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mc:AlternateContent xmlns:mc="http://schemas.openxmlformats.org/markup-compatibility/2006">
    <mc:Choice Requires="x15">
      <x15ac:absPath xmlns:x15ac="http://schemas.microsoft.com/office/spreadsheetml/2010/11/ac" url="C:\Users\AB22773\Downloads\"/>
    </mc:Choice>
  </mc:AlternateContent>
  <xr:revisionPtr revIDLastSave="0" documentId="13_ncr:1_{44929434-973D-4E19-95F9-669E18884BAB}" xr6:coauthVersionLast="47" xr6:coauthVersionMax="47" xr10:uidLastSave="{00000000-0000-0000-0000-000000000000}"/>
  <bookViews>
    <workbookView xWindow="28680" yWindow="-120" windowWidth="29040" windowHeight="15840" tabRatio="856" firstSheet="1" activeTab="1" xr2:uid="{00000000-000D-0000-FFFF-FFFF00000000}"/>
  </bookViews>
  <sheets>
    <sheet name="Definitions DNB Group" sheetId="7" r:id="rId1"/>
    <sheet name="DNB Group" sheetId="8" r:id="rId2"/>
    <sheet name="Definitions DNB Boligkreditt" sheetId="13" r:id="rId3"/>
    <sheet name="DNB Boligkreditt" sheetId="15"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s>
  <definedNames>
    <definedName name="\a" localSheetId="2">#REF!</definedName>
    <definedName name="\a">#REF!</definedName>
    <definedName name="\b" localSheetId="2">#REF!</definedName>
    <definedName name="\b">#REF!</definedName>
    <definedName name="\c">#REF!</definedName>
    <definedName name="\d">#REF!</definedName>
    <definedName name="\e">#REF!</definedName>
    <definedName name="\h">'[1]Actual Revenue'!#REF!</definedName>
    <definedName name="\l">'[1]Actual Revenue'!#REF!</definedName>
    <definedName name="\p">#REF!</definedName>
    <definedName name="_">#REF!</definedName>
    <definedName name="___________Akt10388">[2]Aktiva!#REF!</definedName>
    <definedName name="___________Akt10389">[2]Aktiva!#REF!</definedName>
    <definedName name="___________Akt10489">[2]Aktiva!#REF!</definedName>
    <definedName name="___________Akt10490">[2]Aktiva!#REF!</definedName>
    <definedName name="___________Akt10491">[2]Aktiva!#REF!</definedName>
    <definedName name="___________Akt10505">[2]Aktiva!#REF!</definedName>
    <definedName name="___________Akt10529">[2]Aktiva!#REF!</definedName>
    <definedName name="___________Akt10570">[2]Aktiva!#REF!</definedName>
    <definedName name="___________Akt10673">[2]Aktiva!#REF!</definedName>
    <definedName name="___________Akt10690">[2]Aktiva!#REF!</definedName>
    <definedName name="___________Akt10759">[2]Aktiva!#REF!</definedName>
    <definedName name="___________Akt10772">[2]Aktiva!#REF!</definedName>
    <definedName name="___________Akt11650">[2]Aktiva!#REF!</definedName>
    <definedName name="___________Auf30149">[2]Aufwand!#REF!</definedName>
    <definedName name="___________Auf30159">[2]Aufwand!#REF!</definedName>
    <definedName name="___________Auf30169">[2]Aufwand!#REF!</definedName>
    <definedName name="___________Auf30204">[2]Aufwand!#REF!</definedName>
    <definedName name="___________Auf30209">[2]Aufwand!#REF!</definedName>
    <definedName name="___________Auf30210">[2]Aufwand!#REF!</definedName>
    <definedName name="___________Auf30211">[2]Aufwand!#REF!</definedName>
    <definedName name="___________Auf30212">[2]Aufwand!#REF!</definedName>
    <definedName name="___________Auf30219">[2]Aufwand!#REF!</definedName>
    <definedName name="___________Auf30220">[2]Aufwand!#REF!</definedName>
    <definedName name="___________Auf30221">[2]Aufwand!#REF!</definedName>
    <definedName name="___________Auf30222">[2]Aufwand!#REF!</definedName>
    <definedName name="___________Auf30229">[2]Aufwand!#REF!</definedName>
    <definedName name="___________Auf30239">[2]Aufwand!#REF!</definedName>
    <definedName name="___________Auf30249">[2]Aufwand!#REF!</definedName>
    <definedName name="___________Auf30259">[2]Aufwand!#REF!</definedName>
    <definedName name="___________Auf30301">[2]Aufwand!#REF!</definedName>
    <definedName name="___________Auf30319">[2]Aufwand!#REF!</definedName>
    <definedName name="___________Auf30321">[2]Aufwand!#REF!</definedName>
    <definedName name="___________Auf30323">[2]Aufwand!#REF!</definedName>
    <definedName name="___________Auf30329">[2]Aufwand!#REF!</definedName>
    <definedName name="___________Auf30402">[2]Aufwand!#REF!</definedName>
    <definedName name="___________Auf30403">[2]Aufwand!#REF!</definedName>
    <definedName name="___________Auf30431">[2]Aufwand!#REF!</definedName>
    <definedName name="___________Auf30436">[2]Aufwand!#REF!</definedName>
    <definedName name="___________Auf30437">[2]Aufwand!#REF!</definedName>
    <definedName name="___________Auf30438">[2]Aufwand!#REF!</definedName>
    <definedName name="___________Auf30439">[2]Aufwand!#REF!</definedName>
    <definedName name="___________Auf30440">[2]Aufwand!#REF!</definedName>
    <definedName name="___________Auf30441">[2]Aufwand!#REF!</definedName>
    <definedName name="___________Auf30442">[2]Aufwand!#REF!</definedName>
    <definedName name="___________Auf30443">[2]Aufwand!#REF!</definedName>
    <definedName name="___________Auf30444">[2]Aufwand!#REF!</definedName>
    <definedName name="___________Auf30502">[2]Aufwand!#REF!</definedName>
    <definedName name="___________Auf30690">[2]Aufwand!#REF!</definedName>
    <definedName name="___________Auf30711">[2]Aufwand!#REF!</definedName>
    <definedName name="___________Auf30712">[2]Aufwand!#REF!</definedName>
    <definedName name="___________Auf31100">[2]Aufwand!#REF!</definedName>
    <definedName name="___________Auf31101">[2]Aufwand!#REF!</definedName>
    <definedName name="___________Auf31501">[2]Aufwand!#REF!</definedName>
    <definedName name="___________Auf31502">[2]Aufwand!#REF!</definedName>
    <definedName name="___________Ert40139">[2]Ertrag!#REF!</definedName>
    <definedName name="___________Ert40149">[2]Ertrag!#REF!</definedName>
    <definedName name="___________Ert40404">[2]Ertrag!#REF!</definedName>
    <definedName name="___________Ert40406">[2]Ertrag!#REF!</definedName>
    <definedName name="___________Ert40420">[2]Ertrag!#REF!</definedName>
    <definedName name="___________Ert40421">[2]Ertrag!#REF!</definedName>
    <definedName name="___________Ert40422">[2]Ertrag!#REF!</definedName>
    <definedName name="___________Ert40429">[2]Ertrag!#REF!</definedName>
    <definedName name="___________Ert40439">[2]Ertrag!#REF!</definedName>
    <definedName name="___________Ert40449">[2]Ertrag!#REF!</definedName>
    <definedName name="___________Ert40459">[2]Ertrag!#REF!</definedName>
    <definedName name="___________Ert40520">[2]Ertrag!#REF!</definedName>
    <definedName name="___________Ert40521">[2]Ertrag!#REF!</definedName>
    <definedName name="___________Ert40529">[2]Ertrag!#REF!</definedName>
    <definedName name="___________Ert40612">[2]Ertrag!#REF!</definedName>
    <definedName name="___________Ert40809">[2]Ertrag!#REF!</definedName>
    <definedName name="___________Ert40890">[2]Ertrag!#REF!</definedName>
    <definedName name="___________Ert40900">[2]Ertrag!#REF!</definedName>
    <definedName name="___________Ert40901">[2]Ertrag!#REF!</definedName>
    <definedName name="___________Ert40902">[2]Ertrag!#REF!</definedName>
    <definedName name="___________Ert40903">[2]Ertrag!#REF!</definedName>
    <definedName name="___________Ert60100">[2]Ertrag!#REF!</definedName>
    <definedName name="___________Ert60200">[2]Ertrag!#REF!</definedName>
    <definedName name="___________Ert60300">[2]Ertrag!#REF!</definedName>
    <definedName name="___________Ert60400">[2]Ertrag!#REF!</definedName>
    <definedName name="___________Ert60999">[2]Ertrag!#REF!</definedName>
    <definedName name="___________Ert61100">[2]Ertrag!#REF!</definedName>
    <definedName name="___________Ert61200">[2]Ertrag!#REF!</definedName>
    <definedName name="___________Ert61300">[2]Ertrag!#REF!</definedName>
    <definedName name="___________Ert61400">[2]Ertrag!#REF!</definedName>
    <definedName name="___________Ert61500">[2]Ertrag!#REF!</definedName>
    <definedName name="___________Ert61999">[2]Ertrag!#REF!</definedName>
    <definedName name="___________Ert62999">[2]Ertrag!#REF!</definedName>
    <definedName name="___________Ert63999">[2]Ertrag!#REF!</definedName>
    <definedName name="___________Ert70100">[2]Ertrag!#REF!</definedName>
    <definedName name="___________Ert70200">[2]Ertrag!#REF!</definedName>
    <definedName name="___________Ert70300">[2]Ertrag!#REF!</definedName>
    <definedName name="___________Ert70400">[2]Ertrag!#REF!</definedName>
    <definedName name="___________Ert70999">[2]Ertrag!#REF!</definedName>
    <definedName name="___________Ert71100">[2]Ertrag!#REF!</definedName>
    <definedName name="___________Ert71200">[2]Ertrag!#REF!</definedName>
    <definedName name="___________Ert71300">[2]Ertrag!#REF!</definedName>
    <definedName name="___________Ert71400">[2]Ertrag!#REF!</definedName>
    <definedName name="___________Ert71500">[2]Ertrag!#REF!</definedName>
    <definedName name="___________Ert71999">[2]Ertrag!#REF!</definedName>
    <definedName name="___________Ert72999">[2]Ertrag!#REF!</definedName>
    <definedName name="___________Ert73999">[2]Ertrag!#REF!</definedName>
    <definedName name="___________Kap2">[3]Sheet1!$A$1:$F$6</definedName>
    <definedName name="___________Kap3">[3]Sheet1!$A$1:$I$24</definedName>
    <definedName name="___________Kap4">#REF!</definedName>
    <definedName name="___________kap6">[3]Sheet1!$A$2:$I$46</definedName>
    <definedName name="___________Pas20220">[2]Passiva!#REF!</definedName>
    <definedName name="___________Pas20550">[2]Passiva!#REF!</definedName>
    <definedName name="___________Pas20721">[2]Passiva!#REF!</definedName>
    <definedName name="__________Akt10388">[2]Aktiva!#REF!</definedName>
    <definedName name="__________Akt10389">[2]Aktiva!#REF!</definedName>
    <definedName name="__________Akt10489">[2]Aktiva!#REF!</definedName>
    <definedName name="__________Akt10490">[2]Aktiva!#REF!</definedName>
    <definedName name="__________Akt10491">[2]Aktiva!#REF!</definedName>
    <definedName name="__________Akt10505">[2]Aktiva!#REF!</definedName>
    <definedName name="__________Akt10529">[2]Aktiva!#REF!</definedName>
    <definedName name="__________Akt10570">[2]Aktiva!#REF!</definedName>
    <definedName name="__________Akt10673">[2]Aktiva!#REF!</definedName>
    <definedName name="__________Akt10690">[2]Aktiva!#REF!</definedName>
    <definedName name="__________Akt10759">[2]Aktiva!#REF!</definedName>
    <definedName name="__________Akt10772">[2]Aktiva!#REF!</definedName>
    <definedName name="__________Akt11650">[2]Aktiva!#REF!</definedName>
    <definedName name="__________Auf30149">[2]Aufwand!#REF!</definedName>
    <definedName name="__________Auf30159">[2]Aufwand!#REF!</definedName>
    <definedName name="__________Auf30169">[2]Aufwand!#REF!</definedName>
    <definedName name="__________Auf30204">[2]Aufwand!#REF!</definedName>
    <definedName name="__________Auf30209">[2]Aufwand!#REF!</definedName>
    <definedName name="__________Auf30210">[2]Aufwand!#REF!</definedName>
    <definedName name="__________Auf30211">[2]Aufwand!#REF!</definedName>
    <definedName name="__________Auf30212">[2]Aufwand!#REF!</definedName>
    <definedName name="__________Auf30219">[2]Aufwand!#REF!</definedName>
    <definedName name="__________Auf30220">[2]Aufwand!#REF!</definedName>
    <definedName name="__________Auf30221">[2]Aufwand!#REF!</definedName>
    <definedName name="__________Auf30222">[2]Aufwand!#REF!</definedName>
    <definedName name="__________Auf30229">[2]Aufwand!#REF!</definedName>
    <definedName name="__________Auf30239">[2]Aufwand!#REF!</definedName>
    <definedName name="__________Auf30249">[2]Aufwand!#REF!</definedName>
    <definedName name="__________Auf30259">[2]Aufwand!#REF!</definedName>
    <definedName name="__________Auf30301">[2]Aufwand!#REF!</definedName>
    <definedName name="__________Auf30319">[2]Aufwand!#REF!</definedName>
    <definedName name="__________Auf30321">[2]Aufwand!#REF!</definedName>
    <definedName name="__________Auf30323">[2]Aufwand!#REF!</definedName>
    <definedName name="__________Auf30329">[2]Aufwand!#REF!</definedName>
    <definedName name="__________Auf30402">[2]Aufwand!#REF!</definedName>
    <definedName name="__________Auf30403">[2]Aufwand!#REF!</definedName>
    <definedName name="__________Auf30431">[2]Aufwand!#REF!</definedName>
    <definedName name="__________Auf30436">[2]Aufwand!#REF!</definedName>
    <definedName name="__________Auf30437">[2]Aufwand!#REF!</definedName>
    <definedName name="__________Auf30438">[2]Aufwand!#REF!</definedName>
    <definedName name="__________Auf30439">[2]Aufwand!#REF!</definedName>
    <definedName name="__________Auf30440">[2]Aufwand!#REF!</definedName>
    <definedName name="__________Auf30441">[2]Aufwand!#REF!</definedName>
    <definedName name="__________Auf30442">[2]Aufwand!#REF!</definedName>
    <definedName name="__________Auf30443">[2]Aufwand!#REF!</definedName>
    <definedName name="__________Auf30444">[2]Aufwand!#REF!</definedName>
    <definedName name="__________Auf30502">[2]Aufwand!#REF!</definedName>
    <definedName name="__________Auf30690">[2]Aufwand!#REF!</definedName>
    <definedName name="__________Auf30711">[2]Aufwand!#REF!</definedName>
    <definedName name="__________Auf30712">[2]Aufwand!#REF!</definedName>
    <definedName name="__________Auf31100">[2]Aufwand!#REF!</definedName>
    <definedName name="__________Auf31101">[2]Aufwand!#REF!</definedName>
    <definedName name="__________Auf31501">[2]Aufwand!#REF!</definedName>
    <definedName name="__________Auf31502">[2]Aufwand!#REF!</definedName>
    <definedName name="__________bis01">'[4]Annual Model'!#REF!</definedName>
    <definedName name="__________bis02">'[4]Annual Model'!#REF!</definedName>
    <definedName name="__________bis100">'[4]Annual Model'!#REF!</definedName>
    <definedName name="__________bis101">'[4]Annual Model'!#REF!</definedName>
    <definedName name="__________bis102">'[4]Annual Model'!#REF!</definedName>
    <definedName name="__________bis193">#REF!</definedName>
    <definedName name="__________bis194">#REF!</definedName>
    <definedName name="__________bis195">#REF!</definedName>
    <definedName name="__________bis198">'[4]Annual Model'!#REF!</definedName>
    <definedName name="__________bis199">'[4]Annual Model'!#REF!</definedName>
    <definedName name="__________bis93">#REF!</definedName>
    <definedName name="__________bis94">#REF!</definedName>
    <definedName name="__________bis95">#REF!</definedName>
    <definedName name="__________bis98">'[4]Annual Model'!#REF!</definedName>
    <definedName name="__________bis99">'[4]Annual Model'!#REF!</definedName>
    <definedName name="__________cap98">'[4]Annual Model'!#REF!</definedName>
    <definedName name="__________cir01">'[4]Annual Model'!$I$90</definedName>
    <definedName name="__________cir02">'[4]Annual Model'!$J$90</definedName>
    <definedName name="__________cir93">#REF!</definedName>
    <definedName name="__________cir94">#REF!</definedName>
    <definedName name="__________cir95">#REF!</definedName>
    <definedName name="__________cir96">#REF!</definedName>
    <definedName name="__________cir97">#REF!</definedName>
    <definedName name="__________cir98">'[4]Annual Model'!$E$90</definedName>
    <definedName name="__________cir99">'[4]Annual Model'!$G$90</definedName>
    <definedName name="__________com98">'[4]Annual Model'!#REF!</definedName>
    <definedName name="__________dps01">'[4]Annual Model'!$I$45</definedName>
    <definedName name="__________dps02">'[4]Annual Model'!$J$45</definedName>
    <definedName name="__________dps93">#REF!</definedName>
    <definedName name="__________dps94">#REF!</definedName>
    <definedName name="__________dps95">#REF!</definedName>
    <definedName name="__________dps96">#REF!</definedName>
    <definedName name="__________dps97">#REF!</definedName>
    <definedName name="__________dps98">'[4]Annual Model'!$E$51</definedName>
    <definedName name="__________dps99">'[4]Annual Model'!$G$45</definedName>
    <definedName name="__________eps01">'[4]Annual Model'!$I$34</definedName>
    <definedName name="__________eps02">'[4]Annual Model'!$J$34</definedName>
    <definedName name="__________eps93">#REF!</definedName>
    <definedName name="__________eps94">#REF!</definedName>
    <definedName name="__________eps95">#REF!</definedName>
    <definedName name="__________eps96">#REF!</definedName>
    <definedName name="__________eps97">#REF!</definedName>
    <definedName name="__________eps98">'[4]Annual Model'!$E$41</definedName>
    <definedName name="__________eps99">'[4]Annual Model'!$G$34</definedName>
    <definedName name="__________Ert40139">[2]Ertrag!#REF!</definedName>
    <definedName name="__________Ert40149">[2]Ertrag!#REF!</definedName>
    <definedName name="__________Ert40404">[2]Ertrag!#REF!</definedName>
    <definedName name="__________Ert40406">[2]Ertrag!#REF!</definedName>
    <definedName name="__________Ert40420">[2]Ertrag!#REF!</definedName>
    <definedName name="__________Ert40421">[2]Ertrag!#REF!</definedName>
    <definedName name="__________Ert40422">[2]Ertrag!#REF!</definedName>
    <definedName name="__________Ert40429">[2]Ertrag!#REF!</definedName>
    <definedName name="__________Ert40439">[2]Ertrag!#REF!</definedName>
    <definedName name="__________Ert40449">[2]Ertrag!#REF!</definedName>
    <definedName name="__________Ert40459">[2]Ertrag!#REF!</definedName>
    <definedName name="__________Ert40520">[2]Ertrag!#REF!</definedName>
    <definedName name="__________Ert40521">[2]Ertrag!#REF!</definedName>
    <definedName name="__________Ert40529">[2]Ertrag!#REF!</definedName>
    <definedName name="__________Ert40612">[2]Ertrag!#REF!</definedName>
    <definedName name="__________Ert40809">[2]Ertrag!#REF!</definedName>
    <definedName name="__________Ert40890">[2]Ertrag!#REF!</definedName>
    <definedName name="__________Ert40900">[2]Ertrag!#REF!</definedName>
    <definedName name="__________Ert40901">[2]Ertrag!#REF!</definedName>
    <definedName name="__________Ert40902">[2]Ertrag!#REF!</definedName>
    <definedName name="__________Ert40903">[2]Ertrag!#REF!</definedName>
    <definedName name="__________Ert60100">[2]Ertrag!#REF!</definedName>
    <definedName name="__________Ert60200">[2]Ertrag!#REF!</definedName>
    <definedName name="__________Ert60300">[2]Ertrag!#REF!</definedName>
    <definedName name="__________Ert60400">[2]Ertrag!#REF!</definedName>
    <definedName name="__________Ert60999">[2]Ertrag!#REF!</definedName>
    <definedName name="__________Ert61100">[2]Ertrag!#REF!</definedName>
    <definedName name="__________Ert61200">[2]Ertrag!#REF!</definedName>
    <definedName name="__________Ert61300">[2]Ertrag!#REF!</definedName>
    <definedName name="__________Ert61400">[2]Ertrag!#REF!</definedName>
    <definedName name="__________Ert61500">[2]Ertrag!#REF!</definedName>
    <definedName name="__________Ert61999">[2]Ertrag!#REF!</definedName>
    <definedName name="__________Ert62999">[2]Ertrag!#REF!</definedName>
    <definedName name="__________Ert63999">[2]Ertrag!#REF!</definedName>
    <definedName name="__________Ert70100">[2]Ertrag!#REF!</definedName>
    <definedName name="__________Ert70200">[2]Ertrag!#REF!</definedName>
    <definedName name="__________Ert70300">[2]Ertrag!#REF!</definedName>
    <definedName name="__________Ert70400">[2]Ertrag!#REF!</definedName>
    <definedName name="__________Ert70999">[2]Ertrag!#REF!</definedName>
    <definedName name="__________Ert71100">[2]Ertrag!#REF!</definedName>
    <definedName name="__________Ert71200">[2]Ertrag!#REF!</definedName>
    <definedName name="__________Ert71300">[2]Ertrag!#REF!</definedName>
    <definedName name="__________Ert71400">[2]Ertrag!#REF!</definedName>
    <definedName name="__________Ert71500">[2]Ertrag!#REF!</definedName>
    <definedName name="__________Ert71999">[2]Ertrag!#REF!</definedName>
    <definedName name="__________Ert72999">[2]Ertrag!#REF!</definedName>
    <definedName name="__________Ert73999">[2]Ertrag!#REF!</definedName>
    <definedName name="__________exp01">'[4]Annual Model'!$I$20</definedName>
    <definedName name="__________exp02">'[4]Annual Model'!$J$20</definedName>
    <definedName name="__________exp96">#REF!</definedName>
    <definedName name="__________exp97">#REF!</definedName>
    <definedName name="__________exp98">'[4]Annual Model'!$E$22</definedName>
    <definedName name="__________exp99">'[4]Annual Model'!$G$20</definedName>
    <definedName name="__________gop01">'[4]Annual Model'!$I$21</definedName>
    <definedName name="__________gop02">'[4]Annual Model'!$J$21</definedName>
    <definedName name="__________gop93">#REF!</definedName>
    <definedName name="__________gop94">#REF!</definedName>
    <definedName name="__________gop95">#REF!</definedName>
    <definedName name="__________gop96">#REF!</definedName>
    <definedName name="__________gop97">#REF!</definedName>
    <definedName name="__________gop98">'[4]Annual Model'!$E$27</definedName>
    <definedName name="__________gop99">'[4]Annual Model'!$G$21</definedName>
    <definedName name="__________Kap2">[3]Sheet1!$A$1:$F$6</definedName>
    <definedName name="__________Kap3">[3]Sheet1!$A$1:$I$24</definedName>
    <definedName name="__________Kap4">#REF!</definedName>
    <definedName name="__________kap6">[3]Sheet1!$A$2:$I$46</definedName>
    <definedName name="__________llr01">'[4]Annual Model'!#REF!</definedName>
    <definedName name="__________llr02">'[4]Annual Model'!#REF!</definedName>
    <definedName name="__________llr98">'[4]Annual Model'!#REF!</definedName>
    <definedName name="__________llr99">'[4]Annual Model'!#REF!</definedName>
    <definedName name="__________mi01">'[4]Annual Model'!$I$30</definedName>
    <definedName name="__________mi02">'[4]Annual Model'!$J$30</definedName>
    <definedName name="__________mi98">'[4]Annual Model'!$E$37</definedName>
    <definedName name="__________mi99">'[4]Annual Model'!$G$30</definedName>
    <definedName name="__________nav97">#REF!</definedName>
    <definedName name="__________nav98">#REF!</definedName>
    <definedName name="__________nim01">'[4]Annual Model'!$I$13</definedName>
    <definedName name="__________nim02">'[4]Annual Model'!$J$13</definedName>
    <definedName name="__________nim93">#REF!</definedName>
    <definedName name="__________nim94">#REF!</definedName>
    <definedName name="__________nim95">#REF!</definedName>
    <definedName name="__________nim96">#REF!</definedName>
    <definedName name="__________nim97">#REF!</definedName>
    <definedName name="__________nim98">'[4]Annual Model'!$E$13</definedName>
    <definedName name="__________nim99">'[4]Annual Model'!$G$13</definedName>
    <definedName name="__________npa93">#REF!</definedName>
    <definedName name="__________npa94">#REF!</definedName>
    <definedName name="__________npa95">#REF!</definedName>
    <definedName name="__________npa96">#REF!</definedName>
    <definedName name="__________npa97">#REF!</definedName>
    <definedName name="__________npl93">#REF!</definedName>
    <definedName name="__________npl94">#REF!</definedName>
    <definedName name="__________npl95">#REF!</definedName>
    <definedName name="__________npl96">#REF!</definedName>
    <definedName name="__________npl97">#REF!</definedName>
    <definedName name="__________Pas20220">[2]Passiva!#REF!</definedName>
    <definedName name="__________Pas20550">[2]Passiva!#REF!</definedName>
    <definedName name="__________Pas20721">[2]Passiva!#REF!</definedName>
    <definedName name="__________pe95">#REF!</definedName>
    <definedName name="__________pe96">#REF!</definedName>
    <definedName name="__________pe97">#REF!</definedName>
    <definedName name="__________PL96">[5]MARKET!#REF!</definedName>
    <definedName name="__________PL97">[5]MARKET!#REF!</definedName>
    <definedName name="__________PL98">[5]MARKET!#REF!</definedName>
    <definedName name="__________PL99">[5]MARKET!#REF!</definedName>
    <definedName name="__________roa01">'[4]Annual Model'!#REF!</definedName>
    <definedName name="__________roa02">'[4]Annual Model'!#REF!</definedName>
    <definedName name="__________roa93">#REF!</definedName>
    <definedName name="__________roa94">#REF!</definedName>
    <definedName name="__________roa95">#REF!</definedName>
    <definedName name="__________roa96">#REF!</definedName>
    <definedName name="__________roa97">#REF!</definedName>
    <definedName name="__________roa98">'[4]Annual Model'!#REF!</definedName>
    <definedName name="__________roa99">'[4]Annual Model'!#REF!</definedName>
    <definedName name="__________roe01">'[4]Annual Model'!$I$85</definedName>
    <definedName name="__________roe02">'[4]Annual Model'!$J$85</definedName>
    <definedName name="__________roe93">#REF!</definedName>
    <definedName name="__________roe94">#REF!</definedName>
    <definedName name="__________roe95">#REF!</definedName>
    <definedName name="__________roe96">#REF!</definedName>
    <definedName name="__________roe97">#REF!</definedName>
    <definedName name="__________roe98">'[4]Annual Model'!$E$97</definedName>
    <definedName name="__________roe99">'[4]Annual Model'!$G$85</definedName>
    <definedName name="__________tax01">'[4]Annual Model'!$I$29</definedName>
    <definedName name="__________tax02">'[4]Annual Model'!$J$29</definedName>
    <definedName name="__________tax93">#REF!</definedName>
    <definedName name="__________tax94">#REF!</definedName>
    <definedName name="__________tax95">#REF!</definedName>
    <definedName name="__________tax96">#REF!</definedName>
    <definedName name="__________tax97">#REF!</definedName>
    <definedName name="__________tax98">'[4]Annual Model'!$E$36</definedName>
    <definedName name="__________tax99">'[4]Annual Model'!$G$29</definedName>
    <definedName name="__________tpa01">'[4]Annual Model'!#REF!</definedName>
    <definedName name="__________tpa02">'[4]Annual Model'!#REF!</definedName>
    <definedName name="__________tpa98">'[4]Annual Model'!#REF!</definedName>
    <definedName name="__________tpa99">'[4]Annual Model'!#REF!</definedName>
    <definedName name="_________Akt10388">[2]Aktiva!#REF!</definedName>
    <definedName name="_________Akt10389">[2]Aktiva!#REF!</definedName>
    <definedName name="_________Akt10489">[2]Aktiva!#REF!</definedName>
    <definedName name="_________Akt10490">[2]Aktiva!#REF!</definedName>
    <definedName name="_________Akt10491">[2]Aktiva!#REF!</definedName>
    <definedName name="_________Akt10505">[2]Aktiva!#REF!</definedName>
    <definedName name="_________Akt10529">[2]Aktiva!#REF!</definedName>
    <definedName name="_________Akt10570">[2]Aktiva!#REF!</definedName>
    <definedName name="_________Akt10673">[2]Aktiva!#REF!</definedName>
    <definedName name="_________Akt10690">[2]Aktiva!#REF!</definedName>
    <definedName name="_________Akt10759">[2]Aktiva!#REF!</definedName>
    <definedName name="_________Akt10772">[2]Aktiva!#REF!</definedName>
    <definedName name="_________Akt11650">[2]Aktiva!#REF!</definedName>
    <definedName name="_________Auf30149">[2]Aufwand!#REF!</definedName>
    <definedName name="_________Auf30159">[2]Aufwand!#REF!</definedName>
    <definedName name="_________Auf30169">[2]Aufwand!#REF!</definedName>
    <definedName name="_________Auf30204">[2]Aufwand!#REF!</definedName>
    <definedName name="_________Auf30209">[2]Aufwand!#REF!</definedName>
    <definedName name="_________Auf30210">[2]Aufwand!#REF!</definedName>
    <definedName name="_________Auf30211">[2]Aufwand!#REF!</definedName>
    <definedName name="_________Auf30212">[2]Aufwand!#REF!</definedName>
    <definedName name="_________Auf30219">[2]Aufwand!#REF!</definedName>
    <definedName name="_________Auf30220">[2]Aufwand!#REF!</definedName>
    <definedName name="_________Auf30221">[2]Aufwand!#REF!</definedName>
    <definedName name="_________Auf30222">[2]Aufwand!#REF!</definedName>
    <definedName name="_________Auf30229">[2]Aufwand!#REF!</definedName>
    <definedName name="_________Auf30239">[2]Aufwand!#REF!</definedName>
    <definedName name="_________Auf30249">[2]Aufwand!#REF!</definedName>
    <definedName name="_________Auf30259">[2]Aufwand!#REF!</definedName>
    <definedName name="_________Auf30301">[2]Aufwand!#REF!</definedName>
    <definedName name="_________Auf30319">[2]Aufwand!#REF!</definedName>
    <definedName name="_________Auf30321">[2]Aufwand!#REF!</definedName>
    <definedName name="_________Auf30323">[2]Aufwand!#REF!</definedName>
    <definedName name="_________Auf30329">[2]Aufwand!#REF!</definedName>
    <definedName name="_________Auf30402">[2]Aufwand!#REF!</definedName>
    <definedName name="_________Auf30403">[2]Aufwand!#REF!</definedName>
    <definedName name="_________Auf30431">[2]Aufwand!#REF!</definedName>
    <definedName name="_________Auf30436">[2]Aufwand!#REF!</definedName>
    <definedName name="_________Auf30437">[2]Aufwand!#REF!</definedName>
    <definedName name="_________Auf30438">[2]Aufwand!#REF!</definedName>
    <definedName name="_________Auf30439">[2]Aufwand!#REF!</definedName>
    <definedName name="_________Auf30440">[2]Aufwand!#REF!</definedName>
    <definedName name="_________Auf30441">[2]Aufwand!#REF!</definedName>
    <definedName name="_________Auf30442">[2]Aufwand!#REF!</definedName>
    <definedName name="_________Auf30443">[2]Aufwand!#REF!</definedName>
    <definedName name="_________Auf30444">[2]Aufwand!#REF!</definedName>
    <definedName name="_________Auf30502">[2]Aufwand!#REF!</definedName>
    <definedName name="_________Auf30690">[2]Aufwand!#REF!</definedName>
    <definedName name="_________Auf30711">[2]Aufwand!#REF!</definedName>
    <definedName name="_________Auf30712">[2]Aufwand!#REF!</definedName>
    <definedName name="_________Auf31100">[2]Aufwand!#REF!</definedName>
    <definedName name="_________Auf31101">[2]Aufwand!#REF!</definedName>
    <definedName name="_________Auf31501">[2]Aufwand!#REF!</definedName>
    <definedName name="_________Auf31502">[2]Aufwand!#REF!</definedName>
    <definedName name="_________bis01">'[4]Annual Model'!#REF!</definedName>
    <definedName name="_________bis02">'[4]Annual Model'!#REF!</definedName>
    <definedName name="_________bis100">'[4]Annual Model'!#REF!</definedName>
    <definedName name="_________bis101">'[4]Annual Model'!#REF!</definedName>
    <definedName name="_________bis102">'[4]Annual Model'!#REF!</definedName>
    <definedName name="_________bis193">#REF!</definedName>
    <definedName name="_________bis194">#REF!</definedName>
    <definedName name="_________bis195">#REF!</definedName>
    <definedName name="_________bis198">'[4]Annual Model'!#REF!</definedName>
    <definedName name="_________bis199">'[4]Annual Model'!#REF!</definedName>
    <definedName name="_________bis93">#REF!</definedName>
    <definedName name="_________bis94">#REF!</definedName>
    <definedName name="_________bis95">#REF!</definedName>
    <definedName name="_________bis98">'[4]Annual Model'!#REF!</definedName>
    <definedName name="_________bis99">'[4]Annual Model'!#REF!</definedName>
    <definedName name="_________cap98">'[4]Annual Model'!#REF!</definedName>
    <definedName name="_________cir01">'[4]Annual Model'!$I$90</definedName>
    <definedName name="_________cir02">'[4]Annual Model'!$J$90</definedName>
    <definedName name="_________cir93">#REF!</definedName>
    <definedName name="_________cir94">#REF!</definedName>
    <definedName name="_________cir95">#REF!</definedName>
    <definedName name="_________cir96">#REF!</definedName>
    <definedName name="_________cir97">#REF!</definedName>
    <definedName name="_________cir98">'[4]Annual Model'!$E$90</definedName>
    <definedName name="_________cir99">'[4]Annual Model'!$G$90</definedName>
    <definedName name="_________com98">'[4]Annual Model'!#REF!</definedName>
    <definedName name="_________dps01">'[4]Annual Model'!$I$45</definedName>
    <definedName name="_________dps02">'[4]Annual Model'!$J$45</definedName>
    <definedName name="_________dps93">#REF!</definedName>
    <definedName name="_________dps94">#REF!</definedName>
    <definedName name="_________dps95">#REF!</definedName>
    <definedName name="_________dps96">#REF!</definedName>
    <definedName name="_________dps97">#REF!</definedName>
    <definedName name="_________dps98">'[4]Annual Model'!$E$51</definedName>
    <definedName name="_________dps99">'[4]Annual Model'!$G$45</definedName>
    <definedName name="_________eps01">'[4]Annual Model'!$I$34</definedName>
    <definedName name="_________eps02">'[4]Annual Model'!$J$34</definedName>
    <definedName name="_________eps93">#REF!</definedName>
    <definedName name="_________eps94">#REF!</definedName>
    <definedName name="_________eps95">#REF!</definedName>
    <definedName name="_________eps96">#REF!</definedName>
    <definedName name="_________eps97">#REF!</definedName>
    <definedName name="_________eps98">'[4]Annual Model'!$E$41</definedName>
    <definedName name="_________eps99">'[4]Annual Model'!$G$34</definedName>
    <definedName name="_________Ert40139">[2]Ertrag!#REF!</definedName>
    <definedName name="_________Ert40149">[2]Ertrag!#REF!</definedName>
    <definedName name="_________Ert40404">[2]Ertrag!#REF!</definedName>
    <definedName name="_________Ert40406">[2]Ertrag!#REF!</definedName>
    <definedName name="_________Ert40420">[2]Ertrag!#REF!</definedName>
    <definedName name="_________Ert40421">[2]Ertrag!#REF!</definedName>
    <definedName name="_________Ert40422">[2]Ertrag!#REF!</definedName>
    <definedName name="_________Ert40429">[2]Ertrag!#REF!</definedName>
    <definedName name="_________Ert40439">[2]Ertrag!#REF!</definedName>
    <definedName name="_________Ert40449">[2]Ertrag!#REF!</definedName>
    <definedName name="_________Ert40459">[2]Ertrag!#REF!</definedName>
    <definedName name="_________Ert40520">[2]Ertrag!#REF!</definedName>
    <definedName name="_________Ert40521">[2]Ertrag!#REF!</definedName>
    <definedName name="_________Ert40529">[2]Ertrag!#REF!</definedName>
    <definedName name="_________Ert40612">[2]Ertrag!#REF!</definedName>
    <definedName name="_________Ert40809">[2]Ertrag!#REF!</definedName>
    <definedName name="_________Ert40890">[2]Ertrag!#REF!</definedName>
    <definedName name="_________Ert40900">[2]Ertrag!#REF!</definedName>
    <definedName name="_________Ert40901">[2]Ertrag!#REF!</definedName>
    <definedName name="_________Ert40902">[2]Ertrag!#REF!</definedName>
    <definedName name="_________Ert40903">[2]Ertrag!#REF!</definedName>
    <definedName name="_________Ert60100">[2]Ertrag!#REF!</definedName>
    <definedName name="_________Ert60200">[2]Ertrag!#REF!</definedName>
    <definedName name="_________Ert60300">[2]Ertrag!#REF!</definedName>
    <definedName name="_________Ert60400">[2]Ertrag!#REF!</definedName>
    <definedName name="_________Ert60999">[2]Ertrag!#REF!</definedName>
    <definedName name="_________Ert61100">[2]Ertrag!#REF!</definedName>
    <definedName name="_________Ert61200">[2]Ertrag!#REF!</definedName>
    <definedName name="_________Ert61300">[2]Ertrag!#REF!</definedName>
    <definedName name="_________Ert61400">[2]Ertrag!#REF!</definedName>
    <definedName name="_________Ert61500">[2]Ertrag!#REF!</definedName>
    <definedName name="_________Ert61999">[2]Ertrag!#REF!</definedName>
    <definedName name="_________Ert62999">[2]Ertrag!#REF!</definedName>
    <definedName name="_________Ert63999">[2]Ertrag!#REF!</definedName>
    <definedName name="_________Ert70100">[2]Ertrag!#REF!</definedName>
    <definedName name="_________Ert70200">[2]Ertrag!#REF!</definedName>
    <definedName name="_________Ert70300">[2]Ertrag!#REF!</definedName>
    <definedName name="_________Ert70400">[2]Ertrag!#REF!</definedName>
    <definedName name="_________Ert70999">[2]Ertrag!#REF!</definedName>
    <definedName name="_________Ert71100">[2]Ertrag!#REF!</definedName>
    <definedName name="_________Ert71200">[2]Ertrag!#REF!</definedName>
    <definedName name="_________Ert71300">[2]Ertrag!#REF!</definedName>
    <definedName name="_________Ert71400">[2]Ertrag!#REF!</definedName>
    <definedName name="_________Ert71500">[2]Ertrag!#REF!</definedName>
    <definedName name="_________Ert71999">[2]Ertrag!#REF!</definedName>
    <definedName name="_________Ert72999">[2]Ertrag!#REF!</definedName>
    <definedName name="_________Ert73999">[2]Ertrag!#REF!</definedName>
    <definedName name="_________exp01">'[4]Annual Model'!$I$20</definedName>
    <definedName name="_________exp02">'[4]Annual Model'!$J$20</definedName>
    <definedName name="_________exp96">#REF!</definedName>
    <definedName name="_________exp97">#REF!</definedName>
    <definedName name="_________exp98">'[4]Annual Model'!$E$22</definedName>
    <definedName name="_________exp99">'[4]Annual Model'!$G$20</definedName>
    <definedName name="_________gop01">'[4]Annual Model'!$I$21</definedName>
    <definedName name="_________gop02">'[4]Annual Model'!$J$21</definedName>
    <definedName name="_________gop93">#REF!</definedName>
    <definedName name="_________gop94">#REF!</definedName>
    <definedName name="_________gop95">#REF!</definedName>
    <definedName name="_________gop96">#REF!</definedName>
    <definedName name="_________gop97">#REF!</definedName>
    <definedName name="_________gop98">'[4]Annual Model'!$E$27</definedName>
    <definedName name="_________gop99">'[4]Annual Model'!$G$21</definedName>
    <definedName name="_________Kap2">[3]Sheet1!$A$1:$F$6</definedName>
    <definedName name="_________Kap3">[3]Sheet1!$A$1:$I$24</definedName>
    <definedName name="_________Kap4">#REF!</definedName>
    <definedName name="_________kap6">[3]Sheet1!$A$2:$I$46</definedName>
    <definedName name="_________llr01">'[4]Annual Model'!#REF!</definedName>
    <definedName name="_________llr02">'[4]Annual Model'!#REF!</definedName>
    <definedName name="_________llr98">'[4]Annual Model'!#REF!</definedName>
    <definedName name="_________llr99">'[4]Annual Model'!#REF!</definedName>
    <definedName name="_________mi01">'[4]Annual Model'!$I$30</definedName>
    <definedName name="_________mi02">'[4]Annual Model'!$J$30</definedName>
    <definedName name="_________mi98">'[4]Annual Model'!$E$37</definedName>
    <definedName name="_________mi99">'[4]Annual Model'!$G$30</definedName>
    <definedName name="_________nav97">#REF!</definedName>
    <definedName name="_________nav98">#REF!</definedName>
    <definedName name="_________nim01">'[4]Annual Model'!$I$13</definedName>
    <definedName name="_________nim02">'[4]Annual Model'!$J$13</definedName>
    <definedName name="_________nim93">#REF!</definedName>
    <definedName name="_________nim94">#REF!</definedName>
    <definedName name="_________nim95">#REF!</definedName>
    <definedName name="_________nim96">#REF!</definedName>
    <definedName name="_________nim97">#REF!</definedName>
    <definedName name="_________nim98">'[4]Annual Model'!$E$13</definedName>
    <definedName name="_________nim99">'[4]Annual Model'!$G$13</definedName>
    <definedName name="_________npa93">#REF!</definedName>
    <definedName name="_________npa94">#REF!</definedName>
    <definedName name="_________npa95">#REF!</definedName>
    <definedName name="_________npa96">#REF!</definedName>
    <definedName name="_________npa97">#REF!</definedName>
    <definedName name="_________npl93">#REF!</definedName>
    <definedName name="_________npl94">#REF!</definedName>
    <definedName name="_________npl95">#REF!</definedName>
    <definedName name="_________npl96">#REF!</definedName>
    <definedName name="_________npl97">#REF!</definedName>
    <definedName name="_________Pas20220">[2]Passiva!#REF!</definedName>
    <definedName name="_________Pas20550">[2]Passiva!#REF!</definedName>
    <definedName name="_________Pas20721">[2]Passiva!#REF!</definedName>
    <definedName name="_________pe95">#REF!</definedName>
    <definedName name="_________pe96">#REF!</definedName>
    <definedName name="_________pe97">#REF!</definedName>
    <definedName name="_________PL96">[5]MARKET!#REF!</definedName>
    <definedName name="_________PL97">[5]MARKET!#REF!</definedName>
    <definedName name="_________PL98">[5]MARKET!#REF!</definedName>
    <definedName name="_________PL99">[5]MARKET!#REF!</definedName>
    <definedName name="_________roa01">'[4]Annual Model'!#REF!</definedName>
    <definedName name="_________roa02">'[4]Annual Model'!#REF!</definedName>
    <definedName name="_________roa93">#REF!</definedName>
    <definedName name="_________roa94">#REF!</definedName>
    <definedName name="_________roa95">#REF!</definedName>
    <definedName name="_________roa96">#REF!</definedName>
    <definedName name="_________roa97">#REF!</definedName>
    <definedName name="_________roa98">'[4]Annual Model'!#REF!</definedName>
    <definedName name="_________roa99">'[4]Annual Model'!#REF!</definedName>
    <definedName name="_________roe01">'[4]Annual Model'!$I$85</definedName>
    <definedName name="_________roe02">'[4]Annual Model'!$J$85</definedName>
    <definedName name="_________roe93">#REF!</definedName>
    <definedName name="_________roe94">#REF!</definedName>
    <definedName name="_________roe95">#REF!</definedName>
    <definedName name="_________roe96">#REF!</definedName>
    <definedName name="_________roe97">#REF!</definedName>
    <definedName name="_________roe98">'[4]Annual Model'!$E$97</definedName>
    <definedName name="_________roe99">'[4]Annual Model'!$G$85</definedName>
    <definedName name="_________tax01">'[4]Annual Model'!$I$29</definedName>
    <definedName name="_________tax02">'[4]Annual Model'!$J$29</definedName>
    <definedName name="_________tax93">#REF!</definedName>
    <definedName name="_________tax94">#REF!</definedName>
    <definedName name="_________tax95">#REF!</definedName>
    <definedName name="_________tax96">#REF!</definedName>
    <definedName name="_________tax97">#REF!</definedName>
    <definedName name="_________tax98">'[4]Annual Model'!$E$36</definedName>
    <definedName name="_________tax99">'[4]Annual Model'!$G$29</definedName>
    <definedName name="_________tpa01">'[4]Annual Model'!#REF!</definedName>
    <definedName name="_________tpa02">'[4]Annual Model'!#REF!</definedName>
    <definedName name="_________tpa98">'[4]Annual Model'!#REF!</definedName>
    <definedName name="_________tpa99">'[4]Annual Model'!#REF!</definedName>
    <definedName name="________Akt10388">[2]Aktiva!#REF!</definedName>
    <definedName name="________Akt10389">[2]Aktiva!#REF!</definedName>
    <definedName name="________Akt10489">[2]Aktiva!#REF!</definedName>
    <definedName name="________Akt10490">[2]Aktiva!#REF!</definedName>
    <definedName name="________Akt10491">[2]Aktiva!#REF!</definedName>
    <definedName name="________Akt10505">[2]Aktiva!#REF!</definedName>
    <definedName name="________Akt10529">[2]Aktiva!#REF!</definedName>
    <definedName name="________Akt10570">[2]Aktiva!#REF!</definedName>
    <definedName name="________Akt10673">[2]Aktiva!#REF!</definedName>
    <definedName name="________Akt10690">[2]Aktiva!#REF!</definedName>
    <definedName name="________Akt10759">[2]Aktiva!#REF!</definedName>
    <definedName name="________Akt10772">[2]Aktiva!#REF!</definedName>
    <definedName name="________Akt11650">[2]Aktiva!#REF!</definedName>
    <definedName name="________Auf30149">[2]Aufwand!#REF!</definedName>
    <definedName name="________Auf30159">[2]Aufwand!#REF!</definedName>
    <definedName name="________Auf30169">[2]Aufwand!#REF!</definedName>
    <definedName name="________Auf30204">[2]Aufwand!#REF!</definedName>
    <definedName name="________Auf30209">[2]Aufwand!#REF!</definedName>
    <definedName name="________Auf30210">[2]Aufwand!#REF!</definedName>
    <definedName name="________Auf30211">[2]Aufwand!#REF!</definedName>
    <definedName name="________Auf30212">[2]Aufwand!#REF!</definedName>
    <definedName name="________Auf30219">[2]Aufwand!#REF!</definedName>
    <definedName name="________Auf30220">[2]Aufwand!#REF!</definedName>
    <definedName name="________Auf30221">[2]Aufwand!#REF!</definedName>
    <definedName name="________Auf30222">[2]Aufwand!#REF!</definedName>
    <definedName name="________Auf30229">[2]Aufwand!#REF!</definedName>
    <definedName name="________Auf30239">[2]Aufwand!#REF!</definedName>
    <definedName name="________Auf30249">[2]Aufwand!#REF!</definedName>
    <definedName name="________Auf30259">[2]Aufwand!#REF!</definedName>
    <definedName name="________Auf30301">[2]Aufwand!#REF!</definedName>
    <definedName name="________Auf30319">[2]Aufwand!#REF!</definedName>
    <definedName name="________Auf30321">[2]Aufwand!#REF!</definedName>
    <definedName name="________Auf30323">[2]Aufwand!#REF!</definedName>
    <definedName name="________Auf30329">[2]Aufwand!#REF!</definedName>
    <definedName name="________Auf30402">[2]Aufwand!#REF!</definedName>
    <definedName name="________Auf30403">[2]Aufwand!#REF!</definedName>
    <definedName name="________Auf30431">[2]Aufwand!#REF!</definedName>
    <definedName name="________Auf30436">[2]Aufwand!#REF!</definedName>
    <definedName name="________Auf30437">[2]Aufwand!#REF!</definedName>
    <definedName name="________Auf30438">[2]Aufwand!#REF!</definedName>
    <definedName name="________Auf30439">[2]Aufwand!#REF!</definedName>
    <definedName name="________Auf30440">[2]Aufwand!#REF!</definedName>
    <definedName name="________Auf30441">[2]Aufwand!#REF!</definedName>
    <definedName name="________Auf30442">[2]Aufwand!#REF!</definedName>
    <definedName name="________Auf30443">[2]Aufwand!#REF!</definedName>
    <definedName name="________Auf30444">[2]Aufwand!#REF!</definedName>
    <definedName name="________Auf30502">[2]Aufwand!#REF!</definedName>
    <definedName name="________Auf30690">[2]Aufwand!#REF!</definedName>
    <definedName name="________Auf30711">[2]Aufwand!#REF!</definedName>
    <definedName name="________Auf30712">[2]Aufwand!#REF!</definedName>
    <definedName name="________Auf31100">[2]Aufwand!#REF!</definedName>
    <definedName name="________Auf31101">[2]Aufwand!#REF!</definedName>
    <definedName name="________Auf31501">[2]Aufwand!#REF!</definedName>
    <definedName name="________Auf31502">[2]Aufwand!#REF!</definedName>
    <definedName name="________bis01">'[4]Annual Model'!#REF!</definedName>
    <definedName name="________bis02">'[4]Annual Model'!#REF!</definedName>
    <definedName name="________bis100">'[4]Annual Model'!#REF!</definedName>
    <definedName name="________bis101">'[4]Annual Model'!#REF!</definedName>
    <definedName name="________bis102">'[4]Annual Model'!#REF!</definedName>
    <definedName name="________bis193">#REF!</definedName>
    <definedName name="________bis194">#REF!</definedName>
    <definedName name="________bis195">#REF!</definedName>
    <definedName name="________bis198">'[4]Annual Model'!#REF!</definedName>
    <definedName name="________bis199">'[4]Annual Model'!#REF!</definedName>
    <definedName name="________bis93">#REF!</definedName>
    <definedName name="________bis94">#REF!</definedName>
    <definedName name="________bis95">#REF!</definedName>
    <definedName name="________bis98">'[4]Annual Model'!#REF!</definedName>
    <definedName name="________bis99">'[4]Annual Model'!#REF!</definedName>
    <definedName name="________cap98">'[4]Annual Model'!#REF!</definedName>
    <definedName name="________cir01">'[4]Annual Model'!$I$90</definedName>
    <definedName name="________cir02">'[4]Annual Model'!$J$90</definedName>
    <definedName name="________cir93">#REF!</definedName>
    <definedName name="________cir94">#REF!</definedName>
    <definedName name="________cir95">#REF!</definedName>
    <definedName name="________cir96">#REF!</definedName>
    <definedName name="________cir97">#REF!</definedName>
    <definedName name="________cir98">'[4]Annual Model'!$E$90</definedName>
    <definedName name="________cir99">'[4]Annual Model'!$G$90</definedName>
    <definedName name="________com98">'[4]Annual Model'!#REF!</definedName>
    <definedName name="________dps01">'[4]Annual Model'!$I$45</definedName>
    <definedName name="________dps02">'[4]Annual Model'!$J$45</definedName>
    <definedName name="________dps93">#REF!</definedName>
    <definedName name="________dps94">#REF!</definedName>
    <definedName name="________dps95">#REF!</definedName>
    <definedName name="________dps96">#REF!</definedName>
    <definedName name="________dps97">#REF!</definedName>
    <definedName name="________dps98">'[4]Annual Model'!$E$51</definedName>
    <definedName name="________dps99">'[4]Annual Model'!$G$45</definedName>
    <definedName name="________eps01">'[4]Annual Model'!$I$34</definedName>
    <definedName name="________eps02">'[4]Annual Model'!$J$34</definedName>
    <definedName name="________eps93">#REF!</definedName>
    <definedName name="________eps94">#REF!</definedName>
    <definedName name="________eps95">#REF!</definedName>
    <definedName name="________eps96">#REF!</definedName>
    <definedName name="________eps97">#REF!</definedName>
    <definedName name="________eps98">'[4]Annual Model'!$E$41</definedName>
    <definedName name="________eps99">'[4]Annual Model'!$G$34</definedName>
    <definedName name="________Ert40139">[2]Ertrag!#REF!</definedName>
    <definedName name="________Ert40149">[2]Ertrag!#REF!</definedName>
    <definedName name="________Ert40404">[2]Ertrag!#REF!</definedName>
    <definedName name="________Ert40406">[2]Ertrag!#REF!</definedName>
    <definedName name="________Ert40420">[2]Ertrag!#REF!</definedName>
    <definedName name="________Ert40421">[2]Ertrag!#REF!</definedName>
    <definedName name="________Ert40422">[2]Ertrag!#REF!</definedName>
    <definedName name="________Ert40429">[2]Ertrag!#REF!</definedName>
    <definedName name="________Ert40439">[2]Ertrag!#REF!</definedName>
    <definedName name="________Ert40449">[2]Ertrag!#REF!</definedName>
    <definedName name="________Ert40459">[2]Ertrag!#REF!</definedName>
    <definedName name="________Ert40520">[2]Ertrag!#REF!</definedName>
    <definedName name="________Ert40521">[2]Ertrag!#REF!</definedName>
    <definedName name="________Ert40529">[2]Ertrag!#REF!</definedName>
    <definedName name="________Ert40612">[2]Ertrag!#REF!</definedName>
    <definedName name="________Ert40809">[2]Ertrag!#REF!</definedName>
    <definedName name="________Ert40890">[2]Ertrag!#REF!</definedName>
    <definedName name="________Ert40900">[2]Ertrag!#REF!</definedName>
    <definedName name="________Ert40901">[2]Ertrag!#REF!</definedName>
    <definedName name="________Ert40902">[2]Ertrag!#REF!</definedName>
    <definedName name="________Ert40903">[2]Ertrag!#REF!</definedName>
    <definedName name="________Ert60100">[2]Ertrag!#REF!</definedName>
    <definedName name="________Ert60200">[2]Ertrag!#REF!</definedName>
    <definedName name="________Ert60300">[2]Ertrag!#REF!</definedName>
    <definedName name="________Ert60400">[2]Ertrag!#REF!</definedName>
    <definedName name="________Ert60999">[2]Ertrag!#REF!</definedName>
    <definedName name="________Ert61100">[2]Ertrag!#REF!</definedName>
    <definedName name="________Ert61200">[2]Ertrag!#REF!</definedName>
    <definedName name="________Ert61300">[2]Ertrag!#REF!</definedName>
    <definedName name="________Ert61400">[2]Ertrag!#REF!</definedName>
    <definedName name="________Ert61500">[2]Ertrag!#REF!</definedName>
    <definedName name="________Ert61999">[2]Ertrag!#REF!</definedName>
    <definedName name="________Ert62999">[2]Ertrag!#REF!</definedName>
    <definedName name="________Ert63999">[2]Ertrag!#REF!</definedName>
    <definedName name="________Ert70100">[2]Ertrag!#REF!</definedName>
    <definedName name="________Ert70200">[2]Ertrag!#REF!</definedName>
    <definedName name="________Ert70300">[2]Ertrag!#REF!</definedName>
    <definedName name="________Ert70400">[2]Ertrag!#REF!</definedName>
    <definedName name="________Ert70999">[2]Ertrag!#REF!</definedName>
    <definedName name="________Ert71100">[2]Ertrag!#REF!</definedName>
    <definedName name="________Ert71200">[2]Ertrag!#REF!</definedName>
    <definedName name="________Ert71300">[2]Ertrag!#REF!</definedName>
    <definedName name="________Ert71400">[2]Ertrag!#REF!</definedName>
    <definedName name="________Ert71500">[2]Ertrag!#REF!</definedName>
    <definedName name="________Ert71999">[2]Ertrag!#REF!</definedName>
    <definedName name="________Ert72999">[2]Ertrag!#REF!</definedName>
    <definedName name="________Ert73999">[2]Ertrag!#REF!</definedName>
    <definedName name="________exp01">'[4]Annual Model'!$I$20</definedName>
    <definedName name="________exp02">'[4]Annual Model'!$J$20</definedName>
    <definedName name="________exp96">#REF!</definedName>
    <definedName name="________exp97">#REF!</definedName>
    <definedName name="________exp98">'[4]Annual Model'!$E$22</definedName>
    <definedName name="________exp99">'[4]Annual Model'!$G$20</definedName>
    <definedName name="________gop01">'[4]Annual Model'!$I$21</definedName>
    <definedName name="________gop02">'[4]Annual Model'!$J$21</definedName>
    <definedName name="________gop93">#REF!</definedName>
    <definedName name="________gop94">#REF!</definedName>
    <definedName name="________gop95">#REF!</definedName>
    <definedName name="________gop96">#REF!</definedName>
    <definedName name="________gop97">#REF!</definedName>
    <definedName name="________gop98">'[4]Annual Model'!$E$27</definedName>
    <definedName name="________gop99">'[4]Annual Model'!$G$21</definedName>
    <definedName name="________Kap2">[3]Sheet1!$A$1:$F$6</definedName>
    <definedName name="________Kap3">[3]Sheet1!$A$1:$I$24</definedName>
    <definedName name="________Kap4">#REF!</definedName>
    <definedName name="________kap6">[3]Sheet1!$A$2:$I$46</definedName>
    <definedName name="________llr01">'[4]Annual Model'!#REF!</definedName>
    <definedName name="________llr02">'[4]Annual Model'!#REF!</definedName>
    <definedName name="________llr98">'[4]Annual Model'!#REF!</definedName>
    <definedName name="________llr99">'[4]Annual Model'!#REF!</definedName>
    <definedName name="________mi01">'[4]Annual Model'!$I$30</definedName>
    <definedName name="________mi02">'[4]Annual Model'!$J$30</definedName>
    <definedName name="________mi98">'[4]Annual Model'!$E$37</definedName>
    <definedName name="________mi99">'[4]Annual Model'!$G$30</definedName>
    <definedName name="________nav97">#REF!</definedName>
    <definedName name="________nav98">#REF!</definedName>
    <definedName name="________nim01">'[4]Annual Model'!$I$13</definedName>
    <definedName name="________nim02">'[4]Annual Model'!$J$13</definedName>
    <definedName name="________nim93">#REF!</definedName>
    <definedName name="________nim94">#REF!</definedName>
    <definedName name="________nim95">#REF!</definedName>
    <definedName name="________nim96">#REF!</definedName>
    <definedName name="________nim97">#REF!</definedName>
    <definedName name="________nim98">'[4]Annual Model'!$E$13</definedName>
    <definedName name="________nim99">'[4]Annual Model'!$G$13</definedName>
    <definedName name="________npa93">#REF!</definedName>
    <definedName name="________npa94">#REF!</definedName>
    <definedName name="________npa95">#REF!</definedName>
    <definedName name="________npa96">#REF!</definedName>
    <definedName name="________npa97">#REF!</definedName>
    <definedName name="________npl93">#REF!</definedName>
    <definedName name="________npl94">#REF!</definedName>
    <definedName name="________npl95">#REF!</definedName>
    <definedName name="________npl96">#REF!</definedName>
    <definedName name="________npl97">#REF!</definedName>
    <definedName name="________Pas20220">[2]Passiva!#REF!</definedName>
    <definedName name="________Pas20550">[2]Passiva!#REF!</definedName>
    <definedName name="________Pas20721">[2]Passiva!#REF!</definedName>
    <definedName name="________pe95">#REF!</definedName>
    <definedName name="________pe96">#REF!</definedName>
    <definedName name="________pe97">#REF!</definedName>
    <definedName name="________PL96">[5]MARKET!#REF!</definedName>
    <definedName name="________PL97">[5]MARKET!#REF!</definedName>
    <definedName name="________PL98">[5]MARKET!#REF!</definedName>
    <definedName name="________PL99">[5]MARKET!#REF!</definedName>
    <definedName name="________roa01">'[4]Annual Model'!#REF!</definedName>
    <definedName name="________roa02">'[4]Annual Model'!#REF!</definedName>
    <definedName name="________roa93">#REF!</definedName>
    <definedName name="________roa94">#REF!</definedName>
    <definedName name="________roa95">#REF!</definedName>
    <definedName name="________roa96">#REF!</definedName>
    <definedName name="________roa97">#REF!</definedName>
    <definedName name="________roa98">'[4]Annual Model'!#REF!</definedName>
    <definedName name="________roa99">'[4]Annual Model'!#REF!</definedName>
    <definedName name="________roe01">'[4]Annual Model'!$I$85</definedName>
    <definedName name="________roe02">'[4]Annual Model'!$J$85</definedName>
    <definedName name="________roe93">#REF!</definedName>
    <definedName name="________roe94">#REF!</definedName>
    <definedName name="________roe95">#REF!</definedName>
    <definedName name="________roe96">#REF!</definedName>
    <definedName name="________roe97">#REF!</definedName>
    <definedName name="________roe98">'[4]Annual Model'!$E$97</definedName>
    <definedName name="________roe99">'[4]Annual Model'!$G$85</definedName>
    <definedName name="________tax01">'[4]Annual Model'!$I$29</definedName>
    <definedName name="________tax02">'[4]Annual Model'!$J$29</definedName>
    <definedName name="________tax93">#REF!</definedName>
    <definedName name="________tax94">#REF!</definedName>
    <definedName name="________tax95">#REF!</definedName>
    <definedName name="________tax96">#REF!</definedName>
    <definedName name="________tax97">#REF!</definedName>
    <definedName name="________tax98">'[4]Annual Model'!$E$36</definedName>
    <definedName name="________tax99">'[4]Annual Model'!$G$29</definedName>
    <definedName name="________tpa01">'[4]Annual Model'!#REF!</definedName>
    <definedName name="________tpa02">'[4]Annual Model'!#REF!</definedName>
    <definedName name="________tpa98">'[4]Annual Model'!#REF!</definedName>
    <definedName name="________tpa99">'[4]Annual Model'!#REF!</definedName>
    <definedName name="_______Akt10388">[2]Aktiva!#REF!</definedName>
    <definedName name="_______Akt10389">[2]Aktiva!#REF!</definedName>
    <definedName name="_______Akt10489">[2]Aktiva!#REF!</definedName>
    <definedName name="_______Akt10490">[2]Aktiva!#REF!</definedName>
    <definedName name="_______Akt10491">[2]Aktiva!#REF!</definedName>
    <definedName name="_______Akt10505">[2]Aktiva!#REF!</definedName>
    <definedName name="_______Akt10529">[2]Aktiva!#REF!</definedName>
    <definedName name="_______Akt10570">[2]Aktiva!#REF!</definedName>
    <definedName name="_______Akt10673">[2]Aktiva!#REF!</definedName>
    <definedName name="_______Akt10690">[2]Aktiva!#REF!</definedName>
    <definedName name="_______Akt10759">[2]Aktiva!#REF!</definedName>
    <definedName name="_______Akt10772">[2]Aktiva!#REF!</definedName>
    <definedName name="_______Akt11650">[2]Aktiva!#REF!</definedName>
    <definedName name="_______Auf30149">[2]Aufwand!#REF!</definedName>
    <definedName name="_______Auf30159">[2]Aufwand!#REF!</definedName>
    <definedName name="_______Auf30169">[2]Aufwand!#REF!</definedName>
    <definedName name="_______Auf30204">[2]Aufwand!#REF!</definedName>
    <definedName name="_______Auf30209">[2]Aufwand!#REF!</definedName>
    <definedName name="_______Auf30210">[2]Aufwand!#REF!</definedName>
    <definedName name="_______Auf30211">[2]Aufwand!#REF!</definedName>
    <definedName name="_______Auf30212">[2]Aufwand!#REF!</definedName>
    <definedName name="_______Auf30219">[2]Aufwand!#REF!</definedName>
    <definedName name="_______Auf30220">[2]Aufwand!#REF!</definedName>
    <definedName name="_______Auf30221">[2]Aufwand!#REF!</definedName>
    <definedName name="_______Auf30222">[2]Aufwand!#REF!</definedName>
    <definedName name="_______Auf30229">[2]Aufwand!#REF!</definedName>
    <definedName name="_______Auf30239">[2]Aufwand!#REF!</definedName>
    <definedName name="_______Auf30249">[2]Aufwand!#REF!</definedName>
    <definedName name="_______Auf30259">[2]Aufwand!#REF!</definedName>
    <definedName name="_______Auf30301">[2]Aufwand!#REF!</definedName>
    <definedName name="_______Auf30319">[2]Aufwand!#REF!</definedName>
    <definedName name="_______Auf30321">[2]Aufwand!#REF!</definedName>
    <definedName name="_______Auf30323">[2]Aufwand!#REF!</definedName>
    <definedName name="_______Auf30329">[2]Aufwand!#REF!</definedName>
    <definedName name="_______Auf30402">[2]Aufwand!#REF!</definedName>
    <definedName name="_______Auf30403">[2]Aufwand!#REF!</definedName>
    <definedName name="_______Auf30431">[2]Aufwand!#REF!</definedName>
    <definedName name="_______Auf30436">[2]Aufwand!#REF!</definedName>
    <definedName name="_______Auf30437">[2]Aufwand!#REF!</definedName>
    <definedName name="_______Auf30438">[2]Aufwand!#REF!</definedName>
    <definedName name="_______Auf30439">[2]Aufwand!#REF!</definedName>
    <definedName name="_______Auf30440">[2]Aufwand!#REF!</definedName>
    <definedName name="_______Auf30441">[2]Aufwand!#REF!</definedName>
    <definedName name="_______Auf30442">[2]Aufwand!#REF!</definedName>
    <definedName name="_______Auf30443">[2]Aufwand!#REF!</definedName>
    <definedName name="_______Auf30444">[2]Aufwand!#REF!</definedName>
    <definedName name="_______Auf30502">[2]Aufwand!#REF!</definedName>
    <definedName name="_______Auf30690">[2]Aufwand!#REF!</definedName>
    <definedName name="_______Auf30711">[2]Aufwand!#REF!</definedName>
    <definedName name="_______Auf30712">[2]Aufwand!#REF!</definedName>
    <definedName name="_______Auf31100">[2]Aufwand!#REF!</definedName>
    <definedName name="_______Auf31101">[2]Aufwand!#REF!</definedName>
    <definedName name="_______Auf31501">[2]Aufwand!#REF!</definedName>
    <definedName name="_______Auf31502">[2]Aufwand!#REF!</definedName>
    <definedName name="_______bis01">'[4]Annual Model'!#REF!</definedName>
    <definedName name="_______bis02">'[4]Annual Model'!#REF!</definedName>
    <definedName name="_______bis100">'[4]Annual Model'!#REF!</definedName>
    <definedName name="_______bis101">'[4]Annual Model'!#REF!</definedName>
    <definedName name="_______bis102">'[4]Annual Model'!#REF!</definedName>
    <definedName name="_______bis193">#REF!</definedName>
    <definedName name="_______bis194">#REF!</definedName>
    <definedName name="_______bis195">#REF!</definedName>
    <definedName name="_______bis198">'[4]Annual Model'!#REF!</definedName>
    <definedName name="_______bis199">'[4]Annual Model'!#REF!</definedName>
    <definedName name="_______bis93">#REF!</definedName>
    <definedName name="_______bis94">#REF!</definedName>
    <definedName name="_______bis95">#REF!</definedName>
    <definedName name="_______bis98">'[4]Annual Model'!#REF!</definedName>
    <definedName name="_______bis99">'[4]Annual Model'!#REF!</definedName>
    <definedName name="_______cap98">'[4]Annual Model'!#REF!</definedName>
    <definedName name="_______cir01">'[4]Annual Model'!$I$90</definedName>
    <definedName name="_______cir02">'[4]Annual Model'!$J$90</definedName>
    <definedName name="_______cir93">#REF!</definedName>
    <definedName name="_______cir94">#REF!</definedName>
    <definedName name="_______cir95">#REF!</definedName>
    <definedName name="_______cir96">#REF!</definedName>
    <definedName name="_______cir97">#REF!</definedName>
    <definedName name="_______cir98">'[4]Annual Model'!$E$90</definedName>
    <definedName name="_______cir99">'[4]Annual Model'!$G$90</definedName>
    <definedName name="_______com98">'[4]Annual Model'!#REF!</definedName>
    <definedName name="_______dps01">'[4]Annual Model'!$I$45</definedName>
    <definedName name="_______dps02">'[4]Annual Model'!$J$45</definedName>
    <definedName name="_______dps93">#REF!</definedName>
    <definedName name="_______dps94">#REF!</definedName>
    <definedName name="_______dps95">#REF!</definedName>
    <definedName name="_______dps96">#REF!</definedName>
    <definedName name="_______dps97">#REF!</definedName>
    <definedName name="_______dps98">'[4]Annual Model'!$E$51</definedName>
    <definedName name="_______dps99">'[4]Annual Model'!$G$45</definedName>
    <definedName name="_______eps01">'[4]Annual Model'!$I$34</definedName>
    <definedName name="_______eps02">'[4]Annual Model'!$J$34</definedName>
    <definedName name="_______eps93">#REF!</definedName>
    <definedName name="_______eps94">#REF!</definedName>
    <definedName name="_______eps95">#REF!</definedName>
    <definedName name="_______eps96">#REF!</definedName>
    <definedName name="_______eps97">#REF!</definedName>
    <definedName name="_______eps98">'[4]Annual Model'!$E$41</definedName>
    <definedName name="_______eps99">'[4]Annual Model'!$G$34</definedName>
    <definedName name="_______Ert40139">[2]Ertrag!#REF!</definedName>
    <definedName name="_______Ert40149">[2]Ertrag!#REF!</definedName>
    <definedName name="_______Ert40404">[2]Ertrag!#REF!</definedName>
    <definedName name="_______Ert40406">[2]Ertrag!#REF!</definedName>
    <definedName name="_______Ert40420">[2]Ertrag!#REF!</definedName>
    <definedName name="_______Ert40421">[2]Ertrag!#REF!</definedName>
    <definedName name="_______Ert40422">[2]Ertrag!#REF!</definedName>
    <definedName name="_______Ert40429">[2]Ertrag!#REF!</definedName>
    <definedName name="_______Ert40439">[2]Ertrag!#REF!</definedName>
    <definedName name="_______Ert40449">[2]Ertrag!#REF!</definedName>
    <definedName name="_______Ert40459">[2]Ertrag!#REF!</definedName>
    <definedName name="_______Ert40520">[2]Ertrag!#REF!</definedName>
    <definedName name="_______Ert40521">[2]Ertrag!#REF!</definedName>
    <definedName name="_______Ert40529">[2]Ertrag!#REF!</definedName>
    <definedName name="_______Ert40612">[2]Ertrag!#REF!</definedName>
    <definedName name="_______Ert40809">[2]Ertrag!#REF!</definedName>
    <definedName name="_______Ert40890">[2]Ertrag!#REF!</definedName>
    <definedName name="_______Ert40900">[2]Ertrag!#REF!</definedName>
    <definedName name="_______Ert40901">[2]Ertrag!#REF!</definedName>
    <definedName name="_______Ert40902">[2]Ertrag!#REF!</definedName>
    <definedName name="_______Ert40903">[2]Ertrag!#REF!</definedName>
    <definedName name="_______Ert60100">[2]Ertrag!#REF!</definedName>
    <definedName name="_______Ert60200">[2]Ertrag!#REF!</definedName>
    <definedName name="_______Ert60300">[2]Ertrag!#REF!</definedName>
    <definedName name="_______Ert60400">[2]Ertrag!#REF!</definedName>
    <definedName name="_______Ert60999">[2]Ertrag!#REF!</definedName>
    <definedName name="_______Ert61100">[2]Ertrag!#REF!</definedName>
    <definedName name="_______Ert61200">[2]Ertrag!#REF!</definedName>
    <definedName name="_______Ert61300">[2]Ertrag!#REF!</definedName>
    <definedName name="_______Ert61400">[2]Ertrag!#REF!</definedName>
    <definedName name="_______Ert61500">[2]Ertrag!#REF!</definedName>
    <definedName name="_______Ert61999">[2]Ertrag!#REF!</definedName>
    <definedName name="_______Ert62999">[2]Ertrag!#REF!</definedName>
    <definedName name="_______Ert63999">[2]Ertrag!#REF!</definedName>
    <definedName name="_______Ert70100">[2]Ertrag!#REF!</definedName>
    <definedName name="_______Ert70200">[2]Ertrag!#REF!</definedName>
    <definedName name="_______Ert70300">[2]Ertrag!#REF!</definedName>
    <definedName name="_______Ert70400">[2]Ertrag!#REF!</definedName>
    <definedName name="_______Ert70999">[2]Ertrag!#REF!</definedName>
    <definedName name="_______Ert71100">[2]Ertrag!#REF!</definedName>
    <definedName name="_______Ert71200">[2]Ertrag!#REF!</definedName>
    <definedName name="_______Ert71300">[2]Ertrag!#REF!</definedName>
    <definedName name="_______Ert71400">[2]Ertrag!#REF!</definedName>
    <definedName name="_______Ert71500">[2]Ertrag!#REF!</definedName>
    <definedName name="_______Ert71999">[2]Ertrag!#REF!</definedName>
    <definedName name="_______Ert72999">[2]Ertrag!#REF!</definedName>
    <definedName name="_______Ert73999">[2]Ertrag!#REF!</definedName>
    <definedName name="_______exp01">'[4]Annual Model'!$I$20</definedName>
    <definedName name="_______exp02">'[4]Annual Model'!$J$20</definedName>
    <definedName name="_______exp96">#REF!</definedName>
    <definedName name="_______exp97">#REF!</definedName>
    <definedName name="_______exp98">'[4]Annual Model'!$E$22</definedName>
    <definedName name="_______exp99">'[4]Annual Model'!$G$20</definedName>
    <definedName name="_______gop01">'[4]Annual Model'!$I$21</definedName>
    <definedName name="_______gop02">'[4]Annual Model'!$J$21</definedName>
    <definedName name="_______gop93">#REF!</definedName>
    <definedName name="_______gop94">#REF!</definedName>
    <definedName name="_______gop95">#REF!</definedName>
    <definedName name="_______gop96">#REF!</definedName>
    <definedName name="_______gop97">#REF!</definedName>
    <definedName name="_______gop98">'[4]Annual Model'!$E$27</definedName>
    <definedName name="_______gop99">'[4]Annual Model'!$G$21</definedName>
    <definedName name="_______Kap2">[3]Sheet1!$A$1:$F$6</definedName>
    <definedName name="_______Kap3">[3]Sheet1!$A$1:$I$24</definedName>
    <definedName name="_______Kap4">#REF!</definedName>
    <definedName name="_______kap6">[3]Sheet1!$A$2:$I$46</definedName>
    <definedName name="_______llr01">'[4]Annual Model'!#REF!</definedName>
    <definedName name="_______llr02">'[4]Annual Model'!#REF!</definedName>
    <definedName name="_______llr98">'[4]Annual Model'!#REF!</definedName>
    <definedName name="_______llr99">'[4]Annual Model'!#REF!</definedName>
    <definedName name="_______mi01">'[4]Annual Model'!$I$30</definedName>
    <definedName name="_______mi02">'[4]Annual Model'!$J$30</definedName>
    <definedName name="_______mi98">'[4]Annual Model'!$E$37</definedName>
    <definedName name="_______mi99">'[4]Annual Model'!$G$30</definedName>
    <definedName name="_______nav97">#REF!</definedName>
    <definedName name="_______nav98">#REF!</definedName>
    <definedName name="_______nim01">'[4]Annual Model'!$I$13</definedName>
    <definedName name="_______nim02">'[4]Annual Model'!$J$13</definedName>
    <definedName name="_______nim93">#REF!</definedName>
    <definedName name="_______nim94">#REF!</definedName>
    <definedName name="_______nim95">#REF!</definedName>
    <definedName name="_______nim96">#REF!</definedName>
    <definedName name="_______nim97">#REF!</definedName>
    <definedName name="_______nim98">'[4]Annual Model'!$E$13</definedName>
    <definedName name="_______nim99">'[4]Annual Model'!$G$13</definedName>
    <definedName name="_______npa93">#REF!</definedName>
    <definedName name="_______npa94">#REF!</definedName>
    <definedName name="_______npa95">#REF!</definedName>
    <definedName name="_______npa96">#REF!</definedName>
    <definedName name="_______npa97">#REF!</definedName>
    <definedName name="_______npl93">#REF!</definedName>
    <definedName name="_______npl94">#REF!</definedName>
    <definedName name="_______npl95">#REF!</definedName>
    <definedName name="_______npl96">#REF!</definedName>
    <definedName name="_______npl97">#REF!</definedName>
    <definedName name="_______Pas20220">[2]Passiva!#REF!</definedName>
    <definedName name="_______Pas20550">[2]Passiva!#REF!</definedName>
    <definedName name="_______Pas20721">[2]Passiva!#REF!</definedName>
    <definedName name="_______pe95">#REF!</definedName>
    <definedName name="_______pe96">#REF!</definedName>
    <definedName name="_______pe97">#REF!</definedName>
    <definedName name="_______PL96">[5]MARKET!#REF!</definedName>
    <definedName name="_______PL97">[5]MARKET!#REF!</definedName>
    <definedName name="_______PL98">[5]MARKET!#REF!</definedName>
    <definedName name="_______PL99">[5]MARKET!#REF!</definedName>
    <definedName name="_______roa01">'[4]Annual Model'!#REF!</definedName>
    <definedName name="_______roa02">'[4]Annual Model'!#REF!</definedName>
    <definedName name="_______roa93">#REF!</definedName>
    <definedName name="_______roa94">#REF!</definedName>
    <definedName name="_______roa95">#REF!</definedName>
    <definedName name="_______roa96">#REF!</definedName>
    <definedName name="_______roa97">#REF!</definedName>
    <definedName name="_______roa98">'[4]Annual Model'!#REF!</definedName>
    <definedName name="_______roa99">'[4]Annual Model'!#REF!</definedName>
    <definedName name="_______roe01">'[4]Annual Model'!$I$85</definedName>
    <definedName name="_______roe02">'[4]Annual Model'!$J$85</definedName>
    <definedName name="_______roe93">#REF!</definedName>
    <definedName name="_______roe94">#REF!</definedName>
    <definedName name="_______roe95">#REF!</definedName>
    <definedName name="_______roe96">#REF!</definedName>
    <definedName name="_______roe97">#REF!</definedName>
    <definedName name="_______roe98">'[4]Annual Model'!$E$97</definedName>
    <definedName name="_______roe99">'[4]Annual Model'!$G$85</definedName>
    <definedName name="_______tax01">'[4]Annual Model'!$I$29</definedName>
    <definedName name="_______tax02">'[4]Annual Model'!$J$29</definedName>
    <definedName name="_______tax93">#REF!</definedName>
    <definedName name="_______tax94">#REF!</definedName>
    <definedName name="_______tax95">#REF!</definedName>
    <definedName name="_______tax96">#REF!</definedName>
    <definedName name="_______tax97">#REF!</definedName>
    <definedName name="_______tax98">'[4]Annual Model'!$E$36</definedName>
    <definedName name="_______tax99">'[4]Annual Model'!$G$29</definedName>
    <definedName name="_______tpa01">'[4]Annual Model'!#REF!</definedName>
    <definedName name="_______tpa02">'[4]Annual Model'!#REF!</definedName>
    <definedName name="_______tpa98">'[4]Annual Model'!#REF!</definedName>
    <definedName name="_______tpa99">'[4]Annual Model'!#REF!</definedName>
    <definedName name="______Akt10388">[2]Aktiva!#REF!</definedName>
    <definedName name="______Akt10389">[2]Aktiva!#REF!</definedName>
    <definedName name="______Akt10489">[2]Aktiva!#REF!</definedName>
    <definedName name="______Akt10490">[2]Aktiva!#REF!</definedName>
    <definedName name="______Akt10491">[2]Aktiva!#REF!</definedName>
    <definedName name="______Akt10505">[2]Aktiva!#REF!</definedName>
    <definedName name="______Akt10529">[2]Aktiva!#REF!</definedName>
    <definedName name="______Akt10570">[2]Aktiva!#REF!</definedName>
    <definedName name="______Akt10673">[2]Aktiva!#REF!</definedName>
    <definedName name="______Akt10690">[2]Aktiva!#REF!</definedName>
    <definedName name="______Akt10759">[2]Aktiva!#REF!</definedName>
    <definedName name="______Akt10772">[2]Aktiva!#REF!</definedName>
    <definedName name="______Akt11650">[2]Aktiva!#REF!</definedName>
    <definedName name="______Auf30149">[2]Aufwand!#REF!</definedName>
    <definedName name="______Auf30159">[2]Aufwand!#REF!</definedName>
    <definedName name="______Auf30169">[2]Aufwand!#REF!</definedName>
    <definedName name="______Auf30204">[2]Aufwand!#REF!</definedName>
    <definedName name="______Auf30209">[2]Aufwand!#REF!</definedName>
    <definedName name="______Auf30210">[2]Aufwand!#REF!</definedName>
    <definedName name="______Auf30211">[2]Aufwand!#REF!</definedName>
    <definedName name="______Auf30212">[2]Aufwand!#REF!</definedName>
    <definedName name="______Auf30219">[2]Aufwand!#REF!</definedName>
    <definedName name="______Auf30220">[2]Aufwand!#REF!</definedName>
    <definedName name="______Auf30221">[2]Aufwand!#REF!</definedName>
    <definedName name="______Auf30222">[2]Aufwand!#REF!</definedName>
    <definedName name="______Auf30229">[2]Aufwand!#REF!</definedName>
    <definedName name="______Auf30239">[2]Aufwand!#REF!</definedName>
    <definedName name="______Auf30249">[2]Aufwand!#REF!</definedName>
    <definedName name="______Auf30259">[2]Aufwand!#REF!</definedName>
    <definedName name="______Auf30301">[2]Aufwand!#REF!</definedName>
    <definedName name="______Auf30319">[2]Aufwand!#REF!</definedName>
    <definedName name="______Auf30321">[2]Aufwand!#REF!</definedName>
    <definedName name="______Auf30323">[2]Aufwand!#REF!</definedName>
    <definedName name="______Auf30329">[2]Aufwand!#REF!</definedName>
    <definedName name="______Auf30402">[2]Aufwand!#REF!</definedName>
    <definedName name="______Auf30403">[2]Aufwand!#REF!</definedName>
    <definedName name="______Auf30431">[2]Aufwand!#REF!</definedName>
    <definedName name="______Auf30436">[2]Aufwand!#REF!</definedName>
    <definedName name="______Auf30437">[2]Aufwand!#REF!</definedName>
    <definedName name="______Auf30438">[2]Aufwand!#REF!</definedName>
    <definedName name="______Auf30439">[2]Aufwand!#REF!</definedName>
    <definedName name="______Auf30440">[2]Aufwand!#REF!</definedName>
    <definedName name="______Auf30441">[2]Aufwand!#REF!</definedName>
    <definedName name="______Auf30442">[2]Aufwand!#REF!</definedName>
    <definedName name="______Auf30443">[2]Aufwand!#REF!</definedName>
    <definedName name="______Auf30444">[2]Aufwand!#REF!</definedName>
    <definedName name="______Auf30502">[2]Aufwand!#REF!</definedName>
    <definedName name="______Auf30690">[2]Aufwand!#REF!</definedName>
    <definedName name="______Auf30711">[2]Aufwand!#REF!</definedName>
    <definedName name="______Auf30712">[2]Aufwand!#REF!</definedName>
    <definedName name="______Auf31100">[2]Aufwand!#REF!</definedName>
    <definedName name="______Auf31101">[2]Aufwand!#REF!</definedName>
    <definedName name="______Auf31501">[2]Aufwand!#REF!</definedName>
    <definedName name="______Auf31502">[2]Aufwand!#REF!</definedName>
    <definedName name="______bis01">'[4]Annual Model'!#REF!</definedName>
    <definedName name="______bis02">'[4]Annual Model'!#REF!</definedName>
    <definedName name="______bis100">'[4]Annual Model'!#REF!</definedName>
    <definedName name="______bis101">'[4]Annual Model'!#REF!</definedName>
    <definedName name="______bis102">'[4]Annual Model'!#REF!</definedName>
    <definedName name="______bis193">#REF!</definedName>
    <definedName name="______bis194">#REF!</definedName>
    <definedName name="______bis195">#REF!</definedName>
    <definedName name="______bis198">'[4]Annual Model'!#REF!</definedName>
    <definedName name="______bis199">'[4]Annual Model'!#REF!</definedName>
    <definedName name="______bis93">#REF!</definedName>
    <definedName name="______bis94">#REF!</definedName>
    <definedName name="______bis95">#REF!</definedName>
    <definedName name="______bis98">'[4]Annual Model'!#REF!</definedName>
    <definedName name="______bis99">'[4]Annual Model'!#REF!</definedName>
    <definedName name="______cap98">'[4]Annual Model'!#REF!</definedName>
    <definedName name="______cir01">'[4]Annual Model'!$I$90</definedName>
    <definedName name="______cir02">'[4]Annual Model'!$J$90</definedName>
    <definedName name="______cir93">#REF!</definedName>
    <definedName name="______cir94">#REF!</definedName>
    <definedName name="______cir95">#REF!</definedName>
    <definedName name="______cir96">#REF!</definedName>
    <definedName name="______cir97">#REF!</definedName>
    <definedName name="______cir98">'[4]Annual Model'!$E$90</definedName>
    <definedName name="______cir99">'[4]Annual Model'!$G$90</definedName>
    <definedName name="______com98">'[4]Annual Model'!#REF!</definedName>
    <definedName name="______dps01">'[4]Annual Model'!$I$45</definedName>
    <definedName name="______dps02">'[4]Annual Model'!$J$45</definedName>
    <definedName name="______dps93">#REF!</definedName>
    <definedName name="______dps94">#REF!</definedName>
    <definedName name="______dps95">#REF!</definedName>
    <definedName name="______dps96">#REF!</definedName>
    <definedName name="______dps97">#REF!</definedName>
    <definedName name="______dps98">'[4]Annual Model'!$E$51</definedName>
    <definedName name="______dps99">'[4]Annual Model'!$G$45</definedName>
    <definedName name="______eps01">'[4]Annual Model'!$I$34</definedName>
    <definedName name="______eps02">'[4]Annual Model'!$J$34</definedName>
    <definedName name="______eps93">#REF!</definedName>
    <definedName name="______eps94">#REF!</definedName>
    <definedName name="______eps95">#REF!</definedName>
    <definedName name="______eps96">#REF!</definedName>
    <definedName name="______eps97">#REF!</definedName>
    <definedName name="______eps98">'[4]Annual Model'!$E$41</definedName>
    <definedName name="______eps99">'[4]Annual Model'!$G$34</definedName>
    <definedName name="______Ert40139">[2]Ertrag!#REF!</definedName>
    <definedName name="______Ert40149">[2]Ertrag!#REF!</definedName>
    <definedName name="______Ert40404">[2]Ertrag!#REF!</definedName>
    <definedName name="______Ert40406">[2]Ertrag!#REF!</definedName>
    <definedName name="______Ert40420">[2]Ertrag!#REF!</definedName>
    <definedName name="______Ert40421">[2]Ertrag!#REF!</definedName>
    <definedName name="______Ert40422">[2]Ertrag!#REF!</definedName>
    <definedName name="______Ert40429">[2]Ertrag!#REF!</definedName>
    <definedName name="______Ert40439">[2]Ertrag!#REF!</definedName>
    <definedName name="______Ert40449">[2]Ertrag!#REF!</definedName>
    <definedName name="______Ert40459">[2]Ertrag!#REF!</definedName>
    <definedName name="______Ert40520">[2]Ertrag!#REF!</definedName>
    <definedName name="______Ert40521">[2]Ertrag!#REF!</definedName>
    <definedName name="______Ert40529">[2]Ertrag!#REF!</definedName>
    <definedName name="______Ert40612">[2]Ertrag!#REF!</definedName>
    <definedName name="______Ert40809">[2]Ertrag!#REF!</definedName>
    <definedName name="______Ert40890">[2]Ertrag!#REF!</definedName>
    <definedName name="______Ert40900">[2]Ertrag!#REF!</definedName>
    <definedName name="______Ert40901">[2]Ertrag!#REF!</definedName>
    <definedName name="______Ert40902">[2]Ertrag!#REF!</definedName>
    <definedName name="______Ert40903">[2]Ertrag!#REF!</definedName>
    <definedName name="______Ert60100">[2]Ertrag!#REF!</definedName>
    <definedName name="______Ert60200">[2]Ertrag!#REF!</definedName>
    <definedName name="______Ert60300">[2]Ertrag!#REF!</definedName>
    <definedName name="______Ert60400">[2]Ertrag!#REF!</definedName>
    <definedName name="______Ert60999">[2]Ertrag!#REF!</definedName>
    <definedName name="______Ert61100">[2]Ertrag!#REF!</definedName>
    <definedName name="______Ert61200">[2]Ertrag!#REF!</definedName>
    <definedName name="______Ert61300">[2]Ertrag!#REF!</definedName>
    <definedName name="______Ert61400">[2]Ertrag!#REF!</definedName>
    <definedName name="______Ert61500">[2]Ertrag!#REF!</definedName>
    <definedName name="______Ert61999">[2]Ertrag!#REF!</definedName>
    <definedName name="______Ert62999">[2]Ertrag!#REF!</definedName>
    <definedName name="______Ert63999">[2]Ertrag!#REF!</definedName>
    <definedName name="______Ert70100">[2]Ertrag!#REF!</definedName>
    <definedName name="______Ert70200">[2]Ertrag!#REF!</definedName>
    <definedName name="______Ert70300">[2]Ertrag!#REF!</definedName>
    <definedName name="______Ert70400">[2]Ertrag!#REF!</definedName>
    <definedName name="______Ert70999">[2]Ertrag!#REF!</definedName>
    <definedName name="______Ert71100">[2]Ertrag!#REF!</definedName>
    <definedName name="______Ert71200">[2]Ertrag!#REF!</definedName>
    <definedName name="______Ert71300">[2]Ertrag!#REF!</definedName>
    <definedName name="______Ert71400">[2]Ertrag!#REF!</definedName>
    <definedName name="______Ert71500">[2]Ertrag!#REF!</definedName>
    <definedName name="______Ert71999">[2]Ertrag!#REF!</definedName>
    <definedName name="______Ert72999">[2]Ertrag!#REF!</definedName>
    <definedName name="______Ert73999">[2]Ertrag!#REF!</definedName>
    <definedName name="______exp01">'[4]Annual Model'!$I$20</definedName>
    <definedName name="______exp02">'[4]Annual Model'!$J$20</definedName>
    <definedName name="______exp96">#REF!</definedName>
    <definedName name="______exp97">#REF!</definedName>
    <definedName name="______exp98">'[4]Annual Model'!$E$22</definedName>
    <definedName name="______exp99">'[4]Annual Model'!$G$20</definedName>
    <definedName name="______gop01">'[4]Annual Model'!$I$21</definedName>
    <definedName name="______gop02">'[4]Annual Model'!$J$21</definedName>
    <definedName name="______gop93">#REF!</definedName>
    <definedName name="______gop94">#REF!</definedName>
    <definedName name="______gop95">#REF!</definedName>
    <definedName name="______gop96">#REF!</definedName>
    <definedName name="______gop97">#REF!</definedName>
    <definedName name="______gop98">'[4]Annual Model'!$E$27</definedName>
    <definedName name="______gop99">'[4]Annual Model'!$G$21</definedName>
    <definedName name="______Kap2">[3]Sheet1!$A$1:$F$6</definedName>
    <definedName name="______Kap3">[3]Sheet1!$A$1:$I$24</definedName>
    <definedName name="______Kap4">#REF!</definedName>
    <definedName name="______kap6">[3]Sheet1!$A$2:$I$46</definedName>
    <definedName name="______llr01">'[4]Annual Model'!#REF!</definedName>
    <definedName name="______llr02">'[4]Annual Model'!#REF!</definedName>
    <definedName name="______llr98">'[4]Annual Model'!#REF!</definedName>
    <definedName name="______llr99">'[4]Annual Model'!#REF!</definedName>
    <definedName name="______mi01">'[4]Annual Model'!$I$30</definedName>
    <definedName name="______mi02">'[4]Annual Model'!$J$30</definedName>
    <definedName name="______mi98">'[4]Annual Model'!$E$37</definedName>
    <definedName name="______mi99">'[4]Annual Model'!$G$30</definedName>
    <definedName name="______nav97">#REF!</definedName>
    <definedName name="______nav98">#REF!</definedName>
    <definedName name="______nim01">'[4]Annual Model'!$I$13</definedName>
    <definedName name="______nim02">'[4]Annual Model'!$J$13</definedName>
    <definedName name="______nim93">#REF!</definedName>
    <definedName name="______nim94">#REF!</definedName>
    <definedName name="______nim95">#REF!</definedName>
    <definedName name="______nim96">#REF!</definedName>
    <definedName name="______nim97">#REF!</definedName>
    <definedName name="______nim98">'[4]Annual Model'!$E$13</definedName>
    <definedName name="______nim99">'[4]Annual Model'!$G$13</definedName>
    <definedName name="______npa93">#REF!</definedName>
    <definedName name="______npa94">#REF!</definedName>
    <definedName name="______npa95">#REF!</definedName>
    <definedName name="______npa96">#REF!</definedName>
    <definedName name="______npa97">#REF!</definedName>
    <definedName name="______npl93">#REF!</definedName>
    <definedName name="______npl94">#REF!</definedName>
    <definedName name="______npl95">#REF!</definedName>
    <definedName name="______npl96">#REF!</definedName>
    <definedName name="______npl97">#REF!</definedName>
    <definedName name="______Pas20220">[2]Passiva!#REF!</definedName>
    <definedName name="______Pas20550">[2]Passiva!#REF!</definedName>
    <definedName name="______Pas20721">[2]Passiva!#REF!</definedName>
    <definedName name="______pe95">#REF!</definedName>
    <definedName name="______pe96">#REF!</definedName>
    <definedName name="______pe97">#REF!</definedName>
    <definedName name="______PL96">[5]MARKET!#REF!</definedName>
    <definedName name="______PL97">[5]MARKET!#REF!</definedName>
    <definedName name="______PL98">[5]MARKET!#REF!</definedName>
    <definedName name="______PL99">[5]MARKET!#REF!</definedName>
    <definedName name="______roa01">'[4]Annual Model'!#REF!</definedName>
    <definedName name="______roa02">'[4]Annual Model'!#REF!</definedName>
    <definedName name="______roa93">#REF!</definedName>
    <definedName name="______roa94">#REF!</definedName>
    <definedName name="______roa95">#REF!</definedName>
    <definedName name="______roa96">#REF!</definedName>
    <definedName name="______roa97">#REF!</definedName>
    <definedName name="______roa98">'[4]Annual Model'!#REF!</definedName>
    <definedName name="______roa99">'[4]Annual Model'!#REF!</definedName>
    <definedName name="______roe01">'[4]Annual Model'!$I$85</definedName>
    <definedName name="______roe02">'[4]Annual Model'!$J$85</definedName>
    <definedName name="______roe93">#REF!</definedName>
    <definedName name="______roe94">#REF!</definedName>
    <definedName name="______roe95">#REF!</definedName>
    <definedName name="______roe96">#REF!</definedName>
    <definedName name="______roe97">#REF!</definedName>
    <definedName name="______roe98">'[4]Annual Model'!$E$97</definedName>
    <definedName name="______roe99">'[4]Annual Model'!$G$85</definedName>
    <definedName name="______tax01">'[4]Annual Model'!$I$29</definedName>
    <definedName name="______tax02">'[4]Annual Model'!$J$29</definedName>
    <definedName name="______tax93">#REF!</definedName>
    <definedName name="______tax94">#REF!</definedName>
    <definedName name="______tax95">#REF!</definedName>
    <definedName name="______tax96">#REF!</definedName>
    <definedName name="______tax97">#REF!</definedName>
    <definedName name="______tax98">'[4]Annual Model'!$E$36</definedName>
    <definedName name="______tax99">'[4]Annual Model'!$G$29</definedName>
    <definedName name="______tpa01">'[4]Annual Model'!#REF!</definedName>
    <definedName name="______tpa02">'[4]Annual Model'!#REF!</definedName>
    <definedName name="______tpa98">'[4]Annual Model'!#REF!</definedName>
    <definedName name="______tpa99">'[4]Annual Model'!#REF!</definedName>
    <definedName name="_____Akt10388">[2]Aktiva!#REF!</definedName>
    <definedName name="_____Akt10389">[2]Aktiva!#REF!</definedName>
    <definedName name="_____Akt10489">[2]Aktiva!#REF!</definedName>
    <definedName name="_____Akt10490">[2]Aktiva!#REF!</definedName>
    <definedName name="_____Akt10491">[2]Aktiva!#REF!</definedName>
    <definedName name="_____Akt10505">[2]Aktiva!#REF!</definedName>
    <definedName name="_____Akt10529">[2]Aktiva!#REF!</definedName>
    <definedName name="_____Akt10570">[2]Aktiva!#REF!</definedName>
    <definedName name="_____Akt10673">[2]Aktiva!#REF!</definedName>
    <definedName name="_____Akt10690">[2]Aktiva!#REF!</definedName>
    <definedName name="_____Akt10759">[2]Aktiva!#REF!</definedName>
    <definedName name="_____Akt10772">[2]Aktiva!#REF!</definedName>
    <definedName name="_____Akt11650">[2]Aktiva!#REF!</definedName>
    <definedName name="_____Auf30149">[2]Aufwand!#REF!</definedName>
    <definedName name="_____Auf30159">[2]Aufwand!#REF!</definedName>
    <definedName name="_____Auf30169">[2]Aufwand!#REF!</definedName>
    <definedName name="_____Auf30204">[2]Aufwand!#REF!</definedName>
    <definedName name="_____Auf30209">[2]Aufwand!#REF!</definedName>
    <definedName name="_____Auf30210">[2]Aufwand!#REF!</definedName>
    <definedName name="_____Auf30211">[2]Aufwand!#REF!</definedName>
    <definedName name="_____Auf30212">[2]Aufwand!#REF!</definedName>
    <definedName name="_____Auf30219">[2]Aufwand!#REF!</definedName>
    <definedName name="_____Auf30220">[2]Aufwand!#REF!</definedName>
    <definedName name="_____Auf30221">[2]Aufwand!#REF!</definedName>
    <definedName name="_____Auf30222">[2]Aufwand!#REF!</definedName>
    <definedName name="_____Auf30229">[2]Aufwand!#REF!</definedName>
    <definedName name="_____Auf30239">[2]Aufwand!#REF!</definedName>
    <definedName name="_____Auf30249">[2]Aufwand!#REF!</definedName>
    <definedName name="_____Auf30259">[2]Aufwand!#REF!</definedName>
    <definedName name="_____Auf30301">[2]Aufwand!#REF!</definedName>
    <definedName name="_____Auf30319">[2]Aufwand!#REF!</definedName>
    <definedName name="_____Auf30321">[2]Aufwand!#REF!</definedName>
    <definedName name="_____Auf30323">[2]Aufwand!#REF!</definedName>
    <definedName name="_____Auf30329">[2]Aufwand!#REF!</definedName>
    <definedName name="_____Auf30402">[2]Aufwand!#REF!</definedName>
    <definedName name="_____Auf30403">[2]Aufwand!#REF!</definedName>
    <definedName name="_____Auf30431">[2]Aufwand!#REF!</definedName>
    <definedName name="_____Auf30436">[2]Aufwand!#REF!</definedName>
    <definedName name="_____Auf30437">[2]Aufwand!#REF!</definedName>
    <definedName name="_____Auf30438">[2]Aufwand!#REF!</definedName>
    <definedName name="_____Auf30439">[2]Aufwand!#REF!</definedName>
    <definedName name="_____Auf30440">[2]Aufwand!#REF!</definedName>
    <definedName name="_____Auf30441">[2]Aufwand!#REF!</definedName>
    <definedName name="_____Auf30442">[2]Aufwand!#REF!</definedName>
    <definedName name="_____Auf30443">[2]Aufwand!#REF!</definedName>
    <definedName name="_____Auf30444">[2]Aufwand!#REF!</definedName>
    <definedName name="_____Auf30502">[2]Aufwand!#REF!</definedName>
    <definedName name="_____Auf30690">[2]Aufwand!#REF!</definedName>
    <definedName name="_____Auf30711">[2]Aufwand!#REF!</definedName>
    <definedName name="_____Auf30712">[2]Aufwand!#REF!</definedName>
    <definedName name="_____Auf31100">[2]Aufwand!#REF!</definedName>
    <definedName name="_____Auf31101">[2]Aufwand!#REF!</definedName>
    <definedName name="_____Auf31501">[2]Aufwand!#REF!</definedName>
    <definedName name="_____Auf31502">[2]Aufwand!#REF!</definedName>
    <definedName name="_____bis01">'[4]Annual Model'!#REF!</definedName>
    <definedName name="_____bis02">'[4]Annual Model'!#REF!</definedName>
    <definedName name="_____bis100">'[4]Annual Model'!#REF!</definedName>
    <definedName name="_____bis101">'[4]Annual Model'!#REF!</definedName>
    <definedName name="_____bis102">'[4]Annual Model'!#REF!</definedName>
    <definedName name="_____bis193">#REF!</definedName>
    <definedName name="_____bis194">#REF!</definedName>
    <definedName name="_____bis195">#REF!</definedName>
    <definedName name="_____bis198">'[4]Annual Model'!#REF!</definedName>
    <definedName name="_____bis199">'[4]Annual Model'!#REF!</definedName>
    <definedName name="_____bis93">#REF!</definedName>
    <definedName name="_____bis94">#REF!</definedName>
    <definedName name="_____bis95">#REF!</definedName>
    <definedName name="_____bis98">'[4]Annual Model'!#REF!</definedName>
    <definedName name="_____bis99">'[4]Annual Model'!#REF!</definedName>
    <definedName name="_____cap98">'[4]Annual Model'!#REF!</definedName>
    <definedName name="_____cir01">'[4]Annual Model'!$I$90</definedName>
    <definedName name="_____cir02">'[4]Annual Model'!$J$90</definedName>
    <definedName name="_____cir93">#REF!</definedName>
    <definedName name="_____cir94">#REF!</definedName>
    <definedName name="_____cir95">#REF!</definedName>
    <definedName name="_____cir96">#REF!</definedName>
    <definedName name="_____cir97">#REF!</definedName>
    <definedName name="_____cir98">'[4]Annual Model'!$E$90</definedName>
    <definedName name="_____cir99">'[4]Annual Model'!$G$90</definedName>
    <definedName name="_____com98">'[4]Annual Model'!#REF!</definedName>
    <definedName name="_____dps01">'[4]Annual Model'!$I$45</definedName>
    <definedName name="_____dps02">'[4]Annual Model'!$J$45</definedName>
    <definedName name="_____dps93">#REF!</definedName>
    <definedName name="_____dps94">#REF!</definedName>
    <definedName name="_____dps95">#REF!</definedName>
    <definedName name="_____dps96">#REF!</definedName>
    <definedName name="_____dps97">#REF!</definedName>
    <definedName name="_____dps98">'[4]Annual Model'!$E$51</definedName>
    <definedName name="_____dps99">'[4]Annual Model'!$G$45</definedName>
    <definedName name="_____eps01">'[4]Annual Model'!$I$34</definedName>
    <definedName name="_____eps02">'[4]Annual Model'!$J$34</definedName>
    <definedName name="_____eps93">#REF!</definedName>
    <definedName name="_____eps94">#REF!</definedName>
    <definedName name="_____eps95">#REF!</definedName>
    <definedName name="_____eps96">#REF!</definedName>
    <definedName name="_____eps97">#REF!</definedName>
    <definedName name="_____eps98">'[4]Annual Model'!$E$41</definedName>
    <definedName name="_____eps99">'[4]Annual Model'!$G$34</definedName>
    <definedName name="_____Ert40139">[2]Ertrag!#REF!</definedName>
    <definedName name="_____Ert40149">[2]Ertrag!#REF!</definedName>
    <definedName name="_____Ert40404">[2]Ertrag!#REF!</definedName>
    <definedName name="_____Ert40406">[2]Ertrag!#REF!</definedName>
    <definedName name="_____Ert40420">[2]Ertrag!#REF!</definedName>
    <definedName name="_____Ert40421">[2]Ertrag!#REF!</definedName>
    <definedName name="_____Ert40422">[2]Ertrag!#REF!</definedName>
    <definedName name="_____Ert40429">[2]Ertrag!#REF!</definedName>
    <definedName name="_____Ert40439">[2]Ertrag!#REF!</definedName>
    <definedName name="_____Ert40449">[2]Ertrag!#REF!</definedName>
    <definedName name="_____Ert40459">[2]Ertrag!#REF!</definedName>
    <definedName name="_____Ert40520">[2]Ertrag!#REF!</definedName>
    <definedName name="_____Ert40521">[2]Ertrag!#REF!</definedName>
    <definedName name="_____Ert40529">[2]Ertrag!#REF!</definedName>
    <definedName name="_____Ert40612">[2]Ertrag!#REF!</definedName>
    <definedName name="_____Ert40809">[2]Ertrag!#REF!</definedName>
    <definedName name="_____Ert40890">[2]Ertrag!#REF!</definedName>
    <definedName name="_____Ert40900">[2]Ertrag!#REF!</definedName>
    <definedName name="_____Ert40901">[2]Ertrag!#REF!</definedName>
    <definedName name="_____Ert40902">[2]Ertrag!#REF!</definedName>
    <definedName name="_____Ert40903">[2]Ertrag!#REF!</definedName>
    <definedName name="_____Ert60100">[2]Ertrag!#REF!</definedName>
    <definedName name="_____Ert60200">[2]Ertrag!#REF!</definedName>
    <definedName name="_____Ert60300">[2]Ertrag!#REF!</definedName>
    <definedName name="_____Ert60400">[2]Ertrag!#REF!</definedName>
    <definedName name="_____Ert60999">[2]Ertrag!#REF!</definedName>
    <definedName name="_____Ert61100">[2]Ertrag!#REF!</definedName>
    <definedName name="_____Ert61200">[2]Ertrag!#REF!</definedName>
    <definedName name="_____Ert61300">[2]Ertrag!#REF!</definedName>
    <definedName name="_____Ert61400">[2]Ertrag!#REF!</definedName>
    <definedName name="_____Ert61500">[2]Ertrag!#REF!</definedName>
    <definedName name="_____Ert61999">[2]Ertrag!#REF!</definedName>
    <definedName name="_____Ert62999">[2]Ertrag!#REF!</definedName>
    <definedName name="_____Ert63999">[2]Ertrag!#REF!</definedName>
    <definedName name="_____Ert70100">[2]Ertrag!#REF!</definedName>
    <definedName name="_____Ert70200">[2]Ertrag!#REF!</definedName>
    <definedName name="_____Ert70300">[2]Ertrag!#REF!</definedName>
    <definedName name="_____Ert70400">[2]Ertrag!#REF!</definedName>
    <definedName name="_____Ert70999">[2]Ertrag!#REF!</definedName>
    <definedName name="_____Ert71100">[2]Ertrag!#REF!</definedName>
    <definedName name="_____Ert71200">[2]Ertrag!#REF!</definedName>
    <definedName name="_____Ert71300">[2]Ertrag!#REF!</definedName>
    <definedName name="_____Ert71400">[2]Ertrag!#REF!</definedName>
    <definedName name="_____Ert71500">[2]Ertrag!#REF!</definedName>
    <definedName name="_____Ert71999">[2]Ertrag!#REF!</definedName>
    <definedName name="_____Ert72999">[2]Ertrag!#REF!</definedName>
    <definedName name="_____Ert73999">[2]Ertrag!#REF!</definedName>
    <definedName name="_____exp01">'[4]Annual Model'!$I$20</definedName>
    <definedName name="_____exp02">'[4]Annual Model'!$J$20</definedName>
    <definedName name="_____exp96">#REF!</definedName>
    <definedName name="_____exp97">#REF!</definedName>
    <definedName name="_____exp98">'[4]Annual Model'!$E$22</definedName>
    <definedName name="_____exp99">'[4]Annual Model'!$G$20</definedName>
    <definedName name="_____gop01">'[4]Annual Model'!$I$21</definedName>
    <definedName name="_____gop02">'[4]Annual Model'!$J$21</definedName>
    <definedName name="_____gop93">#REF!</definedName>
    <definedName name="_____gop94">#REF!</definedName>
    <definedName name="_____gop95">#REF!</definedName>
    <definedName name="_____gop96">#REF!</definedName>
    <definedName name="_____gop97">#REF!</definedName>
    <definedName name="_____gop98">'[4]Annual Model'!$E$27</definedName>
    <definedName name="_____gop99">'[4]Annual Model'!$G$21</definedName>
    <definedName name="_____Kap2">[3]Sheet1!$A$1:$F$6</definedName>
    <definedName name="_____Kap3">[3]Sheet1!$A$1:$I$24</definedName>
    <definedName name="_____Kap4">#REF!</definedName>
    <definedName name="_____kap6">[3]Sheet1!$A$2:$I$46</definedName>
    <definedName name="_____llr01">'[4]Annual Model'!#REF!</definedName>
    <definedName name="_____llr02">'[4]Annual Model'!#REF!</definedName>
    <definedName name="_____llr98">'[4]Annual Model'!#REF!</definedName>
    <definedName name="_____llr99">'[4]Annual Model'!#REF!</definedName>
    <definedName name="_____mi01">'[4]Annual Model'!$I$30</definedName>
    <definedName name="_____mi02">'[4]Annual Model'!$J$30</definedName>
    <definedName name="_____mi98">'[4]Annual Model'!$E$37</definedName>
    <definedName name="_____mi99">'[4]Annual Model'!$G$30</definedName>
    <definedName name="_____nav97">#REF!</definedName>
    <definedName name="_____nav98">#REF!</definedName>
    <definedName name="_____nim01">'[4]Annual Model'!$I$13</definedName>
    <definedName name="_____nim02">'[4]Annual Model'!$J$13</definedName>
    <definedName name="_____nim93">#REF!</definedName>
    <definedName name="_____nim94">#REF!</definedName>
    <definedName name="_____nim95">#REF!</definedName>
    <definedName name="_____nim96">#REF!</definedName>
    <definedName name="_____nim97">#REF!</definedName>
    <definedName name="_____nim98">'[4]Annual Model'!$E$13</definedName>
    <definedName name="_____nim99">'[4]Annual Model'!$G$13</definedName>
    <definedName name="_____npa93">#REF!</definedName>
    <definedName name="_____npa94">#REF!</definedName>
    <definedName name="_____npa95">#REF!</definedName>
    <definedName name="_____npa96">#REF!</definedName>
    <definedName name="_____npa97">#REF!</definedName>
    <definedName name="_____npl93">#REF!</definedName>
    <definedName name="_____npl94">#REF!</definedName>
    <definedName name="_____npl95">#REF!</definedName>
    <definedName name="_____npl96">#REF!</definedName>
    <definedName name="_____npl97">#REF!</definedName>
    <definedName name="_____Pas20220">[2]Passiva!#REF!</definedName>
    <definedName name="_____Pas20550">[2]Passiva!#REF!</definedName>
    <definedName name="_____Pas20721">[2]Passiva!#REF!</definedName>
    <definedName name="_____pe95">#REF!</definedName>
    <definedName name="_____pe96">#REF!</definedName>
    <definedName name="_____pe97">#REF!</definedName>
    <definedName name="_____PL96">[5]MARKET!#REF!</definedName>
    <definedName name="_____PL97">[5]MARKET!#REF!</definedName>
    <definedName name="_____PL98">[5]MARKET!#REF!</definedName>
    <definedName name="_____PL99">[5]MARKET!#REF!</definedName>
    <definedName name="_____roa01">'[4]Annual Model'!#REF!</definedName>
    <definedName name="_____roa02">'[4]Annual Model'!#REF!</definedName>
    <definedName name="_____roa93">#REF!</definedName>
    <definedName name="_____roa94">#REF!</definedName>
    <definedName name="_____roa95">#REF!</definedName>
    <definedName name="_____roa96">#REF!</definedName>
    <definedName name="_____roa97">#REF!</definedName>
    <definedName name="_____roa98">'[4]Annual Model'!#REF!</definedName>
    <definedName name="_____roa99">'[4]Annual Model'!#REF!</definedName>
    <definedName name="_____roe01">'[4]Annual Model'!$I$85</definedName>
    <definedName name="_____roe02">'[4]Annual Model'!$J$85</definedName>
    <definedName name="_____roe93">#REF!</definedName>
    <definedName name="_____roe94">#REF!</definedName>
    <definedName name="_____roe95">#REF!</definedName>
    <definedName name="_____roe96">#REF!</definedName>
    <definedName name="_____roe97">#REF!</definedName>
    <definedName name="_____roe98">'[4]Annual Model'!$E$97</definedName>
    <definedName name="_____roe99">'[4]Annual Model'!$G$85</definedName>
    <definedName name="_____tax01">'[4]Annual Model'!$I$29</definedName>
    <definedName name="_____tax02">'[4]Annual Model'!$J$29</definedName>
    <definedName name="_____tax93">#REF!</definedName>
    <definedName name="_____tax94">#REF!</definedName>
    <definedName name="_____tax95">#REF!</definedName>
    <definedName name="_____tax96">#REF!</definedName>
    <definedName name="_____tax97">#REF!</definedName>
    <definedName name="_____tax98">'[4]Annual Model'!$E$36</definedName>
    <definedName name="_____tax99">'[4]Annual Model'!$G$29</definedName>
    <definedName name="_____tpa01">'[4]Annual Model'!#REF!</definedName>
    <definedName name="_____tpa02">'[4]Annual Model'!#REF!</definedName>
    <definedName name="_____tpa98">'[4]Annual Model'!#REF!</definedName>
    <definedName name="_____tpa99">'[4]Annual Model'!#REF!</definedName>
    <definedName name="____a10" localSheetId="2" hidden="1">{#N/A,#N/A,TRUE,"0 Deckbl.";#N/A,#N/A,TRUE,"S 1 Komm";#N/A,#N/A,TRUE,"S 1a Komm";#N/A,#N/A,TRUE,"S 1b Komm";#N/A,#N/A,TRUE,"S  2 DBR";#N/A,#N/A,TRUE,"S  3 Sparten";#N/A,#N/A,TRUE,"S 4  Betr. K.";#N/A,#N/A,TRUE,"6 Bilanz";#N/A,#N/A,TRUE,"6a Bilanz ";#N/A,#N/A,TRUE,"6b Bilanz ";#N/A,#N/A,TRUE,"7 GS I";#N/A,#N/A,TRUE,"S 8 EQ-GuV"}</definedName>
    <definedName name="____a10" localSheetId="3" hidden="1">{#N/A,#N/A,TRUE,"0 Deckbl.";#N/A,#N/A,TRUE,"S 1 Komm";#N/A,#N/A,TRUE,"S 1a Komm";#N/A,#N/A,TRUE,"S 1b Komm";#N/A,#N/A,TRUE,"S  2 DBR";#N/A,#N/A,TRUE,"S  3 Sparten";#N/A,#N/A,TRUE,"S 4  Betr. K.";#N/A,#N/A,TRUE,"6 Bilanz";#N/A,#N/A,TRUE,"6a Bilanz ";#N/A,#N/A,TRUE,"6b Bilanz ";#N/A,#N/A,TRUE,"7 GS I";#N/A,#N/A,TRUE,"S 8 EQ-GuV"}</definedName>
    <definedName name="____a10" hidden="1">{#N/A,#N/A,TRUE,"0 Deckbl.";#N/A,#N/A,TRUE,"S 1 Komm";#N/A,#N/A,TRUE,"S 1a Komm";#N/A,#N/A,TRUE,"S 1b Komm";#N/A,#N/A,TRUE,"S  2 DBR";#N/A,#N/A,TRUE,"S  3 Sparten";#N/A,#N/A,TRUE,"S 4  Betr. K.";#N/A,#N/A,TRUE,"6 Bilanz";#N/A,#N/A,TRUE,"6a Bilanz ";#N/A,#N/A,TRUE,"6b Bilanz ";#N/A,#N/A,TRUE,"7 GS I";#N/A,#N/A,TRUE,"S 8 EQ-GuV"}</definedName>
    <definedName name="____a3" localSheetId="2" hidden="1">{#N/A,#N/A,TRUE,"0 Deckbl.";#N/A,#N/A,TRUE,"S 1 Komm";#N/A,#N/A,TRUE,"S 1a Komm";#N/A,#N/A,TRUE,"S 1b Komm";#N/A,#N/A,TRUE,"S  2 DBR";#N/A,#N/A,TRUE,"S  3 Sparten";#N/A,#N/A,TRUE,"S 4  Betr. K.";#N/A,#N/A,TRUE,"6 Bilanz";#N/A,#N/A,TRUE,"6a Bilanz ";#N/A,#N/A,TRUE,"6b Bilanz ";#N/A,#N/A,TRUE,"7 GS I";#N/A,#N/A,TRUE,"S 8 EQ-GuV"}</definedName>
    <definedName name="____a3" localSheetId="3" hidden="1">{#N/A,#N/A,TRUE,"0 Deckbl.";#N/A,#N/A,TRUE,"S 1 Komm";#N/A,#N/A,TRUE,"S 1a Komm";#N/A,#N/A,TRUE,"S 1b Komm";#N/A,#N/A,TRUE,"S  2 DBR";#N/A,#N/A,TRUE,"S  3 Sparten";#N/A,#N/A,TRUE,"S 4  Betr. K.";#N/A,#N/A,TRUE,"6 Bilanz";#N/A,#N/A,TRUE,"6a Bilanz ";#N/A,#N/A,TRUE,"6b Bilanz ";#N/A,#N/A,TRUE,"7 GS I";#N/A,#N/A,TRUE,"S 8 EQ-GuV"}</definedName>
    <definedName name="____a3" hidden="1">{#N/A,#N/A,TRUE,"0 Deckbl.";#N/A,#N/A,TRUE,"S 1 Komm";#N/A,#N/A,TRUE,"S 1a Komm";#N/A,#N/A,TRUE,"S 1b Komm";#N/A,#N/A,TRUE,"S  2 DBR";#N/A,#N/A,TRUE,"S  3 Sparten";#N/A,#N/A,TRUE,"S 4  Betr. K.";#N/A,#N/A,TRUE,"6 Bilanz";#N/A,#N/A,TRUE,"6a Bilanz ";#N/A,#N/A,TRUE,"6b Bilanz ";#N/A,#N/A,TRUE,"7 GS I";#N/A,#N/A,TRUE,"S 8 EQ-GuV"}</definedName>
    <definedName name="____a50" localSheetId="2" hidden="1">{#N/A,#N/A,TRUE,"0 Deckbl.";#N/A,#N/A,TRUE,"S 1 Komm";#N/A,#N/A,TRUE,"S 1a Komm";#N/A,#N/A,TRUE,"S 1b Komm";#N/A,#N/A,TRUE,"S  2 DBR";#N/A,#N/A,TRUE,"S  3 Sparten";#N/A,#N/A,TRUE,"S 4  Betr. K.";#N/A,#N/A,TRUE,"6 Bilanz";#N/A,#N/A,TRUE,"6a Bilanz ";#N/A,#N/A,TRUE,"6b Bilanz ";#N/A,#N/A,TRUE,"7 GS I";#N/A,#N/A,TRUE,"S 8 EQ-GuV"}</definedName>
    <definedName name="____a50" localSheetId="3" hidden="1">{#N/A,#N/A,TRUE,"0 Deckbl.";#N/A,#N/A,TRUE,"S 1 Komm";#N/A,#N/A,TRUE,"S 1a Komm";#N/A,#N/A,TRUE,"S 1b Komm";#N/A,#N/A,TRUE,"S  2 DBR";#N/A,#N/A,TRUE,"S  3 Sparten";#N/A,#N/A,TRUE,"S 4  Betr. K.";#N/A,#N/A,TRUE,"6 Bilanz";#N/A,#N/A,TRUE,"6a Bilanz ";#N/A,#N/A,TRUE,"6b Bilanz ";#N/A,#N/A,TRUE,"7 GS I";#N/A,#N/A,TRUE,"S 8 EQ-GuV"}</definedName>
    <definedName name="____a50" hidden="1">{#N/A,#N/A,TRUE,"0 Deckbl.";#N/A,#N/A,TRUE,"S 1 Komm";#N/A,#N/A,TRUE,"S 1a Komm";#N/A,#N/A,TRUE,"S 1b Komm";#N/A,#N/A,TRUE,"S  2 DBR";#N/A,#N/A,TRUE,"S  3 Sparten";#N/A,#N/A,TRUE,"S 4  Betr. K.";#N/A,#N/A,TRUE,"6 Bilanz";#N/A,#N/A,TRUE,"6a Bilanz ";#N/A,#N/A,TRUE,"6b Bilanz ";#N/A,#N/A,TRUE,"7 GS I";#N/A,#N/A,TRUE,"S 8 EQ-GuV"}</definedName>
    <definedName name="____Akt10388">[2]Aktiva!#REF!</definedName>
    <definedName name="____Akt10389">[2]Aktiva!#REF!</definedName>
    <definedName name="____Akt10489">[2]Aktiva!#REF!</definedName>
    <definedName name="____Akt10490">[2]Aktiva!#REF!</definedName>
    <definedName name="____Akt10491">[2]Aktiva!#REF!</definedName>
    <definedName name="____Akt10505">[2]Aktiva!#REF!</definedName>
    <definedName name="____Akt10529">[2]Aktiva!#REF!</definedName>
    <definedName name="____Akt10570">[2]Aktiva!#REF!</definedName>
    <definedName name="____Akt10673">[2]Aktiva!#REF!</definedName>
    <definedName name="____Akt10690">[2]Aktiva!#REF!</definedName>
    <definedName name="____Akt10759">[2]Aktiva!#REF!</definedName>
    <definedName name="____Akt10772">[2]Aktiva!#REF!</definedName>
    <definedName name="____Akt11650">[2]Aktiva!#REF!</definedName>
    <definedName name="____Auf30149">[2]Aufwand!#REF!</definedName>
    <definedName name="____Auf30159">[2]Aufwand!#REF!</definedName>
    <definedName name="____Auf30169">[2]Aufwand!#REF!</definedName>
    <definedName name="____Auf30204">[2]Aufwand!#REF!</definedName>
    <definedName name="____Auf30209">[2]Aufwand!#REF!</definedName>
    <definedName name="____Auf30210">[2]Aufwand!#REF!</definedName>
    <definedName name="____Auf30211">[2]Aufwand!#REF!</definedName>
    <definedName name="____Auf30212">[2]Aufwand!#REF!</definedName>
    <definedName name="____Auf30219">[2]Aufwand!#REF!</definedName>
    <definedName name="____Auf30220">[2]Aufwand!#REF!</definedName>
    <definedName name="____Auf30221">[2]Aufwand!#REF!</definedName>
    <definedName name="____Auf30222">[2]Aufwand!#REF!</definedName>
    <definedName name="____Auf30229">[2]Aufwand!#REF!</definedName>
    <definedName name="____Auf30239">[2]Aufwand!#REF!</definedName>
    <definedName name="____Auf30249">[2]Aufwand!#REF!</definedName>
    <definedName name="____Auf30259">[2]Aufwand!#REF!</definedName>
    <definedName name="____Auf30301">[2]Aufwand!#REF!</definedName>
    <definedName name="____Auf30319">[2]Aufwand!#REF!</definedName>
    <definedName name="____Auf30321">[2]Aufwand!#REF!</definedName>
    <definedName name="____Auf30323">[2]Aufwand!#REF!</definedName>
    <definedName name="____Auf30329">[2]Aufwand!#REF!</definedName>
    <definedName name="____Auf30402">[2]Aufwand!#REF!</definedName>
    <definedName name="____Auf30403">[2]Aufwand!#REF!</definedName>
    <definedName name="____Auf30431">[2]Aufwand!#REF!</definedName>
    <definedName name="____Auf30436">[2]Aufwand!#REF!</definedName>
    <definedName name="____Auf30437">[2]Aufwand!#REF!</definedName>
    <definedName name="____Auf30438">[2]Aufwand!#REF!</definedName>
    <definedName name="____Auf30439">[2]Aufwand!#REF!</definedName>
    <definedName name="____Auf30440">[2]Aufwand!#REF!</definedName>
    <definedName name="____Auf30441">[2]Aufwand!#REF!</definedName>
    <definedName name="____Auf30442">[2]Aufwand!#REF!</definedName>
    <definedName name="____Auf30443">[2]Aufwand!#REF!</definedName>
    <definedName name="____Auf30444">[2]Aufwand!#REF!</definedName>
    <definedName name="____Auf30502">[2]Aufwand!#REF!</definedName>
    <definedName name="____Auf30690">[2]Aufwand!#REF!</definedName>
    <definedName name="____Auf30711">[2]Aufwand!#REF!</definedName>
    <definedName name="____Auf30712">[2]Aufwand!#REF!</definedName>
    <definedName name="____Auf31100">[2]Aufwand!#REF!</definedName>
    <definedName name="____Auf31101">[2]Aufwand!#REF!</definedName>
    <definedName name="____Auf31501">[2]Aufwand!#REF!</definedName>
    <definedName name="____Auf31502">[2]Aufwand!#REF!</definedName>
    <definedName name="____bis01">'[4]Annual Model'!#REF!</definedName>
    <definedName name="____bis02">'[4]Annual Model'!#REF!</definedName>
    <definedName name="____bis100">'[4]Annual Model'!#REF!</definedName>
    <definedName name="____bis101">'[4]Annual Model'!#REF!</definedName>
    <definedName name="____bis102">'[4]Annual Model'!#REF!</definedName>
    <definedName name="____bis193">#REF!</definedName>
    <definedName name="____bis194">#REF!</definedName>
    <definedName name="____bis195">#REF!</definedName>
    <definedName name="____bis198">'[4]Annual Model'!#REF!</definedName>
    <definedName name="____bis199">'[4]Annual Model'!#REF!</definedName>
    <definedName name="____bis93">#REF!</definedName>
    <definedName name="____bis94">#REF!</definedName>
    <definedName name="____bis95">#REF!</definedName>
    <definedName name="____bis98">'[4]Annual Model'!#REF!</definedName>
    <definedName name="____bis99">'[4]Annual Model'!#REF!</definedName>
    <definedName name="____cap98">'[4]Annual Model'!#REF!</definedName>
    <definedName name="____cir01">'[4]Annual Model'!$I$90</definedName>
    <definedName name="____cir02">'[4]Annual Model'!$J$90</definedName>
    <definedName name="____cir93">#REF!</definedName>
    <definedName name="____cir94">#REF!</definedName>
    <definedName name="____cir95">#REF!</definedName>
    <definedName name="____cir96">#REF!</definedName>
    <definedName name="____cir97">#REF!</definedName>
    <definedName name="____cir98">'[4]Annual Model'!$E$90</definedName>
    <definedName name="____cir99">'[4]Annual Model'!$G$90</definedName>
    <definedName name="____com98">'[4]Annual Model'!#REF!</definedName>
    <definedName name="____dps01">'[4]Annual Model'!$I$45</definedName>
    <definedName name="____dps02">'[4]Annual Model'!$J$45</definedName>
    <definedName name="____dps93">#REF!</definedName>
    <definedName name="____dps94">#REF!</definedName>
    <definedName name="____dps95">#REF!</definedName>
    <definedName name="____dps96">#REF!</definedName>
    <definedName name="____dps97">#REF!</definedName>
    <definedName name="____dps98">'[4]Annual Model'!$E$51</definedName>
    <definedName name="____dps99">'[4]Annual Model'!$G$45</definedName>
    <definedName name="____eps01">'[4]Annual Model'!$I$34</definedName>
    <definedName name="____eps02">'[4]Annual Model'!$J$34</definedName>
    <definedName name="____eps93">#REF!</definedName>
    <definedName name="____eps94">#REF!</definedName>
    <definedName name="____eps95">#REF!</definedName>
    <definedName name="____eps96">#REF!</definedName>
    <definedName name="____eps97">#REF!</definedName>
    <definedName name="____eps98">'[4]Annual Model'!$E$41</definedName>
    <definedName name="____eps99">'[4]Annual Model'!$G$34</definedName>
    <definedName name="____Ert40139">[2]Ertrag!#REF!</definedName>
    <definedName name="____Ert40149">[2]Ertrag!#REF!</definedName>
    <definedName name="____Ert40404">[2]Ertrag!#REF!</definedName>
    <definedName name="____Ert40406">[2]Ertrag!#REF!</definedName>
    <definedName name="____Ert40420">[2]Ertrag!#REF!</definedName>
    <definedName name="____Ert40421">[2]Ertrag!#REF!</definedName>
    <definedName name="____Ert40422">[2]Ertrag!#REF!</definedName>
    <definedName name="____Ert40429">[2]Ertrag!#REF!</definedName>
    <definedName name="____Ert40439">[2]Ertrag!#REF!</definedName>
    <definedName name="____Ert40449">[2]Ertrag!#REF!</definedName>
    <definedName name="____Ert40459">[2]Ertrag!#REF!</definedName>
    <definedName name="____Ert40520">[2]Ertrag!#REF!</definedName>
    <definedName name="____Ert40521">[2]Ertrag!#REF!</definedName>
    <definedName name="____Ert40529">[2]Ertrag!#REF!</definedName>
    <definedName name="____Ert40612">[2]Ertrag!#REF!</definedName>
    <definedName name="____Ert40809">[2]Ertrag!#REF!</definedName>
    <definedName name="____Ert40890">[2]Ertrag!#REF!</definedName>
    <definedName name="____Ert40900">[2]Ertrag!#REF!</definedName>
    <definedName name="____Ert40901">[2]Ertrag!#REF!</definedName>
    <definedName name="____Ert40902">[2]Ertrag!#REF!</definedName>
    <definedName name="____Ert40903">[2]Ertrag!#REF!</definedName>
    <definedName name="____Ert60100">[2]Ertrag!#REF!</definedName>
    <definedName name="____Ert60200">[2]Ertrag!#REF!</definedName>
    <definedName name="____Ert60300">[2]Ertrag!#REF!</definedName>
    <definedName name="____Ert60400">[2]Ertrag!#REF!</definedName>
    <definedName name="____Ert60999">[2]Ertrag!#REF!</definedName>
    <definedName name="____Ert61100">[2]Ertrag!#REF!</definedName>
    <definedName name="____Ert61200">[2]Ertrag!#REF!</definedName>
    <definedName name="____Ert61300">[2]Ertrag!#REF!</definedName>
    <definedName name="____Ert61400">[2]Ertrag!#REF!</definedName>
    <definedName name="____Ert61500">[2]Ertrag!#REF!</definedName>
    <definedName name="____Ert61999">[2]Ertrag!#REF!</definedName>
    <definedName name="____Ert62999">[2]Ertrag!#REF!</definedName>
    <definedName name="____Ert63999">[2]Ertrag!#REF!</definedName>
    <definedName name="____Ert70100">[2]Ertrag!#REF!</definedName>
    <definedName name="____Ert70200">[2]Ertrag!#REF!</definedName>
    <definedName name="____Ert70300">[2]Ertrag!#REF!</definedName>
    <definedName name="____Ert70400">[2]Ertrag!#REF!</definedName>
    <definedName name="____Ert70999">[2]Ertrag!#REF!</definedName>
    <definedName name="____Ert71100">[2]Ertrag!#REF!</definedName>
    <definedName name="____Ert71200">[2]Ertrag!#REF!</definedName>
    <definedName name="____Ert71300">[2]Ertrag!#REF!</definedName>
    <definedName name="____Ert71400">[2]Ertrag!#REF!</definedName>
    <definedName name="____Ert71500">[2]Ertrag!#REF!</definedName>
    <definedName name="____Ert71999">[2]Ertrag!#REF!</definedName>
    <definedName name="____Ert72999">[2]Ertrag!#REF!</definedName>
    <definedName name="____Ert73999">[2]Ertrag!#REF!</definedName>
    <definedName name="____exp01">'[4]Annual Model'!$I$20</definedName>
    <definedName name="____exp02">'[4]Annual Model'!$J$20</definedName>
    <definedName name="____exp96">#REF!</definedName>
    <definedName name="____exp97">#REF!</definedName>
    <definedName name="____exp98">'[4]Annual Model'!$E$22</definedName>
    <definedName name="____exp99">'[4]Annual Model'!$G$20</definedName>
    <definedName name="____gop01">'[4]Annual Model'!$I$21</definedName>
    <definedName name="____gop02">'[4]Annual Model'!$J$21</definedName>
    <definedName name="____gop93">#REF!</definedName>
    <definedName name="____gop94">#REF!</definedName>
    <definedName name="____gop95">#REF!</definedName>
    <definedName name="____gop96">#REF!</definedName>
    <definedName name="____gop97">#REF!</definedName>
    <definedName name="____gop98">'[4]Annual Model'!$E$27</definedName>
    <definedName name="____gop99">'[4]Annual Model'!$G$21</definedName>
    <definedName name="____Kap2">[3]Sheet1!$A$1:$F$6</definedName>
    <definedName name="____Kap3">[3]Sheet1!$A$1:$I$24</definedName>
    <definedName name="____Kap4">#REF!</definedName>
    <definedName name="____kap6">[3]Sheet1!$A$2:$I$46</definedName>
    <definedName name="____llr01">'[4]Annual Model'!#REF!</definedName>
    <definedName name="____llr02">'[4]Annual Model'!#REF!</definedName>
    <definedName name="____llr98">'[4]Annual Model'!#REF!</definedName>
    <definedName name="____llr99">'[4]Annual Model'!#REF!</definedName>
    <definedName name="____mi01">'[4]Annual Model'!$I$30</definedName>
    <definedName name="____mi02">'[4]Annual Model'!$J$30</definedName>
    <definedName name="____mi98">'[4]Annual Model'!$E$37</definedName>
    <definedName name="____mi99">'[4]Annual Model'!$G$30</definedName>
    <definedName name="____nav97">#REF!</definedName>
    <definedName name="____nav98">#REF!</definedName>
    <definedName name="____nim01">'[4]Annual Model'!$I$13</definedName>
    <definedName name="____nim02">'[4]Annual Model'!$J$13</definedName>
    <definedName name="____nim93">#REF!</definedName>
    <definedName name="____nim94">#REF!</definedName>
    <definedName name="____nim95">#REF!</definedName>
    <definedName name="____nim96">#REF!</definedName>
    <definedName name="____nim97">#REF!</definedName>
    <definedName name="____nim98">'[4]Annual Model'!$E$13</definedName>
    <definedName name="____nim99">'[4]Annual Model'!$G$13</definedName>
    <definedName name="____npa93">#REF!</definedName>
    <definedName name="____npa94">#REF!</definedName>
    <definedName name="____npa95">#REF!</definedName>
    <definedName name="____npa96">#REF!</definedName>
    <definedName name="____npa97">#REF!</definedName>
    <definedName name="____npl93">#REF!</definedName>
    <definedName name="____npl94">#REF!</definedName>
    <definedName name="____npl95">#REF!</definedName>
    <definedName name="____npl96">#REF!</definedName>
    <definedName name="____npl97">#REF!</definedName>
    <definedName name="____Pas20220">[2]Passiva!#REF!</definedName>
    <definedName name="____Pas20550">[2]Passiva!#REF!</definedName>
    <definedName name="____Pas20721">[2]Passiva!#REF!</definedName>
    <definedName name="____pe95">#REF!</definedName>
    <definedName name="____pe96">#REF!</definedName>
    <definedName name="____pe97">#REF!</definedName>
    <definedName name="____PL96">[5]MARKET!#REF!</definedName>
    <definedName name="____PL97">[5]MARKET!#REF!</definedName>
    <definedName name="____PL98">[5]MARKET!#REF!</definedName>
    <definedName name="____PL99">[5]MARKET!#REF!</definedName>
    <definedName name="____roa01">'[4]Annual Model'!#REF!</definedName>
    <definedName name="____roa02">'[4]Annual Model'!#REF!</definedName>
    <definedName name="____roa93">#REF!</definedName>
    <definedName name="____roa94">#REF!</definedName>
    <definedName name="____roa95">#REF!</definedName>
    <definedName name="____roa96">#REF!</definedName>
    <definedName name="____roa97">#REF!</definedName>
    <definedName name="____roa98">'[4]Annual Model'!#REF!</definedName>
    <definedName name="____roa99">'[4]Annual Model'!#REF!</definedName>
    <definedName name="____roe01">'[4]Annual Model'!$I$85</definedName>
    <definedName name="____roe02">'[4]Annual Model'!$J$85</definedName>
    <definedName name="____roe93">#REF!</definedName>
    <definedName name="____roe94">#REF!</definedName>
    <definedName name="____roe95">#REF!</definedName>
    <definedName name="____roe96">#REF!</definedName>
    <definedName name="____roe97">#REF!</definedName>
    <definedName name="____roe98">'[4]Annual Model'!$E$97</definedName>
    <definedName name="____roe99">'[4]Annual Model'!$G$85</definedName>
    <definedName name="____SA1" localSheetId="2" hidden="1">{#N/A,#N/A,TRUE,"0 Deckbl.";#N/A,#N/A,TRUE,"S 1 Komm";#N/A,#N/A,TRUE,"S 1a Komm";#N/A,#N/A,TRUE,"S 1b Komm";#N/A,#N/A,TRUE,"S  2 DBR";#N/A,#N/A,TRUE,"S  3 Sparten";#N/A,#N/A,TRUE,"S 4  Betr. K.";#N/A,#N/A,TRUE,"6 Bilanz";#N/A,#N/A,TRUE,"6a Bilanz ";#N/A,#N/A,TRUE,"6b Bilanz ";#N/A,#N/A,TRUE,"7 GS I";#N/A,#N/A,TRUE,"S 8 EQ-GuV"}</definedName>
    <definedName name="____SA1" localSheetId="3" hidden="1">{#N/A,#N/A,TRUE,"0 Deckbl.";#N/A,#N/A,TRUE,"S 1 Komm";#N/A,#N/A,TRUE,"S 1a Komm";#N/A,#N/A,TRUE,"S 1b Komm";#N/A,#N/A,TRUE,"S  2 DBR";#N/A,#N/A,TRUE,"S  3 Sparten";#N/A,#N/A,TRUE,"S 4  Betr. K.";#N/A,#N/A,TRUE,"6 Bilanz";#N/A,#N/A,TRUE,"6a Bilanz ";#N/A,#N/A,TRUE,"6b Bilanz ";#N/A,#N/A,TRUE,"7 GS I";#N/A,#N/A,TRUE,"S 8 EQ-GuV"}</definedName>
    <definedName name="____SA1" hidden="1">{#N/A,#N/A,TRUE,"0 Deckbl.";#N/A,#N/A,TRUE,"S 1 Komm";#N/A,#N/A,TRUE,"S 1a Komm";#N/A,#N/A,TRUE,"S 1b Komm";#N/A,#N/A,TRUE,"S  2 DBR";#N/A,#N/A,TRUE,"S  3 Sparten";#N/A,#N/A,TRUE,"S 4  Betr. K.";#N/A,#N/A,TRUE,"6 Bilanz";#N/A,#N/A,TRUE,"6a Bilanz ";#N/A,#N/A,TRUE,"6b Bilanz ";#N/A,#N/A,TRUE,"7 GS I";#N/A,#N/A,TRUE,"S 8 EQ-GuV"}</definedName>
    <definedName name="____tax01">'[4]Annual Model'!$I$29</definedName>
    <definedName name="____tax02">'[4]Annual Model'!$J$29</definedName>
    <definedName name="____tax93">#REF!</definedName>
    <definedName name="____tax94">#REF!</definedName>
    <definedName name="____tax95">#REF!</definedName>
    <definedName name="____tax96">#REF!</definedName>
    <definedName name="____tax97">#REF!</definedName>
    <definedName name="____tax98">'[4]Annual Model'!$E$36</definedName>
    <definedName name="____tax99">'[4]Annual Model'!$G$29</definedName>
    <definedName name="____tpa01">'[4]Annual Model'!#REF!</definedName>
    <definedName name="____tpa02">'[4]Annual Model'!#REF!</definedName>
    <definedName name="____tpa98">'[4]Annual Model'!#REF!</definedName>
    <definedName name="____tpa99">'[4]Annual Model'!#REF!</definedName>
    <definedName name="____ZZ2" localSheetId="2" hidden="1">{#N/A,#N/A,TRUE,"0 Deckbl.";#N/A,#N/A,TRUE,"S 1 Komm";#N/A,#N/A,TRUE,"S 1a Komm";#N/A,#N/A,TRUE,"S 1b Komm";#N/A,#N/A,TRUE,"S  2 DBR";#N/A,#N/A,TRUE,"S  3 Sparten";#N/A,#N/A,TRUE,"S 4  Betr. K.";#N/A,#N/A,TRUE,"6 Bilanz";#N/A,#N/A,TRUE,"6a Bilanz ";#N/A,#N/A,TRUE,"6b Bilanz ";#N/A,#N/A,TRUE,"7 GS I";#N/A,#N/A,TRUE,"S 8 EQ-GuV"}</definedName>
    <definedName name="____ZZ2" localSheetId="3" hidden="1">{#N/A,#N/A,TRUE,"0 Deckbl.";#N/A,#N/A,TRUE,"S 1 Komm";#N/A,#N/A,TRUE,"S 1a Komm";#N/A,#N/A,TRUE,"S 1b Komm";#N/A,#N/A,TRUE,"S  2 DBR";#N/A,#N/A,TRUE,"S  3 Sparten";#N/A,#N/A,TRUE,"S 4  Betr. K.";#N/A,#N/A,TRUE,"6 Bilanz";#N/A,#N/A,TRUE,"6a Bilanz ";#N/A,#N/A,TRUE,"6b Bilanz ";#N/A,#N/A,TRUE,"7 GS I";#N/A,#N/A,TRUE,"S 8 EQ-GuV"}</definedName>
    <definedName name="____ZZ2" hidden="1">{#N/A,#N/A,TRUE,"0 Deckbl.";#N/A,#N/A,TRUE,"S 1 Komm";#N/A,#N/A,TRUE,"S 1a Komm";#N/A,#N/A,TRUE,"S 1b Komm";#N/A,#N/A,TRUE,"S  2 DBR";#N/A,#N/A,TRUE,"S  3 Sparten";#N/A,#N/A,TRUE,"S 4  Betr. K.";#N/A,#N/A,TRUE,"6 Bilanz";#N/A,#N/A,TRUE,"6a Bilanz ";#N/A,#N/A,TRUE,"6b Bilanz ";#N/A,#N/A,TRUE,"7 GS I";#N/A,#N/A,TRUE,"S 8 EQ-GuV"}</definedName>
    <definedName name="___a10" localSheetId="2" hidden="1">{#N/A,#N/A,TRUE,"0 Deckbl.";#N/A,#N/A,TRUE,"S 1 Komm";#N/A,#N/A,TRUE,"S 1a Komm";#N/A,#N/A,TRUE,"S 1b Komm";#N/A,#N/A,TRUE,"S  2 DBR";#N/A,#N/A,TRUE,"S  3 Sparten";#N/A,#N/A,TRUE,"S 4  Betr. K.";#N/A,#N/A,TRUE,"6 Bilanz";#N/A,#N/A,TRUE,"6a Bilanz ";#N/A,#N/A,TRUE,"6b Bilanz ";#N/A,#N/A,TRUE,"7 GS I";#N/A,#N/A,TRUE,"S 8 EQ-GuV"}</definedName>
    <definedName name="___a10" localSheetId="3" hidden="1">{#N/A,#N/A,TRUE,"0 Deckbl.";#N/A,#N/A,TRUE,"S 1 Komm";#N/A,#N/A,TRUE,"S 1a Komm";#N/A,#N/A,TRUE,"S 1b Komm";#N/A,#N/A,TRUE,"S  2 DBR";#N/A,#N/A,TRUE,"S  3 Sparten";#N/A,#N/A,TRUE,"S 4  Betr. K.";#N/A,#N/A,TRUE,"6 Bilanz";#N/A,#N/A,TRUE,"6a Bilanz ";#N/A,#N/A,TRUE,"6b Bilanz ";#N/A,#N/A,TRUE,"7 GS I";#N/A,#N/A,TRUE,"S 8 EQ-GuV"}</definedName>
    <definedName name="___a10" hidden="1">{#N/A,#N/A,TRUE,"0 Deckbl.";#N/A,#N/A,TRUE,"S 1 Komm";#N/A,#N/A,TRUE,"S 1a Komm";#N/A,#N/A,TRUE,"S 1b Komm";#N/A,#N/A,TRUE,"S  2 DBR";#N/A,#N/A,TRUE,"S  3 Sparten";#N/A,#N/A,TRUE,"S 4  Betr. K.";#N/A,#N/A,TRUE,"6 Bilanz";#N/A,#N/A,TRUE,"6a Bilanz ";#N/A,#N/A,TRUE,"6b Bilanz ";#N/A,#N/A,TRUE,"7 GS I";#N/A,#N/A,TRUE,"S 8 EQ-GuV"}</definedName>
    <definedName name="___a3" localSheetId="2" hidden="1">{#N/A,#N/A,TRUE,"0 Deckbl.";#N/A,#N/A,TRUE,"S 1 Komm";#N/A,#N/A,TRUE,"S 1a Komm";#N/A,#N/A,TRUE,"S 1b Komm";#N/A,#N/A,TRUE,"S  2 DBR";#N/A,#N/A,TRUE,"S  3 Sparten";#N/A,#N/A,TRUE,"S 4  Betr. K.";#N/A,#N/A,TRUE,"6 Bilanz";#N/A,#N/A,TRUE,"6a Bilanz ";#N/A,#N/A,TRUE,"6b Bilanz ";#N/A,#N/A,TRUE,"7 GS I";#N/A,#N/A,TRUE,"S 8 EQ-GuV"}</definedName>
    <definedName name="___a3" localSheetId="3" hidden="1">{#N/A,#N/A,TRUE,"0 Deckbl.";#N/A,#N/A,TRUE,"S 1 Komm";#N/A,#N/A,TRUE,"S 1a Komm";#N/A,#N/A,TRUE,"S 1b Komm";#N/A,#N/A,TRUE,"S  2 DBR";#N/A,#N/A,TRUE,"S  3 Sparten";#N/A,#N/A,TRUE,"S 4  Betr. K.";#N/A,#N/A,TRUE,"6 Bilanz";#N/A,#N/A,TRUE,"6a Bilanz ";#N/A,#N/A,TRUE,"6b Bilanz ";#N/A,#N/A,TRUE,"7 GS I";#N/A,#N/A,TRUE,"S 8 EQ-GuV"}</definedName>
    <definedName name="___a3" hidden="1">{#N/A,#N/A,TRUE,"0 Deckbl.";#N/A,#N/A,TRUE,"S 1 Komm";#N/A,#N/A,TRUE,"S 1a Komm";#N/A,#N/A,TRUE,"S 1b Komm";#N/A,#N/A,TRUE,"S  2 DBR";#N/A,#N/A,TRUE,"S  3 Sparten";#N/A,#N/A,TRUE,"S 4  Betr. K.";#N/A,#N/A,TRUE,"6 Bilanz";#N/A,#N/A,TRUE,"6a Bilanz ";#N/A,#N/A,TRUE,"6b Bilanz ";#N/A,#N/A,TRUE,"7 GS I";#N/A,#N/A,TRUE,"S 8 EQ-GuV"}</definedName>
    <definedName name="___a50" localSheetId="2" hidden="1">{#N/A,#N/A,TRUE,"0 Deckbl.";#N/A,#N/A,TRUE,"S 1 Komm";#N/A,#N/A,TRUE,"S 1a Komm";#N/A,#N/A,TRUE,"S 1b Komm";#N/A,#N/A,TRUE,"S  2 DBR";#N/A,#N/A,TRUE,"S  3 Sparten";#N/A,#N/A,TRUE,"S 4  Betr. K.";#N/A,#N/A,TRUE,"6 Bilanz";#N/A,#N/A,TRUE,"6a Bilanz ";#N/A,#N/A,TRUE,"6b Bilanz ";#N/A,#N/A,TRUE,"7 GS I";#N/A,#N/A,TRUE,"S 8 EQ-GuV"}</definedName>
    <definedName name="___a50" localSheetId="3" hidden="1">{#N/A,#N/A,TRUE,"0 Deckbl.";#N/A,#N/A,TRUE,"S 1 Komm";#N/A,#N/A,TRUE,"S 1a Komm";#N/A,#N/A,TRUE,"S 1b Komm";#N/A,#N/A,TRUE,"S  2 DBR";#N/A,#N/A,TRUE,"S  3 Sparten";#N/A,#N/A,TRUE,"S 4  Betr. K.";#N/A,#N/A,TRUE,"6 Bilanz";#N/A,#N/A,TRUE,"6a Bilanz ";#N/A,#N/A,TRUE,"6b Bilanz ";#N/A,#N/A,TRUE,"7 GS I";#N/A,#N/A,TRUE,"S 8 EQ-GuV"}</definedName>
    <definedName name="___a50" hidden="1">{#N/A,#N/A,TRUE,"0 Deckbl.";#N/A,#N/A,TRUE,"S 1 Komm";#N/A,#N/A,TRUE,"S 1a Komm";#N/A,#N/A,TRUE,"S 1b Komm";#N/A,#N/A,TRUE,"S  2 DBR";#N/A,#N/A,TRUE,"S  3 Sparten";#N/A,#N/A,TRUE,"S 4  Betr. K.";#N/A,#N/A,TRUE,"6 Bilanz";#N/A,#N/A,TRUE,"6a Bilanz ";#N/A,#N/A,TRUE,"6b Bilanz ";#N/A,#N/A,TRUE,"7 GS I";#N/A,#N/A,TRUE,"S 8 EQ-GuV"}</definedName>
    <definedName name="___Akt10388">[2]Aktiva!#REF!</definedName>
    <definedName name="___Akt10389">[2]Aktiva!#REF!</definedName>
    <definedName name="___Akt10489">[2]Aktiva!#REF!</definedName>
    <definedName name="___Akt10490">[2]Aktiva!#REF!</definedName>
    <definedName name="___Akt10491">[2]Aktiva!#REF!</definedName>
    <definedName name="___Akt10505">[2]Aktiva!#REF!</definedName>
    <definedName name="___Akt10529">[2]Aktiva!#REF!</definedName>
    <definedName name="___Akt10570">[2]Aktiva!#REF!</definedName>
    <definedName name="___Akt10673">[2]Aktiva!#REF!</definedName>
    <definedName name="___Akt10690">[2]Aktiva!#REF!</definedName>
    <definedName name="___Akt10759">[2]Aktiva!#REF!</definedName>
    <definedName name="___Akt10772">[2]Aktiva!#REF!</definedName>
    <definedName name="___Akt11650">[2]Aktiva!#REF!</definedName>
    <definedName name="___Auf30149">[2]Aufwand!#REF!</definedName>
    <definedName name="___Auf30159">[2]Aufwand!#REF!</definedName>
    <definedName name="___Auf30169">[2]Aufwand!#REF!</definedName>
    <definedName name="___Auf30204">[2]Aufwand!#REF!</definedName>
    <definedName name="___Auf30209">[2]Aufwand!#REF!</definedName>
    <definedName name="___Auf30210">[2]Aufwand!#REF!</definedName>
    <definedName name="___Auf30211">[2]Aufwand!#REF!</definedName>
    <definedName name="___Auf30212">[2]Aufwand!#REF!</definedName>
    <definedName name="___Auf30219">[2]Aufwand!#REF!</definedName>
    <definedName name="___Auf30220">[2]Aufwand!#REF!</definedName>
    <definedName name="___Auf30221">[2]Aufwand!#REF!</definedName>
    <definedName name="___Auf30222">[2]Aufwand!#REF!</definedName>
    <definedName name="___Auf30229">[2]Aufwand!#REF!</definedName>
    <definedName name="___Auf30239">[2]Aufwand!#REF!</definedName>
    <definedName name="___Auf30249">[2]Aufwand!#REF!</definedName>
    <definedName name="___Auf30259">[2]Aufwand!#REF!</definedName>
    <definedName name="___Auf30301">[2]Aufwand!#REF!</definedName>
    <definedName name="___Auf30319">[2]Aufwand!#REF!</definedName>
    <definedName name="___Auf30321">[2]Aufwand!#REF!</definedName>
    <definedName name="___Auf30323">[2]Aufwand!#REF!</definedName>
    <definedName name="___Auf30329">[2]Aufwand!#REF!</definedName>
    <definedName name="___Auf30402">[2]Aufwand!#REF!</definedName>
    <definedName name="___Auf30403">[2]Aufwand!#REF!</definedName>
    <definedName name="___Auf30431">[2]Aufwand!#REF!</definedName>
    <definedName name="___Auf30436">[2]Aufwand!#REF!</definedName>
    <definedName name="___Auf30437">[2]Aufwand!#REF!</definedName>
    <definedName name="___Auf30438">[2]Aufwand!#REF!</definedName>
    <definedName name="___Auf30439">[2]Aufwand!#REF!</definedName>
    <definedName name="___Auf30440">[2]Aufwand!#REF!</definedName>
    <definedName name="___Auf30441">[2]Aufwand!#REF!</definedName>
    <definedName name="___Auf30442">[2]Aufwand!#REF!</definedName>
    <definedName name="___Auf30443">[2]Aufwand!#REF!</definedName>
    <definedName name="___Auf30444">[2]Aufwand!#REF!</definedName>
    <definedName name="___Auf30502">[2]Aufwand!#REF!</definedName>
    <definedName name="___Auf30690">[2]Aufwand!#REF!</definedName>
    <definedName name="___Auf30711">[2]Aufwand!#REF!</definedName>
    <definedName name="___Auf30712">[2]Aufwand!#REF!</definedName>
    <definedName name="___Auf31100">[2]Aufwand!#REF!</definedName>
    <definedName name="___Auf31101">[2]Aufwand!#REF!</definedName>
    <definedName name="___Auf31501">[2]Aufwand!#REF!</definedName>
    <definedName name="___Auf31502">[2]Aufwand!#REF!</definedName>
    <definedName name="___bis01">'[4]Annual Model'!#REF!</definedName>
    <definedName name="___bis02">'[4]Annual Model'!#REF!</definedName>
    <definedName name="___bis100">'[4]Annual Model'!#REF!</definedName>
    <definedName name="___bis101">'[4]Annual Model'!#REF!</definedName>
    <definedName name="___bis102">'[4]Annual Model'!#REF!</definedName>
    <definedName name="___bis193">#REF!</definedName>
    <definedName name="___bis194">#REF!</definedName>
    <definedName name="___bis195">#REF!</definedName>
    <definedName name="___bis198">'[4]Annual Model'!#REF!</definedName>
    <definedName name="___bis199">'[4]Annual Model'!#REF!</definedName>
    <definedName name="___bis93">#REF!</definedName>
    <definedName name="___bis94">#REF!</definedName>
    <definedName name="___bis95">#REF!</definedName>
    <definedName name="___bis98">'[4]Annual Model'!#REF!</definedName>
    <definedName name="___bis99">'[4]Annual Model'!#REF!</definedName>
    <definedName name="___cap98">'[4]Annual Model'!#REF!</definedName>
    <definedName name="___cir01">'[4]Annual Model'!$I$90</definedName>
    <definedName name="___cir02">'[4]Annual Model'!$J$90</definedName>
    <definedName name="___cir93">#REF!</definedName>
    <definedName name="___cir94">#REF!</definedName>
    <definedName name="___cir95">#REF!</definedName>
    <definedName name="___cir96">#REF!</definedName>
    <definedName name="___cir97">#REF!</definedName>
    <definedName name="___cir98">'[4]Annual Model'!$E$90</definedName>
    <definedName name="___cir99">'[4]Annual Model'!$G$90</definedName>
    <definedName name="___com98">'[4]Annual Model'!#REF!</definedName>
    <definedName name="___dps01">'[4]Annual Model'!$I$45</definedName>
    <definedName name="___dps02">'[4]Annual Model'!$J$45</definedName>
    <definedName name="___dps93">#REF!</definedName>
    <definedName name="___dps94">#REF!</definedName>
    <definedName name="___dps95">#REF!</definedName>
    <definedName name="___dps96">#REF!</definedName>
    <definedName name="___dps97">#REF!</definedName>
    <definedName name="___dps98">'[4]Annual Model'!$E$51</definedName>
    <definedName name="___dps99">'[4]Annual Model'!$G$45</definedName>
    <definedName name="___eps01">'[4]Annual Model'!$I$34</definedName>
    <definedName name="___eps02">'[4]Annual Model'!$J$34</definedName>
    <definedName name="___eps93">#REF!</definedName>
    <definedName name="___eps94">#REF!</definedName>
    <definedName name="___eps95">#REF!</definedName>
    <definedName name="___eps96">#REF!</definedName>
    <definedName name="___eps97">#REF!</definedName>
    <definedName name="___eps98">'[4]Annual Model'!$E$41</definedName>
    <definedName name="___eps99">'[4]Annual Model'!$G$34</definedName>
    <definedName name="___Ert40139">[2]Ertrag!#REF!</definedName>
    <definedName name="___Ert40149">[2]Ertrag!#REF!</definedName>
    <definedName name="___Ert40404">[2]Ertrag!#REF!</definedName>
    <definedName name="___Ert40406">[2]Ertrag!#REF!</definedName>
    <definedName name="___Ert40420">[2]Ertrag!#REF!</definedName>
    <definedName name="___Ert40421">[2]Ertrag!#REF!</definedName>
    <definedName name="___Ert40422">[2]Ertrag!#REF!</definedName>
    <definedName name="___Ert40429">[2]Ertrag!#REF!</definedName>
    <definedName name="___Ert40439">[2]Ertrag!#REF!</definedName>
    <definedName name="___Ert40449">[2]Ertrag!#REF!</definedName>
    <definedName name="___Ert40459">[2]Ertrag!#REF!</definedName>
    <definedName name="___Ert40520">[2]Ertrag!#REF!</definedName>
    <definedName name="___Ert40521">[2]Ertrag!#REF!</definedName>
    <definedName name="___Ert40529">[2]Ertrag!#REF!</definedName>
    <definedName name="___Ert40612">[2]Ertrag!#REF!</definedName>
    <definedName name="___Ert40809">[2]Ertrag!#REF!</definedName>
    <definedName name="___Ert40890">[2]Ertrag!#REF!</definedName>
    <definedName name="___Ert40900">[2]Ertrag!#REF!</definedName>
    <definedName name="___Ert40901">[2]Ertrag!#REF!</definedName>
    <definedName name="___Ert40902">[2]Ertrag!#REF!</definedName>
    <definedName name="___Ert40903">[2]Ertrag!#REF!</definedName>
    <definedName name="___Ert60100">[2]Ertrag!#REF!</definedName>
    <definedName name="___Ert60200">[2]Ertrag!#REF!</definedName>
    <definedName name="___Ert60300">[2]Ertrag!#REF!</definedName>
    <definedName name="___Ert60400">[2]Ertrag!#REF!</definedName>
    <definedName name="___Ert60999">[2]Ertrag!#REF!</definedName>
    <definedName name="___Ert61100">[2]Ertrag!#REF!</definedName>
    <definedName name="___Ert61200">[2]Ertrag!#REF!</definedName>
    <definedName name="___Ert61300">[2]Ertrag!#REF!</definedName>
    <definedName name="___Ert61400">[2]Ertrag!#REF!</definedName>
    <definedName name="___Ert61500">[2]Ertrag!#REF!</definedName>
    <definedName name="___Ert61999">[2]Ertrag!#REF!</definedName>
    <definedName name="___Ert62999">[2]Ertrag!#REF!</definedName>
    <definedName name="___Ert63999">[2]Ertrag!#REF!</definedName>
    <definedName name="___Ert70100">[2]Ertrag!#REF!</definedName>
    <definedName name="___Ert70200">[2]Ertrag!#REF!</definedName>
    <definedName name="___Ert70300">[2]Ertrag!#REF!</definedName>
    <definedName name="___Ert70400">[2]Ertrag!#REF!</definedName>
    <definedName name="___Ert70999">[2]Ertrag!#REF!</definedName>
    <definedName name="___Ert71100">[2]Ertrag!#REF!</definedName>
    <definedName name="___Ert71200">[2]Ertrag!#REF!</definedName>
    <definedName name="___Ert71300">[2]Ertrag!#REF!</definedName>
    <definedName name="___Ert71400">[2]Ertrag!#REF!</definedName>
    <definedName name="___Ert71500">[2]Ertrag!#REF!</definedName>
    <definedName name="___Ert71999">[2]Ertrag!#REF!</definedName>
    <definedName name="___Ert72999">[2]Ertrag!#REF!</definedName>
    <definedName name="___Ert73999">[2]Ertrag!#REF!</definedName>
    <definedName name="___exp01">'[4]Annual Model'!$I$20</definedName>
    <definedName name="___exp02">'[4]Annual Model'!$J$20</definedName>
    <definedName name="___exp96">#REF!</definedName>
    <definedName name="___exp97">#REF!</definedName>
    <definedName name="___exp98">'[4]Annual Model'!$E$22</definedName>
    <definedName name="___exp99">'[4]Annual Model'!$G$20</definedName>
    <definedName name="___gop01">'[4]Annual Model'!$I$21</definedName>
    <definedName name="___gop02">'[4]Annual Model'!$J$21</definedName>
    <definedName name="___gop93">#REF!</definedName>
    <definedName name="___gop94">#REF!</definedName>
    <definedName name="___gop95">#REF!</definedName>
    <definedName name="___gop96">#REF!</definedName>
    <definedName name="___gop97">#REF!</definedName>
    <definedName name="___gop98">'[4]Annual Model'!$E$27</definedName>
    <definedName name="___gop99">'[4]Annual Model'!$G$21</definedName>
    <definedName name="___INDEX_SHEET___ASAP_Utilities">[6]Index!$A$1</definedName>
    <definedName name="___Kap2">[3]Sheet1!$A$1:$F$6</definedName>
    <definedName name="___Kap3">[3]Sheet1!$A$1:$I$24</definedName>
    <definedName name="___Kap4">#REF!</definedName>
    <definedName name="___kap6">[3]Sheet1!$A$2:$I$46</definedName>
    <definedName name="___llr01">'[4]Annual Model'!#REF!</definedName>
    <definedName name="___llr02">'[4]Annual Model'!#REF!</definedName>
    <definedName name="___llr98">'[4]Annual Model'!#REF!</definedName>
    <definedName name="___llr99">'[4]Annual Model'!#REF!</definedName>
    <definedName name="___mi01">'[4]Annual Model'!$I$30</definedName>
    <definedName name="___mi02">'[4]Annual Model'!$J$30</definedName>
    <definedName name="___mi98">'[4]Annual Model'!$E$37</definedName>
    <definedName name="___mi99">'[4]Annual Model'!$G$30</definedName>
    <definedName name="___nav97">#REF!</definedName>
    <definedName name="___nav98">#REF!</definedName>
    <definedName name="___nim01">'[4]Annual Model'!$I$13</definedName>
    <definedName name="___nim02">'[4]Annual Model'!$J$13</definedName>
    <definedName name="___nim93">#REF!</definedName>
    <definedName name="___nim94">#REF!</definedName>
    <definedName name="___nim95">#REF!</definedName>
    <definedName name="___nim96">#REF!</definedName>
    <definedName name="___nim97">#REF!</definedName>
    <definedName name="___nim98">'[4]Annual Model'!$E$13</definedName>
    <definedName name="___nim99">'[4]Annual Model'!$G$13</definedName>
    <definedName name="___npa93">#REF!</definedName>
    <definedName name="___npa94">#REF!</definedName>
    <definedName name="___npa95">#REF!</definedName>
    <definedName name="___npa96">#REF!</definedName>
    <definedName name="___npa97">#REF!</definedName>
    <definedName name="___npl93">#REF!</definedName>
    <definedName name="___npl94">#REF!</definedName>
    <definedName name="___npl95">#REF!</definedName>
    <definedName name="___npl96">#REF!</definedName>
    <definedName name="___npl97">#REF!</definedName>
    <definedName name="___Pas20220">[2]Passiva!#REF!</definedName>
    <definedName name="___Pas20550">[2]Passiva!#REF!</definedName>
    <definedName name="___Pas20721">[2]Passiva!#REF!</definedName>
    <definedName name="___pe95">#REF!</definedName>
    <definedName name="___pe96">#REF!</definedName>
    <definedName name="___pe97">#REF!</definedName>
    <definedName name="___PL96">[5]MARKET!#REF!</definedName>
    <definedName name="___PL97">[5]MARKET!#REF!</definedName>
    <definedName name="___PL98">[5]MARKET!#REF!</definedName>
    <definedName name="___PL99">[5]MARKET!#REF!</definedName>
    <definedName name="___roa01">'[4]Annual Model'!#REF!</definedName>
    <definedName name="___roa02">'[4]Annual Model'!#REF!</definedName>
    <definedName name="___roa93">#REF!</definedName>
    <definedName name="___roa94">#REF!</definedName>
    <definedName name="___roa95">#REF!</definedName>
    <definedName name="___roa96">#REF!</definedName>
    <definedName name="___roa97">#REF!</definedName>
    <definedName name="___roa98">'[4]Annual Model'!#REF!</definedName>
    <definedName name="___roa99">'[4]Annual Model'!#REF!</definedName>
    <definedName name="___roe01">'[4]Annual Model'!$I$85</definedName>
    <definedName name="___roe02">'[4]Annual Model'!$J$85</definedName>
    <definedName name="___roe93">#REF!</definedName>
    <definedName name="___roe94">#REF!</definedName>
    <definedName name="___roe95">#REF!</definedName>
    <definedName name="___roe96">#REF!</definedName>
    <definedName name="___roe97">#REF!</definedName>
    <definedName name="___roe98">'[4]Annual Model'!$E$97</definedName>
    <definedName name="___roe99">'[4]Annual Model'!$G$85</definedName>
    <definedName name="___SA1" localSheetId="2" hidden="1">{#N/A,#N/A,TRUE,"0 Deckbl.";#N/A,#N/A,TRUE,"S 1 Komm";#N/A,#N/A,TRUE,"S 1a Komm";#N/A,#N/A,TRUE,"S 1b Komm";#N/A,#N/A,TRUE,"S  2 DBR";#N/A,#N/A,TRUE,"S  3 Sparten";#N/A,#N/A,TRUE,"S 4  Betr. K.";#N/A,#N/A,TRUE,"6 Bilanz";#N/A,#N/A,TRUE,"6a Bilanz ";#N/A,#N/A,TRUE,"6b Bilanz ";#N/A,#N/A,TRUE,"7 GS I";#N/A,#N/A,TRUE,"S 8 EQ-GuV"}</definedName>
    <definedName name="___SA1" localSheetId="3" hidden="1">{#N/A,#N/A,TRUE,"0 Deckbl.";#N/A,#N/A,TRUE,"S 1 Komm";#N/A,#N/A,TRUE,"S 1a Komm";#N/A,#N/A,TRUE,"S 1b Komm";#N/A,#N/A,TRUE,"S  2 DBR";#N/A,#N/A,TRUE,"S  3 Sparten";#N/A,#N/A,TRUE,"S 4  Betr. K.";#N/A,#N/A,TRUE,"6 Bilanz";#N/A,#N/A,TRUE,"6a Bilanz ";#N/A,#N/A,TRUE,"6b Bilanz ";#N/A,#N/A,TRUE,"7 GS I";#N/A,#N/A,TRUE,"S 8 EQ-GuV"}</definedName>
    <definedName name="___SA1" hidden="1">{#N/A,#N/A,TRUE,"0 Deckbl.";#N/A,#N/A,TRUE,"S 1 Komm";#N/A,#N/A,TRUE,"S 1a Komm";#N/A,#N/A,TRUE,"S 1b Komm";#N/A,#N/A,TRUE,"S  2 DBR";#N/A,#N/A,TRUE,"S  3 Sparten";#N/A,#N/A,TRUE,"S 4  Betr. K.";#N/A,#N/A,TRUE,"6 Bilanz";#N/A,#N/A,TRUE,"6a Bilanz ";#N/A,#N/A,TRUE,"6b Bilanz ";#N/A,#N/A,TRUE,"7 GS I";#N/A,#N/A,TRUE,"S 8 EQ-GuV"}</definedName>
    <definedName name="___tax01">'[4]Annual Model'!$I$29</definedName>
    <definedName name="___tax02">'[4]Annual Model'!$J$29</definedName>
    <definedName name="___tax93">#REF!</definedName>
    <definedName name="___tax94">#REF!</definedName>
    <definedName name="___tax95">#REF!</definedName>
    <definedName name="___tax96">#REF!</definedName>
    <definedName name="___tax97">#REF!</definedName>
    <definedName name="___tax98">'[4]Annual Model'!$E$36</definedName>
    <definedName name="___tax99">'[4]Annual Model'!$G$29</definedName>
    <definedName name="___tpa01">'[4]Annual Model'!#REF!</definedName>
    <definedName name="___tpa02">'[4]Annual Model'!#REF!</definedName>
    <definedName name="___tpa98">'[4]Annual Model'!#REF!</definedName>
    <definedName name="___tpa99">'[4]Annual Model'!#REF!</definedName>
    <definedName name="___ZZ2" localSheetId="2" hidden="1">{#N/A,#N/A,TRUE,"0 Deckbl.";#N/A,#N/A,TRUE,"S 1 Komm";#N/A,#N/A,TRUE,"S 1a Komm";#N/A,#N/A,TRUE,"S 1b Komm";#N/A,#N/A,TRUE,"S  2 DBR";#N/A,#N/A,TRUE,"S  3 Sparten";#N/A,#N/A,TRUE,"S 4  Betr. K.";#N/A,#N/A,TRUE,"6 Bilanz";#N/A,#N/A,TRUE,"6a Bilanz ";#N/A,#N/A,TRUE,"6b Bilanz ";#N/A,#N/A,TRUE,"7 GS I";#N/A,#N/A,TRUE,"S 8 EQ-GuV"}</definedName>
    <definedName name="___ZZ2" localSheetId="3" hidden="1">{#N/A,#N/A,TRUE,"0 Deckbl.";#N/A,#N/A,TRUE,"S 1 Komm";#N/A,#N/A,TRUE,"S 1a Komm";#N/A,#N/A,TRUE,"S 1b Komm";#N/A,#N/A,TRUE,"S  2 DBR";#N/A,#N/A,TRUE,"S  3 Sparten";#N/A,#N/A,TRUE,"S 4  Betr. K.";#N/A,#N/A,TRUE,"6 Bilanz";#N/A,#N/A,TRUE,"6a Bilanz ";#N/A,#N/A,TRUE,"6b Bilanz ";#N/A,#N/A,TRUE,"7 GS I";#N/A,#N/A,TRUE,"S 8 EQ-GuV"}</definedName>
    <definedName name="___ZZ2" hidden="1">{#N/A,#N/A,TRUE,"0 Deckbl.";#N/A,#N/A,TRUE,"S 1 Komm";#N/A,#N/A,TRUE,"S 1a Komm";#N/A,#N/A,TRUE,"S 1b Komm";#N/A,#N/A,TRUE,"S  2 DBR";#N/A,#N/A,TRUE,"S  3 Sparten";#N/A,#N/A,TRUE,"S 4  Betr. K.";#N/A,#N/A,TRUE,"6 Bilanz";#N/A,#N/A,TRUE,"6a Bilanz ";#N/A,#N/A,TRUE,"6b Bilanz ";#N/A,#N/A,TRUE,"7 GS I";#N/A,#N/A,TRUE,"S 8 EQ-GuV"}</definedName>
    <definedName name="__123Graph_ABALADAGS" hidden="1">[7]Tabell!#REF!</definedName>
    <definedName name="__123Graph_BBALADAGS" hidden="1">[7]Tabell!#REF!</definedName>
    <definedName name="__123Graph_CBALADAGS" hidden="1">[7]Tabell!#REF!</definedName>
    <definedName name="__123Graph_DBALADAGS" hidden="1">[7]Tabell!#REF!</definedName>
    <definedName name="__123Graph_EBALADAGS" hidden="1">[7]Tabell!#REF!</definedName>
    <definedName name="__123Graph_FBALADAGS" hidden="1">[7]Tabell!#REF!</definedName>
    <definedName name="__123Graph_LBL_ABALADAGS" hidden="1">[7]Tabell!#REF!</definedName>
    <definedName name="__123Graph_LBL_BBALADAGS" hidden="1">[7]Tabell!#REF!</definedName>
    <definedName name="__123Graph_LBL_CBALADAGS" hidden="1">[7]Tabell!#REF!</definedName>
    <definedName name="__123Graph_LBL_DBALADAGS" hidden="1">[7]Tabell!#REF!</definedName>
    <definedName name="__123Graph_LBL_EBALADAGS" hidden="1">[7]Tabell!#REF!</definedName>
    <definedName name="__123Graph_LBL_FBALADAGS" hidden="1">[7]Tabell!#REF!</definedName>
    <definedName name="__123Graph_XBALADAGS" hidden="1">[7]Tabell!#REF!</definedName>
    <definedName name="__a10" localSheetId="2" hidden="1">{#N/A,#N/A,TRUE,"0 Deckbl.";#N/A,#N/A,TRUE,"S 1 Komm";#N/A,#N/A,TRUE,"S 1a Komm";#N/A,#N/A,TRUE,"S 1b Komm";#N/A,#N/A,TRUE,"S  2 DBR";#N/A,#N/A,TRUE,"S  3 Sparten";#N/A,#N/A,TRUE,"S 4  Betr. K.";#N/A,#N/A,TRUE,"6 Bilanz";#N/A,#N/A,TRUE,"6a Bilanz ";#N/A,#N/A,TRUE,"6b Bilanz ";#N/A,#N/A,TRUE,"7 GS I";#N/A,#N/A,TRUE,"S 8 EQ-GuV"}</definedName>
    <definedName name="__a10" localSheetId="3" hidden="1">{#N/A,#N/A,TRUE,"0 Deckbl.";#N/A,#N/A,TRUE,"S 1 Komm";#N/A,#N/A,TRUE,"S 1a Komm";#N/A,#N/A,TRUE,"S 1b Komm";#N/A,#N/A,TRUE,"S  2 DBR";#N/A,#N/A,TRUE,"S  3 Sparten";#N/A,#N/A,TRUE,"S 4  Betr. K.";#N/A,#N/A,TRUE,"6 Bilanz";#N/A,#N/A,TRUE,"6a Bilanz ";#N/A,#N/A,TRUE,"6b Bilanz ";#N/A,#N/A,TRUE,"7 GS I";#N/A,#N/A,TRUE,"S 8 EQ-GuV"}</definedName>
    <definedName name="__a10" hidden="1">{#N/A,#N/A,TRUE,"0 Deckbl.";#N/A,#N/A,TRUE,"S 1 Komm";#N/A,#N/A,TRUE,"S 1a Komm";#N/A,#N/A,TRUE,"S 1b Komm";#N/A,#N/A,TRUE,"S  2 DBR";#N/A,#N/A,TRUE,"S  3 Sparten";#N/A,#N/A,TRUE,"S 4  Betr. K.";#N/A,#N/A,TRUE,"6 Bilanz";#N/A,#N/A,TRUE,"6a Bilanz ";#N/A,#N/A,TRUE,"6b Bilanz ";#N/A,#N/A,TRUE,"7 GS I";#N/A,#N/A,TRUE,"S 8 EQ-GuV"}</definedName>
    <definedName name="__a3" localSheetId="2" hidden="1">{#N/A,#N/A,TRUE,"0 Deckbl.";#N/A,#N/A,TRUE,"S 1 Komm";#N/A,#N/A,TRUE,"S 1a Komm";#N/A,#N/A,TRUE,"S 1b Komm";#N/A,#N/A,TRUE,"S  2 DBR";#N/A,#N/A,TRUE,"S  3 Sparten";#N/A,#N/A,TRUE,"S 4  Betr. K.";#N/A,#N/A,TRUE,"6 Bilanz";#N/A,#N/A,TRUE,"6a Bilanz ";#N/A,#N/A,TRUE,"6b Bilanz ";#N/A,#N/A,TRUE,"7 GS I";#N/A,#N/A,TRUE,"S 8 EQ-GuV"}</definedName>
    <definedName name="__a3" localSheetId="3" hidden="1">{#N/A,#N/A,TRUE,"0 Deckbl.";#N/A,#N/A,TRUE,"S 1 Komm";#N/A,#N/A,TRUE,"S 1a Komm";#N/A,#N/A,TRUE,"S 1b Komm";#N/A,#N/A,TRUE,"S  2 DBR";#N/A,#N/A,TRUE,"S  3 Sparten";#N/A,#N/A,TRUE,"S 4  Betr. K.";#N/A,#N/A,TRUE,"6 Bilanz";#N/A,#N/A,TRUE,"6a Bilanz ";#N/A,#N/A,TRUE,"6b Bilanz ";#N/A,#N/A,TRUE,"7 GS I";#N/A,#N/A,TRUE,"S 8 EQ-GuV"}</definedName>
    <definedName name="__a3" hidden="1">{#N/A,#N/A,TRUE,"0 Deckbl.";#N/A,#N/A,TRUE,"S 1 Komm";#N/A,#N/A,TRUE,"S 1a Komm";#N/A,#N/A,TRUE,"S 1b Komm";#N/A,#N/A,TRUE,"S  2 DBR";#N/A,#N/A,TRUE,"S  3 Sparten";#N/A,#N/A,TRUE,"S 4  Betr. K.";#N/A,#N/A,TRUE,"6 Bilanz";#N/A,#N/A,TRUE,"6a Bilanz ";#N/A,#N/A,TRUE,"6b Bilanz ";#N/A,#N/A,TRUE,"7 GS I";#N/A,#N/A,TRUE,"S 8 EQ-GuV"}</definedName>
    <definedName name="__a50" localSheetId="2" hidden="1">{#N/A,#N/A,TRUE,"0 Deckbl.";#N/A,#N/A,TRUE,"S 1 Komm";#N/A,#N/A,TRUE,"S 1a Komm";#N/A,#N/A,TRUE,"S 1b Komm";#N/A,#N/A,TRUE,"S  2 DBR";#N/A,#N/A,TRUE,"S  3 Sparten";#N/A,#N/A,TRUE,"S 4  Betr. K.";#N/A,#N/A,TRUE,"6 Bilanz";#N/A,#N/A,TRUE,"6a Bilanz ";#N/A,#N/A,TRUE,"6b Bilanz ";#N/A,#N/A,TRUE,"7 GS I";#N/A,#N/A,TRUE,"S 8 EQ-GuV"}</definedName>
    <definedName name="__a50" localSheetId="3" hidden="1">{#N/A,#N/A,TRUE,"0 Deckbl.";#N/A,#N/A,TRUE,"S 1 Komm";#N/A,#N/A,TRUE,"S 1a Komm";#N/A,#N/A,TRUE,"S 1b Komm";#N/A,#N/A,TRUE,"S  2 DBR";#N/A,#N/A,TRUE,"S  3 Sparten";#N/A,#N/A,TRUE,"S 4  Betr. K.";#N/A,#N/A,TRUE,"6 Bilanz";#N/A,#N/A,TRUE,"6a Bilanz ";#N/A,#N/A,TRUE,"6b Bilanz ";#N/A,#N/A,TRUE,"7 GS I";#N/A,#N/A,TRUE,"S 8 EQ-GuV"}</definedName>
    <definedName name="__a50" hidden="1">{#N/A,#N/A,TRUE,"0 Deckbl.";#N/A,#N/A,TRUE,"S 1 Komm";#N/A,#N/A,TRUE,"S 1a Komm";#N/A,#N/A,TRUE,"S 1b Komm";#N/A,#N/A,TRUE,"S  2 DBR";#N/A,#N/A,TRUE,"S  3 Sparten";#N/A,#N/A,TRUE,"S 4  Betr. K.";#N/A,#N/A,TRUE,"6 Bilanz";#N/A,#N/A,TRUE,"6a Bilanz ";#N/A,#N/A,TRUE,"6b Bilanz ";#N/A,#N/A,TRUE,"7 GS I";#N/A,#N/A,TRUE,"S 8 EQ-GuV"}</definedName>
    <definedName name="__Akt10388">#REF!</definedName>
    <definedName name="__Akt10389">#REF!</definedName>
    <definedName name="__Akt10489">#REF!</definedName>
    <definedName name="__Akt10490">#REF!</definedName>
    <definedName name="__Akt10491">#REF!</definedName>
    <definedName name="__Akt10505">#REF!</definedName>
    <definedName name="__Akt10529">#REF!</definedName>
    <definedName name="__Akt10570">#REF!</definedName>
    <definedName name="__Akt10673">#REF!</definedName>
    <definedName name="__Akt10690">#REF!</definedName>
    <definedName name="__Akt10759">#REF!</definedName>
    <definedName name="__Akt10772">#REF!</definedName>
    <definedName name="__Akt11650">#REF!</definedName>
    <definedName name="__Auf30149">#REF!</definedName>
    <definedName name="__Auf30159">#REF!</definedName>
    <definedName name="__Auf30169">#REF!</definedName>
    <definedName name="__Auf30204">#REF!</definedName>
    <definedName name="__Auf30209">#REF!</definedName>
    <definedName name="__Auf30210">#REF!</definedName>
    <definedName name="__Auf30211">#REF!</definedName>
    <definedName name="__Auf30212">#REF!</definedName>
    <definedName name="__Auf30219">#REF!</definedName>
    <definedName name="__Auf30220">#REF!</definedName>
    <definedName name="__Auf30221">#REF!</definedName>
    <definedName name="__Auf30222">#REF!</definedName>
    <definedName name="__Auf30229">#REF!</definedName>
    <definedName name="__Auf30239">#REF!</definedName>
    <definedName name="__Auf30249">#REF!</definedName>
    <definedName name="__Auf30259">#REF!</definedName>
    <definedName name="__Auf30301">#REF!</definedName>
    <definedName name="__Auf30319">#REF!</definedName>
    <definedName name="__Auf30321">#REF!</definedName>
    <definedName name="__Auf30323">#REF!</definedName>
    <definedName name="__Auf30329">#REF!</definedName>
    <definedName name="__Auf30402">#REF!</definedName>
    <definedName name="__Auf30403">#REF!</definedName>
    <definedName name="__Auf30431">#REF!</definedName>
    <definedName name="__Auf30436">#REF!</definedName>
    <definedName name="__Auf30437">#REF!</definedName>
    <definedName name="__Auf30438">#REF!</definedName>
    <definedName name="__Auf30439">#REF!</definedName>
    <definedName name="__Auf30440">#REF!</definedName>
    <definedName name="__Auf30441">#REF!</definedName>
    <definedName name="__Auf30442">#REF!</definedName>
    <definedName name="__Auf30443">#REF!</definedName>
    <definedName name="__Auf30444">#REF!</definedName>
    <definedName name="__Auf30502">#REF!</definedName>
    <definedName name="__Auf30690">#REF!</definedName>
    <definedName name="__Auf30711">#REF!</definedName>
    <definedName name="__Auf30712">#REF!</definedName>
    <definedName name="__Auf31100">#REF!</definedName>
    <definedName name="__Auf31101">#REF!</definedName>
    <definedName name="__Auf31501">#REF!</definedName>
    <definedName name="__Auf31502">#REF!</definedName>
    <definedName name="__bis01">'[4]Annual Model'!#REF!</definedName>
    <definedName name="__bis02">'[4]Annual Model'!#REF!</definedName>
    <definedName name="__bis100">'[4]Annual Model'!#REF!</definedName>
    <definedName name="__bis101">'[4]Annual Model'!#REF!</definedName>
    <definedName name="__bis102">'[4]Annual Model'!#REF!</definedName>
    <definedName name="__bis193">#REF!</definedName>
    <definedName name="__bis194">#REF!</definedName>
    <definedName name="__bis195">#REF!</definedName>
    <definedName name="__bis198">'[4]Annual Model'!#REF!</definedName>
    <definedName name="__bis199">'[4]Annual Model'!#REF!</definedName>
    <definedName name="__bis93">#REF!</definedName>
    <definedName name="__bis94">#REF!</definedName>
    <definedName name="__bis95">#REF!</definedName>
    <definedName name="__bis98">'[4]Annual Model'!#REF!</definedName>
    <definedName name="__bis99">'[4]Annual Model'!#REF!</definedName>
    <definedName name="__cap98">'[4]Annual Model'!#REF!</definedName>
    <definedName name="__cir01">'[4]Annual Model'!$I$90</definedName>
    <definedName name="__cir02">'[4]Annual Model'!$J$90</definedName>
    <definedName name="__cir93">#REF!</definedName>
    <definedName name="__cir94">#REF!</definedName>
    <definedName name="__cir95">#REF!</definedName>
    <definedName name="__cir96">#REF!</definedName>
    <definedName name="__cir97">#REF!</definedName>
    <definedName name="__cir98">'[4]Annual Model'!$E$90</definedName>
    <definedName name="__cir99">'[4]Annual Model'!$G$90</definedName>
    <definedName name="__com98">'[4]Annual Model'!#REF!</definedName>
    <definedName name="__dps01">'[4]Annual Model'!$I$45</definedName>
    <definedName name="__dps02">'[4]Annual Model'!$J$45</definedName>
    <definedName name="__dps93">#REF!</definedName>
    <definedName name="__dps94">#REF!</definedName>
    <definedName name="__dps95">#REF!</definedName>
    <definedName name="__dps96">#REF!</definedName>
    <definedName name="__dps97">#REF!</definedName>
    <definedName name="__dps98">'[4]Annual Model'!$E$51</definedName>
    <definedName name="__dps99">'[4]Annual Model'!$G$45</definedName>
    <definedName name="__eps01">'[4]Annual Model'!$I$34</definedName>
    <definedName name="__eps02">'[4]Annual Model'!$J$34</definedName>
    <definedName name="__eps93">#REF!</definedName>
    <definedName name="__eps94">#REF!</definedName>
    <definedName name="__eps95">#REF!</definedName>
    <definedName name="__eps96">#REF!</definedName>
    <definedName name="__eps97">#REF!</definedName>
    <definedName name="__eps98">'[4]Annual Model'!$E$41</definedName>
    <definedName name="__eps99">'[4]Annual Model'!$G$34</definedName>
    <definedName name="__Ert40139">#REF!</definedName>
    <definedName name="__Ert40149">#REF!</definedName>
    <definedName name="__Ert40404">#REF!</definedName>
    <definedName name="__Ert40406">#REF!</definedName>
    <definedName name="__Ert40420">#REF!</definedName>
    <definedName name="__Ert40421">#REF!</definedName>
    <definedName name="__Ert40422">#REF!</definedName>
    <definedName name="__Ert40429">#REF!</definedName>
    <definedName name="__Ert40439">#REF!</definedName>
    <definedName name="__Ert40449">#REF!</definedName>
    <definedName name="__Ert40459">#REF!</definedName>
    <definedName name="__Ert40520">#REF!</definedName>
    <definedName name="__Ert40521">#REF!</definedName>
    <definedName name="__Ert40529">#REF!</definedName>
    <definedName name="__Ert40612">#REF!</definedName>
    <definedName name="__Ert40809">#REF!</definedName>
    <definedName name="__Ert40890">#REF!</definedName>
    <definedName name="__Ert40900">#REF!</definedName>
    <definedName name="__Ert40901">#REF!</definedName>
    <definedName name="__Ert40902">#REF!</definedName>
    <definedName name="__Ert40903">#REF!</definedName>
    <definedName name="__Ert60100">#REF!</definedName>
    <definedName name="__Ert60200">#REF!</definedName>
    <definedName name="__Ert60300">#REF!</definedName>
    <definedName name="__Ert60400">#REF!</definedName>
    <definedName name="__Ert60999">#REF!</definedName>
    <definedName name="__Ert61100">#REF!</definedName>
    <definedName name="__Ert61200">#REF!</definedName>
    <definedName name="__Ert61300">#REF!</definedName>
    <definedName name="__Ert61400">#REF!</definedName>
    <definedName name="__Ert61500">#REF!</definedName>
    <definedName name="__Ert61999">#REF!</definedName>
    <definedName name="__Ert62999">#REF!</definedName>
    <definedName name="__Ert63999">#REF!</definedName>
    <definedName name="__Ert70100">#REF!</definedName>
    <definedName name="__Ert70200">#REF!</definedName>
    <definedName name="__Ert70300">#REF!</definedName>
    <definedName name="__Ert70400">#REF!</definedName>
    <definedName name="__Ert70999">#REF!</definedName>
    <definedName name="__Ert71100">#REF!</definedName>
    <definedName name="__Ert71200">#REF!</definedName>
    <definedName name="__Ert71300">#REF!</definedName>
    <definedName name="__Ert71400">#REF!</definedName>
    <definedName name="__Ert71500">#REF!</definedName>
    <definedName name="__Ert71999">#REF!</definedName>
    <definedName name="__Ert72999">#REF!</definedName>
    <definedName name="__Ert73999">#REF!</definedName>
    <definedName name="__exp01">'[4]Annual Model'!$I$20</definedName>
    <definedName name="__exp02">'[4]Annual Model'!$J$20</definedName>
    <definedName name="__exp96">#REF!</definedName>
    <definedName name="__exp97">#REF!</definedName>
    <definedName name="__exp98">'[4]Annual Model'!$E$22</definedName>
    <definedName name="__exp99">'[4]Annual Model'!$G$20</definedName>
    <definedName name="__gop01">'[4]Annual Model'!$I$21</definedName>
    <definedName name="__gop02">'[4]Annual Model'!$J$21</definedName>
    <definedName name="__gop93">#REF!</definedName>
    <definedName name="__gop94">#REF!</definedName>
    <definedName name="__gop95">#REF!</definedName>
    <definedName name="__gop96">#REF!</definedName>
    <definedName name="__gop97">#REF!</definedName>
    <definedName name="__gop98">'[4]Annual Model'!$E$27</definedName>
    <definedName name="__gop99">'[4]Annual Model'!$G$21</definedName>
    <definedName name="__Kap2">#REF!</definedName>
    <definedName name="__Kap3">#REF!</definedName>
    <definedName name="__Kap4">#REF!</definedName>
    <definedName name="__kap6">#REF!</definedName>
    <definedName name="__llr01">'[4]Annual Model'!#REF!</definedName>
    <definedName name="__llr02">'[4]Annual Model'!#REF!</definedName>
    <definedName name="__llr98">'[4]Annual Model'!#REF!</definedName>
    <definedName name="__llr99">'[4]Annual Model'!#REF!</definedName>
    <definedName name="__mi01">'[4]Annual Model'!$I$30</definedName>
    <definedName name="__mi02">'[4]Annual Model'!$J$30</definedName>
    <definedName name="__mi98">'[4]Annual Model'!$E$37</definedName>
    <definedName name="__mi99">'[4]Annual Model'!$G$30</definedName>
    <definedName name="__nav97">#REF!</definedName>
    <definedName name="__nav98">#REF!</definedName>
    <definedName name="__nim01">'[4]Annual Model'!$I$13</definedName>
    <definedName name="__nim02">'[4]Annual Model'!$J$13</definedName>
    <definedName name="__nim93">#REF!</definedName>
    <definedName name="__nim94">#REF!</definedName>
    <definedName name="__nim95">#REF!</definedName>
    <definedName name="__nim96">#REF!</definedName>
    <definedName name="__nim97">#REF!</definedName>
    <definedName name="__nim98">'[4]Annual Model'!$E$13</definedName>
    <definedName name="__nim99">'[4]Annual Model'!$G$13</definedName>
    <definedName name="__npa93">#REF!</definedName>
    <definedName name="__npa94">#REF!</definedName>
    <definedName name="__npa95">#REF!</definedName>
    <definedName name="__npa96">#REF!</definedName>
    <definedName name="__npa97">#REF!</definedName>
    <definedName name="__npl93">#REF!</definedName>
    <definedName name="__npl94">#REF!</definedName>
    <definedName name="__npl95">#REF!</definedName>
    <definedName name="__npl96">#REF!</definedName>
    <definedName name="__npl97">#REF!</definedName>
    <definedName name="__Pas20220">#REF!</definedName>
    <definedName name="__Pas20550">#REF!</definedName>
    <definedName name="__Pas20721">#REF!</definedName>
    <definedName name="__pe95">#REF!</definedName>
    <definedName name="__pe96">#REF!</definedName>
    <definedName name="__pe97">#REF!</definedName>
    <definedName name="__PL96">[5]MARKET!#REF!</definedName>
    <definedName name="__PL97">[5]MARKET!#REF!</definedName>
    <definedName name="__PL98">[5]MARKET!#REF!</definedName>
    <definedName name="__PL99">[5]MARKET!#REF!</definedName>
    <definedName name="__roa01">'[4]Annual Model'!#REF!</definedName>
    <definedName name="__roa02">'[4]Annual Model'!#REF!</definedName>
    <definedName name="__roa93">#REF!</definedName>
    <definedName name="__roa94">#REF!</definedName>
    <definedName name="__roa95">#REF!</definedName>
    <definedName name="__roa96">#REF!</definedName>
    <definedName name="__roa97">#REF!</definedName>
    <definedName name="__roa98">'[4]Annual Model'!#REF!</definedName>
    <definedName name="__roa99">'[4]Annual Model'!#REF!</definedName>
    <definedName name="__roe01">'[4]Annual Model'!$I$85</definedName>
    <definedName name="__roe02">'[4]Annual Model'!$J$85</definedName>
    <definedName name="__roe93">#REF!</definedName>
    <definedName name="__roe94">#REF!</definedName>
    <definedName name="__roe95">#REF!</definedName>
    <definedName name="__roe96">#REF!</definedName>
    <definedName name="__roe97">#REF!</definedName>
    <definedName name="__roe98">'[4]Annual Model'!$E$97</definedName>
    <definedName name="__roe99">'[4]Annual Model'!$G$85</definedName>
    <definedName name="__SA1" localSheetId="2" hidden="1">{#N/A,#N/A,TRUE,"0 Deckbl.";#N/A,#N/A,TRUE,"S 1 Komm";#N/A,#N/A,TRUE,"S 1a Komm";#N/A,#N/A,TRUE,"S 1b Komm";#N/A,#N/A,TRUE,"S  2 DBR";#N/A,#N/A,TRUE,"S  3 Sparten";#N/A,#N/A,TRUE,"S 4  Betr. K.";#N/A,#N/A,TRUE,"6 Bilanz";#N/A,#N/A,TRUE,"6a Bilanz ";#N/A,#N/A,TRUE,"6b Bilanz ";#N/A,#N/A,TRUE,"7 GS I";#N/A,#N/A,TRUE,"S 8 EQ-GuV"}</definedName>
    <definedName name="__SA1" localSheetId="3" hidden="1">{#N/A,#N/A,TRUE,"0 Deckbl.";#N/A,#N/A,TRUE,"S 1 Komm";#N/A,#N/A,TRUE,"S 1a Komm";#N/A,#N/A,TRUE,"S 1b Komm";#N/A,#N/A,TRUE,"S  2 DBR";#N/A,#N/A,TRUE,"S  3 Sparten";#N/A,#N/A,TRUE,"S 4  Betr. K.";#N/A,#N/A,TRUE,"6 Bilanz";#N/A,#N/A,TRUE,"6a Bilanz ";#N/A,#N/A,TRUE,"6b Bilanz ";#N/A,#N/A,TRUE,"7 GS I";#N/A,#N/A,TRUE,"S 8 EQ-GuV"}</definedName>
    <definedName name="__SA1" hidden="1">{#N/A,#N/A,TRUE,"0 Deckbl.";#N/A,#N/A,TRUE,"S 1 Komm";#N/A,#N/A,TRUE,"S 1a Komm";#N/A,#N/A,TRUE,"S 1b Komm";#N/A,#N/A,TRUE,"S  2 DBR";#N/A,#N/A,TRUE,"S  3 Sparten";#N/A,#N/A,TRUE,"S 4  Betr. K.";#N/A,#N/A,TRUE,"6 Bilanz";#N/A,#N/A,TRUE,"6a Bilanz ";#N/A,#N/A,TRUE,"6b Bilanz ";#N/A,#N/A,TRUE,"7 GS I";#N/A,#N/A,TRUE,"S 8 EQ-GuV"}</definedName>
    <definedName name="__tax01">'[4]Annual Model'!$I$29</definedName>
    <definedName name="__tax02">'[4]Annual Model'!$J$29</definedName>
    <definedName name="__tax93">#REF!</definedName>
    <definedName name="__tax94">#REF!</definedName>
    <definedName name="__tax95">#REF!</definedName>
    <definedName name="__tax96">#REF!</definedName>
    <definedName name="__tax97">#REF!</definedName>
    <definedName name="__tax98">'[4]Annual Model'!$E$36</definedName>
    <definedName name="__tax99">'[4]Annual Model'!$G$29</definedName>
    <definedName name="__tpa01">'[4]Annual Model'!#REF!</definedName>
    <definedName name="__tpa02">'[4]Annual Model'!#REF!</definedName>
    <definedName name="__tpa98">'[4]Annual Model'!#REF!</definedName>
    <definedName name="__tpa99">'[4]Annual Model'!#REF!</definedName>
    <definedName name="__ZZ2" localSheetId="2" hidden="1">{#N/A,#N/A,TRUE,"0 Deckbl.";#N/A,#N/A,TRUE,"S 1 Komm";#N/A,#N/A,TRUE,"S 1a Komm";#N/A,#N/A,TRUE,"S 1b Komm";#N/A,#N/A,TRUE,"S  2 DBR";#N/A,#N/A,TRUE,"S  3 Sparten";#N/A,#N/A,TRUE,"S 4  Betr. K.";#N/A,#N/A,TRUE,"6 Bilanz";#N/A,#N/A,TRUE,"6a Bilanz ";#N/A,#N/A,TRUE,"6b Bilanz ";#N/A,#N/A,TRUE,"7 GS I";#N/A,#N/A,TRUE,"S 8 EQ-GuV"}</definedName>
    <definedName name="__ZZ2" localSheetId="3" hidden="1">{#N/A,#N/A,TRUE,"0 Deckbl.";#N/A,#N/A,TRUE,"S 1 Komm";#N/A,#N/A,TRUE,"S 1a Komm";#N/A,#N/A,TRUE,"S 1b Komm";#N/A,#N/A,TRUE,"S  2 DBR";#N/A,#N/A,TRUE,"S  3 Sparten";#N/A,#N/A,TRUE,"S 4  Betr. K.";#N/A,#N/A,TRUE,"6 Bilanz";#N/A,#N/A,TRUE,"6a Bilanz ";#N/A,#N/A,TRUE,"6b Bilanz ";#N/A,#N/A,TRUE,"7 GS I";#N/A,#N/A,TRUE,"S 8 EQ-GuV"}</definedName>
    <definedName name="__ZZ2" hidden="1">{#N/A,#N/A,TRUE,"0 Deckbl.";#N/A,#N/A,TRUE,"S 1 Komm";#N/A,#N/A,TRUE,"S 1a Komm";#N/A,#N/A,TRUE,"S 1b Komm";#N/A,#N/A,TRUE,"S  2 DBR";#N/A,#N/A,TRUE,"S  3 Sparten";#N/A,#N/A,TRUE,"S 4  Betr. K.";#N/A,#N/A,TRUE,"6 Bilanz";#N/A,#N/A,TRUE,"6a Bilanz ";#N/A,#N/A,TRUE,"6b Bilanz ";#N/A,#N/A,TRUE,"7 GS I";#N/A,#N/A,TRUE,"S 8 EQ-GuV"}</definedName>
    <definedName name="_12GRAFIKK_SIDE_1">[3]Sheet1!$AQ$4:$AQ$6</definedName>
    <definedName name="_15GRAFIKK_SIDE_2">[3]Sheet1!$AS$4:$AS$6</definedName>
    <definedName name="_1DATA_SIDE_1">[3]Sheet1!$AQ$15:$AQ$17</definedName>
    <definedName name="_2DATA_SIDE_2">[3]Sheet1!$AS$15:$AS$17</definedName>
    <definedName name="_3DATA_SIDE_1">[3]Sheet1!$AQ$15:$AQ$17</definedName>
    <definedName name="_3GRAFIKK_BEGGE_S">[3]Sheet1!$AU$4:$AU$9</definedName>
    <definedName name="_4GRAFIKK_SIDE_1">[3]Sheet1!$AQ$4:$AQ$6</definedName>
    <definedName name="_5GRAFIKK_SIDE_2">[3]Sheet1!$AS$4:$AS$6</definedName>
    <definedName name="_6DATA_SIDE_2">[3]Sheet1!$AS$15:$AS$17</definedName>
    <definedName name="_9GRAFIKK_BEGGE_S">[3]Sheet1!$AU$4:$AU$9</definedName>
    <definedName name="_a10" localSheetId="2" hidden="1">{#N/A,#N/A,TRUE,"0 Deckbl.";#N/A,#N/A,TRUE,"S 1 Komm";#N/A,#N/A,TRUE,"S 1a Komm";#N/A,#N/A,TRUE,"S 1b Komm";#N/A,#N/A,TRUE,"S  2 DBR";#N/A,#N/A,TRUE,"S  3 Sparten";#N/A,#N/A,TRUE,"S 4  Betr. K.";#N/A,#N/A,TRUE,"6 Bilanz";#N/A,#N/A,TRUE,"6a Bilanz ";#N/A,#N/A,TRUE,"6b Bilanz ";#N/A,#N/A,TRUE,"7 GS I";#N/A,#N/A,TRUE,"S 8 EQ-GuV"}</definedName>
    <definedName name="_a10" localSheetId="3" hidden="1">{#N/A,#N/A,TRUE,"0 Deckbl.";#N/A,#N/A,TRUE,"S 1 Komm";#N/A,#N/A,TRUE,"S 1a Komm";#N/A,#N/A,TRUE,"S 1b Komm";#N/A,#N/A,TRUE,"S  2 DBR";#N/A,#N/A,TRUE,"S  3 Sparten";#N/A,#N/A,TRUE,"S 4  Betr. K.";#N/A,#N/A,TRUE,"6 Bilanz";#N/A,#N/A,TRUE,"6a Bilanz ";#N/A,#N/A,TRUE,"6b Bilanz ";#N/A,#N/A,TRUE,"7 GS I";#N/A,#N/A,TRUE,"S 8 EQ-GuV"}</definedName>
    <definedName name="_a10" hidden="1">{#N/A,#N/A,TRUE,"0 Deckbl.";#N/A,#N/A,TRUE,"S 1 Komm";#N/A,#N/A,TRUE,"S 1a Komm";#N/A,#N/A,TRUE,"S 1b Komm";#N/A,#N/A,TRUE,"S  2 DBR";#N/A,#N/A,TRUE,"S  3 Sparten";#N/A,#N/A,TRUE,"S 4  Betr. K.";#N/A,#N/A,TRUE,"6 Bilanz";#N/A,#N/A,TRUE,"6a Bilanz ";#N/A,#N/A,TRUE,"6b Bilanz ";#N/A,#N/A,TRUE,"7 GS I";#N/A,#N/A,TRUE,"S 8 EQ-GuV"}</definedName>
    <definedName name="_a11" localSheetId="2" hidden="1">{#N/A,#N/A,TRUE,"0 Deckbl.";#N/A,#N/A,TRUE,"S 1 Komm";#N/A,#N/A,TRUE,"S 1a Komm";#N/A,#N/A,TRUE,"S 1b Komm";#N/A,#N/A,TRUE,"S  2 DBR";#N/A,#N/A,TRUE,"S  3 Sparten";#N/A,#N/A,TRUE,"S 4  Betr. K.";#N/A,#N/A,TRUE,"6 Bilanz";#N/A,#N/A,TRUE,"6a Bilanz ";#N/A,#N/A,TRUE,"6b Bilanz ";#N/A,#N/A,TRUE,"7 GS I";#N/A,#N/A,TRUE,"S 8 EQ-GuV"}</definedName>
    <definedName name="_a11" localSheetId="3" hidden="1">{#N/A,#N/A,TRUE,"0 Deckbl.";#N/A,#N/A,TRUE,"S 1 Komm";#N/A,#N/A,TRUE,"S 1a Komm";#N/A,#N/A,TRUE,"S 1b Komm";#N/A,#N/A,TRUE,"S  2 DBR";#N/A,#N/A,TRUE,"S  3 Sparten";#N/A,#N/A,TRUE,"S 4  Betr. K.";#N/A,#N/A,TRUE,"6 Bilanz";#N/A,#N/A,TRUE,"6a Bilanz ";#N/A,#N/A,TRUE,"6b Bilanz ";#N/A,#N/A,TRUE,"7 GS I";#N/A,#N/A,TRUE,"S 8 EQ-GuV"}</definedName>
    <definedName name="_a11" hidden="1">{#N/A,#N/A,TRUE,"0 Deckbl.";#N/A,#N/A,TRUE,"S 1 Komm";#N/A,#N/A,TRUE,"S 1a Komm";#N/A,#N/A,TRUE,"S 1b Komm";#N/A,#N/A,TRUE,"S  2 DBR";#N/A,#N/A,TRUE,"S  3 Sparten";#N/A,#N/A,TRUE,"S 4  Betr. K.";#N/A,#N/A,TRUE,"6 Bilanz";#N/A,#N/A,TRUE,"6a Bilanz ";#N/A,#N/A,TRUE,"6b Bilanz ";#N/A,#N/A,TRUE,"7 GS I";#N/A,#N/A,TRUE,"S 8 EQ-GuV"}</definedName>
    <definedName name="_a3" localSheetId="2" hidden="1">{#N/A,#N/A,TRUE,"0 Deckbl.";#N/A,#N/A,TRUE,"S 1 Komm";#N/A,#N/A,TRUE,"S 1a Komm";#N/A,#N/A,TRUE,"S 1b Komm";#N/A,#N/A,TRUE,"S  2 DBR";#N/A,#N/A,TRUE,"S  3 Sparten";#N/A,#N/A,TRUE,"S 4  Betr. K.";#N/A,#N/A,TRUE,"6 Bilanz";#N/A,#N/A,TRUE,"6a Bilanz ";#N/A,#N/A,TRUE,"6b Bilanz ";#N/A,#N/A,TRUE,"7 GS I";#N/A,#N/A,TRUE,"S 8 EQ-GuV"}</definedName>
    <definedName name="_a3" localSheetId="3" hidden="1">{#N/A,#N/A,TRUE,"0 Deckbl.";#N/A,#N/A,TRUE,"S 1 Komm";#N/A,#N/A,TRUE,"S 1a Komm";#N/A,#N/A,TRUE,"S 1b Komm";#N/A,#N/A,TRUE,"S  2 DBR";#N/A,#N/A,TRUE,"S  3 Sparten";#N/A,#N/A,TRUE,"S 4  Betr. K.";#N/A,#N/A,TRUE,"6 Bilanz";#N/A,#N/A,TRUE,"6a Bilanz ";#N/A,#N/A,TRUE,"6b Bilanz ";#N/A,#N/A,TRUE,"7 GS I";#N/A,#N/A,TRUE,"S 8 EQ-GuV"}</definedName>
    <definedName name="_a3" hidden="1">{#N/A,#N/A,TRUE,"0 Deckbl.";#N/A,#N/A,TRUE,"S 1 Komm";#N/A,#N/A,TRUE,"S 1a Komm";#N/A,#N/A,TRUE,"S 1b Komm";#N/A,#N/A,TRUE,"S  2 DBR";#N/A,#N/A,TRUE,"S  3 Sparten";#N/A,#N/A,TRUE,"S 4  Betr. K.";#N/A,#N/A,TRUE,"6 Bilanz";#N/A,#N/A,TRUE,"6a Bilanz ";#N/A,#N/A,TRUE,"6b Bilanz ";#N/A,#N/A,TRUE,"7 GS I";#N/A,#N/A,TRUE,"S 8 EQ-GuV"}</definedName>
    <definedName name="_a50" localSheetId="2" hidden="1">{#N/A,#N/A,TRUE,"0 Deckbl.";#N/A,#N/A,TRUE,"S 1 Komm";#N/A,#N/A,TRUE,"S 1a Komm";#N/A,#N/A,TRUE,"S 1b Komm";#N/A,#N/A,TRUE,"S  2 DBR";#N/A,#N/A,TRUE,"S  3 Sparten";#N/A,#N/A,TRUE,"S 4  Betr. K.";#N/A,#N/A,TRUE,"6 Bilanz";#N/A,#N/A,TRUE,"6a Bilanz ";#N/A,#N/A,TRUE,"6b Bilanz ";#N/A,#N/A,TRUE,"7 GS I";#N/A,#N/A,TRUE,"S 8 EQ-GuV"}</definedName>
    <definedName name="_a50" localSheetId="3" hidden="1">{#N/A,#N/A,TRUE,"0 Deckbl.";#N/A,#N/A,TRUE,"S 1 Komm";#N/A,#N/A,TRUE,"S 1a Komm";#N/A,#N/A,TRUE,"S 1b Komm";#N/A,#N/A,TRUE,"S  2 DBR";#N/A,#N/A,TRUE,"S  3 Sparten";#N/A,#N/A,TRUE,"S 4  Betr. K.";#N/A,#N/A,TRUE,"6 Bilanz";#N/A,#N/A,TRUE,"6a Bilanz ";#N/A,#N/A,TRUE,"6b Bilanz ";#N/A,#N/A,TRUE,"7 GS I";#N/A,#N/A,TRUE,"S 8 EQ-GuV"}</definedName>
    <definedName name="_a50" hidden="1">{#N/A,#N/A,TRUE,"0 Deckbl.";#N/A,#N/A,TRUE,"S 1 Komm";#N/A,#N/A,TRUE,"S 1a Komm";#N/A,#N/A,TRUE,"S 1b Komm";#N/A,#N/A,TRUE,"S  2 DBR";#N/A,#N/A,TRUE,"S  3 Sparten";#N/A,#N/A,TRUE,"S 4  Betr. K.";#N/A,#N/A,TRUE,"6 Bilanz";#N/A,#N/A,TRUE,"6a Bilanz ";#N/A,#N/A,TRUE,"6b Bilanz ";#N/A,#N/A,TRUE,"7 GS I";#N/A,#N/A,TRUE,"S 8 EQ-GuV"}</definedName>
    <definedName name="_Akt10388">[2]Aktiva!#REF!</definedName>
    <definedName name="_Akt10389">[2]Aktiva!#REF!</definedName>
    <definedName name="_Akt10489">[2]Aktiva!#REF!</definedName>
    <definedName name="_Akt10490">[2]Aktiva!#REF!</definedName>
    <definedName name="_Akt10491">[2]Aktiva!#REF!</definedName>
    <definedName name="_Akt10505">[2]Aktiva!#REF!</definedName>
    <definedName name="_Akt10529">[2]Aktiva!#REF!</definedName>
    <definedName name="_Akt10570">[2]Aktiva!#REF!</definedName>
    <definedName name="_Akt10673">[2]Aktiva!#REF!</definedName>
    <definedName name="_Akt10690">[2]Aktiva!#REF!</definedName>
    <definedName name="_Akt10759">[2]Aktiva!#REF!</definedName>
    <definedName name="_Akt10772">[2]Aktiva!#REF!</definedName>
    <definedName name="_Akt11650">[2]Aktiva!#REF!</definedName>
    <definedName name="_Auf30149">[2]Aufwand!#REF!</definedName>
    <definedName name="_Auf30159">[2]Aufwand!#REF!</definedName>
    <definedName name="_Auf30169">[2]Aufwand!#REF!</definedName>
    <definedName name="_Auf30204">[2]Aufwand!#REF!</definedName>
    <definedName name="_Auf30209">[2]Aufwand!#REF!</definedName>
    <definedName name="_Auf30210">[2]Aufwand!#REF!</definedName>
    <definedName name="_Auf30211">[2]Aufwand!#REF!</definedName>
    <definedName name="_Auf30212">[2]Aufwand!#REF!</definedName>
    <definedName name="_Auf30219">[2]Aufwand!#REF!</definedName>
    <definedName name="_Auf30220">[2]Aufwand!#REF!</definedName>
    <definedName name="_Auf30221">[2]Aufwand!#REF!</definedName>
    <definedName name="_Auf30222">[2]Aufwand!#REF!</definedName>
    <definedName name="_Auf30229">[2]Aufwand!#REF!</definedName>
    <definedName name="_Auf30239">[2]Aufwand!#REF!</definedName>
    <definedName name="_Auf30249">[2]Aufwand!#REF!</definedName>
    <definedName name="_Auf30259">[2]Aufwand!#REF!</definedName>
    <definedName name="_Auf30301">[2]Aufwand!#REF!</definedName>
    <definedName name="_Auf30319">[2]Aufwand!#REF!</definedName>
    <definedName name="_Auf30321">[2]Aufwand!#REF!</definedName>
    <definedName name="_Auf30323">[2]Aufwand!#REF!</definedName>
    <definedName name="_Auf30329">[2]Aufwand!#REF!</definedName>
    <definedName name="_Auf30402">[2]Aufwand!#REF!</definedName>
    <definedName name="_Auf30403">[2]Aufwand!#REF!</definedName>
    <definedName name="_Auf30431">[2]Aufwand!#REF!</definedName>
    <definedName name="_Auf30436">[2]Aufwand!#REF!</definedName>
    <definedName name="_Auf30437">[2]Aufwand!#REF!</definedName>
    <definedName name="_Auf30438">[2]Aufwand!#REF!</definedName>
    <definedName name="_Auf30439">[2]Aufwand!#REF!</definedName>
    <definedName name="_Auf30440">[2]Aufwand!#REF!</definedName>
    <definedName name="_Auf30441">[2]Aufwand!#REF!</definedName>
    <definedName name="_Auf30442">[2]Aufwand!#REF!</definedName>
    <definedName name="_Auf30443">[2]Aufwand!#REF!</definedName>
    <definedName name="_Auf30444">[2]Aufwand!#REF!</definedName>
    <definedName name="_Auf30502">[2]Aufwand!#REF!</definedName>
    <definedName name="_Auf30690">[2]Aufwand!#REF!</definedName>
    <definedName name="_Auf30711">[2]Aufwand!#REF!</definedName>
    <definedName name="_Auf30712">[2]Aufwand!#REF!</definedName>
    <definedName name="_Auf31100">[2]Aufwand!#REF!</definedName>
    <definedName name="_Auf31101">[2]Aufwand!#REF!</definedName>
    <definedName name="_Auf31501">[2]Aufwand!#REF!</definedName>
    <definedName name="_Auf31502">[2]Aufwand!#REF!</definedName>
    <definedName name="_bis01">'[4]Annual Model'!#REF!</definedName>
    <definedName name="_bis02">'[4]Annual Model'!#REF!</definedName>
    <definedName name="_bis100">'[4]Annual Model'!#REF!</definedName>
    <definedName name="_bis101">'[4]Annual Model'!#REF!</definedName>
    <definedName name="_bis102">'[4]Annual Model'!#REF!</definedName>
    <definedName name="_bis193">#REF!</definedName>
    <definedName name="_bis194">#REF!</definedName>
    <definedName name="_bis195">#REF!</definedName>
    <definedName name="_bis198">'[4]Annual Model'!#REF!</definedName>
    <definedName name="_bis199">'[4]Annual Model'!#REF!</definedName>
    <definedName name="_bis93">#REF!</definedName>
    <definedName name="_bis94">#REF!</definedName>
    <definedName name="_bis95">#REF!</definedName>
    <definedName name="_bis98">'[4]Annual Model'!#REF!</definedName>
    <definedName name="_bis99">'[4]Annual Model'!#REF!</definedName>
    <definedName name="_cap98">'[4]Annual Model'!#REF!</definedName>
    <definedName name="_cir01">'[4]Annual Model'!$I$90</definedName>
    <definedName name="_cir02">'[4]Annual Model'!$J$90</definedName>
    <definedName name="_cir93">#REF!</definedName>
    <definedName name="_cir94">#REF!</definedName>
    <definedName name="_cir95">#REF!</definedName>
    <definedName name="_cir96">#REF!</definedName>
    <definedName name="_cir97">#REF!</definedName>
    <definedName name="_cir98">'[4]Annual Model'!$E$90</definedName>
    <definedName name="_cir99">'[4]Annual Model'!$G$90</definedName>
    <definedName name="_com98">'[4]Annual Model'!#REF!</definedName>
    <definedName name="_dps01">'[4]Annual Model'!$I$45</definedName>
    <definedName name="_dps02">'[4]Annual Model'!$J$45</definedName>
    <definedName name="_dps93">#REF!</definedName>
    <definedName name="_dps94">#REF!</definedName>
    <definedName name="_dps95">#REF!</definedName>
    <definedName name="_dps96">#REF!</definedName>
    <definedName name="_dps97">#REF!</definedName>
    <definedName name="_dps98">'[4]Annual Model'!$E$51</definedName>
    <definedName name="_dps99">'[4]Annual Model'!$G$45</definedName>
    <definedName name="_eps01">'[4]Annual Model'!$I$34</definedName>
    <definedName name="_eps02">'[4]Annual Model'!$J$34</definedName>
    <definedName name="_eps93">#REF!</definedName>
    <definedName name="_eps94">#REF!</definedName>
    <definedName name="_eps95">#REF!</definedName>
    <definedName name="_eps96">#REF!</definedName>
    <definedName name="_eps97">#REF!</definedName>
    <definedName name="_eps98">'[4]Annual Model'!$E$41</definedName>
    <definedName name="_eps99">'[4]Annual Model'!$G$34</definedName>
    <definedName name="_Ert40139">[2]Ertrag!#REF!</definedName>
    <definedName name="_Ert40149">[2]Ertrag!#REF!</definedName>
    <definedName name="_Ert40404">[2]Ertrag!#REF!</definedName>
    <definedName name="_Ert40406">[2]Ertrag!#REF!</definedName>
    <definedName name="_Ert40420">[2]Ertrag!#REF!</definedName>
    <definedName name="_Ert40421">[2]Ertrag!#REF!</definedName>
    <definedName name="_Ert40422">[2]Ertrag!#REF!</definedName>
    <definedName name="_Ert40429">[2]Ertrag!#REF!</definedName>
    <definedName name="_Ert40439">[2]Ertrag!#REF!</definedName>
    <definedName name="_Ert40449">[2]Ertrag!#REF!</definedName>
    <definedName name="_Ert40459">[2]Ertrag!#REF!</definedName>
    <definedName name="_Ert40520">[2]Ertrag!#REF!</definedName>
    <definedName name="_Ert40521">[2]Ertrag!#REF!</definedName>
    <definedName name="_Ert40529">[2]Ertrag!#REF!</definedName>
    <definedName name="_Ert40612">[2]Ertrag!#REF!</definedName>
    <definedName name="_Ert40809">[2]Ertrag!#REF!</definedName>
    <definedName name="_Ert40890">[2]Ertrag!#REF!</definedName>
    <definedName name="_Ert40900">[2]Ertrag!#REF!</definedName>
    <definedName name="_Ert40901">[2]Ertrag!#REF!</definedName>
    <definedName name="_Ert40902">[2]Ertrag!#REF!</definedName>
    <definedName name="_Ert40903">[2]Ertrag!#REF!</definedName>
    <definedName name="_Ert60100">[2]Ertrag!#REF!</definedName>
    <definedName name="_Ert60200">[2]Ertrag!#REF!</definedName>
    <definedName name="_Ert60300">[2]Ertrag!#REF!</definedName>
    <definedName name="_Ert60400">[2]Ertrag!#REF!</definedName>
    <definedName name="_Ert60999">[2]Ertrag!#REF!</definedName>
    <definedName name="_Ert61100">[2]Ertrag!#REF!</definedName>
    <definedName name="_Ert61200">[2]Ertrag!#REF!</definedName>
    <definedName name="_Ert61300">[2]Ertrag!#REF!</definedName>
    <definedName name="_Ert61400">[2]Ertrag!#REF!</definedName>
    <definedName name="_Ert61500">[2]Ertrag!#REF!</definedName>
    <definedName name="_Ert61999">[2]Ertrag!#REF!</definedName>
    <definedName name="_Ert62999">[2]Ertrag!#REF!</definedName>
    <definedName name="_Ert63999">[2]Ertrag!#REF!</definedName>
    <definedName name="_Ert70100">[2]Ertrag!#REF!</definedName>
    <definedName name="_Ert70200">[2]Ertrag!#REF!</definedName>
    <definedName name="_Ert70300">[2]Ertrag!#REF!</definedName>
    <definedName name="_Ert70400">[2]Ertrag!#REF!</definedName>
    <definedName name="_Ert70999">[2]Ertrag!#REF!</definedName>
    <definedName name="_Ert71100">[2]Ertrag!#REF!</definedName>
    <definedName name="_Ert71200">[2]Ertrag!#REF!</definedName>
    <definedName name="_Ert71300">[2]Ertrag!#REF!</definedName>
    <definedName name="_Ert71400">[2]Ertrag!#REF!</definedName>
    <definedName name="_Ert71500">[2]Ertrag!#REF!</definedName>
    <definedName name="_Ert71999">[2]Ertrag!#REF!</definedName>
    <definedName name="_Ert72999">[2]Ertrag!#REF!</definedName>
    <definedName name="_Ert73999">[2]Ertrag!#REF!</definedName>
    <definedName name="_exp01">'[4]Annual Model'!$I$20</definedName>
    <definedName name="_exp02">'[4]Annual Model'!$J$20</definedName>
    <definedName name="_exp96">#REF!</definedName>
    <definedName name="_exp97">#REF!</definedName>
    <definedName name="_exp98">'[4]Annual Model'!$E$22</definedName>
    <definedName name="_exp99">'[4]Annual Model'!$G$20</definedName>
    <definedName name="_gop01">'[4]Annual Model'!$I$21</definedName>
    <definedName name="_gop02">'[4]Annual Model'!$J$21</definedName>
    <definedName name="_gop93">#REF!</definedName>
    <definedName name="_gop94">#REF!</definedName>
    <definedName name="_gop95">#REF!</definedName>
    <definedName name="_gop96">#REF!</definedName>
    <definedName name="_gop97">#REF!</definedName>
    <definedName name="_gop98">'[4]Annual Model'!$E$27</definedName>
    <definedName name="_gop99">'[4]Annual Model'!$G$21</definedName>
    <definedName name="_GSRATES_1" hidden="1">"CT30000119990101        "</definedName>
    <definedName name="_GSRATES_2" hidden="1">"CT30000119990919        "</definedName>
    <definedName name="_GSRATES_3" hidden="1">"CT30000119990928        "</definedName>
    <definedName name="_GSRATES_4" hidden="1">"CT30000119990928        "</definedName>
    <definedName name="_GSRATES_5" hidden="1">"CT30000119990331        "</definedName>
    <definedName name="_GSRATES_6" hidden="1">"CT30000119990101        "</definedName>
    <definedName name="_GSRATES_7" hidden="1">"CT30000119980930        "</definedName>
    <definedName name="_GSRATES_8" hidden="1">"CT30000119980630        "</definedName>
    <definedName name="_GSRATES_9" hidden="1">"CT30000119980331        "</definedName>
    <definedName name="_GSRATES_COUNT" hidden="1">2</definedName>
    <definedName name="_GSRATESR_1" hidden="1">'[8]Market Cap'!$A$25:$B$26</definedName>
    <definedName name="_GSRATESR_2" hidden="1">'[8]Market Cap'!#REF!</definedName>
    <definedName name="_GSRATESR_3" hidden="1">'[8]Market Cap'!$A$24:$B$25</definedName>
    <definedName name="_GSRATESR_4" hidden="1">'[8]Market Cap'!$A$22:$B$23</definedName>
    <definedName name="_GSRATESR_5" hidden="1">'[8]Market Cap'!$A$28:$B$29</definedName>
    <definedName name="_GSRATESR_6" hidden="1">'[8]Market Cap'!$A$31:$B$32</definedName>
    <definedName name="_GSRATESR_7" hidden="1">'[8]Market Cap'!$A$34:$B$35</definedName>
    <definedName name="_GSRATESR_8" hidden="1">'[8]Market Cap'!$A$37:$B$38</definedName>
    <definedName name="_GSRATESR_9" hidden="1">'[8]Market Cap'!$A$40:$B$41</definedName>
    <definedName name="_Kap2">[3]Sheet1!$A$1:$F$6</definedName>
    <definedName name="_Kap3">[3]Sheet1!$A$1:$I$24</definedName>
    <definedName name="_Kap4">#REF!</definedName>
    <definedName name="_kap6">[3]Sheet1!$A$2:$I$46</definedName>
    <definedName name="_Key1" localSheetId="3" hidden="1">#REF!</definedName>
    <definedName name="_Key1" hidden="1">#REF!</definedName>
    <definedName name="_llr01">'[4]Annual Model'!#REF!</definedName>
    <definedName name="_llr02">'[4]Annual Model'!#REF!</definedName>
    <definedName name="_llr98">'[4]Annual Model'!#REF!</definedName>
    <definedName name="_llr99">'[4]Annual Model'!#REF!</definedName>
    <definedName name="_mi01">'[4]Annual Model'!$I$30</definedName>
    <definedName name="_mi02">'[4]Annual Model'!$J$30</definedName>
    <definedName name="_mi98">'[4]Annual Model'!$E$37</definedName>
    <definedName name="_mi99">'[4]Annual Model'!$G$30</definedName>
    <definedName name="_MM1">[9]XXX!$C$38</definedName>
    <definedName name="_nav97">#REF!</definedName>
    <definedName name="_nav98">#REF!</definedName>
    <definedName name="_nim01">'[4]Annual Model'!$I$13</definedName>
    <definedName name="_nim02">'[4]Annual Model'!$J$13</definedName>
    <definedName name="_nim93">#REF!</definedName>
    <definedName name="_nim94">#REF!</definedName>
    <definedName name="_nim95">#REF!</definedName>
    <definedName name="_nim96">#REF!</definedName>
    <definedName name="_nim97">#REF!</definedName>
    <definedName name="_nim98">'[4]Annual Model'!$E$13</definedName>
    <definedName name="_nim99">'[4]Annual Model'!$G$13</definedName>
    <definedName name="_npa93">#REF!</definedName>
    <definedName name="_npa94">#REF!</definedName>
    <definedName name="_npa95">#REF!</definedName>
    <definedName name="_npa96">#REF!</definedName>
    <definedName name="_npa97">#REF!</definedName>
    <definedName name="_npl93">#REF!</definedName>
    <definedName name="_npl94">#REF!</definedName>
    <definedName name="_npl95">#REF!</definedName>
    <definedName name="_npl96">#REF!</definedName>
    <definedName name="_npl97">#REF!</definedName>
    <definedName name="_Order1" hidden="1">255</definedName>
    <definedName name="_Order2" hidden="1">255</definedName>
    <definedName name="_Pas20220">[2]Passiva!#REF!</definedName>
    <definedName name="_Pas20550">[2]Passiva!#REF!</definedName>
    <definedName name="_Pas20721">[2]Passiva!#REF!</definedName>
    <definedName name="_pc3">'[10]Overview '!$C$5:$R$33</definedName>
    <definedName name="_PC4">'[10]3. Tot Income Qrt dev Cate'!$D$5:$P$15</definedName>
    <definedName name="_pc5">'[10]Overview '!$B$6:$R$32</definedName>
    <definedName name="_pc8">'[10]Corp Lend Q109  '!$G$89:$K$104</definedName>
    <definedName name="_pc9">'[10]Corp Lend Q109  '!$J$156:$K$159</definedName>
    <definedName name="_pe95">#REF!</definedName>
    <definedName name="_pe96">#REF!</definedName>
    <definedName name="_pe97">#REF!</definedName>
    <definedName name="_PL96">[5]MARKET!#REF!</definedName>
    <definedName name="_PL97">[5]MARKET!#REF!</definedName>
    <definedName name="_PL98">[5]MARKET!#REF!</definedName>
    <definedName name="_PL99">[5]MARKET!#REF!</definedName>
    <definedName name="_pnBF2FEE784DCD8F6C840AFABB453D0BB8">#REF!</definedName>
    <definedName name="_pnCB75796242FDCB6C87E0BBB37F998C74">[11]AV00081!#REF!</definedName>
    <definedName name="_pnD5094790426A260993D71AAEAEB10503">#REF!</definedName>
    <definedName name="_Qrt1">'[12]EP Bridge Class'!$C$107:$K$5000</definedName>
    <definedName name="_Qrt2">'[12]EP Bridge Class'!$P$107:$X$2177</definedName>
    <definedName name="_roa01">'[4]Annual Model'!#REF!</definedName>
    <definedName name="_roa02">'[4]Annual Model'!#REF!</definedName>
    <definedName name="_roa93">#REF!</definedName>
    <definedName name="_roa94">#REF!</definedName>
    <definedName name="_roa95">#REF!</definedName>
    <definedName name="_roa96">#REF!</definedName>
    <definedName name="_roa97">#REF!</definedName>
    <definedName name="_roa98">'[4]Annual Model'!#REF!</definedName>
    <definedName name="_roa99">'[4]Annual Model'!#REF!</definedName>
    <definedName name="_roe01">'[4]Annual Model'!$I$85</definedName>
    <definedName name="_roe02">'[4]Annual Model'!$J$85</definedName>
    <definedName name="_roe93">#REF!</definedName>
    <definedName name="_roe94">#REF!</definedName>
    <definedName name="_roe95">#REF!</definedName>
    <definedName name="_roe96">#REF!</definedName>
    <definedName name="_roe97">#REF!</definedName>
    <definedName name="_roe98">'[4]Annual Model'!$E$97</definedName>
    <definedName name="_roe99">'[4]Annual Model'!$G$85</definedName>
    <definedName name="_SA1" localSheetId="2" hidden="1">{#N/A,#N/A,TRUE,"0 Deckbl.";#N/A,#N/A,TRUE,"S 1 Komm";#N/A,#N/A,TRUE,"S 1a Komm";#N/A,#N/A,TRUE,"S 1b Komm";#N/A,#N/A,TRUE,"S  2 DBR";#N/A,#N/A,TRUE,"S  3 Sparten";#N/A,#N/A,TRUE,"S 4  Betr. K.";#N/A,#N/A,TRUE,"6 Bilanz";#N/A,#N/A,TRUE,"6a Bilanz ";#N/A,#N/A,TRUE,"6b Bilanz ";#N/A,#N/A,TRUE,"7 GS I";#N/A,#N/A,TRUE,"S 8 EQ-GuV"}</definedName>
    <definedName name="_SA1" localSheetId="3" hidden="1">{#N/A,#N/A,TRUE,"0 Deckbl.";#N/A,#N/A,TRUE,"S 1 Komm";#N/A,#N/A,TRUE,"S 1a Komm";#N/A,#N/A,TRUE,"S 1b Komm";#N/A,#N/A,TRUE,"S  2 DBR";#N/A,#N/A,TRUE,"S  3 Sparten";#N/A,#N/A,TRUE,"S 4  Betr. K.";#N/A,#N/A,TRUE,"6 Bilanz";#N/A,#N/A,TRUE,"6a Bilanz ";#N/A,#N/A,TRUE,"6b Bilanz ";#N/A,#N/A,TRUE,"7 GS I";#N/A,#N/A,TRUE,"S 8 EQ-GuV"}</definedName>
    <definedName name="_SA1" hidden="1">{#N/A,#N/A,TRUE,"0 Deckbl.";#N/A,#N/A,TRUE,"S 1 Komm";#N/A,#N/A,TRUE,"S 1a Komm";#N/A,#N/A,TRUE,"S 1b Komm";#N/A,#N/A,TRUE,"S  2 DBR";#N/A,#N/A,TRUE,"S  3 Sparten";#N/A,#N/A,TRUE,"S 4  Betr. K.";#N/A,#N/A,TRUE,"6 Bilanz";#N/A,#N/A,TRUE,"6a Bilanz ";#N/A,#N/A,TRUE,"6b Bilanz ";#N/A,#N/A,TRUE,"7 GS I";#N/A,#N/A,TRUE,"S 8 EQ-GuV"}</definedName>
    <definedName name="_tax01">'[4]Annual Model'!$I$29</definedName>
    <definedName name="_tax02">'[4]Annual Model'!$J$29</definedName>
    <definedName name="_tax93">#REF!</definedName>
    <definedName name="_tax94">#REF!</definedName>
    <definedName name="_tax95">#REF!</definedName>
    <definedName name="_tax96">#REF!</definedName>
    <definedName name="_tax97">#REF!</definedName>
    <definedName name="_tax98">'[4]Annual Model'!$E$36</definedName>
    <definedName name="_tax99">'[4]Annual Model'!$G$29</definedName>
    <definedName name="_tpa01">'[4]Annual Model'!#REF!</definedName>
    <definedName name="_tpa02">'[4]Annual Model'!#REF!</definedName>
    <definedName name="_tpa98">'[4]Annual Model'!#REF!</definedName>
    <definedName name="_tpa99">'[4]Annual Model'!#REF!</definedName>
    <definedName name="_YY1">[9]XXX!$C$36</definedName>
    <definedName name="_ZZ2" localSheetId="2" hidden="1">{#N/A,#N/A,TRUE,"0 Deckbl.";#N/A,#N/A,TRUE,"S 1 Komm";#N/A,#N/A,TRUE,"S 1a Komm";#N/A,#N/A,TRUE,"S 1b Komm";#N/A,#N/A,TRUE,"S  2 DBR";#N/A,#N/A,TRUE,"S  3 Sparten";#N/A,#N/A,TRUE,"S 4  Betr. K.";#N/A,#N/A,TRUE,"6 Bilanz";#N/A,#N/A,TRUE,"6a Bilanz ";#N/A,#N/A,TRUE,"6b Bilanz ";#N/A,#N/A,TRUE,"7 GS I";#N/A,#N/A,TRUE,"S 8 EQ-GuV"}</definedName>
    <definedName name="_ZZ2" localSheetId="3" hidden="1">{#N/A,#N/A,TRUE,"0 Deckbl.";#N/A,#N/A,TRUE,"S 1 Komm";#N/A,#N/A,TRUE,"S 1a Komm";#N/A,#N/A,TRUE,"S 1b Komm";#N/A,#N/A,TRUE,"S  2 DBR";#N/A,#N/A,TRUE,"S  3 Sparten";#N/A,#N/A,TRUE,"S 4  Betr. K.";#N/A,#N/A,TRUE,"6 Bilanz";#N/A,#N/A,TRUE,"6a Bilanz ";#N/A,#N/A,TRUE,"6b Bilanz ";#N/A,#N/A,TRUE,"7 GS I";#N/A,#N/A,TRUE,"S 8 EQ-GuV"}</definedName>
    <definedName name="_ZZ2" hidden="1">{#N/A,#N/A,TRUE,"0 Deckbl.";#N/A,#N/A,TRUE,"S 1 Komm";#N/A,#N/A,TRUE,"S 1a Komm";#N/A,#N/A,TRUE,"S 1b Komm";#N/A,#N/A,TRUE,"S  2 DBR";#N/A,#N/A,TRUE,"S  3 Sparten";#N/A,#N/A,TRUE,"S 4  Betr. K.";#N/A,#N/A,TRUE,"6 Bilanz";#N/A,#N/A,TRUE,"6a Bilanz ";#N/A,#N/A,TRUE,"6b Bilanz ";#N/A,#N/A,TRUE,"7 GS I";#N/A,#N/A,TRUE,"S 8 EQ-GuV"}</definedName>
    <definedName name="AAA_DOCTOPS" hidden="1">"AAA_SET"</definedName>
    <definedName name="AAA_duser" hidden="1">"OFF"</definedName>
    <definedName name="aaaaa">#REF!</definedName>
    <definedName name="AAAAAA" localSheetId="2" hidden="1">{#N/A,#N/A,TRUE,"0 Deckbl.";#N/A,#N/A,TRUE,"S 1 Komm";#N/A,#N/A,TRUE,"S 1a Komm";#N/A,#N/A,TRUE,"S 1b Komm";#N/A,#N/A,TRUE,"S  2 DBR";#N/A,#N/A,TRUE,"S  3 Sparten";#N/A,#N/A,TRUE,"S 4  Betr. K.";#N/A,#N/A,TRUE,"6 Bilanz";#N/A,#N/A,TRUE,"6a Bilanz ";#N/A,#N/A,TRUE,"6b Bilanz ";#N/A,#N/A,TRUE,"7 GS I";#N/A,#N/A,TRUE,"S 8 EQ-GuV"}</definedName>
    <definedName name="AAAAAA" localSheetId="3" hidden="1">{#N/A,#N/A,TRUE,"0 Deckbl.";#N/A,#N/A,TRUE,"S 1 Komm";#N/A,#N/A,TRUE,"S 1a Komm";#N/A,#N/A,TRUE,"S 1b Komm";#N/A,#N/A,TRUE,"S  2 DBR";#N/A,#N/A,TRUE,"S  3 Sparten";#N/A,#N/A,TRUE,"S 4  Betr. K.";#N/A,#N/A,TRUE,"6 Bilanz";#N/A,#N/A,TRUE,"6a Bilanz ";#N/A,#N/A,TRUE,"6b Bilanz ";#N/A,#N/A,TRUE,"7 GS I";#N/A,#N/A,TRUE,"S 8 EQ-GuV"}</definedName>
    <definedName name="AAAAAA" hidden="1">{#N/A,#N/A,TRUE,"0 Deckbl.";#N/A,#N/A,TRUE,"S 1 Komm";#N/A,#N/A,TRUE,"S 1a Komm";#N/A,#N/A,TRUE,"S 1b Komm";#N/A,#N/A,TRUE,"S  2 DBR";#N/A,#N/A,TRUE,"S  3 Sparten";#N/A,#N/A,TRUE,"S 4  Betr. K.";#N/A,#N/A,TRUE,"6 Bilanz";#N/A,#N/A,TRUE,"6a Bilanz ";#N/A,#N/A,TRUE,"6b Bilanz ";#N/A,#N/A,TRUE,"7 GS I";#N/A,#N/A,TRUE,"S 8 EQ-GuV"}</definedName>
    <definedName name="aaamodel">#REF!</definedName>
    <definedName name="AAB_Addin5" hidden="1">"AAB_Description for addin 5,Description for addin 5,Description for addin 5,Description for addin 5,Description for addin 5,Description for addin 5"</definedName>
    <definedName name="abc" localSheetId="2" hidden="1">{#N/A,#N/A,TRUE,"0 Deckbl.";#N/A,#N/A,TRUE,"S 1 Komm";#N/A,#N/A,TRUE,"S 1a Komm";#N/A,#N/A,TRUE,"S 1b Komm";#N/A,#N/A,TRUE,"S  2 DBR";#N/A,#N/A,TRUE,"S  3 Sparten";#N/A,#N/A,TRUE,"S 4  Betr. K.";#N/A,#N/A,TRUE,"6 Bilanz";#N/A,#N/A,TRUE,"6a Bilanz ";#N/A,#N/A,TRUE,"6b Bilanz ";#N/A,#N/A,TRUE,"7 GS I";#N/A,#N/A,TRUE,"S 8 EQ-GuV"}</definedName>
    <definedName name="abc" localSheetId="3" hidden="1">{#N/A,#N/A,TRUE,"0 Deckbl.";#N/A,#N/A,TRUE,"S 1 Komm";#N/A,#N/A,TRUE,"S 1a Komm";#N/A,#N/A,TRUE,"S 1b Komm";#N/A,#N/A,TRUE,"S  2 DBR";#N/A,#N/A,TRUE,"S  3 Sparten";#N/A,#N/A,TRUE,"S 4  Betr. K.";#N/A,#N/A,TRUE,"6 Bilanz";#N/A,#N/A,TRUE,"6a Bilanz ";#N/A,#N/A,TRUE,"6b Bilanz ";#N/A,#N/A,TRUE,"7 GS I";#N/A,#N/A,TRUE,"S 8 EQ-GuV"}</definedName>
    <definedName name="abc" hidden="1">{#N/A,#N/A,TRUE,"0 Deckbl.";#N/A,#N/A,TRUE,"S 1 Komm";#N/A,#N/A,TRUE,"S 1a Komm";#N/A,#N/A,TRUE,"S 1b Komm";#N/A,#N/A,TRUE,"S  2 DBR";#N/A,#N/A,TRUE,"S  3 Sparten";#N/A,#N/A,TRUE,"S 4  Betr. K.";#N/A,#N/A,TRUE,"6 Bilanz";#N/A,#N/A,TRUE,"6a Bilanz ";#N/A,#N/A,TRUE,"6b Bilanz ";#N/A,#N/A,TRUE,"7 GS I";#N/A,#N/A,TRUE,"S 8 EQ-GuV"}</definedName>
    <definedName name="AccessDatabase" hidden="1">"H:\KAPFORV\FELLES\accessdb\MndRapport.mdb"</definedName>
    <definedName name="Account_Products">'[10]Account Products'!$A$9:$J$69</definedName>
    <definedName name="Act">'[13]Frango Actual'!$G$17:$BI$5014</definedName>
    <definedName name="actacc">'[13]Frango Actual'!$K$13:$BI$14</definedName>
    <definedName name="ad">#REF!</definedName>
    <definedName name="adf">#REF!</definedName>
    <definedName name="admin93">#REF!</definedName>
    <definedName name="admin94">#REF!</definedName>
    <definedName name="admin95">#REF!</definedName>
    <definedName name="admin96">#REF!</definedName>
    <definedName name="admin97">#REF!</definedName>
    <definedName name="admin98">'[4]Annual Model'!#REF!</definedName>
    <definedName name="AH_kost">#REF!</definedName>
    <definedName name="Akjsekapital">#REF!</definedName>
    <definedName name="Alt">#REF!</definedName>
    <definedName name="Analyse_AH">#REF!</definedName>
    <definedName name="Analyse_CF">#REF!</definedName>
    <definedName name="Analyse_kost">#REF!</definedName>
    <definedName name="Andel_DK">#REF!</definedName>
    <definedName name="andre_produkt">'[14]Input data'!$A$29:$C$42</definedName>
    <definedName name="anlakser">[15]Data!#REF!</definedName>
    <definedName name="antall">#REF!</definedName>
    <definedName name="Arbeidskapital">[16]Input!$B$8</definedName>
    <definedName name="AS2DocOpenMode" hidden="1">"AS2DocumentEdit"</definedName>
    <definedName name="asdf">#REF!</definedName>
    <definedName name="assets1q00">'[4]Quarterly Model'!$G$57</definedName>
    <definedName name="assets1q99">#REF!</definedName>
    <definedName name="assets2q00">'[4]Quarterly Model'!$I$57</definedName>
    <definedName name="assets2q98">#REF!</definedName>
    <definedName name="assets2q99">#REF!</definedName>
    <definedName name="assets3q00">'[4]Quarterly Model'!$K$57</definedName>
    <definedName name="assets3q98">#REF!</definedName>
    <definedName name="assets3q99">#REF!</definedName>
    <definedName name="assets4q00">'[4]Quarterly Model'!$M$57</definedName>
    <definedName name="assets4q98">#REF!</definedName>
    <definedName name="assets4q99">#REF!</definedName>
    <definedName name="assetsav00">'[4]Annual Model'!#REF!</definedName>
    <definedName name="assetsav01">'[4]Annual Model'!$I$63</definedName>
    <definedName name="assetsav02">'[4]Annual Model'!$J$63</definedName>
    <definedName name="assetsav1q00">'[4]Quarterly Model'!$G$64</definedName>
    <definedName name="assetsav2q00">'[4]Quarterly Model'!$I$64</definedName>
    <definedName name="assetsav3q00">'[4]Quarterly Model'!$K$64</definedName>
    <definedName name="assetsav4q00">'[4]Quarterly Model'!$M$64</definedName>
    <definedName name="assetsav98">'[4]Annual Model'!$E$75</definedName>
    <definedName name="assetsav99">'[4]Annual Model'!$G$63</definedName>
    <definedName name="assetsva00">'[4]Annual Model'!$H$63</definedName>
    <definedName name="assetsye00">'[4]Annual Model'!$H$56</definedName>
    <definedName name="assetsye01">'[4]Annual Model'!$I$56</definedName>
    <definedName name="assetsye02">'[4]Annual Model'!$J$56</definedName>
    <definedName name="assetsye2q97b">#REF!</definedName>
    <definedName name="assetsye98">'[4]Annual Model'!$E$66</definedName>
    <definedName name="assetsye99">'[4]Annual Model'!$G$56</definedName>
    <definedName name="AuM_Budget_2003__Local_Currencies">#REF!</definedName>
    <definedName name="AuM_Budget_2003__MNOK">#REF!</definedName>
    <definedName name="AvAkAkBu">[3]Sheet1!$AF$122</definedName>
    <definedName name="AvAkAkVi">[3]Sheet1!$AE$122</definedName>
    <definedName name="avdrag_avslag">#REF!</definedName>
    <definedName name="avdrag_refin">#REF!</definedName>
    <definedName name="avearn01">'[4]Annual Model'!#REF!</definedName>
    <definedName name="avearn02">'[4]Annual Model'!#REF!</definedName>
    <definedName name="avearn98">'[4]Annual Model'!#REF!</definedName>
    <definedName name="avearn99">'[4]Annual Model'!#REF!</definedName>
    <definedName name="AvEiAkBu">[3]Sheet1!$AF$142</definedName>
    <definedName name="AvEiAkVi">[3]Sheet1!$AE$142</definedName>
    <definedName name="avgearn93">#REF!</definedName>
    <definedName name="avgearn94">#REF!</definedName>
    <definedName name="avgearn95">#REF!</definedName>
    <definedName name="avgearn96">#REF!</definedName>
    <definedName name="avgearn97">#REF!</definedName>
    <definedName name="avgearn98">#REF!</definedName>
    <definedName name="Avkastning">[3]Sheet1!#REF!</definedName>
    <definedName name="AvKpAkBu">[3]Sheet1!$AF$153</definedName>
    <definedName name="AvKpAkVi">[3]Sheet1!$AE$153</definedName>
    <definedName name="AvkTotBu">[3]Sheet1!$AA$195</definedName>
    <definedName name="AvkVjBu">[3]Sheet1!$AA$196</definedName>
    <definedName name="AvReAkBu">[3]Sheet1!$AF$82</definedName>
    <definedName name="AvReAkVi">[3]Sheet1!$AE$82</definedName>
    <definedName name="Avskrivningssats">[16]Input!$H$30</definedName>
    <definedName name="AvUtAkBu">[3]Sheet1!$AF$23</definedName>
    <definedName name="AvUtAkVi">[3]Sheet1!$AE$23</definedName>
    <definedName name="AXAPTA_310MND">#REF!</definedName>
    <definedName name="b" localSheetId="2" hidden="1">{#N/A,#N/A,TRUE,"0 Deckbl.";#N/A,#N/A,TRUE,"S 1 Komm";#N/A,#N/A,TRUE,"S 1a Komm";#N/A,#N/A,TRUE,"S 1b Komm";#N/A,#N/A,TRUE,"S  2 DBR";#N/A,#N/A,TRUE,"S  3 Sparten";#N/A,#N/A,TRUE,"S 4  Betr. K.";#N/A,#N/A,TRUE,"6 Bilanz";#N/A,#N/A,TRUE,"6a Bilanz ";#N/A,#N/A,TRUE,"6b Bilanz ";#N/A,#N/A,TRUE,"7 GS I";#N/A,#N/A,TRUE,"S 8 EQ-GuV"}</definedName>
    <definedName name="b" localSheetId="3" hidden="1">{#N/A,#N/A,TRUE,"0 Deckbl.";#N/A,#N/A,TRUE,"S 1 Komm";#N/A,#N/A,TRUE,"S 1a Komm";#N/A,#N/A,TRUE,"S 1b Komm";#N/A,#N/A,TRUE,"S  2 DBR";#N/A,#N/A,TRUE,"S  3 Sparten";#N/A,#N/A,TRUE,"S 4  Betr. K.";#N/A,#N/A,TRUE,"6 Bilanz";#N/A,#N/A,TRUE,"6a Bilanz ";#N/A,#N/A,TRUE,"6b Bilanz ";#N/A,#N/A,TRUE,"7 GS I";#N/A,#N/A,TRUE,"S 8 EQ-GuV"}</definedName>
    <definedName name="b" hidden="1">{#N/A,#N/A,TRUE,"0 Deckbl.";#N/A,#N/A,TRUE,"S 1 Komm";#N/A,#N/A,TRUE,"S 1a Komm";#N/A,#N/A,TRUE,"S 1b Komm";#N/A,#N/A,TRUE,"S  2 DBR";#N/A,#N/A,TRUE,"S  3 Sparten";#N/A,#N/A,TRUE,"S 4  Betr. K.";#N/A,#N/A,TRUE,"6 Bilanz";#N/A,#N/A,TRUE,"6a Bilanz ";#N/A,#N/A,TRUE,"6b Bilanz ";#N/A,#N/A,TRUE,"7 GS I";#N/A,#N/A,TRUE,"S 8 EQ-GuV"}</definedName>
    <definedName name="bal">'[17]Actual Revenue'!#REF!</definedName>
    <definedName name="balanse">#REF!</definedName>
    <definedName name="banassetsavg96">#REF!</definedName>
    <definedName name="banassetsavg97">#REF!</definedName>
    <definedName name="banassetsavg98">#REF!</definedName>
    <definedName name="banassetsye96">#REF!</definedName>
    <definedName name="banassetsye97">#REF!</definedName>
    <definedName name="banassetsye98">#REF!</definedName>
    <definedName name="banbookval97">#REF!</definedName>
    <definedName name="banbookval98">#REF!</definedName>
    <definedName name="banbookval99">#REF!</definedName>
    <definedName name="bancomm96">#REF!</definedName>
    <definedName name="bancomm97">#REF!</definedName>
    <definedName name="bancomm98">#REF!</definedName>
    <definedName name="bandepsavg96">#REF!</definedName>
    <definedName name="bandepsavg97">#REF!</definedName>
    <definedName name="bandepsavg98">#REF!</definedName>
    <definedName name="bandepsye96">#REF!</definedName>
    <definedName name="bandepsye97">#REF!</definedName>
    <definedName name="bandepsye98">#REF!</definedName>
    <definedName name="banequityye96">#REF!</definedName>
    <definedName name="banequityye97">#REF!</definedName>
    <definedName name="banequityye98">#REF!</definedName>
    <definedName name="banexceptional96">#REF!</definedName>
    <definedName name="banexceptional97">#REF!</definedName>
    <definedName name="banexceptional98">#REF!</definedName>
    <definedName name="bangop96">#REF!</definedName>
    <definedName name="bangop97">#REF!</definedName>
    <definedName name="bangop98">#REF!</definedName>
    <definedName name="banllr96">#REF!</definedName>
    <definedName name="banloansavg96">#REF!</definedName>
    <definedName name="banloansavg97">#REF!</definedName>
    <definedName name="banloansavg98">#REF!</definedName>
    <definedName name="banloansye96">#REF!</definedName>
    <definedName name="bannetnonintinc96">#REF!</definedName>
    <definedName name="bannetnonintinc97">#REF!</definedName>
    <definedName name="bannetnonintinc98">#REF!</definedName>
    <definedName name="bannii96">#REF!</definedName>
    <definedName name="bannii97">#REF!</definedName>
    <definedName name="bannii98">#REF!</definedName>
    <definedName name="banprov96">#REF!</definedName>
    <definedName name="banprov97">#REF!</definedName>
    <definedName name="banprov98">#REF!</definedName>
    <definedName name="banroa96">#REF!</definedName>
    <definedName name="banroa97">#REF!</definedName>
    <definedName name="banroa98">#REF!</definedName>
    <definedName name="bansharesavg96">#REF!</definedName>
    <definedName name="bansharesavg97">#REF!</definedName>
    <definedName name="bansharesavg98">#REF!</definedName>
    <definedName name="bansharesavgfd96">#REF!</definedName>
    <definedName name="bansharesavgfd97">#REF!</definedName>
    <definedName name="bansharesavgfd98">#REF!</definedName>
    <definedName name="bansharesye97">#REF!</definedName>
    <definedName name="bansharesye98">#REF!</definedName>
    <definedName name="bantax96">#REF!</definedName>
    <definedName name="bantax97">#REF!</definedName>
    <definedName name="bantax98">#REF!</definedName>
    <definedName name="bantaxrate96">#REF!</definedName>
    <definedName name="bantaxrate97">#REF!</definedName>
    <definedName name="bantaxrate98">#REF!</definedName>
    <definedName name="bantotriskass96">#REF!</definedName>
    <definedName name="bantrad96">#REF!</definedName>
    <definedName name="bantrad97">#REF!</definedName>
    <definedName name="bantrad98">#REF!</definedName>
    <definedName name="BEHOV">#REF!</definedName>
    <definedName name="bhaclass">'[12]EP Bridge Class'!$C$107:$K$5000</definedName>
    <definedName name="bis00">'[4]Annual Model'!#REF!</definedName>
    <definedName name="bis1q99">#REF!</definedName>
    <definedName name="bis2q97b">#REF!</definedName>
    <definedName name="bis2q98">#REF!</definedName>
    <definedName name="bis2q99">#REF!</definedName>
    <definedName name="bis3q98">#REF!</definedName>
    <definedName name="bis4q98">#REF!</definedName>
    <definedName name="bkval93">#REF!</definedName>
    <definedName name="bkval94">#REF!</definedName>
    <definedName name="bkval95">#REF!</definedName>
    <definedName name="bkval96">#REF!</definedName>
    <definedName name="bkval97">#REF!</definedName>
    <definedName name="bkval98">#REF!</definedName>
    <definedName name="bkval99">#REF!</definedName>
    <definedName name="BLPB1" localSheetId="3" hidden="1">#REF!</definedName>
    <definedName name="BLPB1" hidden="1">#REF!</definedName>
    <definedName name="BLPB2" localSheetId="3" hidden="1">#REF!</definedName>
    <definedName name="BLPB2" hidden="1">#REF!</definedName>
    <definedName name="BLPH1" localSheetId="3" hidden="1">#REF!</definedName>
    <definedName name="BLPH1" hidden="1">#REF!</definedName>
    <definedName name="BLPH2" localSheetId="3" hidden="1">#REF!</definedName>
    <definedName name="BLPH2" hidden="1">#REF!</definedName>
    <definedName name="BLPH3" localSheetId="3" hidden="1">#REF!</definedName>
    <definedName name="BLPH3" hidden="1">#REF!</definedName>
    <definedName name="BLPH4" localSheetId="3" hidden="1">#REF!</definedName>
    <definedName name="BLPH4" hidden="1">#REF!</definedName>
    <definedName name="BLPH5" localSheetId="3" hidden="1">#REF!</definedName>
    <definedName name="BLPH5" hidden="1">#REF!</definedName>
    <definedName name="BLPH6" localSheetId="3" hidden="1">#REF!</definedName>
    <definedName name="BLPH6" hidden="1">#REF!</definedName>
    <definedName name="BLPH7" localSheetId="3" hidden="1">#REF!</definedName>
    <definedName name="BLPH7" hidden="1">#REF!</definedName>
    <definedName name="BLPH8" localSheetId="3" hidden="1">#REF!</definedName>
    <definedName name="BLPH8" hidden="1">#REF!</definedName>
    <definedName name="bookval00">'[4]Annual Model'!$H$47</definedName>
    <definedName name="bookval01">'[4]Annual Model'!$I$47</definedName>
    <definedName name="bookval02">'[4]Annual Model'!$J$47</definedName>
    <definedName name="bookval199">#REF!</definedName>
    <definedName name="bookval1q00">'[4]Quarterly Model'!$G$47</definedName>
    <definedName name="bookval297b">#REF!</definedName>
    <definedName name="bookval298">#REF!</definedName>
    <definedName name="bookval299">#REF!</definedName>
    <definedName name="bookval2q00">'[4]Quarterly Model'!$I$47</definedName>
    <definedName name="bookval398">#REF!</definedName>
    <definedName name="bookval399">#REF!</definedName>
    <definedName name="bookval3q00">'[4]Quarterly Model'!$K$47</definedName>
    <definedName name="bookval498">#REF!</definedName>
    <definedName name="bookval499">#REF!</definedName>
    <definedName name="bookval4q00">'[4]Quarterly Model'!$M$47</definedName>
    <definedName name="bookval98">'[4]Annual Model'!#REF!</definedName>
    <definedName name="bookval99">'[4]Annual Model'!$G$47</definedName>
    <definedName name="bookvalue98">'[4]Annual Model'!$E$53</definedName>
    <definedName name="BPpåslag">[18]PIVOT!$AE$25:$AI$41</definedName>
    <definedName name="Bransjedefinisjoner">#REF!</definedName>
    <definedName name="breake">'[10]EP Bridge Class old'!$E$51:$K$151</definedName>
    <definedName name="breakev">'[12]EP Bridge Class'!$C$107:$K$2033</definedName>
    <definedName name="BS_Nordea_Group">[19]BS_Nordea_Group!$A$1:$AA$41</definedName>
    <definedName name="btoassetsq296">#REF!</definedName>
    <definedName name="btoassetsq396">#REF!</definedName>
    <definedName name="btoassetsye95">#REF!</definedName>
    <definedName name="btobis195">#REF!</definedName>
    <definedName name="btobis196">#REF!</definedName>
    <definedName name="btobis197">#REF!</definedName>
    <definedName name="btobookval95">#REF!</definedName>
    <definedName name="btobookval96">#REF!</definedName>
    <definedName name="btobookvalq296">#REF!</definedName>
    <definedName name="btobookvalq396">#REF!</definedName>
    <definedName name="btocir95">#REF!</definedName>
    <definedName name="btocir96">#REF!</definedName>
    <definedName name="btocir97">#REF!</definedName>
    <definedName name="btocir98">#REF!</definedName>
    <definedName name="btocirq296">#REF!</definedName>
    <definedName name="btocirq396">#REF!</definedName>
    <definedName name="btodps94">#REF!</definedName>
    <definedName name="btodps95">#REF!</definedName>
    <definedName name="btodps96">#REF!</definedName>
    <definedName name="btodps97">#REF!</definedName>
    <definedName name="btodps98">#REF!</definedName>
    <definedName name="btoeps94">#REF!</definedName>
    <definedName name="btoeps95">#REF!</definedName>
    <definedName name="btoeps96">#REF!</definedName>
    <definedName name="btoeps97">#REF!</definedName>
    <definedName name="btoeps98">#REF!</definedName>
    <definedName name="btoeps99">#REF!</definedName>
    <definedName name="btoepsfd94">#REF!</definedName>
    <definedName name="btoepsfd95">#REF!</definedName>
    <definedName name="btoepsfd96">#REF!</definedName>
    <definedName name="btoepsfd97">#REF!</definedName>
    <definedName name="btoepsfd98">#REF!</definedName>
    <definedName name="btoepsfd99">#REF!</definedName>
    <definedName name="btoequityav95">#REF!</definedName>
    <definedName name="btoequityav96">#REF!</definedName>
    <definedName name="btoequityav97">#REF!</definedName>
    <definedName name="btoequityav98">#REF!</definedName>
    <definedName name="btoequityavq296">#REF!</definedName>
    <definedName name="btoequityavq396">#REF!</definedName>
    <definedName name="btoequityq296">#REF!</definedName>
    <definedName name="btoequityq396">#REF!</definedName>
    <definedName name="btoequityye95">#REF!</definedName>
    <definedName name="btoloansav95">#REF!</definedName>
    <definedName name="btoloansav96">#REF!</definedName>
    <definedName name="btoloansq296">#REF!</definedName>
    <definedName name="btoloansq396">#REF!</definedName>
    <definedName name="btoloansye94">#REF!</definedName>
    <definedName name="btoloansye95">#REF!</definedName>
    <definedName name="btomi97">#REF!</definedName>
    <definedName name="btonetinc94">#REF!</definedName>
    <definedName name="btonetinc95">#REF!</definedName>
    <definedName name="btonetinc96">#REF!</definedName>
    <definedName name="btonetinc97">#REF!</definedName>
    <definedName name="btonetinc98">#REF!</definedName>
    <definedName name="btonim95">#REF!</definedName>
    <definedName name="btonim96">#REF!</definedName>
    <definedName name="btonim97">#REF!</definedName>
    <definedName name="btonim98">#REF!</definedName>
    <definedName name="btonimq296">#REF!</definedName>
    <definedName name="btonimq396">#REF!</definedName>
    <definedName name="btonpaln95">#REF!</definedName>
    <definedName name="btonpaln96">#REF!</definedName>
    <definedName name="btonpaln97">#REF!</definedName>
    <definedName name="btonpaln98">#REF!</definedName>
    <definedName name="btonpalnq296">#REF!</definedName>
    <definedName name="btonpalnq396">#REF!</definedName>
    <definedName name="btope94">#REF!</definedName>
    <definedName name="btope95">#REF!</definedName>
    <definedName name="btope96">#REF!</definedName>
    <definedName name="btope97">#REF!</definedName>
    <definedName name="btope98">#REF!</definedName>
    <definedName name="btopr">#REF!</definedName>
    <definedName name="btopretax94">#REF!</definedName>
    <definedName name="btopretax95">#REF!</definedName>
    <definedName name="btopretax96">#REF!</definedName>
    <definedName name="btopretax97">#REF!</definedName>
    <definedName name="btopretax98">#REF!</definedName>
    <definedName name="btopretaxq296">#REF!</definedName>
    <definedName name="btopretaxq396">#REF!</definedName>
    <definedName name="btoroe95">#REF!</definedName>
    <definedName name="btoroe96">#REF!</definedName>
    <definedName name="btoroe97">#REF!</definedName>
    <definedName name="btoroe98">#REF!</definedName>
    <definedName name="btoroeq296">#REF!</definedName>
    <definedName name="btoroeq396">#REF!</definedName>
    <definedName name="btosharesq296">#REF!</definedName>
    <definedName name="btosharesq396">#REF!</definedName>
    <definedName name="btosharesye95">#REF!</definedName>
    <definedName name="btosharesye96">#REF!</definedName>
    <definedName name="btosharesye97">#REF!</definedName>
    <definedName name="btosharesye98">#REF!</definedName>
    <definedName name="bucu">[13]Currency!$D$5:$E$86</definedName>
    <definedName name="bud_2001">#REF!</definedName>
    <definedName name="bud_månedsfordelt">#REF!</definedName>
    <definedName name="bud_sb_2001">#REF!</definedName>
    <definedName name="budget">[13]Budget!$H$17:$CF$5021</definedName>
    <definedName name="budgetacc">[13]Budget!$AV$13:$CF$14</definedName>
    <definedName name="budsjett">#REF!</definedName>
    <definedName name="business_model" localSheetId="2" hidden="1">{#N/A,#N/A,FALSE,"Annual Earnings Model";#N/A,#N/A,FALSE,"Quarterly Earnings Model";#N/A,#N/A,FALSE,"Header";#N/A,#N/A,FALSE,"Notes"}</definedName>
    <definedName name="business_model" localSheetId="3" hidden="1">{#N/A,#N/A,FALSE,"Annual Earnings Model";#N/A,#N/A,FALSE,"Quarterly Earnings Model";#N/A,#N/A,FALSE,"Header";#N/A,#N/A,FALSE,"Notes"}</definedName>
    <definedName name="business_model" hidden="1">{#N/A,#N/A,FALSE,"Annual Earnings Model";#N/A,#N/A,FALSE,"Quarterly Earnings Model";#N/A,#N/A,FALSE,"Header";#N/A,#N/A,FALSE,"Notes"}</definedName>
    <definedName name="C_">'[1]Actual Revenue'!#REF!</definedName>
    <definedName name="c_faktor">[20]Parameters!$B$2</definedName>
    <definedName name="capm93">#REF!</definedName>
    <definedName name="capm94">#REF!</definedName>
    <definedName name="capm95">#REF!</definedName>
    <definedName name="capm96">#REF!</definedName>
    <definedName name="capm97">#REF!</definedName>
    <definedName name="card">[10]Card!$A$9:$J$69</definedName>
    <definedName name="cashflow93">#REF!</definedName>
    <definedName name="cashflow94">#REF!</definedName>
    <definedName name="cashflow95">#REF!</definedName>
    <definedName name="cashflow96">#REF!</definedName>
    <definedName name="cashmgmt">[10]CMS!$A$9:$J$69</definedName>
    <definedName name="cashprod">[10]CashProducts!$A$10:$I$156</definedName>
    <definedName name="cateindex">'[21]EP Bridge By Category'!$C$40:$D$53</definedName>
    <definedName name="CBDET">#REF!</definedName>
    <definedName name="CBFEES">#REF!</definedName>
    <definedName name="CBrate">'[22]CB rates'!$B$12:$V$65</definedName>
    <definedName name="CF_kost">#REF!</definedName>
    <definedName name="CFormats">#REF!</definedName>
    <definedName name="chargeloans93">#REF!</definedName>
    <definedName name="chargeloans94">#REF!</definedName>
    <definedName name="chargeloans95">#REF!</definedName>
    <definedName name="chargeloans96">#REF!</definedName>
    <definedName name="chargeloans97">#REF!</definedName>
    <definedName name="chargeloans98">#REF!</definedName>
    <definedName name="chargeoffs93">#REF!</definedName>
    <definedName name="chargeoffs94">#REF!</definedName>
    <definedName name="chargeoffs95">#REF!</definedName>
    <definedName name="chargeoffs96">#REF!</definedName>
    <definedName name="chargeoffs97">#REF!</definedName>
    <definedName name="chargeoffs98">#REF!</definedName>
    <definedName name="CHF">#REF!</definedName>
    <definedName name="ChgIndicator">'[23]Graphs Act chg'!$K$1</definedName>
    <definedName name="cir00">'[4]Annual Model'!$H$90</definedName>
    <definedName name="cir1q00">'[4]Quarterly Model'!$G$79</definedName>
    <definedName name="cir1q99">#REF!</definedName>
    <definedName name="cir2q00">'[4]Quarterly Model'!$I$79</definedName>
    <definedName name="cir2q97b">#REF!</definedName>
    <definedName name="cir2q98">#REF!</definedName>
    <definedName name="cir2q99">#REF!</definedName>
    <definedName name="cir3q00">'[4]Quarterly Model'!$K$79</definedName>
    <definedName name="cir3q98">#REF!</definedName>
    <definedName name="cir3q99">#REF!</definedName>
    <definedName name="cir4q00">'[4]Quarterly Model'!$M$79</definedName>
    <definedName name="cir4q98">#REF!</definedName>
    <definedName name="classbridge">'[12]EP Bridge Class'!$BP$45:$BR$106</definedName>
    <definedName name="CMP">[10]CMP!$A$10:$I$156</definedName>
    <definedName name="CMPinc1">'[22]Markets Inc'!$B$10:$BD$32</definedName>
    <definedName name="CMPinc2">'[22]Markets Inc'!$B$42:$BD$52</definedName>
    <definedName name="codeDestination">#REF!</definedName>
    <definedName name="CODELK_Path">#REF!</definedName>
    <definedName name="collaterised">'[10]Collateralised cons lend'!$A$9:$J$69</definedName>
    <definedName name="ColumnHeading">#REF!</definedName>
    <definedName name="comm93">#REF!</definedName>
    <definedName name="comm94">#REF!</definedName>
    <definedName name="comm96">#REF!</definedName>
    <definedName name="Commercial_cards">'[10]Commercial cards'!$A$10:$J$69</definedName>
    <definedName name="CommInc">[24]CommInc!$B$12:$P$46</definedName>
    <definedName name="commloan93">#REF!</definedName>
    <definedName name="commloan94">#REF!</definedName>
    <definedName name="commloan95">#REF!</definedName>
    <definedName name="commloan96">#REF!</definedName>
    <definedName name="commloan97">#REF!</definedName>
    <definedName name="consloan93">#REF!</definedName>
    <definedName name="consloan94">#REF!</definedName>
    <definedName name="consloan95">#REF!</definedName>
    <definedName name="consloan96">#REF!</definedName>
    <definedName name="consloan97">#REF!</definedName>
    <definedName name="Consumer_cards">'[10]Consumer cards'!$A$10:$J$69</definedName>
    <definedName name="Content">[22]Content!$C$2:$I$23</definedName>
    <definedName name="corplend">'[10]Corp lend'!$A$9:$J$69</definedName>
    <definedName name="CorpLMS">[24]msCorpLend!$B$12:$P$45</definedName>
    <definedName name="_xlnm.Criteria">#REF!</definedName>
    <definedName name="CrossMatrix">'[19]Control sheet'!$F$102:$M$149</definedName>
    <definedName name="CTopics">#REF!</definedName>
    <definedName name="Curr">[9]XXX!$C$30</definedName>
    <definedName name="Currency">[25]Factors!$B$13</definedName>
    <definedName name="D" localSheetId="2" hidden="1">{#N/A,#N/A,TRUE,"0 Deckbl.";#N/A,#N/A,TRUE,"S 1 Komm";#N/A,#N/A,TRUE,"S 1a Komm";#N/A,#N/A,TRUE,"S 1b Komm";#N/A,#N/A,TRUE,"S  2 DBR";#N/A,#N/A,TRUE,"S  3 Sparten";#N/A,#N/A,TRUE,"S 4  Betr. K.";#N/A,#N/A,TRUE,"6 Bilanz";#N/A,#N/A,TRUE,"6a Bilanz ";#N/A,#N/A,TRUE,"6b Bilanz ";#N/A,#N/A,TRUE,"7 GS I";#N/A,#N/A,TRUE,"S 8 EQ-GuV"}</definedName>
    <definedName name="D" localSheetId="3" hidden="1">{#N/A,#N/A,TRUE,"0 Deckbl.";#N/A,#N/A,TRUE,"S 1 Komm";#N/A,#N/A,TRUE,"S 1a Komm";#N/A,#N/A,TRUE,"S 1b Komm";#N/A,#N/A,TRUE,"S  2 DBR";#N/A,#N/A,TRUE,"S  3 Sparten";#N/A,#N/A,TRUE,"S 4  Betr. K.";#N/A,#N/A,TRUE,"6 Bilanz";#N/A,#N/A,TRUE,"6a Bilanz ";#N/A,#N/A,TRUE,"6b Bilanz ";#N/A,#N/A,TRUE,"7 GS I";#N/A,#N/A,TRUE,"S 8 EQ-GuV"}</definedName>
    <definedName name="D" hidden="1">{#N/A,#N/A,TRUE,"0 Deckbl.";#N/A,#N/A,TRUE,"S 1 Komm";#N/A,#N/A,TRUE,"S 1a Komm";#N/A,#N/A,TRUE,"S 1b Komm";#N/A,#N/A,TRUE,"S  2 DBR";#N/A,#N/A,TRUE,"S  3 Sparten";#N/A,#N/A,TRUE,"S 4  Betr. K.";#N/A,#N/A,TRUE,"6 Bilanz";#N/A,#N/A,TRUE,"6a Bilanz ";#N/A,#N/A,TRUE,"6b Bilanz ";#N/A,#N/A,TRUE,"7 GS I";#N/A,#N/A,TRUE,"S 8 EQ-GuV"}</definedName>
    <definedName name="daf">'[26]mod dur jul09'!$B$3:$C$121</definedName>
    <definedName name="data">[3]Sheet1!$C$1:$D$153</definedName>
    <definedName name="data_today">[27]Splaty!$F$1</definedName>
    <definedName name="data2">[15]Data!#REF!</definedName>
    <definedName name="data3">[15]Data!#REF!</definedName>
    <definedName name="data4">[3]Sheet1!$A$1:$E$22</definedName>
    <definedName name="_xlnm.Database">[28]B!$E$6:$E$7</definedName>
    <definedName name="date">[29]Settings!$B$2</definedName>
    <definedName name="dbase_forkortet_regntabell">#REF!</definedName>
    <definedName name="Define_Model_Object">'[30]Big DD'!#REF!</definedName>
    <definedName name="Define_object">'[30]Big DD'!#REF!</definedName>
    <definedName name="Define_Starting_Page_Number">'[30]Big DD'!$D$5</definedName>
    <definedName name="Define_Starting_Year_for_Projections">'[30]Big DD'!$D$7</definedName>
    <definedName name="DEN_NORSKE_BANK_NORTH_AMERICA">#REF!</definedName>
    <definedName name="Denmark">[12]Denmark!$A$1:$AD$140</definedName>
    <definedName name="Denmark_euro">'[31]Figures DK euro'!$A$1:$BU$282</definedName>
    <definedName name="depbreakev">'[10]Breakev Deposits'!$D$62:$I$67</definedName>
    <definedName name="depbreakev2">'[10]Breakev Deposits'!$E$60:$I$61</definedName>
    <definedName name="depn93">#REF!</definedName>
    <definedName name="depn94">#REF!</definedName>
    <definedName name="depn95">#REF!</definedName>
    <definedName name="depn96">#REF!</definedName>
    <definedName name="depn97">#REF!</definedName>
    <definedName name="depn98">'[4]Annual Model'!#REF!</definedName>
    <definedName name="Deposit">#REF!</definedName>
    <definedName name="deposits">[10]Deposits!$A$8:$J$69</definedName>
    <definedName name="deposits93">#REF!</definedName>
    <definedName name="deposits94">#REF!</definedName>
    <definedName name="deposits95">#REF!</definedName>
    <definedName name="deposits96">#REF!</definedName>
    <definedName name="deposits97">#REF!</definedName>
    <definedName name="deposits98">#REF!</definedName>
    <definedName name="depositsavg94">#REF!</definedName>
    <definedName name="depositsavg95">#REF!</definedName>
    <definedName name="depositsavg96">#REF!</definedName>
    <definedName name="depositsavg97">#REF!</definedName>
    <definedName name="depositsavg98">#REF!</definedName>
    <definedName name="deps00">'[4]Annual Model'!$H$54</definedName>
    <definedName name="deps01">'[4]Annual Model'!$I$54</definedName>
    <definedName name="deps02">'[4]Annual Model'!$J$54</definedName>
    <definedName name="deps1q00">'[4]Quarterly Model'!$G$55</definedName>
    <definedName name="deps2q00">'[4]Quarterly Model'!$I$55</definedName>
    <definedName name="deps3q00">'[4]Quarterly Model'!$K$55</definedName>
    <definedName name="deps4q00">'[4]Quarterly Model'!$M$55</definedName>
    <definedName name="deps98">'[4]Annual Model'!$E$62</definedName>
    <definedName name="deps99">'[4]Annual Model'!$G$54</definedName>
    <definedName name="depsav00">'[4]Annual Model'!$H$61</definedName>
    <definedName name="depsav01">'[4]Annual Model'!$I$61</definedName>
    <definedName name="depsav02">'[4]Annual Model'!$J$61</definedName>
    <definedName name="depsav1q00">'[4]Quarterly Model'!$G$62</definedName>
    <definedName name="depsav2q00">'[4]Quarterly Model'!$I$62</definedName>
    <definedName name="depsav3q00">'[4]Quarterly Model'!$K$62</definedName>
    <definedName name="depsav98">'[4]Annual Model'!$E$73</definedName>
    <definedName name="depsav99">'[4]Annual Model'!$G$61</definedName>
    <definedName name="depsva4q00">'[4]Quarterly Model'!$M$62</definedName>
    <definedName name="depsye00">'[4]Annual Model'!#REF!</definedName>
    <definedName name="depsye01">'[4]Annual Model'!#REF!</definedName>
    <definedName name="depsye02">'[4]Annual Model'!#REF!</definedName>
    <definedName name="depsye98">'[4]Annual Model'!#REF!</definedName>
    <definedName name="depsye99">'[4]Annual Model'!#REF!</definedName>
    <definedName name="DETAIL_CORPORATE_BANKING_FEES_2002">#REF!</definedName>
    <definedName name="DETAIL_CORPORATE_BANKING_FEES_2005">#REF!</definedName>
    <definedName name="DetailColumns">#REF!</definedName>
    <definedName name="distref_1">#REF!</definedName>
    <definedName name="distref1">#REF!</definedName>
    <definedName name="Divider">[32]Parameters!$L$35:$L$41</definedName>
    <definedName name="divyield95">#REF!</definedName>
    <definedName name="divyield96">#REF!</definedName>
    <definedName name="divyield97">#REF!</definedName>
    <definedName name="divyieldrel95">#REF!</definedName>
    <definedName name="divyieldrel96">#REF!</definedName>
    <definedName name="divyieldrel97">#REF!</definedName>
    <definedName name="DKK_EUR00">[31]Sheet1!$F$20</definedName>
    <definedName name="DKK_EUR01">[31]Sheet1!$F$21</definedName>
    <definedName name="DKK_EUR02">[31]Sheet1!$F$22</definedName>
    <definedName name="DnbData">#REF!</definedName>
    <definedName name="DnbPeriod">#REF!</definedName>
    <definedName name="doki">[33]Consolidation!$S$5:$X$27</definedName>
    <definedName name="Dokumentavgift">[16]Input!$B$6</definedName>
    <definedName name="Dollarkurs">[34]Markets!$B$1</definedName>
    <definedName name="dps00">'[4]Annual Model'!$H$45</definedName>
    <definedName name="dps99bch">#REF!</definedName>
    <definedName name="Driftsmidler">#REF!</definedName>
    <definedName name="DSDDE_Path">#REF!</definedName>
    <definedName name="duraug09">'[35]mod dur jul09'!$E$3:$F$186</definedName>
    <definedName name="durjul09">'[35]mod dur jul09'!$B$3:$C$121</definedName>
    <definedName name="durnov09">'[26]mod dur jul09'!$N$3:$O$285</definedName>
    <definedName name="durokt">'[26]mod dur jul09'!$K$3:$L$153</definedName>
    <definedName name="dursep09">'[35]mod dur jul09'!$H$3:$I$149</definedName>
    <definedName name="E" localSheetId="2" hidden="1">{#N/A,#N/A,TRUE,"0 Deckbl.";#N/A,#N/A,TRUE,"S 1 Komm";#N/A,#N/A,TRUE,"S 1a Komm";#N/A,#N/A,TRUE,"S 1b Komm";#N/A,#N/A,TRUE,"S  2 DBR";#N/A,#N/A,TRUE,"S  3 Sparten";#N/A,#N/A,TRUE,"S 4  Betr. K.";#N/A,#N/A,TRUE,"6 Bilanz";#N/A,#N/A,TRUE,"6a Bilanz ";#N/A,#N/A,TRUE,"6b Bilanz ";#N/A,#N/A,TRUE,"7 GS I";#N/A,#N/A,TRUE,"S 8 EQ-GuV"}</definedName>
    <definedName name="E" localSheetId="3" hidden="1">{#N/A,#N/A,TRUE,"0 Deckbl.";#N/A,#N/A,TRUE,"S 1 Komm";#N/A,#N/A,TRUE,"S 1a Komm";#N/A,#N/A,TRUE,"S 1b Komm";#N/A,#N/A,TRUE,"S  2 DBR";#N/A,#N/A,TRUE,"S  3 Sparten";#N/A,#N/A,TRUE,"S 4  Betr. K.";#N/A,#N/A,TRUE,"6 Bilanz";#N/A,#N/A,TRUE,"6a Bilanz ";#N/A,#N/A,TRUE,"6b Bilanz ";#N/A,#N/A,TRUE,"7 GS I";#N/A,#N/A,TRUE,"S 8 EQ-GuV"}</definedName>
    <definedName name="E" hidden="1">{#N/A,#N/A,TRUE,"0 Deckbl.";#N/A,#N/A,TRUE,"S 1 Komm";#N/A,#N/A,TRUE,"S 1a Komm";#N/A,#N/A,TRUE,"S 1b Komm";#N/A,#N/A,TRUE,"S  2 DBR";#N/A,#N/A,TRUE,"S  3 Sparten";#N/A,#N/A,TRUE,"S 4  Betr. K.";#N/A,#N/A,TRUE,"6 Bilanz";#N/A,#N/A,TRUE,"6a Bilanz ";#N/A,#N/A,TRUE,"6b Bilanz ";#N/A,#N/A,TRUE,"7 GS I";#N/A,#N/A,TRUE,"S 8 EQ-GuV"}</definedName>
    <definedName name="ECU">#REF!</definedName>
    <definedName name="ee" localSheetId="2" hidden="1">{#N/A,#N/A,FALSE,"Annual Earnings Model";#N/A,#N/A,FALSE,"Quarterly Earnings Model";#N/A,#N/A,FALSE,"Header";#N/A,#N/A,FALSE,"Notes"}</definedName>
    <definedName name="ee" localSheetId="3" hidden="1">{#N/A,#N/A,FALSE,"Annual Earnings Model";#N/A,#N/A,FALSE,"Quarterly Earnings Model";#N/A,#N/A,FALSE,"Header";#N/A,#N/A,FALSE,"Notes"}</definedName>
    <definedName name="ee" hidden="1">{#N/A,#N/A,FALSE,"Annual Earnings Model";#N/A,#N/A,FALSE,"Quarterly Earnings Model";#N/A,#N/A,FALSE,"Header";#N/A,#N/A,FALSE,"Notes"}</definedName>
    <definedName name="enbloc">'[31]Figures Retail en bloc EUR'!$A$1:$EM$250</definedName>
    <definedName name="enbloc_NF">'[31]Figures Retail en bloc NF EUR'!$A$1:$AL$205</definedName>
    <definedName name="ENERGY">#REF!</definedName>
    <definedName name="eps00">'[4]Annual Model'!$H$34</definedName>
    <definedName name="epsfd00">'[4]Annual Model'!#REF!</definedName>
    <definedName name="epsfd01">'[4]Annual Model'!#REF!</definedName>
    <definedName name="epsfd02">'[4]Annual Model'!#REF!</definedName>
    <definedName name="epsfd98">'[4]Annual Model'!#REF!</definedName>
    <definedName name="epsfd99">'[4]Annual Model'!#REF!</definedName>
    <definedName name="equity1q00">'[4]Quarterly Model'!$G$58</definedName>
    <definedName name="equity1q99">#REF!</definedName>
    <definedName name="equity2q00">'[4]Quarterly Model'!$I$58</definedName>
    <definedName name="equity2q98">#REF!</definedName>
    <definedName name="equity2q99">#REF!</definedName>
    <definedName name="equity3q00">'[4]Quarterly Model'!$K$58</definedName>
    <definedName name="equity3q98">#REF!</definedName>
    <definedName name="equity3q99">#REF!</definedName>
    <definedName name="equity4q00">'[4]Quarterly Model'!$M$58</definedName>
    <definedName name="equity4q98">#REF!</definedName>
    <definedName name="equity4q99">#REF!</definedName>
    <definedName name="equity93">#REF!</definedName>
    <definedName name="equity94">#REF!</definedName>
    <definedName name="equity95">#REF!</definedName>
    <definedName name="equity96">#REF!</definedName>
    <definedName name="equity97">#REF!</definedName>
    <definedName name="equity98">#REF!</definedName>
    <definedName name="equityassets93">#REF!</definedName>
    <definedName name="equityassets94">#REF!</definedName>
    <definedName name="equityassets95">#REF!</definedName>
    <definedName name="equityassets96">#REF!</definedName>
    <definedName name="equityassets97">#REF!</definedName>
    <definedName name="equityassets98">#REF!</definedName>
    <definedName name="equityav00">'[4]Annual Model'!$H$65</definedName>
    <definedName name="equityav01">'[4]Annual Model'!$I$65</definedName>
    <definedName name="equityav02">'[4]Annual Model'!$J$65</definedName>
    <definedName name="equityav1q00">'[4]Quarterly Model'!$G$66</definedName>
    <definedName name="equityav2q00">'[4]Quarterly Model'!$I$66</definedName>
    <definedName name="equityav2q97b">#REF!</definedName>
    <definedName name="equityav3q00">'[4]Quarterly Model'!$K$66</definedName>
    <definedName name="equityav4q00">'[4]Quarterly Model'!$M$66</definedName>
    <definedName name="equityav98">'[4]Annual Model'!$E$77</definedName>
    <definedName name="equityav99">'[4]Annual Model'!$G$65</definedName>
    <definedName name="equityavg1q99">#REF!</definedName>
    <definedName name="equityavg2q98">#REF!</definedName>
    <definedName name="equityavg2q99">#REF!</definedName>
    <definedName name="equityavg3q98">#REF!</definedName>
    <definedName name="equityavg3q99">#REF!</definedName>
    <definedName name="equityavg4q98">#REF!</definedName>
    <definedName name="equityavg4q99">#REF!</definedName>
    <definedName name="equityavg94">#REF!</definedName>
    <definedName name="equityavg95">#REF!</definedName>
    <definedName name="equityavg96">#REF!</definedName>
    <definedName name="equityavg97">#REF!</definedName>
    <definedName name="equityavg98">#REF!</definedName>
    <definedName name="equityye00">'[4]Annual Model'!$H$57</definedName>
    <definedName name="equityye01">'[4]Annual Model'!$I$57</definedName>
    <definedName name="equityye02">'[4]Annual Model'!$J$57</definedName>
    <definedName name="equityye2q97b">#REF!</definedName>
    <definedName name="equityye98">'[4]Annual Model'!$E$67</definedName>
    <definedName name="equityye99">'[4]Annual Model'!$G$57</definedName>
    <definedName name="esindex">'[4]Annual Model'!#REF!</definedName>
    <definedName name="Est">[13]Estimate!$H$2:$AC$2498</definedName>
    <definedName name="ET">[10]Equity!$A:$IV</definedName>
    <definedName name="EUR">'[36]Initial recognition'!#REF!</definedName>
    <definedName name="Excel_Version">#REF!</definedName>
    <definedName name="excep00">'[4]Annual Model'!$H$23</definedName>
    <definedName name="excep01">'[4]Annual Model'!$I$23</definedName>
    <definedName name="excep02">'[4]Annual Model'!$J$23</definedName>
    <definedName name="excep2q00">'[4]Quarterly Model'!$I$23</definedName>
    <definedName name="excep3q00">'[4]Quarterly Model'!$K$23</definedName>
    <definedName name="excep4q00">'[4]Quarterly Model'!$M$23</definedName>
    <definedName name="excep98">'[4]Annual Model'!$E$29</definedName>
    <definedName name="excep99">'[4]Annual Model'!$G$23</definedName>
    <definedName name="exceptional98">#REF!</definedName>
    <definedName name="exceptionals93">#REF!</definedName>
    <definedName name="exceptionals94">#REF!</definedName>
    <definedName name="exceptionals95">#REF!</definedName>
    <definedName name="exceptionals96">#REF!</definedName>
    <definedName name="exceptionals97">#REF!</definedName>
    <definedName name="Exchrate">'[22]Exch rate'!$B$4:$AJ$60</definedName>
    <definedName name="excp1q00">'[4]Quarterly Model'!$G$23</definedName>
    <definedName name="exp00">'[4]Annual Model'!$H$20</definedName>
    <definedName name="exp1q00">'[4]Quarterly Model'!$G$20</definedName>
    <definedName name="exp2q00">'[4]Quarterly Model'!$I$20</definedName>
    <definedName name="exp3q00">'[4]Quarterly Model'!$K$20</definedName>
    <definedName name="exp4q00">'[4]Quarterly Model'!$M$20</definedName>
    <definedName name="ExtFiles">#REF!</definedName>
    <definedName name="extra">'[12]Break ev corp'!$E$51:$K$54</definedName>
    <definedName name="extra1">'[10]Breakev Deposits'!$C$72:$I$75</definedName>
    <definedName name="_xlnm.Extract">[28]B!$F$6:$F$7</definedName>
    <definedName name="F">'[1]Actual Revenue'!#REF!</definedName>
    <definedName name="Faktor10">#REF!</definedName>
    <definedName name="Faktor100">#REF!</definedName>
    <definedName name="fdeps94">#REF!</definedName>
    <definedName name="fdeps95">#REF!</definedName>
    <definedName name="fdeps96">#REF!</definedName>
    <definedName name="fdeps97">#REF!</definedName>
    <definedName name="fdesp93">#REF!</definedName>
    <definedName name="feb">[13]Currency!$O$5:$Q$87</definedName>
    <definedName name="Fee">[16]Input!$B$7</definedName>
    <definedName name="FEEDETAILS">#REF!</definedName>
    <definedName name="ff">[37]English!$B$162:$I$213</definedName>
    <definedName name="fffff" localSheetId="2" hidden="1">{#N/A,#N/A,TRUE,"0 Deckbl.";#N/A,#N/A,TRUE,"S 1 Komm";#N/A,#N/A,TRUE,"S 1a Komm";#N/A,#N/A,TRUE,"S 1b Komm";#N/A,#N/A,TRUE,"S  2 DBR";#N/A,#N/A,TRUE,"S  3 Sparten";#N/A,#N/A,TRUE,"S 4  Betr. K.";#N/A,#N/A,TRUE,"6 Bilanz";#N/A,#N/A,TRUE,"6a Bilanz ";#N/A,#N/A,TRUE,"6b Bilanz ";#N/A,#N/A,TRUE,"7 GS I";#N/A,#N/A,TRUE,"S 8 EQ-GuV"}</definedName>
    <definedName name="fffff" localSheetId="3" hidden="1">{#N/A,#N/A,TRUE,"0 Deckbl.";#N/A,#N/A,TRUE,"S 1 Komm";#N/A,#N/A,TRUE,"S 1a Komm";#N/A,#N/A,TRUE,"S 1b Komm";#N/A,#N/A,TRUE,"S  2 DBR";#N/A,#N/A,TRUE,"S  3 Sparten";#N/A,#N/A,TRUE,"S 4  Betr. K.";#N/A,#N/A,TRUE,"6 Bilanz";#N/A,#N/A,TRUE,"6a Bilanz ";#N/A,#N/A,TRUE,"6b Bilanz ";#N/A,#N/A,TRUE,"7 GS I";#N/A,#N/A,TRUE,"S 8 EQ-GuV"}</definedName>
    <definedName name="fffff" hidden="1">{#N/A,#N/A,TRUE,"0 Deckbl.";#N/A,#N/A,TRUE,"S 1 Komm";#N/A,#N/A,TRUE,"S 1a Komm";#N/A,#N/A,TRUE,"S 1b Komm";#N/A,#N/A,TRUE,"S  2 DBR";#N/A,#N/A,TRUE,"S  3 Sparten";#N/A,#N/A,TRUE,"S 4  Betr. K.";#N/A,#N/A,TRUE,"6 Bilanz";#N/A,#N/A,TRUE,"6a Bilanz ";#N/A,#N/A,TRUE,"6b Bilanz ";#N/A,#N/A,TRUE,"7 GS I";#N/A,#N/A,TRUE,"S 8 EQ-GuV"}</definedName>
    <definedName name="FG" localSheetId="2" hidden="1">{#N/A,#N/A,TRUE,"0 Deckbl.";#N/A,#N/A,TRUE,"S 1 Komm";#N/A,#N/A,TRUE,"S 1a Komm";#N/A,#N/A,TRUE,"S 1b Komm";#N/A,#N/A,TRUE,"S  2 DBR";#N/A,#N/A,TRUE,"S  3 Sparten";#N/A,#N/A,TRUE,"S 4  Betr. K.";#N/A,#N/A,TRUE,"6 Bilanz";#N/A,#N/A,TRUE,"6a Bilanz ";#N/A,#N/A,TRUE,"6b Bilanz ";#N/A,#N/A,TRUE,"7 GS I";#N/A,#N/A,TRUE,"S 8 EQ-GuV"}</definedName>
    <definedName name="FG" localSheetId="3" hidden="1">{#N/A,#N/A,TRUE,"0 Deckbl.";#N/A,#N/A,TRUE,"S 1 Komm";#N/A,#N/A,TRUE,"S 1a Komm";#N/A,#N/A,TRUE,"S 1b Komm";#N/A,#N/A,TRUE,"S  2 DBR";#N/A,#N/A,TRUE,"S  3 Sparten";#N/A,#N/A,TRUE,"S 4  Betr. K.";#N/A,#N/A,TRUE,"6 Bilanz";#N/A,#N/A,TRUE,"6a Bilanz ";#N/A,#N/A,TRUE,"6b Bilanz ";#N/A,#N/A,TRUE,"7 GS I";#N/A,#N/A,TRUE,"S 8 EQ-GuV"}</definedName>
    <definedName name="FG" hidden="1">{#N/A,#N/A,TRUE,"0 Deckbl.";#N/A,#N/A,TRUE,"S 1 Komm";#N/A,#N/A,TRUE,"S 1a Komm";#N/A,#N/A,TRUE,"S 1b Komm";#N/A,#N/A,TRUE,"S  2 DBR";#N/A,#N/A,TRUE,"S  3 Sparten";#N/A,#N/A,TRUE,"S 4  Betr. K.";#N/A,#N/A,TRUE,"6 Bilanz";#N/A,#N/A,TRUE,"6a Bilanz ";#N/A,#N/A,TRUE,"6b Bilanz ";#N/A,#N/A,TRUE,"7 GS I";#N/A,#N/A,TRUE,"S 8 EQ-GuV"}</definedName>
    <definedName name="Figures">[25]Figures!$A$1:$CC$1861</definedName>
    <definedName name="FIN_ent">[32]Parameters!$I$35:$I$532</definedName>
    <definedName name="FIN_ext">[32]Parameters!$J$35:$J$153</definedName>
    <definedName name="finanskostn">'[17]Actual Revenue'!#REF!</definedName>
    <definedName name="Finland">[12]Finland!$A$1:$AD$130</definedName>
    <definedName name="fkt">[38]RAREK_!$Y$2</definedName>
    <definedName name="FORM_151.2a">#REF!</definedName>
    <definedName name="FORM_151.2b">#REF!</definedName>
    <definedName name="FORM_151.3a">#REF!</definedName>
    <definedName name="FORM_151.3b">#REF!</definedName>
    <definedName name="FORM_151b">'[39]December YTD'!#REF!</definedName>
    <definedName name="Formats">#REF!</definedName>
    <definedName name="Formel">'[40]Finansiell utvikling'!$D$10</definedName>
    <definedName name="Formel2">#REF!</definedName>
    <definedName name="FREQS">#REF!</definedName>
    <definedName name="fsgd">#REF!</definedName>
    <definedName name="ftap">[38]GradeMatch!$C$50:$L$67</definedName>
    <definedName name="fteps93">#REF!</definedName>
    <definedName name="fteps94">#REF!</definedName>
    <definedName name="fteps95">#REF!</definedName>
    <definedName name="fteps96">#REF!</definedName>
    <definedName name="fteps97">#REF!</definedName>
    <definedName name="ftoeps00">'[4]Annual Model'!#REF!</definedName>
    <definedName name="ftoeps01">'[4]Annual Model'!#REF!</definedName>
    <definedName name="ftoeps02">'[4]Annual Model'!#REF!</definedName>
    <definedName name="ftoeps98">'[4]Annual Model'!#REF!</definedName>
    <definedName name="ftoeps99">'[4]Annual Model'!#REF!</definedName>
    <definedName name="ftopeps00">'[4]Annual Model'!#REF!</definedName>
    <definedName name="ftopeps01">'[4]Annual Model'!#REF!</definedName>
    <definedName name="ftopeps02">'[4]Annual Model'!#REF!</definedName>
    <definedName name="ftopeps98">'[4]Annual Model'!#REF!</definedName>
    <definedName name="ftopeps99">'[4]Annual Model'!#REF!</definedName>
    <definedName name="ftoproe00">'[4]Annual Model'!#REF!</definedName>
    <definedName name="ftoproe98">'[4]Annual Model'!#REF!</definedName>
    <definedName name="ftoproe99">'[4]Annual Model'!#REF!</definedName>
    <definedName name="G" localSheetId="2" hidden="1">{#N/A,#N/A,TRUE,"0 Deckbl.";#N/A,#N/A,TRUE,"S 1 Komm";#N/A,#N/A,TRUE,"S 1a Komm";#N/A,#N/A,TRUE,"S 1b Komm";#N/A,#N/A,TRUE,"S  2 DBR";#N/A,#N/A,TRUE,"S  3 Sparten";#N/A,#N/A,TRUE,"S 4  Betr. K.";#N/A,#N/A,TRUE,"6 Bilanz";#N/A,#N/A,TRUE,"6a Bilanz ";#N/A,#N/A,TRUE,"6b Bilanz ";#N/A,#N/A,TRUE,"7 GS I";#N/A,#N/A,TRUE,"S 8 EQ-GuV"}</definedName>
    <definedName name="G" localSheetId="3" hidden="1">{#N/A,#N/A,TRUE,"0 Deckbl.";#N/A,#N/A,TRUE,"S 1 Komm";#N/A,#N/A,TRUE,"S 1a Komm";#N/A,#N/A,TRUE,"S 1b Komm";#N/A,#N/A,TRUE,"S  2 DBR";#N/A,#N/A,TRUE,"S  3 Sparten";#N/A,#N/A,TRUE,"S 4  Betr. K.";#N/A,#N/A,TRUE,"6 Bilanz";#N/A,#N/A,TRUE,"6a Bilanz ";#N/A,#N/A,TRUE,"6b Bilanz ";#N/A,#N/A,TRUE,"7 GS I";#N/A,#N/A,TRUE,"S 8 EQ-GuV"}</definedName>
    <definedName name="G" hidden="1">{#N/A,#N/A,TRUE,"0 Deckbl.";#N/A,#N/A,TRUE,"S 1 Komm";#N/A,#N/A,TRUE,"S 1a Komm";#N/A,#N/A,TRUE,"S 1b Komm";#N/A,#N/A,TRUE,"S  2 DBR";#N/A,#N/A,TRUE,"S  3 Sparten";#N/A,#N/A,TRUE,"S 4  Betr. K.";#N/A,#N/A,TRUE,"6 Bilanz";#N/A,#N/A,TRUE,"6a Bilanz ";#N/A,#N/A,TRUE,"6b Bilanz ";#N/A,#N/A,TRUE,"7 GS I";#N/A,#N/A,TRUE,"S 8 EQ-GuV"}</definedName>
    <definedName name="geographische_Märkte">#REF!</definedName>
    <definedName name="GI">'[10]General insurance'!$A:$IV</definedName>
    <definedName name="GjKapP">[3]Sheet1!#REF!</definedName>
    <definedName name="goodwill93">#REF!</definedName>
    <definedName name="goodwill94">#REF!</definedName>
    <definedName name="goodwill95">#REF!</definedName>
    <definedName name="goodwill96">#REF!</definedName>
    <definedName name="goodwill97">#REF!</definedName>
    <definedName name="goodwill98">'[4]Annual Model'!#REF!</definedName>
    <definedName name="gop00">'[4]Annual Model'!$H$21</definedName>
    <definedName name="gop1q00">'[4]Quarterly Model'!$G$21</definedName>
    <definedName name="gop2q00">'[4]Quarterly Model'!$I$21</definedName>
    <definedName name="gop3q00">'[4]Quarterly Model'!$K$21</definedName>
    <definedName name="gop4q00">'[4]Quarterly Model'!$M$21</definedName>
    <definedName name="grossprov93">#REF!</definedName>
    <definedName name="grossprov94">#REF!</definedName>
    <definedName name="grossprov95">#REF!</definedName>
    <definedName name="grossprov96">#REF!</definedName>
    <definedName name="grossprov97">#REF!</definedName>
    <definedName name="grossprov98">#REF!</definedName>
    <definedName name="Grunndata">#REF!</definedName>
    <definedName name="Grunnlag">[16]Input!$H$31</definedName>
    <definedName name="gsdgs">#REF!</definedName>
    <definedName name="H">'[1]Actual Revenue'!#REF!</definedName>
    <definedName name="Handelsergebnis">#REF!</definedName>
    <definedName name="hh" localSheetId="2" hidden="1">{#N/A,#N/A,FALSE,"Annual Earnings Model";#N/A,#N/A,FALSE,"Quarterly Earnings Model";#N/A,#N/A,FALSE,"Header";#N/A,#N/A,FALSE,"Notes"}</definedName>
    <definedName name="hh" localSheetId="3" hidden="1">{#N/A,#N/A,FALSE,"Annual Earnings Model";#N/A,#N/A,FALSE,"Quarterly Earnings Model";#N/A,#N/A,FALSE,"Header";#N/A,#N/A,FALSE,"Notes"}</definedName>
    <definedName name="hh" hidden="1">{#N/A,#N/A,FALSE,"Annual Earnings Model";#N/A,#N/A,FALSE,"Quarterly Earnings Model";#N/A,#N/A,FALSE,"Header";#N/A,#N/A,FALSE,"Notes"}</definedName>
    <definedName name="hjlak">'[26]mod dur jul09'!$E$3:$F$163</definedName>
    <definedName name="housingloans">'[10]Housing loans'!$A$9:$J$69</definedName>
    <definedName name="i" localSheetId="2" hidden="1">{#N/A,#N/A,TRUE,"0 Deckbl.";#N/A,#N/A,TRUE,"S 1 Komm";#N/A,#N/A,TRUE,"S 1a Komm";#N/A,#N/A,TRUE,"S 1b Komm";#N/A,#N/A,TRUE,"S  2 DBR";#N/A,#N/A,TRUE,"S  3 Sparten";#N/A,#N/A,TRUE,"S 4  Betr. K.";#N/A,#N/A,TRUE,"6 Bilanz";#N/A,#N/A,TRUE,"6a Bilanz ";#N/A,#N/A,TRUE,"6b Bilanz ";#N/A,#N/A,TRUE,"7 GS I";#N/A,#N/A,TRUE,"S 8 EQ-GuV"}</definedName>
    <definedName name="i" localSheetId="3" hidden="1">{#N/A,#N/A,TRUE,"0 Deckbl.";#N/A,#N/A,TRUE,"S 1 Komm";#N/A,#N/A,TRUE,"S 1a Komm";#N/A,#N/A,TRUE,"S 1b Komm";#N/A,#N/A,TRUE,"S  2 DBR";#N/A,#N/A,TRUE,"S  3 Sparten";#N/A,#N/A,TRUE,"S 4  Betr. K.";#N/A,#N/A,TRUE,"6 Bilanz";#N/A,#N/A,TRUE,"6a Bilanz ";#N/A,#N/A,TRUE,"6b Bilanz ";#N/A,#N/A,TRUE,"7 GS I";#N/A,#N/A,TRUE,"S 8 EQ-GuV"}</definedName>
    <definedName name="i" hidden="1">{#N/A,#N/A,TRUE,"0 Deckbl.";#N/A,#N/A,TRUE,"S 1 Komm";#N/A,#N/A,TRUE,"S 1a Komm";#N/A,#N/A,TRUE,"S 1b Komm";#N/A,#N/A,TRUE,"S  2 DBR";#N/A,#N/A,TRUE,"S  3 Sparten";#N/A,#N/A,TRUE,"S 4  Betr. K.";#N/A,#N/A,TRUE,"6 Bilanz";#N/A,#N/A,TRUE,"6a Bilanz ";#N/A,#N/A,TRUE,"6b Bilanz ";#N/A,#N/A,TRUE,"7 GS I";#N/A,#N/A,TRUE,"S 8 EQ-GuV"}</definedName>
    <definedName name="IA">'[10]Investment Advice'!$A:$IV</definedName>
    <definedName name="IBpapirer">[41]Sep07_Jan09!$B$8:$G$17</definedName>
    <definedName name="IIB_Securities_services">'[10]Securities services'!$A$10:$I$128</definedName>
    <definedName name="il_wierszy">[42]gen_r!#REF!</definedName>
    <definedName name="InAkAkBu">[3]Sheet1!$AA$122</definedName>
    <definedName name="InAkAkVi">[3]Sheet1!$Y$122</definedName>
    <definedName name="InAnlakAkBu">[3]Sheet1!$AA$164</definedName>
    <definedName name="InAnlakAkVi">[3]Sheet1!$Y$169</definedName>
    <definedName name="Income_Budget_2003__Local_currencies">#REF!</definedName>
    <definedName name="Income_Budget_2003__MNOK">#REF!</definedName>
    <definedName name="index4">'[10]Breakev Deposits'!$B$42:$C$46</definedName>
    <definedName name="index5">'[10]Breakev Deposits'!$B$50:$G$55</definedName>
    <definedName name="index8">'[43]Breakev Corporate Distri'!$C$68:$D$71</definedName>
    <definedName name="InEiAkBu">[3]Sheet1!$AA$142</definedName>
    <definedName name="InEiAkVi">[3]Sheet1!$Y$142</definedName>
    <definedName name="innput_celler">[44]INNPUT!$B$4,[44]INNPUT!$B$6,[44]INNPUT!$E$3:$N$5,[44]INNPUT!$F$7,[44]INNPUT!$E$11:$E$12,[44]INNPUT!$H$11:$J$11</definedName>
    <definedName name="INNSETTINGSOMRÅDE">[45]BATCH!#REF!</definedName>
    <definedName name="InputValuta">'[46]Perf Fee'!$K$26:$O$42</definedName>
    <definedName name="InReAkBu">[3]Sheet1!$AA$82</definedName>
    <definedName name="InReAkVi">[3]Sheet1!$Y$82</definedName>
    <definedName name="InUtAkBu">[3]Sheet1!$AA$23</definedName>
    <definedName name="InUtAkVi">[3]Sheet1!$Y$23</definedName>
    <definedName name="invprod">'[10]Investment prod'!$A$9:$J$69</definedName>
    <definedName name="InØvrigBu">[3]Sheet1!$AA$172</definedName>
    <definedName name="InØvrigVi">[3]Sheet1!$Y$172</definedName>
    <definedName name="j" localSheetId="2" hidden="1">{#N/A,#N/A,TRUE,"0 Deckbl.";#N/A,#N/A,TRUE,"S 1 Komm";#N/A,#N/A,TRUE,"S 1a Komm";#N/A,#N/A,TRUE,"S 1b Komm";#N/A,#N/A,TRUE,"S  2 DBR";#N/A,#N/A,TRUE,"S  3 Sparten";#N/A,#N/A,TRUE,"S 4  Betr. K.";#N/A,#N/A,TRUE,"6 Bilanz";#N/A,#N/A,TRUE,"6a Bilanz ";#N/A,#N/A,TRUE,"6b Bilanz ";#N/A,#N/A,TRUE,"7 GS I";#N/A,#N/A,TRUE,"S 8 EQ-GuV"}</definedName>
    <definedName name="j" localSheetId="3" hidden="1">{#N/A,#N/A,TRUE,"0 Deckbl.";#N/A,#N/A,TRUE,"S 1 Komm";#N/A,#N/A,TRUE,"S 1a Komm";#N/A,#N/A,TRUE,"S 1b Komm";#N/A,#N/A,TRUE,"S  2 DBR";#N/A,#N/A,TRUE,"S  3 Sparten";#N/A,#N/A,TRUE,"S 4  Betr. K.";#N/A,#N/A,TRUE,"6 Bilanz";#N/A,#N/A,TRUE,"6a Bilanz ";#N/A,#N/A,TRUE,"6b Bilanz ";#N/A,#N/A,TRUE,"7 GS I";#N/A,#N/A,TRUE,"S 8 EQ-GuV"}</definedName>
    <definedName name="j" hidden="1">{#N/A,#N/A,TRUE,"0 Deckbl.";#N/A,#N/A,TRUE,"S 1 Komm";#N/A,#N/A,TRUE,"S 1a Komm";#N/A,#N/A,TRUE,"S 1b Komm";#N/A,#N/A,TRUE,"S  2 DBR";#N/A,#N/A,TRUE,"S  3 Sparten";#N/A,#N/A,TRUE,"S 4  Betr. K.";#N/A,#N/A,TRUE,"6 Bilanz";#N/A,#N/A,TRUE,"6a Bilanz ";#N/A,#N/A,TRUE,"6b Bilanz ";#N/A,#N/A,TRUE,"7 GS I";#N/A,#N/A,TRUE,"S 8 EQ-GuV"}</definedName>
    <definedName name="jan">[13]Currency!$I$5:$K$86</definedName>
    <definedName name="janis" localSheetId="2" hidden="1">{#N/A,#N/A,TRUE,"0 Deckbl.";#N/A,#N/A,TRUE,"S 1 Komm";#N/A,#N/A,TRUE,"S 1a Komm";#N/A,#N/A,TRUE,"S 1b Komm";#N/A,#N/A,TRUE,"S  2 DBR";#N/A,#N/A,TRUE,"S  3 Sparten";#N/A,#N/A,TRUE,"S 4  Betr. K.";#N/A,#N/A,TRUE,"6 Bilanz";#N/A,#N/A,TRUE,"6a Bilanz ";#N/A,#N/A,TRUE,"6b Bilanz ";#N/A,#N/A,TRUE,"7 GS I";#N/A,#N/A,TRUE,"S 8 EQ-GuV"}</definedName>
    <definedName name="janis" localSheetId="3" hidden="1">{#N/A,#N/A,TRUE,"0 Deckbl.";#N/A,#N/A,TRUE,"S 1 Komm";#N/A,#N/A,TRUE,"S 1a Komm";#N/A,#N/A,TRUE,"S 1b Komm";#N/A,#N/A,TRUE,"S  2 DBR";#N/A,#N/A,TRUE,"S  3 Sparten";#N/A,#N/A,TRUE,"S 4  Betr. K.";#N/A,#N/A,TRUE,"6 Bilanz";#N/A,#N/A,TRUE,"6a Bilanz ";#N/A,#N/A,TRUE,"6b Bilanz ";#N/A,#N/A,TRUE,"7 GS I";#N/A,#N/A,TRUE,"S 8 EQ-GuV"}</definedName>
    <definedName name="janis" hidden="1">{#N/A,#N/A,TRUE,"0 Deckbl.";#N/A,#N/A,TRUE,"S 1 Komm";#N/A,#N/A,TRUE,"S 1a Komm";#N/A,#N/A,TRUE,"S 1b Komm";#N/A,#N/A,TRUE,"S  2 DBR";#N/A,#N/A,TRUE,"S  3 Sparten";#N/A,#N/A,TRUE,"S 4  Betr. K.";#N/A,#N/A,TRUE,"6 Bilanz";#N/A,#N/A,TRUE,"6a Bilanz ";#N/A,#N/A,TRUE,"6b Bilanz ";#N/A,#N/A,TRUE,"7 GS I";#N/A,#N/A,TRUE,"S 8 EQ-GuV"}</definedName>
    <definedName name="JK" localSheetId="2" hidden="1">{#N/A,#N/A,TRUE,"0 Deckbl.";#N/A,#N/A,TRUE,"S 1 Komm";#N/A,#N/A,TRUE,"S 1a Komm";#N/A,#N/A,TRUE,"S 1b Komm";#N/A,#N/A,TRUE,"S  2 DBR";#N/A,#N/A,TRUE,"S  3 Sparten";#N/A,#N/A,TRUE,"S 4  Betr. K.";#N/A,#N/A,TRUE,"6 Bilanz";#N/A,#N/A,TRUE,"6a Bilanz ";#N/A,#N/A,TRUE,"6b Bilanz ";#N/A,#N/A,TRUE,"7 GS I";#N/A,#N/A,TRUE,"S 8 EQ-GuV"}</definedName>
    <definedName name="JK" localSheetId="3" hidden="1">{#N/A,#N/A,TRUE,"0 Deckbl.";#N/A,#N/A,TRUE,"S 1 Komm";#N/A,#N/A,TRUE,"S 1a Komm";#N/A,#N/A,TRUE,"S 1b Komm";#N/A,#N/A,TRUE,"S  2 DBR";#N/A,#N/A,TRUE,"S  3 Sparten";#N/A,#N/A,TRUE,"S 4  Betr. K.";#N/A,#N/A,TRUE,"6 Bilanz";#N/A,#N/A,TRUE,"6a Bilanz ";#N/A,#N/A,TRUE,"6b Bilanz ";#N/A,#N/A,TRUE,"7 GS I";#N/A,#N/A,TRUE,"S 8 EQ-GuV"}</definedName>
    <definedName name="JK" hidden="1">{#N/A,#N/A,TRUE,"0 Deckbl.";#N/A,#N/A,TRUE,"S 1 Komm";#N/A,#N/A,TRUE,"S 1a Komm";#N/A,#N/A,TRUE,"S 1b Komm";#N/A,#N/A,TRUE,"S  2 DBR";#N/A,#N/A,TRUE,"S  3 Sparten";#N/A,#N/A,TRUE,"S 4  Betr. K.";#N/A,#N/A,TRUE,"6 Bilanz";#N/A,#N/A,TRUE,"6a Bilanz ";#N/A,#N/A,TRUE,"6b Bilanz ";#N/A,#N/A,TRUE,"7 GS I";#N/A,#N/A,TRUE,"S 8 EQ-GuV"}</definedName>
    <definedName name="JPY">#REF!</definedName>
    <definedName name="k">'[46]Perf Fee'!$K$26:$O$42</definedName>
    <definedName name="KaAkAkBu">[3]Sheet1!$V$122</definedName>
    <definedName name="KaAkAkVi">[3]Sheet1!$S$122</definedName>
    <definedName name="KaAnlAnVi">[3]Sheet1!$S$177</definedName>
    <definedName name="KaAnlBu">[3]Sheet1!$V$178</definedName>
    <definedName name="KaAnlVi">[3]Sheet1!$S$178</definedName>
    <definedName name="KaEiAkBu">[3]Sheet1!$V$142</definedName>
    <definedName name="KaEiAkVi">[3]Sheet1!$S$142</definedName>
    <definedName name="KAMGAN">[3]Sheet1!#REF!</definedName>
    <definedName name="KAMGANBU">[3]Sheet1!#REF!</definedName>
    <definedName name="Kap5_1">[3]Sheet1!$A$1:$H$60</definedName>
    <definedName name="Kap5_2">[3]Sheet1!$A$26:$H$49</definedName>
    <definedName name="Kap5_3">[3]Sheet1!$A$1:$F$22</definedName>
    <definedName name="KaReAkBu">[3]Sheet1!$V$82</definedName>
    <definedName name="KaReAkVi">[3]Sheet1!$S$82</definedName>
    <definedName name="katalog">[42]gen_r!#REF!</definedName>
    <definedName name="KaUtAkBu">[3]Sheet1!$V$23</definedName>
    <definedName name="KaUtAkVi">[3]Sheet1!$S$23</definedName>
    <definedName name="KaØvrBu">[3]Sheet1!$V$182</definedName>
    <definedName name="KaØvrVi">[3]Sheet1!$S$182</definedName>
    <definedName name="kbeh">[38]GradeMatch!$A$28:$L$45</definedName>
    <definedName name="Kjøpesum">[16]Input!$B$5</definedName>
    <definedName name="kkk" localSheetId="2" hidden="1">{#N/A,#N/A,TRUE,"0 Deckbl.";#N/A,#N/A,TRUE,"S 1 Komm";#N/A,#N/A,TRUE,"S 1a Komm";#N/A,#N/A,TRUE,"S 1b Komm";#N/A,#N/A,TRUE,"S  2 DBR";#N/A,#N/A,TRUE,"S  3 Sparten";#N/A,#N/A,TRUE,"S 4  Betr. K.";#N/A,#N/A,TRUE,"6 Bilanz";#N/A,#N/A,TRUE,"6a Bilanz ";#N/A,#N/A,TRUE,"6b Bilanz ";#N/A,#N/A,TRUE,"7 GS I";#N/A,#N/A,TRUE,"S 8 EQ-GuV"}</definedName>
    <definedName name="kkk" localSheetId="3" hidden="1">{#N/A,#N/A,TRUE,"0 Deckbl.";#N/A,#N/A,TRUE,"S 1 Komm";#N/A,#N/A,TRUE,"S 1a Komm";#N/A,#N/A,TRUE,"S 1b Komm";#N/A,#N/A,TRUE,"S  2 DBR";#N/A,#N/A,TRUE,"S  3 Sparten";#N/A,#N/A,TRUE,"S 4  Betr. K.";#N/A,#N/A,TRUE,"6 Bilanz";#N/A,#N/A,TRUE,"6a Bilanz ";#N/A,#N/A,TRUE,"6b Bilanz ";#N/A,#N/A,TRUE,"7 GS I";#N/A,#N/A,TRUE,"S 8 EQ-GuV"}</definedName>
    <definedName name="kkk" hidden="1">{#N/A,#N/A,TRUE,"0 Deckbl.";#N/A,#N/A,TRUE,"S 1 Komm";#N/A,#N/A,TRUE,"S 1a Komm";#N/A,#N/A,TRUE,"S 1b Komm";#N/A,#N/A,TRUE,"S  2 DBR";#N/A,#N/A,TRUE,"S  3 Sparten";#N/A,#N/A,TRUE,"S 4  Betr. K.";#N/A,#N/A,TRUE,"6 Bilanz";#N/A,#N/A,TRUE,"6a Bilanz ";#N/A,#N/A,TRUE,"6b Bilanz ";#N/A,#N/A,TRUE,"7 GS I";#N/A,#N/A,TRUE,"S 8 EQ-GuV"}</definedName>
    <definedName name="klæ">[47]ML!$A$1:$G$1</definedName>
    <definedName name="kontroll">#REF!</definedName>
    <definedName name="Kontrollark">[3]Sheet1!#REF!</definedName>
    <definedName name="KorInntP">[3]Sheet1!#REF!</definedName>
    <definedName name="KorrInntA">[3]Sheet1!#REF!</definedName>
    <definedName name="KorrVjInntA">[3]Sheet1!#REF!</definedName>
    <definedName name="KostAkk">[3]Sheet1!$Y$171</definedName>
    <definedName name="KostAkkBu">[3]Sheet1!$AA$171</definedName>
    <definedName name="KPI_overview">'[48]KPI overview'!$B$3:$L$37</definedName>
    <definedName name="KS">#REF!</definedName>
    <definedName name="Kurt_ord">#REF!</definedName>
    <definedName name="L" localSheetId="2" hidden="1">{#N/A,#N/A,TRUE,"0 Deckbl.";#N/A,#N/A,TRUE,"S 1 Komm";#N/A,#N/A,TRUE,"S 1a Komm";#N/A,#N/A,TRUE,"S 1b Komm";#N/A,#N/A,TRUE,"S  2 DBR";#N/A,#N/A,TRUE,"S  3 Sparten";#N/A,#N/A,TRUE,"S 4  Betr. K.";#N/A,#N/A,TRUE,"6 Bilanz";#N/A,#N/A,TRUE,"6a Bilanz ";#N/A,#N/A,TRUE,"6b Bilanz ";#N/A,#N/A,TRUE,"7 GS I";#N/A,#N/A,TRUE,"S 8 EQ-GuV"}</definedName>
    <definedName name="L" localSheetId="3" hidden="1">{#N/A,#N/A,TRUE,"0 Deckbl.";#N/A,#N/A,TRUE,"S 1 Komm";#N/A,#N/A,TRUE,"S 1a Komm";#N/A,#N/A,TRUE,"S 1b Komm";#N/A,#N/A,TRUE,"S  2 DBR";#N/A,#N/A,TRUE,"S  3 Sparten";#N/A,#N/A,TRUE,"S 4  Betr. K.";#N/A,#N/A,TRUE,"6 Bilanz";#N/A,#N/A,TRUE,"6a Bilanz ";#N/A,#N/A,TRUE,"6b Bilanz ";#N/A,#N/A,TRUE,"7 GS I";#N/A,#N/A,TRUE,"S 8 EQ-GuV"}</definedName>
    <definedName name="L" hidden="1">{#N/A,#N/A,TRUE,"0 Deckbl.";#N/A,#N/A,TRUE,"S 1 Komm";#N/A,#N/A,TRUE,"S 1a Komm";#N/A,#N/A,TRUE,"S 1b Komm";#N/A,#N/A,TRUE,"S  2 DBR";#N/A,#N/A,TRUE,"S  3 Sparten";#N/A,#N/A,TRUE,"S 4  Betr. K.";#N/A,#N/A,TRUE,"6 Bilanz";#N/A,#N/A,TRUE,"6a Bilanz ";#N/A,#N/A,TRUE,"6b Bilanz ";#N/A,#N/A,TRUE,"7 GS I";#N/A,#N/A,TRUE,"S 8 EQ-GuV"}</definedName>
    <definedName name="LANGUAGE">'[49]#Language'!$D$2</definedName>
    <definedName name="Last_Update">#REF!</definedName>
    <definedName name="Lend_GRvsNB">'[22]Lend growth'!$B$4:$M$18</definedName>
    <definedName name="LifeSales">'[22]Life sale'!$G$2:$Y$47</definedName>
    <definedName name="Links">#REF!</definedName>
    <definedName name="LiveReqs">#REF!</definedName>
    <definedName name="llr00">'[4]Annual Model'!#REF!</definedName>
    <definedName name="loanlossres93">#REF!</definedName>
    <definedName name="loanlossres94">#REF!</definedName>
    <definedName name="loanlossres95">#REF!</definedName>
    <definedName name="loanlossres96">#REF!</definedName>
    <definedName name="loanlossres97">#REF!</definedName>
    <definedName name="loanlossres98">#REF!</definedName>
    <definedName name="loanlossrestoloans98">#REF!</definedName>
    <definedName name="loans1q00">'[4]Quarterly Model'!$G$53</definedName>
    <definedName name="loans2q00">'[4]Quarterly Model'!$I$53</definedName>
    <definedName name="loans3q00">'[4]Quarterly Model'!$K$53</definedName>
    <definedName name="loans4q00">'[4]Quarterly Model'!$M$53</definedName>
    <definedName name="loansassets93">#REF!</definedName>
    <definedName name="loansassets94">#REF!</definedName>
    <definedName name="loansassets95">#REF!</definedName>
    <definedName name="loansassets96">#REF!</definedName>
    <definedName name="loansassets97">#REF!</definedName>
    <definedName name="loansassets98">#REF!</definedName>
    <definedName name="loansav00">'[4]Annual Model'!$H$59</definedName>
    <definedName name="loansav01">'[4]Annual Model'!$I$59</definedName>
    <definedName name="loansav02">'[4]Annual Model'!$J$59</definedName>
    <definedName name="loansav1q00">'[4]Quarterly Model'!$G$60</definedName>
    <definedName name="loansav2q00">'[4]Quarterly Model'!$I$60</definedName>
    <definedName name="loansav3q00">'[4]Quarterly Model'!$K$60</definedName>
    <definedName name="loansav4q00">'[4]Quarterly Model'!$M$60</definedName>
    <definedName name="loansav98">'[4]Annual Model'!$E$71</definedName>
    <definedName name="loansav99">'[4]Annual Model'!$G$59</definedName>
    <definedName name="loansavg94">#REF!</definedName>
    <definedName name="loansavg95">#REF!</definedName>
    <definedName name="loansavg96">#REF!</definedName>
    <definedName name="loansavg97">#REF!</definedName>
    <definedName name="loansavg98">#REF!</definedName>
    <definedName name="loansdep93">#REF!</definedName>
    <definedName name="loansdep94">#REF!</definedName>
    <definedName name="loansdep95">#REF!</definedName>
    <definedName name="loansdep96">#REF!</definedName>
    <definedName name="loansdep97">#REF!</definedName>
    <definedName name="loansdep98">#REF!</definedName>
    <definedName name="loanslossres93">#REF!</definedName>
    <definedName name="loanslossres94">#REF!</definedName>
    <definedName name="loanslossres95">#REF!</definedName>
    <definedName name="loanslossres96">#REF!</definedName>
    <definedName name="loanslossres97">#REF!</definedName>
    <definedName name="loansye00">'[4]Annual Model'!$H$52</definedName>
    <definedName name="loansye01">'[4]Annual Model'!$I$52</definedName>
    <definedName name="loansye02">'[4]Annual Model'!$J$52</definedName>
    <definedName name="loansye93">#REF!</definedName>
    <definedName name="loansye94">#REF!</definedName>
    <definedName name="loansye95">#REF!</definedName>
    <definedName name="loansye96">#REF!</definedName>
    <definedName name="loansye97">#REF!</definedName>
    <definedName name="loansye98">'[4]Annual Model'!$E$58</definedName>
    <definedName name="loansye99">'[4]Annual Model'!$G$52</definedName>
    <definedName name="LOGISTICS">#REF!</definedName>
    <definedName name="lstgadi">'[51]Dinamiskie saraksti'!$A$9:$A$16</definedName>
    <definedName name="LUF">#REF!</definedName>
    <definedName name="lånspar">[50]Menu!$H$26</definedName>
    <definedName name="m">'[46]Perf Fee'!$K$26:$O$42</definedName>
    <definedName name="madridi">#REF!</definedName>
    <definedName name="marie" localSheetId="2" hidden="1">{#N/A,#N/A,TRUE,"0 Deckbl.";#N/A,#N/A,TRUE,"S 1 Komm";#N/A,#N/A,TRUE,"S 1a Komm";#N/A,#N/A,TRUE,"S 1b Komm";#N/A,#N/A,TRUE,"S  2 DBR";#N/A,#N/A,TRUE,"S  3 Sparten";#N/A,#N/A,TRUE,"S 4  Betr. K.";#N/A,#N/A,TRUE,"6 Bilanz";#N/A,#N/A,TRUE,"6a Bilanz ";#N/A,#N/A,TRUE,"6b Bilanz ";#N/A,#N/A,TRUE,"7 GS I";#N/A,#N/A,TRUE,"S 8 EQ-GuV"}</definedName>
    <definedName name="marie" localSheetId="3" hidden="1">{#N/A,#N/A,TRUE,"0 Deckbl.";#N/A,#N/A,TRUE,"S 1 Komm";#N/A,#N/A,TRUE,"S 1a Komm";#N/A,#N/A,TRUE,"S 1b Komm";#N/A,#N/A,TRUE,"S  2 DBR";#N/A,#N/A,TRUE,"S  3 Sparten";#N/A,#N/A,TRUE,"S 4  Betr. K.";#N/A,#N/A,TRUE,"6 Bilanz";#N/A,#N/A,TRUE,"6a Bilanz ";#N/A,#N/A,TRUE,"6b Bilanz ";#N/A,#N/A,TRUE,"7 GS I";#N/A,#N/A,TRUE,"S 8 EQ-GuV"}</definedName>
    <definedName name="marie" hidden="1">{#N/A,#N/A,TRUE,"0 Deckbl.";#N/A,#N/A,TRUE,"S 1 Komm";#N/A,#N/A,TRUE,"S 1a Komm";#N/A,#N/A,TRUE,"S 1b Komm";#N/A,#N/A,TRUE,"S  2 DBR";#N/A,#N/A,TRUE,"S  3 Sparten";#N/A,#N/A,TRUE,"S 4  Betr. K.";#N/A,#N/A,TRUE,"6 Bilanz";#N/A,#N/A,TRUE,"6a Bilanz ";#N/A,#N/A,TRUE,"6b Bilanz ";#N/A,#N/A,TRUE,"7 GS I";#N/A,#N/A,TRUE,"S 8 EQ-GuV"}</definedName>
    <definedName name="Markedsverdi">[52]Rap1!#REF!</definedName>
    <definedName name="market" localSheetId="2" hidden="1">{#N/A,#N/A,TRUE,"0 Deckbl.";#N/A,#N/A,TRUE,"S 1 Komm";#N/A,#N/A,TRUE,"S 1a Komm";#N/A,#N/A,TRUE,"S 1b Komm";#N/A,#N/A,TRUE,"S  2 DBR";#N/A,#N/A,TRUE,"S  3 Sparten";#N/A,#N/A,TRUE,"S 4  Betr. K.";#N/A,#N/A,TRUE,"6 Bilanz";#N/A,#N/A,TRUE,"6a Bilanz ";#N/A,#N/A,TRUE,"6b Bilanz ";#N/A,#N/A,TRUE,"7 GS I";#N/A,#N/A,TRUE,"S 8 EQ-GuV"}</definedName>
    <definedName name="market" localSheetId="3" hidden="1">{#N/A,#N/A,TRUE,"0 Deckbl.";#N/A,#N/A,TRUE,"S 1 Komm";#N/A,#N/A,TRUE,"S 1a Komm";#N/A,#N/A,TRUE,"S 1b Komm";#N/A,#N/A,TRUE,"S  2 DBR";#N/A,#N/A,TRUE,"S  3 Sparten";#N/A,#N/A,TRUE,"S 4  Betr. K.";#N/A,#N/A,TRUE,"6 Bilanz";#N/A,#N/A,TRUE,"6a Bilanz ";#N/A,#N/A,TRUE,"6b Bilanz ";#N/A,#N/A,TRUE,"7 GS I";#N/A,#N/A,TRUE,"S 8 EQ-GuV"}</definedName>
    <definedName name="market" hidden="1">{#N/A,#N/A,TRUE,"0 Deckbl.";#N/A,#N/A,TRUE,"S 1 Komm";#N/A,#N/A,TRUE,"S 1a Komm";#N/A,#N/A,TRUE,"S 1b Komm";#N/A,#N/A,TRUE,"S  2 DBR";#N/A,#N/A,TRUE,"S  3 Sparten";#N/A,#N/A,TRUE,"S 4  Betr. K.";#N/A,#N/A,TRUE,"6 Bilanz";#N/A,#N/A,TRUE,"6a Bilanz ";#N/A,#N/A,TRUE,"6b Bilanz ";#N/A,#N/A,TRUE,"7 GS I";#N/A,#N/A,TRUE,"S 8 EQ-GuV"}</definedName>
    <definedName name="marketval">#REF!</definedName>
    <definedName name="marketvalus">#REF!</definedName>
    <definedName name="MemFree">#REF!</definedName>
    <definedName name="MemTotal">#REF!</definedName>
    <definedName name="Meng">[9]XXX!$C$27</definedName>
    <definedName name="Merchant_acquiring">'[10]Merchant acquiring'!$A$9:$J$69</definedName>
    <definedName name="mgrade">[53]main!$D$19</definedName>
    <definedName name="mi00">'[4]Annual Model'!$H$30</definedName>
    <definedName name="mi1q00">'[4]Quarterly Model'!$G$30</definedName>
    <definedName name="mi2q00">'[4]Quarterly Model'!$I$30</definedName>
    <definedName name="mi3q00">'[4]Quarterly Model'!$K$30</definedName>
    <definedName name="mi4q00">'[4]Quarterly Model'!$M$30</definedName>
    <definedName name="min1q97b">#REF!</definedName>
    <definedName name="min2q97b">#REF!</definedName>
    <definedName name="mipref93">#REF!</definedName>
    <definedName name="mipref94">#REF!</definedName>
    <definedName name="mipref95">#REF!</definedName>
    <definedName name="mipref96">#REF!</definedName>
    <definedName name="mipref97">#REF!</definedName>
    <definedName name="MM0">[9]XXX!$C$37</definedName>
    <definedName name="morgages94">#REF!</definedName>
    <definedName name="mortgages93">#REF!</definedName>
    <definedName name="mortgages95">#REF!</definedName>
    <definedName name="mortgages96">#REF!</definedName>
    <definedName name="mortgages97">#REF!</definedName>
    <definedName name="MTHLYP_L">#REF!</definedName>
    <definedName name="Måned">#REF!</definedName>
    <definedName name="N" localSheetId="2" hidden="1">{#N/A,#N/A,TRUE,"0 Deckbl.";#N/A,#N/A,TRUE,"S 1 Komm";#N/A,#N/A,TRUE,"S 1a Komm";#N/A,#N/A,TRUE,"S 1b Komm";#N/A,#N/A,TRUE,"S  2 DBR";#N/A,#N/A,TRUE,"S  3 Sparten";#N/A,#N/A,TRUE,"S 4  Betr. K.";#N/A,#N/A,TRUE,"6 Bilanz";#N/A,#N/A,TRUE,"6a Bilanz ";#N/A,#N/A,TRUE,"6b Bilanz ";#N/A,#N/A,TRUE,"7 GS I";#N/A,#N/A,TRUE,"S 8 EQ-GuV"}</definedName>
    <definedName name="N" localSheetId="3" hidden="1">{#N/A,#N/A,TRUE,"0 Deckbl.";#N/A,#N/A,TRUE,"S 1 Komm";#N/A,#N/A,TRUE,"S 1a Komm";#N/A,#N/A,TRUE,"S 1b Komm";#N/A,#N/A,TRUE,"S  2 DBR";#N/A,#N/A,TRUE,"S  3 Sparten";#N/A,#N/A,TRUE,"S 4  Betr. K.";#N/A,#N/A,TRUE,"6 Bilanz";#N/A,#N/A,TRUE,"6a Bilanz ";#N/A,#N/A,TRUE,"6b Bilanz ";#N/A,#N/A,TRUE,"7 GS I";#N/A,#N/A,TRUE,"S 8 EQ-GuV"}</definedName>
    <definedName name="N" hidden="1">{#N/A,#N/A,TRUE,"0 Deckbl.";#N/A,#N/A,TRUE,"S 1 Komm";#N/A,#N/A,TRUE,"S 1a Komm";#N/A,#N/A,TRUE,"S 1b Komm";#N/A,#N/A,TRUE,"S  2 DBR";#N/A,#N/A,TRUE,"S  3 Sparten";#N/A,#N/A,TRUE,"S 4  Betr. K.";#N/A,#N/A,TRUE,"6 Bilanz";#N/A,#N/A,TRUE,"6a Bilanz ";#N/A,#N/A,TRUE,"6b Bilanz ";#N/A,#N/A,TRUE,"7 GS I";#N/A,#N/A,TRUE,"S 8 EQ-GuV"}</definedName>
    <definedName name="name">'[54]Starting sheet'!$C$6</definedName>
    <definedName name="nazwa">[42]gen_r!$G$7</definedName>
    <definedName name="NB">'[12]Nordic Banking'!$A:$IV</definedName>
    <definedName name="nb_adj_date">'[12]Nordic Banking'!$A$1:$AH$2</definedName>
    <definedName name="NB_DK">[12]Denmark!$A:$IV</definedName>
    <definedName name="NB_FI">[12]Finland!$A:$IV</definedName>
    <definedName name="NB_NO">[12]Norway!$A:$IV</definedName>
    <definedName name="netinc00">'[4]Annual Model'!$H$31</definedName>
    <definedName name="netinc01">'[4]Annual Model'!$I$31</definedName>
    <definedName name="netinc02">'[4]Annual Model'!$J$31</definedName>
    <definedName name="netinc1q00">'[4]Quarterly Model'!$G$31</definedName>
    <definedName name="netinc2q00">'[4]Quarterly Model'!$I$31</definedName>
    <definedName name="netinc3q00">'[4]Quarterly Model'!$K$31</definedName>
    <definedName name="netinc4q00">'[4]Quarterly Model'!$M$31</definedName>
    <definedName name="netinc93">#REF!</definedName>
    <definedName name="netinc94">#REF!</definedName>
    <definedName name="netinc95">#REF!</definedName>
    <definedName name="netinc96">#REF!</definedName>
    <definedName name="netinc97">#REF!</definedName>
    <definedName name="netinc98">'[4]Annual Model'!$E$38</definedName>
    <definedName name="netinc99">'[4]Annual Model'!$G$31</definedName>
    <definedName name="netintinc00">'[4]Annual Model'!$H$10</definedName>
    <definedName name="netintinc01">'[4]Annual Model'!$I$10</definedName>
    <definedName name="netintinc02">'[4]Annual Model'!$J$10</definedName>
    <definedName name="netintinc1q00">'[4]Quarterly Model'!$G$10</definedName>
    <definedName name="netintinc2q00">'[4]Quarterly Model'!$I$10</definedName>
    <definedName name="netintinc3q00">'[4]Quarterly Model'!$K$10</definedName>
    <definedName name="netintinc4q00">'[4]Quarterly Model'!$M$10</definedName>
    <definedName name="netintinc93">#REF!</definedName>
    <definedName name="netintinc94">#REF!</definedName>
    <definedName name="netintinc95">#REF!</definedName>
    <definedName name="netintinc96">#REF!</definedName>
    <definedName name="netintinc97">#REF!</definedName>
    <definedName name="netintinc98">'[4]Annual Model'!$E$10</definedName>
    <definedName name="netintinc99">'[4]Annual Model'!$G$10</definedName>
    <definedName name="netnonintinc93">#REF!</definedName>
    <definedName name="netnonintinc94">#REF!</definedName>
    <definedName name="netnonintinc95">#REF!</definedName>
    <definedName name="netnonintinc96">#REF!</definedName>
    <definedName name="netnonintinc97">#REF!</definedName>
    <definedName name="netnonintinc98">#REF!</definedName>
    <definedName name="netprov93">#REF!</definedName>
    <definedName name="netprov94">#REF!</definedName>
    <definedName name="netprov95">#REF!</definedName>
    <definedName name="netprov96">#REF!</definedName>
    <definedName name="netprov97">#REF!</definedName>
    <definedName name="nettorev93">#REF!</definedName>
    <definedName name="nettorev94">#REF!</definedName>
    <definedName name="nettorev95">#REF!</definedName>
    <definedName name="nettorev96">#REF!</definedName>
    <definedName name="nettorev97">#REF!</definedName>
    <definedName name="NEWTICOMB">#REF!</definedName>
    <definedName name="ni1q97b">#REF!</definedName>
    <definedName name="ni1q98">#REF!</definedName>
    <definedName name="ni2q97b">#REF!</definedName>
    <definedName name="ni2q98">#REF!</definedName>
    <definedName name="ni2q99">#REF!</definedName>
    <definedName name="ni3q98">#REF!</definedName>
    <definedName name="ni3q99">#REF!</definedName>
    <definedName name="ni4q98">#REF!</definedName>
    <definedName name="nim00">'[4]Annual Model'!$H$13</definedName>
    <definedName name="nim1q00">'[4]Quarterly Model'!$G$13</definedName>
    <definedName name="nim2q00">'[4]Quarterly Model'!$I$13</definedName>
    <definedName name="nim2q97b">#REF!</definedName>
    <definedName name="nim3q00">'[4]Quarterly Model'!$K$13</definedName>
    <definedName name="nim4q00">'[4]Quarterly Model'!$M$13</definedName>
    <definedName name="NOK">#REF!</definedName>
    <definedName name="NOK_EUR00">[31]Sheet1!$F$28</definedName>
    <definedName name="NOK_EUR01">[31]Sheet1!$F$29</definedName>
    <definedName name="NOK_EUR02">[31]Sheet1!$F$30</definedName>
    <definedName name="noncoll">'[10]Non-collateralised cons'!$A$9:$J$69</definedName>
    <definedName name="nonintinc00">'[4]Annual Model'!$H$14</definedName>
    <definedName name="nonintinc01">'[4]Annual Model'!$I$14</definedName>
    <definedName name="nonintinc02">'[4]Annual Model'!$J$14</definedName>
    <definedName name="nonintinc1q00">'[4]Quarterly Model'!$G$14</definedName>
    <definedName name="nonintinc2q00">'[4]Quarterly Model'!$I$14</definedName>
    <definedName name="nonintinc3q00">'[4]Quarterly Model'!$K$14</definedName>
    <definedName name="nonintinc4q00">'[4]Quarterly Model'!$M$14</definedName>
    <definedName name="nonintinc98">'[4]Annual Model'!$E$14</definedName>
    <definedName name="nonintinc99">'[4]Annual Model'!$G$14</definedName>
    <definedName name="NONP">#REF!</definedName>
    <definedName name="Nordea_Finance">'[10]Nordea Finance'!$A$10:$J$69</definedName>
    <definedName name="Nordea_Group">[19]PL_Nordea_Group!$A$1:$BC$31</definedName>
    <definedName name="NORDIC">#REF!</definedName>
    <definedName name="Norway">[12]Norway!$A$3:$AD$150</definedName>
    <definedName name="Norway_euro">'[31]Figures N euro'!$A$1:$CC$128</definedName>
    <definedName name="npaln00">'[4]Annual Model'!#REF!</definedName>
    <definedName name="npaln01">'[4]Annual Model'!#REF!</definedName>
    <definedName name="npaln02">'[4]Annual Model'!#REF!</definedName>
    <definedName name="npaln1q00">'[4]Quarterly Model'!$G$93</definedName>
    <definedName name="npaln2q00">'[4]Quarterly Model'!$I$93</definedName>
    <definedName name="npaln2q97b">#REF!</definedName>
    <definedName name="npaln3q00">'[4]Quarterly Model'!$K$93</definedName>
    <definedName name="npaln4q00">'[4]Quarterly Model'!$M$93</definedName>
    <definedName name="npaln98">'[4]Annual Model'!#REF!</definedName>
    <definedName name="npaln99">'[4]Annual Model'!#REF!</definedName>
    <definedName name="npalns1q99">#REF!</definedName>
    <definedName name="npalns2q98">#REF!</definedName>
    <definedName name="npalns2q99">#REF!</definedName>
    <definedName name="npalns3q98">#REF!</definedName>
    <definedName name="npalns3q99">#REF!</definedName>
    <definedName name="npalns4q98">#REF!</definedName>
    <definedName name="npaloans93">#REF!</definedName>
    <definedName name="npaloans94">#REF!</definedName>
    <definedName name="npaloans95">#REF!</definedName>
    <definedName name="npaloans96">#REF!</definedName>
    <definedName name="npaloans97">#REF!</definedName>
    <definedName name="npaloans98">#REF!</definedName>
    <definedName name="nto_bto">#REF!</definedName>
    <definedName name="ny">'[1]Actual Revenue'!#REF!</definedName>
    <definedName name="o">'[55]Actual Revenue'!#REF!</definedName>
    <definedName name="OL" localSheetId="2" hidden="1">{#N/A,#N/A,TRUE,"0 Deckbl.";#N/A,#N/A,TRUE,"S 1 Komm";#N/A,#N/A,TRUE,"S 1a Komm";#N/A,#N/A,TRUE,"S 1b Komm";#N/A,#N/A,TRUE,"S  2 DBR";#N/A,#N/A,TRUE,"S  3 Sparten";#N/A,#N/A,TRUE,"S 4  Betr. K.";#N/A,#N/A,TRUE,"6 Bilanz";#N/A,#N/A,TRUE,"6a Bilanz ";#N/A,#N/A,TRUE,"6b Bilanz ";#N/A,#N/A,TRUE,"7 GS I";#N/A,#N/A,TRUE,"S 8 EQ-GuV"}</definedName>
    <definedName name="OL" localSheetId="3" hidden="1">{#N/A,#N/A,TRUE,"0 Deckbl.";#N/A,#N/A,TRUE,"S 1 Komm";#N/A,#N/A,TRUE,"S 1a Komm";#N/A,#N/A,TRUE,"S 1b Komm";#N/A,#N/A,TRUE,"S  2 DBR";#N/A,#N/A,TRUE,"S  3 Sparten";#N/A,#N/A,TRUE,"S 4  Betr. K.";#N/A,#N/A,TRUE,"6 Bilanz";#N/A,#N/A,TRUE,"6a Bilanz ";#N/A,#N/A,TRUE,"6b Bilanz ";#N/A,#N/A,TRUE,"7 GS I";#N/A,#N/A,TRUE,"S 8 EQ-GuV"}</definedName>
    <definedName name="OL" hidden="1">{#N/A,#N/A,TRUE,"0 Deckbl.";#N/A,#N/A,TRUE,"S 1 Komm";#N/A,#N/A,TRUE,"S 1a Komm";#N/A,#N/A,TRUE,"S 1b Komm";#N/A,#N/A,TRUE,"S  2 DBR";#N/A,#N/A,TRUE,"S  3 Sparten";#N/A,#N/A,TRUE,"S 4  Betr. K.";#N/A,#N/A,TRUE,"6 Bilanz";#N/A,#N/A,TRUE,"6a Bilanz ";#N/A,#N/A,TRUE,"6b Bilanz ";#N/A,#N/A,TRUE,"7 GS I";#N/A,#N/A,TRUE,"S 8 EQ-GuV"}</definedName>
    <definedName name="omr_periods">#REF!</definedName>
    <definedName name="omsetning">#REF!</definedName>
    <definedName name="omsetning_antall">#REF!</definedName>
    <definedName name="omsetning_mark">#REF!</definedName>
    <definedName name="omsetning_sb">#REF!</definedName>
    <definedName name="omsetning_sb_mark">#REF!</definedName>
    <definedName name="omsetning_sb_sum">#REF!</definedName>
    <definedName name="omsetning_sb_sum_mark">#REF!</definedName>
    <definedName name="omsetning_sum">#REF!</definedName>
    <definedName name="omsetning_sum_mark">#REF!</definedName>
    <definedName name="OneOff">[22]Oneoff!$A$4:$T$39</definedName>
    <definedName name="Operating_Sys">#REF!</definedName>
    <definedName name="opexp93">#REF!</definedName>
    <definedName name="opexp94">#REF!</definedName>
    <definedName name="opexp95">#REF!</definedName>
    <definedName name="opexp96">#REF!</definedName>
    <definedName name="opexp97">#REF!</definedName>
    <definedName name="opexp98">#REF!</definedName>
    <definedName name="OPREXP">#REF!</definedName>
    <definedName name="Other_goodwill">'[31]Figures Goodwill etc.'!$A$1:$AL$174</definedName>
    <definedName name="otherdeps93">#REF!</definedName>
    <definedName name="otherdeps94">#REF!</definedName>
    <definedName name="otherdeps95">#REF!</definedName>
    <definedName name="otherdeps96">#REF!</definedName>
    <definedName name="otherdeps97">#REF!</definedName>
    <definedName name="otherinc93">#REF!</definedName>
    <definedName name="otherinc94">#REF!</definedName>
    <definedName name="otherinc95">#REF!</definedName>
    <definedName name="otherinc96">#REF!</definedName>
    <definedName name="otherinc97">#REF!</definedName>
    <definedName name="otherinc98">'[4]Annual Model'!#REF!</definedName>
    <definedName name="otherserv">'[10]Other services'!$A$9:$J$69</definedName>
    <definedName name="Overtagelse">[16]Input!$B$3</definedName>
    <definedName name="p">'[55]Actual Revenue'!#REF!</definedName>
    <definedName name="pa">[10]Pension!$A:$IV</definedName>
    <definedName name="perel95">#REF!</definedName>
    <definedName name="Periode">[3]Sheet1!$B$2</definedName>
    <definedName name="Periods">[32]Parameters!$D$35:$D$74</definedName>
    <definedName name="Plausi_AuftErträge">[2]Ertrag!$E$94,[2]Ertrag!#REF!,[2]Ertrag!#REF!,[2]Ertrag!#REF!,[2]Ertrag!#REF!,[2]Ertrag!#REF!,[2]Ertrag!#REF!,[2]Ertrag!#REF!,[2]Ertrag!#REF!,[2]Ertrag!#REF!,[2]Ertrag!#REF!,[2]Ertrag!#REF!,[2]Ertrag!#REF!,[2]Ertrag!#REF!,[2]Ertrag!#REF!,[2]Ertrag!#REF!</definedName>
    <definedName name="Plausi_AuftWP1">[2]Aktiva!$H$69,[2]Aktiva!$H$77:$H$79,[2]Aktiva!$AM$69,[2]Aktiva!$AM$77:$AM$79</definedName>
    <definedName name="Plausi_AuftWP2">[2]Aktiva!$H$90,[2]Aktiva!$H$95:$H$97,[2]Aktiva!$AM$90,[2]Aktiva!$AM$95:$AM$97</definedName>
    <definedName name="Plausi_FordKI">#REF!</definedName>
    <definedName name="Plausi_FordKunden">#REF!</definedName>
    <definedName name="Plausi_RlzFordKI">[2]Aktiva!$H$17:$H$21,[2]Aktiva!$AM$17:$AM$21</definedName>
    <definedName name="Plausi_RlzFordKunden">[2]Aktiva!$H$34:$H$38,[2]Aktiva!$AM$34:$AM$38</definedName>
    <definedName name="Plausi_RlzVerbKI">[2]Passiva!$H$7:$H$11,[2]Passiva!$AM$7:$AM$11</definedName>
    <definedName name="Plausi_RlzVerbKunden">[2]Passiva!$H$28:$H$32,[2]Passiva!$AM$28:$AM$32</definedName>
    <definedName name="Plausi_VerbKI">#REF!</definedName>
    <definedName name="Plausi_VerbKunden">#REF!</definedName>
    <definedName name="PN">[10]PrivateNetbank!$A:$IV</definedName>
    <definedName name="PO" localSheetId="2" hidden="1">{#N/A,#N/A,TRUE,"0 Deckbl.";#N/A,#N/A,TRUE,"S 1 Komm";#N/A,#N/A,TRUE,"S 1a Komm";#N/A,#N/A,TRUE,"S 1b Komm";#N/A,#N/A,TRUE,"S  2 DBR";#N/A,#N/A,TRUE,"S  3 Sparten";#N/A,#N/A,TRUE,"S 4  Betr. K.";#N/A,#N/A,TRUE,"6 Bilanz";#N/A,#N/A,TRUE,"6a Bilanz ";#N/A,#N/A,TRUE,"6b Bilanz ";#N/A,#N/A,TRUE,"7 GS I";#N/A,#N/A,TRUE,"S 8 EQ-GuV"}</definedName>
    <definedName name="PO" localSheetId="3" hidden="1">{#N/A,#N/A,TRUE,"0 Deckbl.";#N/A,#N/A,TRUE,"S 1 Komm";#N/A,#N/A,TRUE,"S 1a Komm";#N/A,#N/A,TRUE,"S 1b Komm";#N/A,#N/A,TRUE,"S  2 DBR";#N/A,#N/A,TRUE,"S  3 Sparten";#N/A,#N/A,TRUE,"S 4  Betr. K.";#N/A,#N/A,TRUE,"6 Bilanz";#N/A,#N/A,TRUE,"6a Bilanz ";#N/A,#N/A,TRUE,"6b Bilanz ";#N/A,#N/A,TRUE,"7 GS I";#N/A,#N/A,TRUE,"S 8 EQ-GuV"}</definedName>
    <definedName name="PO" hidden="1">{#N/A,#N/A,TRUE,"0 Deckbl.";#N/A,#N/A,TRUE,"S 1 Komm";#N/A,#N/A,TRUE,"S 1a Komm";#N/A,#N/A,TRUE,"S 1b Komm";#N/A,#N/A,TRUE,"S  2 DBR";#N/A,#N/A,TRUE,"S  3 Sparten";#N/A,#N/A,TRUE,"S 4  Betr. K.";#N/A,#N/A,TRUE,"6 Bilanz";#N/A,#N/A,TRUE,"6a Bilanz ";#N/A,#N/A,TRUE,"6b Bilanz ";#N/A,#N/A,TRUE,"7 GS I";#N/A,#N/A,TRUE,"S 8 EQ-GuV"}</definedName>
    <definedName name="Poland">'[56]Figures Poland'!$A$1:$P$153</definedName>
    <definedName name="PolandBaltic">'[31]Figures P B'!$A$1:$BC$128</definedName>
    <definedName name="Porteføljeverdi">#REF!</definedName>
    <definedName name="postnummer">#REF!</definedName>
    <definedName name="pp">#REF!</definedName>
    <definedName name="Presentation">#REF!</definedName>
    <definedName name="Presentation1">#REF!</definedName>
    <definedName name="Presentation2">#REF!</definedName>
    <definedName name="Presentation3">#REF!</definedName>
    <definedName name="PresentationNormalA4">#REF!</definedName>
    <definedName name="pretax00">'[4]Annual Model'!$H$28</definedName>
    <definedName name="pretax01">'[4]Annual Model'!$I$28</definedName>
    <definedName name="pretax02">'[4]Annual Model'!$J$28</definedName>
    <definedName name="pretax1q00">'[4]Quarterly Model'!$G$28</definedName>
    <definedName name="pretax1q97b">#REF!</definedName>
    <definedName name="pretax1q99">#REF!</definedName>
    <definedName name="pretax2q00">'[4]Quarterly Model'!$I$28</definedName>
    <definedName name="pretax2q97b">#REF!</definedName>
    <definedName name="pretax2q98">#REF!</definedName>
    <definedName name="pretax2q99">#REF!</definedName>
    <definedName name="pretax3q00">'[4]Quarterly Model'!$K$28</definedName>
    <definedName name="pretax3q98">#REF!</definedName>
    <definedName name="pretax3q99">#REF!</definedName>
    <definedName name="pretax4q00">'[4]Quarterly Model'!$M$28</definedName>
    <definedName name="pretax4q98">#REF!</definedName>
    <definedName name="pretax4q99">#REF!</definedName>
    <definedName name="pretax98">'[4]Annual Model'!$E$34</definedName>
    <definedName name="pretax99">'[4]Annual Model'!$G$28</definedName>
    <definedName name="pretaxinc93">#REF!</definedName>
    <definedName name="pretaxinc94">#REF!</definedName>
    <definedName name="pretaxinc95">#REF!</definedName>
    <definedName name="pretaxinc96">#REF!</definedName>
    <definedName name="pretaxinc97">#REF!</definedName>
    <definedName name="prhi">#REF!</definedName>
    <definedName name="pricehi">#REF!</definedName>
    <definedName name="pricelo">#REF!</definedName>
    <definedName name="_xlnm.Print_Area" localSheetId="2">'Definitions DNB Boligkreditt'!$A$1:$A$23</definedName>
    <definedName name="_xlnm.Print_Area">#N/A</definedName>
    <definedName name="Print_Area_MI">'[1]Actual Revenue'!#REF!</definedName>
    <definedName name="_xlnm.Print_Titles">#N/A</definedName>
    <definedName name="PRINTING">#REF!</definedName>
    <definedName name="priser1009">[26]Priser!$B$35:$H$50</definedName>
    <definedName name="priser1109">[26]Priser!$B$61:$H$76</definedName>
    <definedName name="priser909">[35]Priser!$B$9:$H$24</definedName>
    <definedName name="PrKost">'[57]Råbudsjett Resultatbudsjett'!#REF!</definedName>
    <definedName name="prodincome">'[10]3. Tot Income Qrt dev Cate'!$D$5:$P$11</definedName>
    <definedName name="Prosjekt">#REF!</definedName>
    <definedName name="Prosjektkost">[16]Input!$B$9</definedName>
    <definedName name="prov00">'[4]Annual Model'!$H$22</definedName>
    <definedName name="prov01">'[4]Annual Model'!$I$22</definedName>
    <definedName name="prov02">'[4]Annual Model'!$J$22</definedName>
    <definedName name="prov1q00">'[4]Quarterly Model'!$G$22</definedName>
    <definedName name="prov2q00">'[4]Quarterly Model'!$I$22</definedName>
    <definedName name="prov3q00">'[4]Quarterly Model'!$K$22</definedName>
    <definedName name="prov4q00">'[4]Quarterly Model'!$M$22</definedName>
    <definedName name="prov98">'[4]Annual Model'!$E$28</definedName>
    <definedName name="prov99">'[4]Annual Model'!$G$22</definedName>
    <definedName name="provinsav00">'[4]Annual Model'!$H$91</definedName>
    <definedName name="provinsav01">'[4]Annual Model'!$I$91</definedName>
    <definedName name="provinsav02">'[4]Annual Model'!$J$91</definedName>
    <definedName name="provinsav98">'[4]Annual Model'!$E$91</definedName>
    <definedName name="provinsav99">'[4]Annual Model'!$G$91</definedName>
    <definedName name="provtoloan93">#REF!</definedName>
    <definedName name="provtoloan94">#REF!</definedName>
    <definedName name="provtoloan95">#REF!</definedName>
    <definedName name="provtoloan96">#REF!</definedName>
    <definedName name="provtoloan97">#REF!</definedName>
    <definedName name="provtoloan98">#REF!</definedName>
    <definedName name="PrRes">'[57]Råbudsjett Resultatbudsjett'!#REF!</definedName>
    <definedName name="PTdata2">[15]Data!#REF!</definedName>
    <definedName name="q" localSheetId="2" hidden="1">{#N/A,#N/A,TRUE,"0 Deckbl.";#N/A,#N/A,TRUE,"S 1 Komm";#N/A,#N/A,TRUE,"S 1a Komm";#N/A,#N/A,TRUE,"S 1b Komm";#N/A,#N/A,TRUE,"S  2 DBR";#N/A,#N/A,TRUE,"S  3 Sparten";#N/A,#N/A,TRUE,"S 4  Betr. K.";#N/A,#N/A,TRUE,"6 Bilanz";#N/A,#N/A,TRUE,"6a Bilanz ";#N/A,#N/A,TRUE,"6b Bilanz ";#N/A,#N/A,TRUE,"7 GS I";#N/A,#N/A,TRUE,"S 8 EQ-GuV"}</definedName>
    <definedName name="q" localSheetId="3" hidden="1">{#N/A,#N/A,TRUE,"0 Deckbl.";#N/A,#N/A,TRUE,"S 1 Komm";#N/A,#N/A,TRUE,"S 1a Komm";#N/A,#N/A,TRUE,"S 1b Komm";#N/A,#N/A,TRUE,"S  2 DBR";#N/A,#N/A,TRUE,"S  3 Sparten";#N/A,#N/A,TRUE,"S 4  Betr. K.";#N/A,#N/A,TRUE,"6 Bilanz";#N/A,#N/A,TRUE,"6a Bilanz ";#N/A,#N/A,TRUE,"6b Bilanz ";#N/A,#N/A,TRUE,"7 GS I";#N/A,#N/A,TRUE,"S 8 EQ-GuV"}</definedName>
    <definedName name="q" hidden="1">{#N/A,#N/A,TRUE,"0 Deckbl.";#N/A,#N/A,TRUE,"S 1 Komm";#N/A,#N/A,TRUE,"S 1a Komm";#N/A,#N/A,TRUE,"S 1b Komm";#N/A,#N/A,TRUE,"S  2 DBR";#N/A,#N/A,TRUE,"S  3 Sparten";#N/A,#N/A,TRUE,"S 4  Betr. K.";#N/A,#N/A,TRUE,"6 Bilanz";#N/A,#N/A,TRUE,"6a Bilanz ";#N/A,#N/A,TRUE,"6b Bilanz ";#N/A,#N/A,TRUE,"7 GS I";#N/A,#N/A,TRUE,"S 8 EQ-GuV"}</definedName>
    <definedName name="qrt">'[12]Break ev corp'!$G$62:$H$65</definedName>
    <definedName name="qweqweqwe" localSheetId="2" hidden="1">{#N/A,#N/A,TRUE,"0 Deckbl.";#N/A,#N/A,TRUE,"S 1 Komm";#N/A,#N/A,TRUE,"S 1a Komm";#N/A,#N/A,TRUE,"S 1b Komm";#N/A,#N/A,TRUE,"S  2 DBR";#N/A,#N/A,TRUE,"S  3 Sparten";#N/A,#N/A,TRUE,"S 4  Betr. K.";#N/A,#N/A,TRUE,"6 Bilanz";#N/A,#N/A,TRUE,"6a Bilanz ";#N/A,#N/A,TRUE,"6b Bilanz ";#N/A,#N/A,TRUE,"7 GS I";#N/A,#N/A,TRUE,"S 8 EQ-GuV"}</definedName>
    <definedName name="qweqweqwe" localSheetId="3" hidden="1">{#N/A,#N/A,TRUE,"0 Deckbl.";#N/A,#N/A,TRUE,"S 1 Komm";#N/A,#N/A,TRUE,"S 1a Komm";#N/A,#N/A,TRUE,"S 1b Komm";#N/A,#N/A,TRUE,"S  2 DBR";#N/A,#N/A,TRUE,"S  3 Sparten";#N/A,#N/A,TRUE,"S 4  Betr. K.";#N/A,#N/A,TRUE,"6 Bilanz";#N/A,#N/A,TRUE,"6a Bilanz ";#N/A,#N/A,TRUE,"6b Bilanz ";#N/A,#N/A,TRUE,"7 GS I";#N/A,#N/A,TRUE,"S 8 EQ-GuV"}</definedName>
    <definedName name="qweqweqwe" hidden="1">{#N/A,#N/A,TRUE,"0 Deckbl.";#N/A,#N/A,TRUE,"S 1 Komm";#N/A,#N/A,TRUE,"S 1a Komm";#N/A,#N/A,TRUE,"S 1b Komm";#N/A,#N/A,TRUE,"S  2 DBR";#N/A,#N/A,TRUE,"S  3 Sparten";#N/A,#N/A,TRUE,"S 4  Betr. K.";#N/A,#N/A,TRUE,"6 Bilanz";#N/A,#N/A,TRUE,"6a Bilanz ";#N/A,#N/A,TRUE,"6b Bilanz ";#N/A,#N/A,TRUE,"7 GS I";#N/A,#N/A,TRUE,"S 8 EQ-GuV"}</definedName>
    <definedName name="rabota" localSheetId="2" hidden="1">{#N/A,#N/A,TRUE,"0 Deckbl.";#N/A,#N/A,TRUE,"S 1 Komm";#N/A,#N/A,TRUE,"S 1a Komm";#N/A,#N/A,TRUE,"S 1b Komm";#N/A,#N/A,TRUE,"S  2 DBR";#N/A,#N/A,TRUE,"S  3 Sparten";#N/A,#N/A,TRUE,"S 4  Betr. K.";#N/A,#N/A,TRUE,"6 Bilanz";#N/A,#N/A,TRUE,"6a Bilanz ";#N/A,#N/A,TRUE,"6b Bilanz ";#N/A,#N/A,TRUE,"7 GS I";#N/A,#N/A,TRUE,"S 8 EQ-GuV"}</definedName>
    <definedName name="rabota" localSheetId="3" hidden="1">{#N/A,#N/A,TRUE,"0 Deckbl.";#N/A,#N/A,TRUE,"S 1 Komm";#N/A,#N/A,TRUE,"S 1a Komm";#N/A,#N/A,TRUE,"S 1b Komm";#N/A,#N/A,TRUE,"S  2 DBR";#N/A,#N/A,TRUE,"S  3 Sparten";#N/A,#N/A,TRUE,"S 4  Betr. K.";#N/A,#N/A,TRUE,"6 Bilanz";#N/A,#N/A,TRUE,"6a Bilanz ";#N/A,#N/A,TRUE,"6b Bilanz ";#N/A,#N/A,TRUE,"7 GS I";#N/A,#N/A,TRUE,"S 8 EQ-GuV"}</definedName>
    <definedName name="rabota" hidden="1">{#N/A,#N/A,TRUE,"0 Deckbl.";#N/A,#N/A,TRUE,"S 1 Komm";#N/A,#N/A,TRUE,"S 1a Komm";#N/A,#N/A,TRUE,"S 1b Komm";#N/A,#N/A,TRUE,"S  2 DBR";#N/A,#N/A,TRUE,"S  3 Sparten";#N/A,#N/A,TRUE,"S 4  Betr. K.";#N/A,#N/A,TRUE,"6 Bilanz";#N/A,#N/A,TRUE,"6a Bilanz ";#N/A,#N/A,TRUE,"6b Bilanz ";#N/A,#N/A,TRUE,"7 GS I";#N/A,#N/A,TRUE,"S 8 EQ-GuV"}</definedName>
    <definedName name="raccolta96">#REF!</definedName>
    <definedName name="Ramme">#REF!</definedName>
    <definedName name="RANGE">#REF!</definedName>
    <definedName name="RANGE1">#REF!</definedName>
    <definedName name="RapPr">[3]Sheet1!$B$7</definedName>
    <definedName name="Realisasjon">[16]Input!$B$4</definedName>
    <definedName name="_xlnm.Recorder">#REF!</definedName>
    <definedName name="recoveries93">#REF!</definedName>
    <definedName name="recoveries94">#REF!</definedName>
    <definedName name="recoveries95">#REF!</definedName>
    <definedName name="recoveries96">#REF!</definedName>
    <definedName name="recoveries97">#REF!</definedName>
    <definedName name="recoveries98">#REF!</definedName>
    <definedName name="Regnsk.pk">[58]Grunnlag!$K$1</definedName>
    <definedName name="regnskapsdato">[59]Hjelpeark!$D$1</definedName>
    <definedName name="releases93">#REF!</definedName>
    <definedName name="releases94">#REF!</definedName>
    <definedName name="releases95">#REF!</definedName>
    <definedName name="releases96">#REF!</definedName>
    <definedName name="releases97">#REF!</definedName>
    <definedName name="releases98">#REF!</definedName>
    <definedName name="relpr12m">#REF!</definedName>
    <definedName name="relpr1m">#REF!</definedName>
    <definedName name="relpr3m">#REF!</definedName>
    <definedName name="Rente" localSheetId="2" hidden="1">{#N/A,#N/A,FALSE,"Annual Earnings Model";#N/A,#N/A,FALSE,"Quarterly Earnings Model";#N/A,#N/A,FALSE,"Header";#N/A,#N/A,FALSE,"Notes"}</definedName>
    <definedName name="Rente" localSheetId="3" hidden="1">{#N/A,#N/A,FALSE,"Annual Earnings Model";#N/A,#N/A,FALSE,"Quarterly Earnings Model";#N/A,#N/A,FALSE,"Header";#N/A,#N/A,FALSE,"Notes"}</definedName>
    <definedName name="Rente" hidden="1">{#N/A,#N/A,FALSE,"Annual Earnings Model";#N/A,#N/A,FALSE,"Quarterly Earnings Model";#N/A,#N/A,FALSE,"Header";#N/A,#N/A,FALSE,"Notes"}</definedName>
    <definedName name="renterUNI">[3]Sheet1!$H$61</definedName>
    <definedName name="REPORT_BS">#REF!</definedName>
    <definedName name="REPORT_BSGRAPH">#REF!</definedName>
    <definedName name="REPORT_CAPFORM">#REF!</definedName>
    <definedName name="REPORT_EQUITY">#REF!</definedName>
    <definedName name="REPORT_KEYSTATS">#REF!</definedName>
    <definedName name="REPORT_PL">#REF!</definedName>
    <definedName name="REPORT_RETURNSACC">#REF!</definedName>
    <definedName name="REPORT_RETURNSCASH">#REF!</definedName>
    <definedName name="REPORT_REVGRAPH">#REF!</definedName>
    <definedName name="REPORT_SOTP">'[60]GS SOTP'!$B$5:$L$28</definedName>
    <definedName name="REPORT_SOTPGRAPH">#REF!</definedName>
    <definedName name="REPORT_VALUATION">#REF!</definedName>
    <definedName name="Report_Version_3">"A1"</definedName>
    <definedName name="Repos">'[22]Repos Markets'!$W$22:$AO$67</definedName>
    <definedName name="reposassets93">#REF!</definedName>
    <definedName name="reposassets94">#REF!</definedName>
    <definedName name="reposassets95">#REF!</definedName>
    <definedName name="reposassets96">#REF!</definedName>
    <definedName name="reposassets97">#REF!</definedName>
    <definedName name="reqdetails">#REF!</definedName>
    <definedName name="Res.">#REF!</definedName>
    <definedName name="resnpa93">#REF!</definedName>
    <definedName name="resnpa94">#REF!</definedName>
    <definedName name="resnpa95">#REF!</definedName>
    <definedName name="resnpa96">#REF!</definedName>
    <definedName name="resnpa97">#REF!</definedName>
    <definedName name="resnpa98">#REF!</definedName>
    <definedName name="resnpl93">#REF!</definedName>
    <definedName name="resnpl94">#REF!</definedName>
    <definedName name="resnpl95">#REF!</definedName>
    <definedName name="resnpl96">#REF!</definedName>
    <definedName name="resnpl97">#REF!</definedName>
    <definedName name="resnpl98">#REF!</definedName>
    <definedName name="resriskass93">#REF!</definedName>
    <definedName name="resriskass94">#REF!</definedName>
    <definedName name="resriskass95">#REF!</definedName>
    <definedName name="resriskass96">#REF!</definedName>
    <definedName name="resriskass97">#REF!</definedName>
    <definedName name="resriskass98">#REF!</definedName>
    <definedName name="resultat">#REF!</definedName>
    <definedName name="resultatko">#REF!</definedName>
    <definedName name="Retail_ex_postgirot">'[31]Figures Retail'!$A$1:$DF$132</definedName>
    <definedName name="Retial_other_goodwill">'[31]Figures Retial incl goodw. etc.'!$A$1:$AL$139</definedName>
    <definedName name="rff_adj">[12]RFF_adj!$B$7:$AN$143</definedName>
    <definedName name="rff_adj_date">[12]RFF_adj!$E$8:$AN$9</definedName>
    <definedName name="riskassets93">#REF!</definedName>
    <definedName name="riskassets94">#REF!</definedName>
    <definedName name="riskassets95">#REF!</definedName>
    <definedName name="riskassets96">#REF!</definedName>
    <definedName name="riskassets97">#REF!</definedName>
    <definedName name="riskassets98">#REF!</definedName>
    <definedName name="rmar">[38]GradeMatch!$C$6:$N$23</definedName>
    <definedName name="roa00">'[4]Annual Model'!#REF!</definedName>
    <definedName name="roe00">'[4]Annual Model'!$H$85</definedName>
    <definedName name="roe1q00">'[4]Quarterly Model'!$G$86</definedName>
    <definedName name="roe1q99">#REF!</definedName>
    <definedName name="roe2q00">'[4]Quarterly Model'!$I$86</definedName>
    <definedName name="roe2q97b">#REF!</definedName>
    <definedName name="roe2q98">#REF!</definedName>
    <definedName name="roe2q99">#REF!</definedName>
    <definedName name="roe3q00">'[4]Quarterly Model'!$K$86</definedName>
    <definedName name="roe3q98">#REF!</definedName>
    <definedName name="roe3q99">#REF!</definedName>
    <definedName name="roe4q00">'[4]Quarterly Model'!$M$86</definedName>
    <definedName name="roe4q98">#REF!</definedName>
    <definedName name="række">#REF!</definedName>
    <definedName name="række1">#REF!</definedName>
    <definedName name="S" localSheetId="2" hidden="1">{#N/A,#N/A,TRUE,"0 Deckbl.";#N/A,#N/A,TRUE,"S 1 Komm";#N/A,#N/A,TRUE,"S 1a Komm";#N/A,#N/A,TRUE,"S 1b Komm";#N/A,#N/A,TRUE,"S  2 DBR";#N/A,#N/A,TRUE,"S  3 Sparten";#N/A,#N/A,TRUE,"S 4  Betr. K.";#N/A,#N/A,TRUE,"6 Bilanz";#N/A,#N/A,TRUE,"6a Bilanz ";#N/A,#N/A,TRUE,"6b Bilanz ";#N/A,#N/A,TRUE,"7 GS I";#N/A,#N/A,TRUE,"S 8 EQ-GuV"}</definedName>
    <definedName name="S" localSheetId="3" hidden="1">{#N/A,#N/A,TRUE,"0 Deckbl.";#N/A,#N/A,TRUE,"S 1 Komm";#N/A,#N/A,TRUE,"S 1a Komm";#N/A,#N/A,TRUE,"S 1b Komm";#N/A,#N/A,TRUE,"S  2 DBR";#N/A,#N/A,TRUE,"S  3 Sparten";#N/A,#N/A,TRUE,"S 4  Betr. K.";#N/A,#N/A,TRUE,"6 Bilanz";#N/A,#N/A,TRUE,"6a Bilanz ";#N/A,#N/A,TRUE,"6b Bilanz ";#N/A,#N/A,TRUE,"7 GS I";#N/A,#N/A,TRUE,"S 8 EQ-GuV"}</definedName>
    <definedName name="S" hidden="1">{#N/A,#N/A,TRUE,"0 Deckbl.";#N/A,#N/A,TRUE,"S 1 Komm";#N/A,#N/A,TRUE,"S 1a Komm";#N/A,#N/A,TRUE,"S 1b Komm";#N/A,#N/A,TRUE,"S  2 DBR";#N/A,#N/A,TRUE,"S  3 Sparten";#N/A,#N/A,TRUE,"S 4  Betr. K.";#N/A,#N/A,TRUE,"6 Bilanz";#N/A,#N/A,TRUE,"6a Bilanz ";#N/A,#N/A,TRUE,"6b Bilanz ";#N/A,#N/A,TRUE,"7 GS I";#N/A,#N/A,TRUE,"S 8 EQ-GuV"}</definedName>
    <definedName name="Safety_box">'[10]Safety box'!$A$10:$J$69</definedName>
    <definedName name="sal">'[13]Overview NIS &amp; UGP SEK'!$B$7:$J$46</definedName>
    <definedName name="SAL_ent">[32]Parameters!$F$35:$F$530</definedName>
    <definedName name="SAL_ext">[32]Parameters!$G$35:$G$530</definedName>
    <definedName name="SAL_resp">[32]Parameters!$F$35:$I$528</definedName>
    <definedName name="salgssum">[16]Input!$B$24</definedName>
    <definedName name="SAM">[10]SAM!$A$10:$J$69</definedName>
    <definedName name="SavAcctHH">[10]SavAcctHH!$A$10:$J$69</definedName>
    <definedName name="saveacctcorp">[10]SavAcctCO!$A$9:$J$69</definedName>
    <definedName name="Schedule">#REF!</definedName>
    <definedName name="SD" localSheetId="2" hidden="1">{#N/A,#N/A,TRUE,"0 Deckbl.";#N/A,#N/A,TRUE,"S 1 Komm";#N/A,#N/A,TRUE,"S 1a Komm";#N/A,#N/A,TRUE,"S 1b Komm";#N/A,#N/A,TRUE,"S  2 DBR";#N/A,#N/A,TRUE,"S  3 Sparten";#N/A,#N/A,TRUE,"S 4  Betr. K.";#N/A,#N/A,TRUE,"6 Bilanz";#N/A,#N/A,TRUE,"6a Bilanz ";#N/A,#N/A,TRUE,"6b Bilanz ";#N/A,#N/A,TRUE,"7 GS I";#N/A,#N/A,TRUE,"S 8 EQ-GuV"}</definedName>
    <definedName name="SD" localSheetId="3" hidden="1">{#N/A,#N/A,TRUE,"0 Deckbl.";#N/A,#N/A,TRUE,"S 1 Komm";#N/A,#N/A,TRUE,"S 1a Komm";#N/A,#N/A,TRUE,"S 1b Komm";#N/A,#N/A,TRUE,"S  2 DBR";#N/A,#N/A,TRUE,"S  3 Sparten";#N/A,#N/A,TRUE,"S 4  Betr. K.";#N/A,#N/A,TRUE,"6 Bilanz";#N/A,#N/A,TRUE,"6a Bilanz ";#N/A,#N/A,TRUE,"6b Bilanz ";#N/A,#N/A,TRUE,"7 GS I";#N/A,#N/A,TRUE,"S 8 EQ-GuV"}</definedName>
    <definedName name="SD" hidden="1">{#N/A,#N/A,TRUE,"0 Deckbl.";#N/A,#N/A,TRUE,"S 1 Komm";#N/A,#N/A,TRUE,"S 1a Komm";#N/A,#N/A,TRUE,"S 1b Komm";#N/A,#N/A,TRUE,"S  2 DBR";#N/A,#N/A,TRUE,"S  3 Sparten";#N/A,#N/A,TRUE,"S 4  Betr. K.";#N/A,#N/A,TRUE,"6 Bilanz";#N/A,#N/A,TRUE,"6a Bilanz ";#N/A,#N/A,TRUE,"6b Bilanz ";#N/A,#N/A,TRUE,"7 GS I";#N/A,#N/A,TRUE,"S 8 EQ-GuV"}</definedName>
    <definedName name="SEK_EUR00">[31]Sheet1!$F$24</definedName>
    <definedName name="SEK_EUR01">[31]Sheet1!$F$25</definedName>
    <definedName name="SEK_EUR02">[31]Sheet1!$F$26</definedName>
    <definedName name="Selskap">[3]Sheet1!$B$4</definedName>
    <definedName name="SelskTekst">[3]Sheet1!$B$5</definedName>
    <definedName name="Setup">#REF!</definedName>
    <definedName name="sFormat">#REF!</definedName>
    <definedName name="sFreq">#REF!</definedName>
    <definedName name="sharesav00">'[4]Annual Model'!$H$48</definedName>
    <definedName name="sharesav01">'[4]Annual Model'!$I$49</definedName>
    <definedName name="sharesav02">'[4]Annual Model'!$J$48</definedName>
    <definedName name="sharesav98">'[4]Annual Model'!$E$55</definedName>
    <definedName name="sharesav99">'[4]Annual Model'!$G$49</definedName>
    <definedName name="sharesavg93">#REF!</definedName>
    <definedName name="sharesavg94">#REF!</definedName>
    <definedName name="sharesavg95">#REF!</definedName>
    <definedName name="sharesavg96">#REF!</definedName>
    <definedName name="sharesavg97">#REF!</definedName>
    <definedName name="sharesavg98">#REF!</definedName>
    <definedName name="sharesavgfd93">#REF!</definedName>
    <definedName name="sharesavgfd94">#REF!</definedName>
    <definedName name="sharesavgfd95">#REF!</definedName>
    <definedName name="sharesavgfd96">#REF!</definedName>
    <definedName name="sharesavgfd97">#REF!</definedName>
    <definedName name="sharesavgfd98">#REF!</definedName>
    <definedName name="sharesy00">'[4]Annual Model'!$H$48</definedName>
    <definedName name="sharesye00">'[4]Annual Model'!#REF!</definedName>
    <definedName name="sharesye01">'[4]Annual Model'!$I$48</definedName>
    <definedName name="sharesye02">'[4]Annual Model'!$J$48</definedName>
    <definedName name="sharesye93">#REF!</definedName>
    <definedName name="sharesye94">#REF!</definedName>
    <definedName name="sharesye95">#REF!</definedName>
    <definedName name="sharesye98">'[4]Annual Model'!$E$54</definedName>
    <definedName name="sharesye99">'[4]Annual Model'!$G$48</definedName>
    <definedName name="SHIPPING">#REF!</definedName>
    <definedName name="ShowDetails">#REF!</definedName>
    <definedName name="sIDE1">[3]Sheet1!$A$1:$G$60</definedName>
    <definedName name="Side2">[3]Sheet1!$A$82:$G$127</definedName>
    <definedName name="Side3">[3]Sheet1!$A$1:$H$70</definedName>
    <definedName name="Side4">[3]Sheet1!$A$1:$S$70</definedName>
    <definedName name="Side5">[3]Sheet1!$A$1:$N$126</definedName>
    <definedName name="Side6">[3]Sheet1!$A$1:$H$74</definedName>
    <definedName name="Side7">[3]Sheet1!$A$1:$S$74</definedName>
    <definedName name="Side8">[3]Sheet1!$A$1:$N$134</definedName>
    <definedName name="sml_gro_og_robert">#REF!</definedName>
    <definedName name="SO1H97b">#REF!</definedName>
    <definedName name="so1h98">#REF!</definedName>
    <definedName name="so1h99">#REF!</definedName>
    <definedName name="so3q99">#REF!</definedName>
    <definedName name="so4q99">#REF!</definedName>
    <definedName name="ss">'[10]Securities services'!$A:$IV</definedName>
    <definedName name="staff93">#REF!</definedName>
    <definedName name="staff94">#REF!</definedName>
    <definedName name="staff95">#REF!</definedName>
    <definedName name="staff96">#REF!</definedName>
    <definedName name="staff97">#REF!</definedName>
    <definedName name="staff98">'[4]Annual Model'!#REF!</definedName>
    <definedName name="sTopic">#REF!</definedName>
    <definedName name="sum">#REF!</definedName>
    <definedName name="Sweden">[12]Sweden!$A$3:$AN$132</definedName>
    <definedName name="Sweden_euro">'[31]Figures S euro'!$A$1:$EE$128</definedName>
    <definedName name="sYesNo">#REF!</definedName>
    <definedName name="T" localSheetId="2" hidden="1">{#N/A,#N/A,TRUE,"0 Deckbl.";#N/A,#N/A,TRUE,"S 1 Komm";#N/A,#N/A,TRUE,"S 1a Komm";#N/A,#N/A,TRUE,"S 1b Komm";#N/A,#N/A,TRUE,"S  2 DBR";#N/A,#N/A,TRUE,"S  3 Sparten";#N/A,#N/A,TRUE,"S 4  Betr. K.";#N/A,#N/A,TRUE,"6 Bilanz";#N/A,#N/A,TRUE,"6a Bilanz ";#N/A,#N/A,TRUE,"6b Bilanz ";#N/A,#N/A,TRUE,"7 GS I";#N/A,#N/A,TRUE,"S 8 EQ-GuV"}</definedName>
    <definedName name="T" localSheetId="3" hidden="1">{#N/A,#N/A,TRUE,"0 Deckbl.";#N/A,#N/A,TRUE,"S 1 Komm";#N/A,#N/A,TRUE,"S 1a Komm";#N/A,#N/A,TRUE,"S 1b Komm";#N/A,#N/A,TRUE,"S  2 DBR";#N/A,#N/A,TRUE,"S  3 Sparten";#N/A,#N/A,TRUE,"S 4  Betr. K.";#N/A,#N/A,TRUE,"6 Bilanz";#N/A,#N/A,TRUE,"6a Bilanz ";#N/A,#N/A,TRUE,"6b Bilanz ";#N/A,#N/A,TRUE,"7 GS I";#N/A,#N/A,TRUE,"S 8 EQ-GuV"}</definedName>
    <definedName name="T" hidden="1">{#N/A,#N/A,TRUE,"0 Deckbl.";#N/A,#N/A,TRUE,"S 1 Komm";#N/A,#N/A,TRUE,"S 1a Komm";#N/A,#N/A,TRUE,"S 1b Komm";#N/A,#N/A,TRUE,"S  2 DBR";#N/A,#N/A,TRUE,"S  3 Sparten";#N/A,#N/A,TRUE,"S 4  Betr. K.";#N/A,#N/A,TRUE,"6 Bilanz";#N/A,#N/A,TRUE,"6a Bilanz ";#N/A,#N/A,TRUE,"6b Bilanz ";#N/A,#N/A,TRUE,"7 GS I";#N/A,#N/A,TRUE,"S 8 EQ-GuV"}</definedName>
    <definedName name="T.1">'[1]Actual Revenue'!#REF!</definedName>
    <definedName name="T.2">#N/A</definedName>
    <definedName name="tabell1">[61]kobling!$A$7:$B$38</definedName>
    <definedName name="Table">#REF!</definedName>
    <definedName name="TableName">#REF!</definedName>
    <definedName name="tax00">'[4]Annual Model'!$H$29</definedName>
    <definedName name="taxarte01">'[4]Annual Model'!$I$80</definedName>
    <definedName name="taxarte02">'[4]Annual Model'!$J$80</definedName>
    <definedName name="taxrate00">'[4]Annual Model'!$H$80</definedName>
    <definedName name="taxrate01">'[4]Annual Model'!#REF!</definedName>
    <definedName name="taxrate02">'[4]Annual Model'!#REF!</definedName>
    <definedName name="taxrate93">#REF!</definedName>
    <definedName name="taxrate94">#REF!</definedName>
    <definedName name="taxrate95">#REF!</definedName>
    <definedName name="taxrate96">#REF!</definedName>
    <definedName name="taxrate97">#REF!</definedName>
    <definedName name="taxrate98">'[4]Annual Model'!$E$92</definedName>
    <definedName name="taxrate99">'[4]Annual Model'!$G$80</definedName>
    <definedName name="team">#REF!</definedName>
    <definedName name="team_ab">#REF!</definedName>
    <definedName name="team_bull">#REF!</definedName>
    <definedName name="team_ny">#REF!</definedName>
    <definedName name="test">'[1]Actual Revenue'!#REF!</definedName>
    <definedName name="test_prog">[44]TABELLER!$K$4:$M$4,[44]TABELLER!$K$6:$L$6</definedName>
    <definedName name="TestAdd">"Test RefersTo1"</definedName>
    <definedName name="tier100">'[4]Annual Model'!$H$93</definedName>
    <definedName name="tier101">'[4]Annual Model'!$I$93</definedName>
    <definedName name="tier102">'[4]Annual Model'!$J$93</definedName>
    <definedName name="tier11q00">'[4]Quarterly Model'!$G$94</definedName>
    <definedName name="tier12q00">'[4]Quarterly Model'!$I$94</definedName>
    <definedName name="tier13q00">'[4]Quarterly Model'!$K$94</definedName>
    <definedName name="tier14q00">'[4]Quarterly Model'!$M$94</definedName>
    <definedName name="tier193">#REF!</definedName>
    <definedName name="tier194">#REF!</definedName>
    <definedName name="tier195">#REF!</definedName>
    <definedName name="tier196">#REF!</definedName>
    <definedName name="tier197">#REF!</definedName>
    <definedName name="tier198">'[4]Annual Model'!$E$105</definedName>
    <definedName name="Tier199">'[4]Annual Model'!$G$93</definedName>
    <definedName name="timedeposits93">#REF!</definedName>
    <definedName name="timedeposits94">#REF!</definedName>
    <definedName name="timedeposits95">#REF!</definedName>
    <definedName name="timedeposits96">#REF!</definedName>
    <definedName name="timedeposits97">#REF!</definedName>
    <definedName name="Title">#REF!</definedName>
    <definedName name="Tomteverdi">[16]Input!$H$29</definedName>
    <definedName name="TopGlAk">[3]Sheet1!$B$2:$H$27</definedName>
    <definedName name="TopGlIs">[3]Sheet1!$B$36:$G$48</definedName>
    <definedName name="TopGsAk">[3]Sheet1!$B$8:$H$29</definedName>
    <definedName name="TopGsIs">[3]Sheet1!$B$41:$G$56</definedName>
    <definedName name="TotalReqs">#REF!</definedName>
    <definedName name="totalrev93">#REF!</definedName>
    <definedName name="totalrev94">#REF!</definedName>
    <definedName name="totalrev95">#REF!</definedName>
    <definedName name="totalrev96">#REF!</definedName>
    <definedName name="totalrev97">#REF!</definedName>
    <definedName name="totalrev98">#REF!</definedName>
    <definedName name="TotalTime">#REF!</definedName>
    <definedName name="totanlm">[62]Data3!$J$67</definedName>
    <definedName name="totanlp">[62]Data3!$J$71</definedName>
    <definedName name="totassets93">#REF!</definedName>
    <definedName name="totassets94">#REF!</definedName>
    <definedName name="totassets95">#REF!</definedName>
    <definedName name="totassets96">#REF!</definedName>
    <definedName name="totassets97">#REF!</definedName>
    <definedName name="totassets98">#REF!</definedName>
    <definedName name="totassetsav98">#REF!</definedName>
    <definedName name="totassetsavg94">#REF!</definedName>
    <definedName name="totassetsavg95">#REF!</definedName>
    <definedName name="totassetsavg96">#REF!</definedName>
    <definedName name="totassetsavg97">#REF!</definedName>
    <definedName name="TotAvkAn">[3]Sheet1!#REF!</definedName>
    <definedName name="TotAvkAnd">[3]Sheet1!#REF!</definedName>
    <definedName name="TotAvkGL">[3]Sheet1!$J$242</definedName>
    <definedName name="totcapital93">#REF!</definedName>
    <definedName name="totcapital94">#REF!</definedName>
    <definedName name="totcapital96">#REF!</definedName>
    <definedName name="totcapital97">#REF!</definedName>
    <definedName name="totcapitl95">#REF!</definedName>
    <definedName name="totinc00">'[4]Annual Model'!#REF!</definedName>
    <definedName name="totinc01">'[4]Annual Model'!#REF!</definedName>
    <definedName name="totinc02">'[4]Annual Model'!#REF!</definedName>
    <definedName name="totinc98">'[4]Annual Model'!#REF!</definedName>
    <definedName name="totinc99">'[4]Annual Model'!#REF!</definedName>
    <definedName name="totrev00">'[4]Annual Model'!$H$19</definedName>
    <definedName name="totrev01">'[4]Annual Model'!$I$19</definedName>
    <definedName name="totrev02">'[4]Annual Model'!$J$19</definedName>
    <definedName name="totrev1q00">'[4]Quarterly Model'!$G$19</definedName>
    <definedName name="totrev2q00">'[4]Quarterly Model'!$I$19</definedName>
    <definedName name="totrev3q00">'[4]Quarterly Model'!$K$19</definedName>
    <definedName name="totrev4q00">'[4]Quarterly Model'!$M$19</definedName>
    <definedName name="totrev96">#REF!</definedName>
    <definedName name="totrev97">#REF!</definedName>
    <definedName name="totrev98">'[4]Annual Model'!$E$21</definedName>
    <definedName name="totrev99">'[4]Annual Model'!$G$19</definedName>
    <definedName name="tpa00">'[4]Annual Model'!#REF!</definedName>
    <definedName name="tradefinance">'[10]Trade Finance'!$A$9:$J$69</definedName>
    <definedName name="transacc93">#REF!</definedName>
    <definedName name="transacc94">#REF!</definedName>
    <definedName name="transacc95">#REF!</definedName>
    <definedName name="transacc96">#REF!</definedName>
    <definedName name="transacc97">#REF!</definedName>
    <definedName name="TransAcctCO">[10]TransAcctCO!$A$9:$J$69</definedName>
    <definedName name="TransAcctHH">[10]TransAcctHH!$A$10:$J$69</definedName>
    <definedName name="Transaction_Products">'[10]Transaction Products'!$A$9:$J$69</definedName>
    <definedName name="troe97">#REF!</definedName>
    <definedName name="troe98">#REF!</definedName>
    <definedName name="u" localSheetId="2" hidden="1">{#N/A,#N/A,TRUE,"0 Deckbl.";#N/A,#N/A,TRUE,"S 1 Komm";#N/A,#N/A,TRUE,"S 1a Komm";#N/A,#N/A,TRUE,"S 1b Komm";#N/A,#N/A,TRUE,"S  2 DBR";#N/A,#N/A,TRUE,"S  3 Sparten";#N/A,#N/A,TRUE,"S 4  Betr. K.";#N/A,#N/A,TRUE,"6 Bilanz";#N/A,#N/A,TRUE,"6a Bilanz ";#N/A,#N/A,TRUE,"6b Bilanz ";#N/A,#N/A,TRUE,"7 GS I";#N/A,#N/A,TRUE,"S 8 EQ-GuV"}</definedName>
    <definedName name="u" localSheetId="3" hidden="1">{#N/A,#N/A,TRUE,"0 Deckbl.";#N/A,#N/A,TRUE,"S 1 Komm";#N/A,#N/A,TRUE,"S 1a Komm";#N/A,#N/A,TRUE,"S 1b Komm";#N/A,#N/A,TRUE,"S  2 DBR";#N/A,#N/A,TRUE,"S  3 Sparten";#N/A,#N/A,TRUE,"S 4  Betr. K.";#N/A,#N/A,TRUE,"6 Bilanz";#N/A,#N/A,TRUE,"6a Bilanz ";#N/A,#N/A,TRUE,"6b Bilanz ";#N/A,#N/A,TRUE,"7 GS I";#N/A,#N/A,TRUE,"S 8 EQ-GuV"}</definedName>
    <definedName name="u" hidden="1">{#N/A,#N/A,TRUE,"0 Deckbl.";#N/A,#N/A,TRUE,"S 1 Komm";#N/A,#N/A,TRUE,"S 1a Komm";#N/A,#N/A,TRUE,"S 1b Komm";#N/A,#N/A,TRUE,"S  2 DBR";#N/A,#N/A,TRUE,"S  3 Sparten";#N/A,#N/A,TRUE,"S 4  Betr. K.";#N/A,#N/A,TRUE,"6 Bilanz";#N/A,#N/A,TRUE,"6a Bilanz ";#N/A,#N/A,TRUE,"6b Bilanz ";#N/A,#N/A,TRUE,"7 GS I";#N/A,#N/A,TRUE,"S 8 EQ-GuV"}</definedName>
    <definedName name="Unit">[9]XXX!$C$34</definedName>
    <definedName name="unrealbps">'[4]Annual Model'!#REF!</definedName>
    <definedName name="unrealbps98">'[4]Annual Model'!#REF!</definedName>
    <definedName name="unrealbps99">'[4]Annual Model'!#REF!</definedName>
    <definedName name="UreAkBu">[3]Sheet1!$AA$193</definedName>
    <definedName name="UreEndAkVi">[3]Sheet1!#REF!</definedName>
    <definedName name="UreEndObBu">[3]Sheet1!$AA$192</definedName>
    <definedName name="UreObBu">[3]Sheet1!$AA$194</definedName>
    <definedName name="USD">#REF!</definedName>
    <definedName name="uti">#REF!</definedName>
    <definedName name="utlån_bto">#REF!</definedName>
    <definedName name="utlån_nto">#REF!</definedName>
    <definedName name="Utskrift" localSheetId="2">'Definitions DNB Boligkreditt'!Utskrift</definedName>
    <definedName name="Utskrift">'Definitions DNB Boligkreditt'!Utskrift</definedName>
    <definedName name="Utskriftsomr_MI" localSheetId="2">#REF!</definedName>
    <definedName name="Utskriftsomr_MI">#REF!</definedName>
    <definedName name="v" localSheetId="2" hidden="1">{#N/A,#N/A,TRUE,"0 Deckbl.";#N/A,#N/A,TRUE,"S 1 Komm";#N/A,#N/A,TRUE,"S 1a Komm";#N/A,#N/A,TRUE,"S 1b Komm";#N/A,#N/A,TRUE,"S  2 DBR";#N/A,#N/A,TRUE,"S  3 Sparten";#N/A,#N/A,TRUE,"S 4  Betr. K.";#N/A,#N/A,TRUE,"6 Bilanz";#N/A,#N/A,TRUE,"6a Bilanz ";#N/A,#N/A,TRUE,"6b Bilanz ";#N/A,#N/A,TRUE,"7 GS I";#N/A,#N/A,TRUE,"S 8 EQ-GuV"}</definedName>
    <definedName name="v" localSheetId="3" hidden="1">{#N/A,#N/A,TRUE,"0 Deckbl.";#N/A,#N/A,TRUE,"S 1 Komm";#N/A,#N/A,TRUE,"S 1a Komm";#N/A,#N/A,TRUE,"S 1b Komm";#N/A,#N/A,TRUE,"S  2 DBR";#N/A,#N/A,TRUE,"S  3 Sparten";#N/A,#N/A,TRUE,"S 4  Betr. K.";#N/A,#N/A,TRUE,"6 Bilanz";#N/A,#N/A,TRUE,"6a Bilanz ";#N/A,#N/A,TRUE,"6b Bilanz ";#N/A,#N/A,TRUE,"7 GS I";#N/A,#N/A,TRUE,"S 8 EQ-GuV"}</definedName>
    <definedName name="v" hidden="1">{#N/A,#N/A,TRUE,"0 Deckbl.";#N/A,#N/A,TRUE,"S 1 Komm";#N/A,#N/A,TRUE,"S 1a Komm";#N/A,#N/A,TRUE,"S 1b Komm";#N/A,#N/A,TRUE,"S  2 DBR";#N/A,#N/A,TRUE,"S  3 Sparten";#N/A,#N/A,TRUE,"S 4  Betr. K.";#N/A,#N/A,TRUE,"6 Bilanz";#N/A,#N/A,TRUE,"6a Bilanz ";#N/A,#N/A,TRUE,"6b Bilanz ";#N/A,#N/A,TRUE,"7 GS I";#N/A,#N/A,TRUE,"S 8 EQ-GuV"}</definedName>
    <definedName name="Valuta">#REF!</definedName>
    <definedName name="VjAvkAn">[3]Sheet1!#REF!</definedName>
    <definedName name="VjAvkAnd">[3]Sheet1!#REF!</definedName>
    <definedName name="VjAvkGL">[3]Sheet1!$J$244</definedName>
    <definedName name="VjGjKapP">[3]Sheet1!#REF!</definedName>
    <definedName name="VjKorInntP">[3]Sheet1!#REF!</definedName>
    <definedName name="Vpgruppering">#REF!</definedName>
    <definedName name="W" localSheetId="2" hidden="1">{#N/A,#N/A,TRUE,"0 Deckbl.";#N/A,#N/A,TRUE,"S 1 Komm";#N/A,#N/A,TRUE,"S 1a Komm";#N/A,#N/A,TRUE,"S 1b Komm";#N/A,#N/A,TRUE,"S  2 DBR";#N/A,#N/A,TRUE,"S  3 Sparten";#N/A,#N/A,TRUE,"S 4  Betr. K.";#N/A,#N/A,TRUE,"6 Bilanz";#N/A,#N/A,TRUE,"6a Bilanz ";#N/A,#N/A,TRUE,"6b Bilanz ";#N/A,#N/A,TRUE,"7 GS I";#N/A,#N/A,TRUE,"S 8 EQ-GuV"}</definedName>
    <definedName name="W" localSheetId="3" hidden="1">{#N/A,#N/A,TRUE,"0 Deckbl.";#N/A,#N/A,TRUE,"S 1 Komm";#N/A,#N/A,TRUE,"S 1a Komm";#N/A,#N/A,TRUE,"S 1b Komm";#N/A,#N/A,TRUE,"S  2 DBR";#N/A,#N/A,TRUE,"S  3 Sparten";#N/A,#N/A,TRUE,"S 4  Betr. K.";#N/A,#N/A,TRUE,"6 Bilanz";#N/A,#N/A,TRUE,"6a Bilanz ";#N/A,#N/A,TRUE,"6b Bilanz ";#N/A,#N/A,TRUE,"7 GS I";#N/A,#N/A,TRUE,"S 8 EQ-GuV"}</definedName>
    <definedName name="W" hidden="1">{#N/A,#N/A,TRUE,"0 Deckbl.";#N/A,#N/A,TRUE,"S 1 Komm";#N/A,#N/A,TRUE,"S 1a Komm";#N/A,#N/A,TRUE,"S 1b Komm";#N/A,#N/A,TRUE,"S  2 DBR";#N/A,#N/A,TRUE,"S  3 Sparten";#N/A,#N/A,TRUE,"S 4  Betr. K.";#N/A,#N/A,TRUE,"6 Bilanz";#N/A,#N/A,TRUE,"6a Bilanz ";#N/A,#N/A,TRUE,"6b Bilanz ";#N/A,#N/A,TRUE,"7 GS I";#N/A,#N/A,TRUE,"S 8 EQ-GuV"}</definedName>
    <definedName name="wrn.All." localSheetId="2" hidden="1">{#N/A,#N/A,FALSE,"Annual Earnings Model";#N/A,#N/A,FALSE,"Quarterly Earnings Model";#N/A,#N/A,FALSE,"Header";#N/A,#N/A,FALSE,"Notes"}</definedName>
    <definedName name="wrn.All." localSheetId="3" hidden="1">{#N/A,#N/A,FALSE,"Annual Earnings Model";#N/A,#N/A,FALSE,"Quarterly Earnings Model";#N/A,#N/A,FALSE,"Header";#N/A,#N/A,FALSE,"Notes"}</definedName>
    <definedName name="wrn.All." hidden="1">{#N/A,#N/A,FALSE,"Annual Earnings Model";#N/A,#N/A,FALSE,"Quarterly Earnings Model";#N/A,#N/A,FALSE,"Header";#N/A,#N/A,FALSE,"Notes"}</definedName>
    <definedName name="wrn.Bransch." localSheetId="2" hidden="1">{"Sammanst",#N/A,TRUE,"951231";"Sid4",#N/A,TRUE,"4.Slutlig";"Sid2",#N/A,TRUE,"2.Värden";"Sid3",#N/A,TRUE,"3.Justering";"Sid1",#N/A,TRUE,"1.Utgångsläge"}</definedName>
    <definedName name="wrn.Bransch." localSheetId="3" hidden="1">{"Sammanst",#N/A,TRUE,"951231";"Sid4",#N/A,TRUE,"4.Slutlig";"Sid2",#N/A,TRUE,"2.Värden";"Sid3",#N/A,TRUE,"3.Justering";"Sid1",#N/A,TRUE,"1.Utgångsläge"}</definedName>
    <definedName name="wrn.Bransch." hidden="1">{"Sammanst",#N/A,TRUE,"951231";"Sid4",#N/A,TRUE,"4.Slutlig";"Sid2",#N/A,TRUE,"2.Värden";"Sid3",#N/A,TRUE,"3.Justering";"Sid1",#N/A,TRUE,"1.Utgångsläge"}</definedName>
    <definedName name="wrn.Druck._.Monatsreporting." localSheetId="2" hidden="1">{#N/A,#N/A,TRUE,"0 Deckbl.";#N/A,#N/A,TRUE,"S 1 Komm";#N/A,#N/A,TRUE,"S 1a Komm";#N/A,#N/A,TRUE,"S 1b Komm";#N/A,#N/A,TRUE,"S  2 DBR";#N/A,#N/A,TRUE,"S  3 Sparten";#N/A,#N/A,TRUE,"S 4  Betr. K.";#N/A,#N/A,TRUE,"6 Bilanz";#N/A,#N/A,TRUE,"6a Bilanz ";#N/A,#N/A,TRUE,"6b Bilanz ";#N/A,#N/A,TRUE,"7 GS I";#N/A,#N/A,TRUE,"S 8 EQ-GuV"}</definedName>
    <definedName name="wrn.Druck._.Monatsreporting." localSheetId="3" hidden="1">{#N/A,#N/A,TRUE,"0 Deckbl.";#N/A,#N/A,TRUE,"S 1 Komm";#N/A,#N/A,TRUE,"S 1a Komm";#N/A,#N/A,TRUE,"S 1b Komm";#N/A,#N/A,TRUE,"S  2 DBR";#N/A,#N/A,TRUE,"S  3 Sparten";#N/A,#N/A,TRUE,"S 4  Betr. K.";#N/A,#N/A,TRUE,"6 Bilanz";#N/A,#N/A,TRUE,"6a Bilanz ";#N/A,#N/A,TRUE,"6b Bilanz ";#N/A,#N/A,TRUE,"7 GS I";#N/A,#N/A,TRUE,"S 8 EQ-GuV"}</definedName>
    <definedName name="wrn.Druck._.Monatsreporting." hidden="1">{#N/A,#N/A,TRUE,"0 Deckbl.";#N/A,#N/A,TRUE,"S 1 Komm";#N/A,#N/A,TRUE,"S 1a Komm";#N/A,#N/A,TRUE,"S 1b Komm";#N/A,#N/A,TRUE,"S  2 DBR";#N/A,#N/A,TRUE,"S  3 Sparten";#N/A,#N/A,TRUE,"S 4  Betr. K.";#N/A,#N/A,TRUE,"6 Bilanz";#N/A,#N/A,TRUE,"6a Bilanz ";#N/A,#N/A,TRUE,"6b Bilanz ";#N/A,#N/A,TRUE,"7 GS I";#N/A,#N/A,TRUE,"S 8 EQ-GuV"}</definedName>
    <definedName name="x" localSheetId="2" hidden="1">{#N/A,#N/A,TRUE,"0 Deckbl.";#N/A,#N/A,TRUE,"S 1 Komm";#N/A,#N/A,TRUE,"S 1a Komm";#N/A,#N/A,TRUE,"S 1b Komm";#N/A,#N/A,TRUE,"S  2 DBR";#N/A,#N/A,TRUE,"S  3 Sparten";#N/A,#N/A,TRUE,"S 4  Betr. K.";#N/A,#N/A,TRUE,"6 Bilanz";#N/A,#N/A,TRUE,"6a Bilanz ";#N/A,#N/A,TRUE,"6b Bilanz ";#N/A,#N/A,TRUE,"7 GS I";#N/A,#N/A,TRUE,"S 8 EQ-GuV"}</definedName>
    <definedName name="x" localSheetId="3" hidden="1">{#N/A,#N/A,TRUE,"0 Deckbl.";#N/A,#N/A,TRUE,"S 1 Komm";#N/A,#N/A,TRUE,"S 1a Komm";#N/A,#N/A,TRUE,"S 1b Komm";#N/A,#N/A,TRUE,"S  2 DBR";#N/A,#N/A,TRUE,"S  3 Sparten";#N/A,#N/A,TRUE,"S 4  Betr. K.";#N/A,#N/A,TRUE,"6 Bilanz";#N/A,#N/A,TRUE,"6a Bilanz ";#N/A,#N/A,TRUE,"6b Bilanz ";#N/A,#N/A,TRUE,"7 GS I";#N/A,#N/A,TRUE,"S 8 EQ-GuV"}</definedName>
    <definedName name="x" hidden="1">{#N/A,#N/A,TRUE,"0 Deckbl.";#N/A,#N/A,TRUE,"S 1 Komm";#N/A,#N/A,TRUE,"S 1a Komm";#N/A,#N/A,TRUE,"S 1b Komm";#N/A,#N/A,TRUE,"S  2 DBR";#N/A,#N/A,TRUE,"S  3 Sparten";#N/A,#N/A,TRUE,"S 4  Betr. K.";#N/A,#N/A,TRUE,"6 Bilanz";#N/A,#N/A,TRUE,"6a Bilanz ";#N/A,#N/A,TRUE,"6b Bilanz ";#N/A,#N/A,TRUE,"7 GS I";#N/A,#N/A,TRUE,"S 8 EQ-GuV"}</definedName>
    <definedName name="X238SOLVERKONTO_B">#REF!</definedName>
    <definedName name="xxxxxxx" localSheetId="3" hidden="1">[63]In99!#REF!</definedName>
    <definedName name="xxxxxxx" hidden="1">[63]In99!#REF!</definedName>
    <definedName name="Y" localSheetId="2" hidden="1">{#N/A,#N/A,TRUE,"0 Deckbl.";#N/A,#N/A,TRUE,"S 1 Komm";#N/A,#N/A,TRUE,"S 1a Komm";#N/A,#N/A,TRUE,"S 1b Komm";#N/A,#N/A,TRUE,"S  2 DBR";#N/A,#N/A,TRUE,"S  3 Sparten";#N/A,#N/A,TRUE,"S 4  Betr. K.";#N/A,#N/A,TRUE,"6 Bilanz";#N/A,#N/A,TRUE,"6a Bilanz ";#N/A,#N/A,TRUE,"6b Bilanz ";#N/A,#N/A,TRUE,"7 GS I";#N/A,#N/A,TRUE,"S 8 EQ-GuV"}</definedName>
    <definedName name="Y" localSheetId="3" hidden="1">{#N/A,#N/A,TRUE,"0 Deckbl.";#N/A,#N/A,TRUE,"S 1 Komm";#N/A,#N/A,TRUE,"S 1a Komm";#N/A,#N/A,TRUE,"S 1b Komm";#N/A,#N/A,TRUE,"S  2 DBR";#N/A,#N/A,TRUE,"S  3 Sparten";#N/A,#N/A,TRUE,"S 4  Betr. K.";#N/A,#N/A,TRUE,"6 Bilanz";#N/A,#N/A,TRUE,"6a Bilanz ";#N/A,#N/A,TRUE,"6b Bilanz ";#N/A,#N/A,TRUE,"7 GS I";#N/A,#N/A,TRUE,"S 8 EQ-GuV"}</definedName>
    <definedName name="Y" hidden="1">{#N/A,#N/A,TRUE,"0 Deckbl.";#N/A,#N/A,TRUE,"S 1 Komm";#N/A,#N/A,TRUE,"S 1a Komm";#N/A,#N/A,TRUE,"S 1b Komm";#N/A,#N/A,TRUE,"S  2 DBR";#N/A,#N/A,TRUE,"S  3 Sparten";#N/A,#N/A,TRUE,"S 4  Betr. K.";#N/A,#N/A,TRUE,"6 Bilanz";#N/A,#N/A,TRUE,"6a Bilanz ";#N/A,#N/A,TRUE,"6b Bilanz ";#N/A,#N/A,TRUE,"7 GS I";#N/A,#N/A,TRUE,"S 8 EQ-GuV"}</definedName>
    <definedName name="Year1">[9]XXX!$C$26</definedName>
    <definedName name="Years">[32]Parameters!$B$35:$B$42</definedName>
    <definedName name="YesNo">#REF!</definedName>
    <definedName name="YY0">[9]XXX!$C$35</definedName>
    <definedName name="z" localSheetId="2" hidden="1">{#N/A,#N/A,TRUE,"0 Deckbl.";#N/A,#N/A,TRUE,"S 1 Komm";#N/A,#N/A,TRUE,"S 1a Komm";#N/A,#N/A,TRUE,"S 1b Komm";#N/A,#N/A,TRUE,"S  2 DBR";#N/A,#N/A,TRUE,"S  3 Sparten";#N/A,#N/A,TRUE,"S 4  Betr. K.";#N/A,#N/A,TRUE,"6 Bilanz";#N/A,#N/A,TRUE,"6a Bilanz ";#N/A,#N/A,TRUE,"6b Bilanz ";#N/A,#N/A,TRUE,"7 GS I";#N/A,#N/A,TRUE,"S 8 EQ-GuV"}</definedName>
    <definedName name="z" localSheetId="3" hidden="1">{#N/A,#N/A,TRUE,"0 Deckbl.";#N/A,#N/A,TRUE,"S 1 Komm";#N/A,#N/A,TRUE,"S 1a Komm";#N/A,#N/A,TRUE,"S 1b Komm";#N/A,#N/A,TRUE,"S  2 DBR";#N/A,#N/A,TRUE,"S  3 Sparten";#N/A,#N/A,TRUE,"S 4  Betr. K.";#N/A,#N/A,TRUE,"6 Bilanz";#N/A,#N/A,TRUE,"6a Bilanz ";#N/A,#N/A,TRUE,"6b Bilanz ";#N/A,#N/A,TRUE,"7 GS I";#N/A,#N/A,TRUE,"S 8 EQ-GuV"}</definedName>
    <definedName name="z" hidden="1">{#N/A,#N/A,TRUE,"0 Deckbl.";#N/A,#N/A,TRUE,"S 1 Komm";#N/A,#N/A,TRUE,"S 1a Komm";#N/A,#N/A,TRUE,"S 1b Komm";#N/A,#N/A,TRUE,"S  2 DBR";#N/A,#N/A,TRUE,"S  3 Sparten";#N/A,#N/A,TRUE,"S 4  Betr. K.";#N/A,#N/A,TRUE,"6 Bilanz";#N/A,#N/A,TRUE,"6a Bilanz ";#N/A,#N/A,TRUE,"6b Bilanz ";#N/A,#N/A,TRUE,"7 GS I";#N/A,#N/A,TRUE,"S 8 EQ-GuV"}</definedName>
    <definedName name="Østlandet">#REF!</definedName>
    <definedName name="Østlandet_kanal">#REF!</definedName>
    <definedName name="år">#REF!</definedName>
    <definedName name="имя_файла">[64]Balans!$C$2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4" i="8" l="1"/>
  <c r="E84" i="8"/>
  <c r="D84" i="8"/>
  <c r="C84" i="8"/>
  <c r="B84" i="8"/>
  <c r="F40" i="15"/>
  <c r="E40" i="15"/>
  <c r="D40" i="15"/>
  <c r="C40" i="15"/>
  <c r="B40" i="15"/>
  <c r="F36" i="15"/>
  <c r="E36" i="15"/>
  <c r="D36" i="15"/>
  <c r="C36" i="15"/>
  <c r="B36" i="15"/>
  <c r="F26" i="15"/>
  <c r="F28" i="15" s="1"/>
  <c r="E26" i="15"/>
  <c r="D26" i="15"/>
  <c r="C26" i="15"/>
  <c r="B26" i="15"/>
  <c r="F22" i="15"/>
  <c r="E22" i="15"/>
  <c r="D22" i="15"/>
  <c r="D28" i="15" s="1"/>
  <c r="C22" i="15"/>
  <c r="B22" i="15"/>
  <c r="F18" i="15"/>
  <c r="E18" i="15"/>
  <c r="E28" i="15" s="1"/>
  <c r="D18" i="15"/>
  <c r="C18" i="15"/>
  <c r="C28" i="15" s="1"/>
  <c r="C30" i="15" s="1"/>
  <c r="B18" i="15"/>
  <c r="B28" i="15" s="1"/>
  <c r="F14" i="15"/>
  <c r="F30" i="15" s="1"/>
  <c r="E14" i="15"/>
  <c r="D14" i="15"/>
  <c r="D30" i="15" s="1"/>
  <c r="C14" i="15"/>
  <c r="B14" i="15"/>
  <c r="B30" i="15" s="1"/>
  <c r="F8" i="15"/>
  <c r="E8" i="15"/>
  <c r="D8" i="15"/>
  <c r="C8" i="15"/>
  <c r="B8" i="15"/>
  <c r="B103" i="8"/>
  <c r="E30" i="15" l="1"/>
  <c r="B97" i="8"/>
  <c r="B91" i="8"/>
  <c r="B82" i="8"/>
  <c r="B78" i="8"/>
  <c r="B72" i="8"/>
  <c r="B68" i="8"/>
  <c r="B64" i="8"/>
  <c r="B54" i="8"/>
  <c r="B56" i="8" s="1"/>
  <c r="B48" i="8"/>
  <c r="B50" i="8" s="1"/>
  <c r="C48" i="8"/>
  <c r="C50" i="8" s="1"/>
  <c r="B42" i="8"/>
  <c r="B40" i="8"/>
  <c r="B7" i="8"/>
  <c r="B10" i="8" s="1"/>
  <c r="B14" i="8"/>
  <c r="B17" i="8"/>
  <c r="B31" i="8" s="1"/>
  <c r="B23" i="8"/>
  <c r="B30" i="8"/>
  <c r="C78" i="8"/>
  <c r="D78" i="8"/>
  <c r="E78" i="8"/>
  <c r="F78" i="8"/>
  <c r="C82" i="8"/>
  <c r="D82" i="8"/>
  <c r="D85" i="8" s="1"/>
  <c r="E82" i="8"/>
  <c r="E85" i="8" s="1"/>
  <c r="F82" i="8"/>
  <c r="C91" i="8"/>
  <c r="D91" i="8"/>
  <c r="E91" i="8"/>
  <c r="F91" i="8"/>
  <c r="C97" i="8"/>
  <c r="D97" i="8"/>
  <c r="C103" i="8"/>
  <c r="D103" i="8"/>
  <c r="E103" i="8"/>
  <c r="F103" i="8"/>
  <c r="C64" i="8"/>
  <c r="D64" i="8"/>
  <c r="E64" i="8"/>
  <c r="C68" i="8"/>
  <c r="D68" i="8"/>
  <c r="E68" i="8"/>
  <c r="F68" i="8"/>
  <c r="C72" i="8"/>
  <c r="D72" i="8"/>
  <c r="E72" i="8"/>
  <c r="F72" i="8"/>
  <c r="C54" i="8"/>
  <c r="C56" i="8" s="1"/>
  <c r="D54" i="8"/>
  <c r="D56" i="8" s="1"/>
  <c r="E54" i="8"/>
  <c r="F54" i="8"/>
  <c r="F56" i="8" s="1"/>
  <c r="E56" i="8"/>
  <c r="D48" i="8"/>
  <c r="D50" i="8" s="1"/>
  <c r="E48" i="8"/>
  <c r="E50" i="8" s="1"/>
  <c r="F48" i="8"/>
  <c r="F50" i="8" s="1"/>
  <c r="F58" i="8" s="1"/>
  <c r="C40" i="8"/>
  <c r="C42" i="8" s="1"/>
  <c r="D40" i="8"/>
  <c r="D42" i="8" s="1"/>
  <c r="E40" i="8"/>
  <c r="E42" i="8" s="1"/>
  <c r="F40" i="8"/>
  <c r="F42" i="8" s="1"/>
  <c r="C7" i="8"/>
  <c r="C10" i="8" s="1"/>
  <c r="C24" i="8" s="1"/>
  <c r="D7" i="8"/>
  <c r="D10" i="8" s="1"/>
  <c r="D24" i="8" s="1"/>
  <c r="E7" i="8"/>
  <c r="E10" i="8" s="1"/>
  <c r="E24" i="8" s="1"/>
  <c r="F7" i="8"/>
  <c r="F10" i="8" s="1"/>
  <c r="F24" i="8" s="1"/>
  <c r="C14" i="8"/>
  <c r="C17" i="8" s="1"/>
  <c r="C31" i="8" s="1"/>
  <c r="D14" i="8"/>
  <c r="D17" i="8" s="1"/>
  <c r="D31" i="8" s="1"/>
  <c r="E14" i="8"/>
  <c r="E17" i="8" s="1"/>
  <c r="E31" i="8" s="1"/>
  <c r="F14" i="8"/>
  <c r="F17" i="8" s="1"/>
  <c r="F31" i="8" s="1"/>
  <c r="C23" i="8"/>
  <c r="D23" i="8"/>
  <c r="E23" i="8"/>
  <c r="E25" i="8" s="1"/>
  <c r="E96" i="8" s="1"/>
  <c r="E97" i="8" s="1"/>
  <c r="F23" i="8"/>
  <c r="C30" i="8"/>
  <c r="D30" i="8"/>
  <c r="E30" i="8"/>
  <c r="F30" i="8"/>
  <c r="D25" i="8" l="1"/>
  <c r="B58" i="8"/>
  <c r="E32" i="8"/>
  <c r="D32" i="8"/>
  <c r="F25" i="8"/>
  <c r="F96" i="8" s="1"/>
  <c r="F97" i="8" s="1"/>
  <c r="B85" i="8"/>
  <c r="C85" i="8"/>
  <c r="E58" i="8"/>
  <c r="C58" i="8"/>
  <c r="C32" i="8"/>
  <c r="D58" i="8"/>
  <c r="F32" i="8"/>
  <c r="F85" i="8"/>
  <c r="B25" i="8"/>
  <c r="B32" i="8"/>
  <c r="C25" i="8"/>
</calcChain>
</file>

<file path=xl/sharedStrings.xml><?xml version="1.0" encoding="utf-8"?>
<sst xmlns="http://schemas.openxmlformats.org/spreadsheetml/2006/main" count="166" uniqueCount="135">
  <si>
    <t>DNB Group</t>
  </si>
  <si>
    <t>Alternative performance measures</t>
  </si>
  <si>
    <t xml:space="preserve">DNB’s alternative performance measures (APMs) present useful information which supplements the financial statements. These measures are not defined under IFRS and may not be directly comparable with other companies’ adjusted measures. The APMs are not intended to be a substitute for, or superior to, any IFRS measures of performance, but have been included to provide insight into DNB’s performance and represent important measures for how management governs the company and its business activities. </t>
  </si>
  <si>
    <t xml:space="preserve">Key financial ratios regulated by IFRS or other legislation (CRR/CRD) are not considered APMs, neither are non-financial data. DNB’s APMs are presented in the financial highlights and in the directors' report. APMs are shown with comparable figures for earlier periods. </t>
  </si>
  <si>
    <t>DNB’s APMs and definitions</t>
  </si>
  <si>
    <t xml:space="preserve">Return on equity (ROE) </t>
  </si>
  <si>
    <t xml:space="preserve">These measures give relevant information on DNB’s profitability by measuring the ability to generate profits from the shareholders’ investments. ROE is one of DNB’s main financial targets. </t>
  </si>
  <si>
    <t>Calculated as: Shareholders’ share of profits for the period divided by average equity excluding additional Tier 1 capital and non-controlling interests.</t>
  </si>
  <si>
    <t>Average interest rate spreads</t>
  </si>
  <si>
    <t>These measures give relevant information on DNB’s net interest income by measuring the respective average interest rate relative to the</t>
  </si>
  <si>
    <t xml:space="preserve">3-month money market rate. </t>
  </si>
  <si>
    <t>Average spread for ordinary lending to customers is calculated as: Margin income on performing loans relative to average performing loans for the period. Margin income is defined as interest income on the loans less funding costs corresponding to the 3-month money market rate.</t>
  </si>
  <si>
    <t>Average spread for deposits from customers is calculated as: Margin income on deposits relative to average deposits for the period. Margin income on deposits is defined as estimated interest income on the deposits based on the 3-month money market rate less interest expenses on the deposits.</t>
  </si>
  <si>
    <t>Combined weighted average interest spread for lending to and deposits from customers is calculated as: Total margin income on loans and deposits relative to total average performing loans and deposits.</t>
  </si>
  <si>
    <t xml:space="preserve">Net loans and financial commitments in stage 2 and 3 in per cent of net loans and impairment relative to average net loans to customers </t>
  </si>
  <si>
    <t>These ratios are included to show DNB’s provisions relating to credit exposure.</t>
  </si>
  <si>
    <t xml:space="preserve">Calculated as: Net loans at amortised cost and financial commitments in stage 2 divided by net loans to customers at amortised costs. </t>
  </si>
  <si>
    <t xml:space="preserve">Calculated as: Net loans at amortised cost and financial commitments in stage 3 divided by net loans to customers at amortised costs. Comparable to previously reported figures under IAS 39. </t>
  </si>
  <si>
    <t>Calculated as: Impairment relative to average net loans to customers at amortised cost, annualised (per cent).</t>
  </si>
  <si>
    <t>Figures from 1 January 2020 are recognised excluding loans at fair value. Historical figures have been adjusted accordingly.</t>
  </si>
  <si>
    <t>Ratio of customer deposits to net loans to customers at end of period</t>
  </si>
  <si>
    <t>These measures give relevant information on DNB’s liquidity position.</t>
  </si>
  <si>
    <t>Calculated as: Customer deposits divided by net loans to customers at the end of the period. Customer deposits excluding DNB Liv portfolio minus short-term money market deposits divided by net loans to customers at the end of the period.</t>
  </si>
  <si>
    <t>Cost/income ratio</t>
  </si>
  <si>
    <t>This ratio is included to provide information on the correlation between income and expenses and is considered to be one of DNB’s key financial targets.</t>
  </si>
  <si>
    <t>Calculated as: Total operating expenses divided by total income.</t>
  </si>
  <si>
    <t>Price/book value</t>
  </si>
  <si>
    <t xml:space="preserve">This measure is used to compare the company’s current market price to its book value. It is frequently used to compare banks. </t>
  </si>
  <si>
    <t xml:space="preserve">Calculated as: DNB’s closing share price at the end of the period divided by book value per share. Book value per share is calculated as shareholders’ equity excluding additional Tier 1 capital and non-controlling interests at the end of the period, divided by the total number of outstanding shares. </t>
  </si>
  <si>
    <t>Payout ratio</t>
  </si>
  <si>
    <t xml:space="preserve">The dividend payout ratio provides an indication of how much money DNB is returning to its shareholders and is one of the company’s key financial targets. </t>
  </si>
  <si>
    <t>Calculated as: Dividend paid divided by the profit for the period attributable to the shareholders.</t>
  </si>
  <si>
    <t>Full year</t>
  </si>
  <si>
    <t>Issued shares, opening balance</t>
  </si>
  <si>
    <r>
      <t>Cancelled shares, end of period</t>
    </r>
    <r>
      <rPr>
        <b/>
        <sz val="9"/>
        <color theme="1"/>
        <rFont val="Arial"/>
        <family val="2"/>
      </rPr>
      <t xml:space="preserve"> </t>
    </r>
    <r>
      <rPr>
        <b/>
        <vertAlign val="superscript"/>
        <sz val="11"/>
        <color theme="1"/>
        <rFont val="Arial"/>
        <family val="2"/>
      </rPr>
      <t>1)</t>
    </r>
  </si>
  <si>
    <t>Issued shares</t>
  </si>
  <si>
    <t>Group portfolio, buy-back programme end of period</t>
  </si>
  <si>
    <t>Trading shares</t>
  </si>
  <si>
    <t>Outstanding shares, end of period, thousand</t>
  </si>
  <si>
    <t>Issued, opering balance</t>
  </si>
  <si>
    <t>Cancelled shares, average for the period</t>
  </si>
  <si>
    <t xml:space="preserve">Issued shares </t>
  </si>
  <si>
    <t xml:space="preserve">Group portfolio, buy-back programmes, average for the period </t>
  </si>
  <si>
    <t xml:space="preserve">Trading shares, average for the period </t>
  </si>
  <si>
    <t xml:space="preserve">Outstanding shares, average for the period, thousand </t>
  </si>
  <si>
    <t xml:space="preserve">Total equity, end of period, NOK million </t>
  </si>
  <si>
    <t>Additional Tier 1 capital, NOK million</t>
  </si>
  <si>
    <t>Non-controlling interests, NOK million</t>
  </si>
  <si>
    <t xml:space="preserve">Total equity attributable to shareholders, NOK million </t>
  </si>
  <si>
    <t>Number of outstanding shares, end of period, thousand</t>
  </si>
  <si>
    <t>Book value per share, end of period, NOK</t>
  </si>
  <si>
    <t xml:space="preserve">Net profit for the period, NOK million </t>
  </si>
  <si>
    <t>Portion attributable to additional Tier 1 capital holders, NOK million</t>
  </si>
  <si>
    <t>Portion attributable to non-controlling interests, NOK million</t>
  </si>
  <si>
    <t xml:space="preserve">Net profit of the period, attributable to shareholders, NOK million </t>
  </si>
  <si>
    <t>Average outstanding shares, thousand</t>
  </si>
  <si>
    <t>Earnings per share, NOK</t>
  </si>
  <si>
    <t>Return on equity (ROE)</t>
  </si>
  <si>
    <t>Net profit for the period, NOK million</t>
  </si>
  <si>
    <t>Net profit for the period, attributable to shareholders, NOK million</t>
  </si>
  <si>
    <t xml:space="preserve">Average equity attributable to shareholders, NOK million </t>
  </si>
  <si>
    <t xml:space="preserve">Return on equity, annualised, per cent </t>
  </si>
  <si>
    <t xml:space="preserve">Average interest rate spreads </t>
  </si>
  <si>
    <t>Interest on loans not subject to impairment, NOK million</t>
  </si>
  <si>
    <t>3-month money market rate, NOK million</t>
  </si>
  <si>
    <t>Interest margin on loans not subject to impairment, principal amounts, NOK million</t>
  </si>
  <si>
    <t xml:space="preserve">Customer loans not subject to impairment, principal amounts, NOK million </t>
  </si>
  <si>
    <t xml:space="preserve">Average spread for ordinary loans to customers, per cent </t>
  </si>
  <si>
    <t>Interest on deposits, NOK million</t>
  </si>
  <si>
    <t>Interest margin on deposits, NOK million</t>
  </si>
  <si>
    <t>Deposits from customers, principal amount, NOK million</t>
  </si>
  <si>
    <t xml:space="preserve">Average spread for deposits from customers, per cent </t>
  </si>
  <si>
    <t xml:space="preserve">Combined weighted total average spread for lending and deposits  - customer segments, per cent </t>
  </si>
  <si>
    <t xml:space="preserve">Net loans and financial commitments in stage 2 and 3, per cent of net loans and impairment relative to average net loans to customers </t>
  </si>
  <si>
    <t>Net loans at amortised cost and financial commitments in stage 2, NOK million</t>
  </si>
  <si>
    <t>Net loans to customers at amortised cost, NOK million</t>
  </si>
  <si>
    <t>Net loans at amortised cost and financial commitments in stage 2, per cent of net loans at amortised cost</t>
  </si>
  <si>
    <t>Net loans at amortised cost and financial commitments in stage 3, NOK million</t>
  </si>
  <si>
    <t>Net loans at amortised cost and financial commitments in stage 3, per cent of net loans at amortised cost</t>
  </si>
  <si>
    <t>Impairment of loans and guarantees, NOK million</t>
  </si>
  <si>
    <t>Average net loans to customers at amortised cost, NOK million</t>
  </si>
  <si>
    <t>Impairment relative to average net loans to customers at amortised cost, annualised, per cent</t>
  </si>
  <si>
    <t>Ratio of customer deposits to net loans to customers</t>
  </si>
  <si>
    <t>Customer deposits, end of period, NOK million</t>
  </si>
  <si>
    <t>Net loans to customers, end of period, NOK million</t>
  </si>
  <si>
    <r>
      <t xml:space="preserve">Customer deposits excl. DNB Liv portfolio, end of period, NOK million </t>
    </r>
    <r>
      <rPr>
        <vertAlign val="superscript"/>
        <sz val="10.199999999999999"/>
        <color theme="1"/>
        <rFont val="Arial"/>
        <family val="2"/>
      </rPr>
      <t>2)</t>
    </r>
  </si>
  <si>
    <t>Short-term money market deposits, end of period, NOK million</t>
  </si>
  <si>
    <t>Short-term lending, end of period, NOK million</t>
  </si>
  <si>
    <r>
      <t xml:space="preserve">Ratio of customer deposits to net loans to customers at end of period, adjusted </t>
    </r>
    <r>
      <rPr>
        <vertAlign val="superscript"/>
        <sz val="12"/>
        <color theme="1"/>
        <rFont val="Arial"/>
        <family val="2"/>
      </rPr>
      <t>3)</t>
    </r>
  </si>
  <si>
    <t>Total operating expenses, NOK million</t>
  </si>
  <si>
    <t>Total operating income, NOK million</t>
  </si>
  <si>
    <t xml:space="preserve">Cost income ratio, per cent </t>
  </si>
  <si>
    <t>Share price, end of period, NOK</t>
  </si>
  <si>
    <t>Dividend, NOK million</t>
  </si>
  <si>
    <t xml:space="preserve">Net profit of the period, attributable to shareholders,  NOK million </t>
  </si>
  <si>
    <t xml:space="preserve">Payout ratio, per cent </t>
  </si>
  <si>
    <t xml:space="preserve">1)  The Annual General Meeting held on 30 June 2020 resolved a reduction in share capital by cancelling or redeeming a total of 29 936 364 shares repurchased according to the authorisation given by the 2019 AGM. The total number of issued shares after the cancellation is 1 550 365 021 and was reflected in the accounts as of 30 June 2020. The transaction was formally registred on 10 September. </t>
  </si>
  <si>
    <t xml:space="preserve">2) Figures from 2021 are excluding DNB Liv portfolio. Comparative information has not been restated. </t>
  </si>
  <si>
    <t>3) Ratio to customer deposits, excluding short-term money market deposits and DNB Liv portfolio, to net loans to customers at end of period</t>
  </si>
  <si>
    <t>DNB Boligkreditt AS</t>
  </si>
  <si>
    <t>DNB’s alternative performance measures (APMs) present useful information which supplements the financial statements. These measures are not defined under IFRS and may not be directly comparable with other companies’ adjusted measures. The APMs are not intended to be a substitute for, or superior to, any IFRS measures of performance, but have been included to provide insight into DNB Boligkreditt's performance and represent important measures for how management governs the company and its business activities.</t>
  </si>
  <si>
    <t xml:space="preserve">Key financial ratios regulated by IFRS or other legislation (CRR/CRD) are not considered APMs, neither are non-financial data. DNB Boligkreditt’s APMs are presented in the financial highlights and in the directors' report. APMs are shown with comparable figures for earlier periods. </t>
  </si>
  <si>
    <t>DNB Boligkreditt’s APMs and definitions</t>
  </si>
  <si>
    <t>This measure gives relevant information on DNB Boligkreditt’s profitability by measuring the ability to generate profits from the shareholders’ investments.</t>
  </si>
  <si>
    <t xml:space="preserve">Return on equity (ROE) is calculated as: Shareholders’ share of profits for the period divided by average equity. </t>
  </si>
  <si>
    <t>This measure gives relevant information on DNB Boligkreditt’s net interest income by measuring the respective average interest income relative to the average funding costs.</t>
  </si>
  <si>
    <t>Average spread for ordinary lending to customers is calculated as: Margin income on performing loans relative to average performing loans for the period. Margin income is defined as interest income on the loans less total interest expenses on long- and short-term funding.</t>
  </si>
  <si>
    <t>Impairment relative to average net loans to customers and net loans and financial commitments in stage 3 in per cent of net loans</t>
  </si>
  <si>
    <t>These ratios are included to show DNB Boligkreditt’s provisions relating to credit exposure and are affected by the transition from IAS 39 to IFRS 9 in 2018.</t>
  </si>
  <si>
    <t>Calculated as: Impairment divided by average net loans to customers.</t>
  </si>
  <si>
    <t>Calculated as: Net loans and financial commitments in stage 3 divided by net loans.</t>
  </si>
  <si>
    <t xml:space="preserve"> </t>
  </si>
  <si>
    <t>Average equity, NOK million</t>
  </si>
  <si>
    <t>Return on equity, annualised, per cent</t>
  </si>
  <si>
    <t>Interest on customer loans not subject to impairment, NOK million</t>
  </si>
  <si>
    <t>Customer loans not subject to impairment, principal amounts, NOK million</t>
  </si>
  <si>
    <t>Interest on customer loans not subject to impairment, per cent</t>
  </si>
  <si>
    <t>Interest on loans and deposits from banks, incl. Liquidity costs, NOK million</t>
  </si>
  <si>
    <t>Loans and deposit from banks, principal amount, NOK million</t>
  </si>
  <si>
    <t>Interest on loans and deposits from banks, per cent</t>
  </si>
  <si>
    <t>Interest on net bonds debt, incl. interest swap, NOK million</t>
  </si>
  <si>
    <t>Bonds issued net, principal amount, NOK million</t>
  </si>
  <si>
    <t>Interest on net bonds debt, per cent</t>
  </si>
  <si>
    <t>Interest on subordinated loan capital, NOK million</t>
  </si>
  <si>
    <t>Subordinated loan capital, NOK million</t>
  </si>
  <si>
    <t>Interest on subordinated loan capital, per cent</t>
  </si>
  <si>
    <t>Average interest costs, per cent</t>
  </si>
  <si>
    <t>Average spread for ordinary loans to customers, per cent</t>
  </si>
  <si>
    <t>Impairment relative to average net loans to customers, net loans and financial commitments in stage 3 in per cent of net loans and loans and financial commitments in stage 3 in per cent of gross loans</t>
  </si>
  <si>
    <t>Average net loans to customers, NOK million</t>
  </si>
  <si>
    <t>Impairment relative to average net loans to customers, per cent</t>
  </si>
  <si>
    <t>Net loans and financial commitments in stage 3, end of period, NOK million</t>
  </si>
  <si>
    <t>Net loans and financial commitments in stage 3, per cent of net loans</t>
  </si>
  <si>
    <t>Days in the quarter</t>
  </si>
  <si>
    <t>Days in the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</si>
</sst>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0">
    <numFmt numFmtId="41" formatCode="_-* #,##0_-;\-* #,##0_-;_-* &quot;-&quot;_-;_-@_-"/>
    <numFmt numFmtId="43" formatCode="_-* #,##0.00_-;\-* #,##0.00_-;_-* &quot;-&quot;??_-;_-@_-"/>
    <numFmt numFmtId="164" formatCode="_(&quot;$&quot;* #,##0_);_(&quot;$&quot;* \(#,##0\);_(&quot;$&quot;* &quot;-&quot;_);_(@_)"/>
    <numFmt numFmtId="165" formatCode="_(* #,##0_);_(* \(#,##0\);_(* &quot;-&quot;_);_(@_)"/>
    <numFmt numFmtId="166" formatCode="_(* #,##0.00_);_(* \(#,##0.00\);_(* &quot;-&quot;??_);_(@_)"/>
    <numFmt numFmtId="167" formatCode="&quot;kr&quot;\ #,##0.00;[Red]&quot;kr&quot;\ \-#,##0.00"/>
    <numFmt numFmtId="168" formatCode="_ * #,##0_ ;_ * \-#,##0_ ;_ * &quot;-&quot;_ ;_ @_ "/>
    <numFmt numFmtId="169" formatCode="_ &quot;kr&quot;\ * #,##0.00_ ;_ &quot;kr&quot;\ * \-#,##0.00_ ;_ &quot;kr&quot;\ * &quot;-&quot;??_ ;_ @_ "/>
    <numFmt numFmtId="170" formatCode="_ * #,##0.00_ ;_ * \-#,##0.00_ ;_ * &quot;-&quot;??_ ;_ @_ "/>
    <numFmt numFmtId="171" formatCode="_ * #,##0_ ;_ * \-#,##0_ ;_ * &quot;-&quot;??_ ;_ @_ "/>
    <numFmt numFmtId="172" formatCode="0_);\(0\);\-_)"/>
    <numFmt numFmtId="173" formatCode="0.0"/>
    <numFmt numFmtId="174" formatCode="_(* #,##0_);_(* \(#,##0\);_(* &quot;&quot;_);_(@_)"/>
    <numFmt numFmtId="175" formatCode="_ * #,##0.0_ ;_ * \-#,##0.0_ ;_ * &quot;-&quot;??_ ;_ @_ "/>
    <numFmt numFmtId="176" formatCode="#,##0;\(#,##0\);0;_ @_ "/>
    <numFmt numFmtId="177" formatCode="0.0\ %"/>
    <numFmt numFmtId="178" formatCode="0.000"/>
    <numFmt numFmtId="179" formatCode="0.00;\(0.00\)"/>
    <numFmt numFmtId="180" formatCode="_-* #,##0.00\ [$€-1]_-;\-* #,##0.00\ [$€-1]_-;_-* &quot;-&quot;??\ [$€-1]_-"/>
    <numFmt numFmtId="181" formatCode="0.0_)\%;\(0.0\)\%;0.0_)\%;@_)_%"/>
    <numFmt numFmtId="182" formatCode="#,##0.0_)_%;\(#,##0.0\)_%;0.0_)_%;@_)_%"/>
    <numFmt numFmtId="183" formatCode="_([$€-2]* #,##0.00_);_([$€-2]* \(#,##0.00\);_([$€-2]* &quot;-&quot;??_)"/>
    <numFmt numFmtId="184" formatCode="#,##0.0_);\(#,##0.0\)"/>
    <numFmt numFmtId="185" formatCode="#,##0.0_);\(#,##0.0\);#,##0.0_);@_)"/>
    <numFmt numFmtId="186" formatCode="&quot;£&quot;_(#,##0.00_);&quot;£&quot;\(#,##0.00\)"/>
    <numFmt numFmtId="187" formatCode="&quot;£&quot;_(#,##0.00_);&quot;£&quot;\(#,##0.00\);&quot;£&quot;_(0.00_);@_)"/>
    <numFmt numFmtId="188" formatCode="#,##0.00_);\(#,##0.00\);0.00_);@_)"/>
    <numFmt numFmtId="189" formatCode="\€_(#,##0.00_);\€\(#,##0.00\);\€_(0.00_);@_)"/>
    <numFmt numFmtId="190" formatCode="#,##0.0_)\x;\(#,##0.0\)\x"/>
    <numFmt numFmtId="191" formatCode="#,##0_)\x;\(#,##0\)\x;0_)\x;@_)_x"/>
    <numFmt numFmtId="192" formatCode="#,##0.0_)_x;\(#,##0.0\)_x"/>
    <numFmt numFmtId="193" formatCode="#,##0_)_x;\(#,##0\)_x;0_)_x;@_)_x"/>
    <numFmt numFmtId="194" formatCode="0.0_)\%;\(0.0\)\%"/>
    <numFmt numFmtId="195" formatCode="#,##0.0_)_%;\(#,##0.0\)_%"/>
    <numFmt numFmtId="196" formatCode="#,##0;\(#,##0\)"/>
    <numFmt numFmtId="197" formatCode="0\A"/>
    <numFmt numFmtId="198" formatCode="\£#,##0_);\(\£#,##0\)"/>
    <numFmt numFmtId="199" formatCode="_(* #,##0.0_);_(* \(#,##0.00\);_(* &quot;-&quot;??_);_(@_)"/>
    <numFmt numFmtId="200" formatCode="#,##0;\-#,##0;&quot;-&quot;"/>
    <numFmt numFmtId="201" formatCode="General_)"/>
    <numFmt numFmtId="202" formatCode="#,##0.00;\-#,##0.00;&quot;-&quot;"/>
    <numFmt numFmtId="203" formatCode="#,##0%;\-#,##0%;&quot;- &quot;"/>
    <numFmt numFmtId="204" formatCode="&quot;fl&quot;#,##0_);\(&quot;fl&quot;#,##0\)"/>
    <numFmt numFmtId="205" formatCode="#,##0.0%;\-#,##0.0%;&quot;- &quot;"/>
    <numFmt numFmtId="206" formatCode="&quot;fl&quot;#,##0_);[Red]\(&quot;fl&quot;#,##0\)"/>
    <numFmt numFmtId="207" formatCode="#,##0.00%;\-#,##0.00%;&quot;- &quot;"/>
    <numFmt numFmtId="208" formatCode="&quot;fl&quot;#,##0.00_);\(&quot;fl&quot;#,##0.00\)"/>
    <numFmt numFmtId="209" formatCode="#,##0.0;\-#,##0.0;&quot;-&quot;"/>
    <numFmt numFmtId="210" formatCode="#,###"/>
    <numFmt numFmtId="211" formatCode="#,###;\-#,###"/>
    <numFmt numFmtId="212" formatCode="0%;\(0\)%"/>
    <numFmt numFmtId="213" formatCode="###0.0;\(###0.0\)"/>
    <numFmt numFmtId="214" formatCode="0.0000000"/>
    <numFmt numFmtId="215" formatCode="#,##0_%_);\(#,##0\)_%;#,##0_%_);@_%_)"/>
    <numFmt numFmtId="216" formatCode="#,##0_%_);\(#,##0\)_%;**;@_%_)"/>
    <numFmt numFmtId="217" formatCode="#,##0.00_%_);\(#,##0.00\)_%;**;@_%_)"/>
    <numFmt numFmtId="218" formatCode="#,##0.00_%_);\(#,##0.00\)_%;#,##0.00_%_);@_%_)"/>
    <numFmt numFmtId="219" formatCode="#,##0.000_%_);\(#,##0.000\)_%;**;@_%_)"/>
    <numFmt numFmtId="220" formatCode="#,##0.0_%_);\(#,##0.0\)_%;**;@_%_)"/>
    <numFmt numFmtId="221" formatCode="&quot;$&quot;#,##0.0;\(&quot;$&quot;#,##0.0\);&quot;$&quot;#,##0.0"/>
    <numFmt numFmtId="222" formatCode="\£#,##0.0;\(\£#,##0.0\);\£#,##0.0"/>
    <numFmt numFmtId="223" formatCode="_-&quot;€&quot;* #,##0.00_-;\-&quot;€&quot;* #,##0.00_-;_-&quot;€&quot;* &quot;-&quot;??_-;_-@_-"/>
    <numFmt numFmtId="224" formatCode="&quot;$&quot;#,##0_%_);\(&quot;$&quot;#,##0\)_%;&quot;$&quot;#,##0_%_);@_%_)"/>
    <numFmt numFmtId="225" formatCode="&quot;$&quot;#,##0.00_%_);\(&quot;$&quot;#,##0.00\)_%;&quot;$&quot;#,##0.00_%_);@_%_)"/>
    <numFmt numFmtId="226" formatCode="_-* #,##0.00\ &quot;kr&quot;_-;\-* #,##0.00\ &quot;kr&quot;_-;_-* &quot;-&quot;??\ &quot;kr&quot;_-;_-@_-"/>
    <numFmt numFmtId="227" formatCode="&quot;$&quot;#,##0.00_%_);\(&quot;$&quot;#,##0.00\)_%;**;@_%_)"/>
    <numFmt numFmtId="228" formatCode="&quot;$&quot;#,##0.0_%_);\(&quot;$&quot;#,##0.0\)_%;**;@_%_)"/>
    <numFmt numFmtId="229" formatCode="#,##0&quot;р.&quot;;\-#,##0&quot;р.&quot;"/>
    <numFmt numFmtId="230" formatCode="0.000000"/>
    <numFmt numFmtId="231" formatCode="m/d/yy_%_)"/>
    <numFmt numFmtId="232" formatCode="yyyy\-mm\-dd"/>
    <numFmt numFmtId="233" formatCode="yyyy\-mm\-dd\ h:mm:ss"/>
    <numFmt numFmtId="234" formatCode="###0;\(###0\)"/>
    <numFmt numFmtId="235" formatCode="0.0000"/>
    <numFmt numFmtId="236" formatCode="dd/mm\ h:mm;@"/>
    <numFmt numFmtId="237" formatCode="_-* #,##0\ _€_-;\-* #,##0\ _€_-;_-* &quot;-&quot;\ _€_-;_-@_-"/>
    <numFmt numFmtId="238" formatCode="_-* #,##0.00\ _€_-;\-* #,##0.00\ _€_-;_-* &quot;-&quot;??\ _€_-;_-@_-"/>
    <numFmt numFmtId="239" formatCode="\$0.00;\(\$0.00\)"/>
    <numFmt numFmtId="240" formatCode="0_%_);\(0\)_%;0_%_);@_%_)"/>
    <numFmt numFmtId="241" formatCode="#,##0.0;\-#,##0.0;&quot;         -&quot;"/>
    <numFmt numFmtId="242" formatCode="_-* #,##0\ _z_l_-;\-* #,##0\ _z_l_-;_-* &quot;-&quot;\ _z_l_-;_-@_-"/>
    <numFmt numFmtId="243" formatCode="_-* #,##0.00\ _z_l_-;\-* #,##0.00\ _z_l_-;_-* &quot;-&quot;??\ _z_l_-;_-@_-"/>
    <numFmt numFmtId="244" formatCode="_([$€-2]\ * #.##0.00_);_([$€-2]\ * \(#.##0.00\);_([$€-2]\ * &quot;-&quot;??_)"/>
    <numFmt numFmtId="245" formatCode="0.0&quot;  &quot;"/>
    <numFmt numFmtId="246" formatCode="#,##0;\-#,##0;&quot;&quot;"/>
    <numFmt numFmtId="247" formatCode="&quot;Yes&quot;;&quot;Yes&quot;;&quot;No&quot;"/>
    <numFmt numFmtId="248" formatCode="0.0000%"/>
    <numFmt numFmtId="249" formatCode="_-* #,##0_-;\(#,##0\);_-* &quot;–&quot;_-;_-@_-"/>
    <numFmt numFmtId="250" formatCode="0.0%"/>
    <numFmt numFmtId="251" formatCode="0.0\%_);\(0.0\%\);0.0\%_);@_%_)"/>
    <numFmt numFmtId="252" formatCode="_-&quot;$&quot;* #,##0.00_-;\-&quot;$&quot;* #,##0.00_-;_-&quot;$&quot;* &quot;-&quot;??_-;_-@_-"/>
    <numFmt numFmtId="253" formatCode="_-&quot;$&quot;* #,##0_-;\-&quot;$&quot;* #,##0_-;_-&quot;$&quot;* &quot;-&quot;_-;_-@_-"/>
    <numFmt numFmtId="254" formatCode="&quot;$&quot;#,##0.0_%_);\(&quot;$&quot;#,##0.0\)_%"/>
    <numFmt numFmtId="255" formatCode="&quot;$&quot;#,##0.00_%_);\(&quot;$&quot;#,##0.00\)_%"/>
    <numFmt numFmtId="256" formatCode="0.0\x_)_);&quot;NM    &quot;;0.0\x_)_)"/>
    <numFmt numFmtId="257" formatCode="0.0%_);\(0.0%\)"/>
    <numFmt numFmtId="258" formatCode="yyyy\-mm\-dd;@"/>
    <numFmt numFmtId="259" formatCode="_-* #,##0_-;_-* #,##0\-;_-* &quot;-&quot;_-;_-@_-"/>
    <numFmt numFmtId="260" formatCode="_-* #,##0.00_-;\-* #,##0.00_-;_-* \-??_-;_-@_-"/>
    <numFmt numFmtId="261" formatCode="#,##0%_);\(#,##0%\)"/>
    <numFmt numFmtId="262" formatCode="_(&quot;€&quot;* #,##0_);_(&quot;€&quot;* \(#,##0\);_(&quot;€&quot;* &quot;-&quot;_);_(@_)"/>
    <numFmt numFmtId="263" formatCode="_(&quot;€&quot;* #,##0.00_);_(&quot;€&quot;* \(#,##0.00\);_(&quot;€&quot;* &quot;-&quot;??_);_(@_)"/>
    <numFmt numFmtId="264" formatCode="###0.0&quot;x&quot;;\(###0.0\)&quot;x&quot;"/>
    <numFmt numFmtId="265" formatCode="#,##0\x_);\(#,##0\x\)"/>
    <numFmt numFmtId="266" formatCode="#,##0.0_x_)_);&quot;NM&quot;_x_)_);#,##0.0_x_)_);@_x_)_)"/>
    <numFmt numFmtId="267" formatCode="###0.0_x;\(###0.0\)_x"/>
    <numFmt numFmtId="268" formatCode="[$-409]mmm\-yy;@"/>
    <numFmt numFmtId="269" formatCode="0.0&quot;%&quot;"/>
    <numFmt numFmtId="270" formatCode="0%;\(0%\)"/>
    <numFmt numFmtId="271" formatCode="_-&quot;€&quot;* #,##0_-;\-&quot;€&quot;* #,##0_-;_-&quot;€&quot;* &quot;-&quot;_-;_-@_-"/>
    <numFmt numFmtId="272" formatCode="#,##0.0\%_);\(#,##0.0\%\);#,##0.0\%_);@_)"/>
    <numFmt numFmtId="273" formatCode="0.0%_);\(0.0%\);**;@_%_)"/>
    <numFmt numFmtId="274" formatCode="0.00%;\(0.00\)%"/>
    <numFmt numFmtId="275" formatCode="#,##0.0\ \x;[Red]\(#,##0.0\ \x\)"/>
    <numFmt numFmtId="276" formatCode="\ #,##0;[Red]\-#,##0"/>
    <numFmt numFmtId="277" formatCode="&quot;Yes&quot;;[Red]&quot;No&quot;"/>
    <numFmt numFmtId="278" formatCode="0.00000"/>
    <numFmt numFmtId="279" formatCode="[&gt;0]General"/>
    <numFmt numFmtId="280" formatCode="\_x0000_\_x0000__ * #,##0.00_ ;_ * \-#,##0.00_ ;_ * &quot;-&quot;??_ ;_ @"/>
    <numFmt numFmtId="281" formatCode="\_x0000_\_x0000__ &quot;kr&quot;\ * #,##0_ ;_ &quot;kr&quot;\ * \-#,##0_ ;_ &quot;kr&quot;\ * &quot;-&quot;_ ;_ @"/>
    <numFmt numFmtId="282" formatCode="\_x0000_\_x0000__ &quot;kr&quot;\ * #,##0.00_ ;_ &quot;kr&quot;\ * \-#,##0.00_ ;_ &quot;kr&quot;\ * &quot;-&quot;??_ ;_ @"/>
    <numFmt numFmtId="283" formatCode="\_x0000_\_x0000__(* #,##0.00_);_(* \(#,##0.00\);_(* &quot;-&quot;??_);_(@"/>
    <numFmt numFmtId="284" formatCode="#,##0;\(#,##0\);\–;@"/>
    <numFmt numFmtId="285" formatCode="#,###,##0.00;\(#,###,##0.00\)"/>
    <numFmt numFmtId="286" formatCode="#,##0_)"/>
    <numFmt numFmtId="287" formatCode="\ \ @"/>
    <numFmt numFmtId="288" formatCode="\ \ \ \ @"/>
    <numFmt numFmtId="289" formatCode="0&quot;%&quot;"/>
    <numFmt numFmtId="290" formatCode="#,##0.0_%_);\(#,##0.0\)_%"/>
    <numFmt numFmtId="291" formatCode="#,##0.0_)"/>
    <numFmt numFmtId="292" formatCode="_(&quot;kr&quot;\ * #,##0_);_(&quot;kr&quot;\ * \(#,##0\);_(&quot;kr&quot;\ * &quot;-&quot;_);_(@_)"/>
    <numFmt numFmtId="293" formatCode="_-&quot;£&quot;* #,##0.00_-;\-&quot;£&quot;* #,##0.00_-;_-&quot;£&quot;* &quot;-&quot;??_-;_-@_-"/>
    <numFmt numFmtId="294" formatCode="_-* #,##0\ &quot;€&quot;_-;\-* #,##0\ &quot;€&quot;_-;_-* &quot;-&quot;\ &quot;€&quot;_-;_-@_-"/>
    <numFmt numFmtId="295" formatCode="_-* #,##0.00\ &quot;€&quot;_-;\-* #,##0.00\ &quot;€&quot;_-;_-* &quot;-&quot;??\ &quot;€&quot;_-;_-@_-"/>
    <numFmt numFmtId="296" formatCode="0000"/>
    <numFmt numFmtId="297" formatCode="\¥#,##0_);\(\¥#,##0\)"/>
    <numFmt numFmtId="298" formatCode="_-* #,##0.00&quot;р.&quot;_-;\-* #,##0.00&quot;р.&quot;_-;_-* &quot;-&quot;??&quot;р.&quot;_-;_-@_-"/>
    <numFmt numFmtId="299" formatCode="_-* #,##0.00_р_._-;\-* #,##0.00_р_._-;_-* &quot;-&quot;??_р_._-;_-@_-"/>
    <numFmt numFmtId="300" formatCode="#,##0.00;\(#,##0.00\);0.00;_ @_ "/>
    <numFmt numFmtId="301" formatCode="#,##0.000;\(#,##0.000\);0.000;_ @_ "/>
  </numFmts>
  <fonts count="341">
    <font>
      <sz val="9"/>
      <color theme="1"/>
      <name val="Arial"/>
      <family val="2"/>
      <scheme val="minor"/>
    </font>
    <font>
      <sz val="11"/>
      <color theme="1"/>
      <name val="Arial"/>
      <family val="2"/>
      <scheme val="minor"/>
    </font>
    <font>
      <sz val="11"/>
      <color theme="1"/>
      <name val="Arial"/>
      <family val="2"/>
      <scheme val="minor"/>
    </font>
    <font>
      <sz val="9"/>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b/>
      <sz val="10"/>
      <name val="Arial"/>
      <family val="2"/>
    </font>
    <font>
      <sz val="8"/>
      <color rgb="FF595959"/>
      <name val="Wingdings"/>
      <charset val="2"/>
    </font>
    <font>
      <b/>
      <sz val="12"/>
      <color theme="1"/>
      <name val="Arial"/>
      <family val="2"/>
    </font>
    <font>
      <sz val="12"/>
      <color theme="1"/>
      <name val="Arial"/>
      <family val="2"/>
    </font>
    <font>
      <sz val="12"/>
      <color theme="1"/>
      <name val="Segoe UI"/>
      <family val="2"/>
    </font>
    <font>
      <sz val="10"/>
      <name val="Arial"/>
      <family val="2"/>
    </font>
    <font>
      <sz val="10"/>
      <name val="Arial"/>
      <family val="2"/>
    </font>
    <font>
      <sz val="8"/>
      <name val="Arial"/>
      <family val="2"/>
    </font>
    <font>
      <sz val="12"/>
      <name val="Arial"/>
      <family val="2"/>
    </font>
    <font>
      <sz val="12"/>
      <name val="Segoe UI"/>
      <family val="2"/>
    </font>
    <font>
      <b/>
      <sz val="12"/>
      <name val="Arial"/>
      <family val="2"/>
    </font>
    <font>
      <sz val="8"/>
      <color indexed="12"/>
      <name val="Arial"/>
      <family val="2"/>
    </font>
    <font>
      <sz val="10"/>
      <name val="Baltica"/>
      <charset val="204"/>
    </font>
    <font>
      <b/>
      <sz val="11"/>
      <name val="Times CE"/>
      <charset val="238"/>
    </font>
    <font>
      <sz val="10"/>
      <name val="Helv"/>
      <charset val="204"/>
    </font>
    <font>
      <sz val="12"/>
      <name val="Times New Roman"/>
      <family val="1"/>
    </font>
    <font>
      <b/>
      <sz val="22"/>
      <color indexed="18"/>
      <name val="Arial"/>
      <family val="2"/>
    </font>
    <font>
      <sz val="10"/>
      <name val="Helv"/>
    </font>
    <font>
      <sz val="10"/>
      <name val="Arial"/>
      <family val="2"/>
      <charset val="204"/>
    </font>
    <font>
      <sz val="10"/>
      <color indexed="8"/>
      <name val="Arial"/>
      <family val="2"/>
    </font>
    <font>
      <sz val="9"/>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Courier"/>
      <family val="3"/>
    </font>
    <font>
      <sz val="10"/>
      <name val="Times New Roman"/>
      <family val="1"/>
    </font>
    <font>
      <b/>
      <sz val="15"/>
      <color indexed="62"/>
      <name val="Calibri"/>
      <family val="2"/>
      <charset val="186"/>
    </font>
    <font>
      <b/>
      <sz val="13"/>
      <color indexed="62"/>
      <name val="Calibri"/>
      <family val="2"/>
      <charset val="186"/>
    </font>
    <font>
      <sz val="11"/>
      <color indexed="63"/>
      <name val="Arial"/>
      <family val="2"/>
    </font>
    <font>
      <sz val="11"/>
      <color indexed="8"/>
      <name val="Calibri"/>
      <family val="2"/>
    </font>
    <font>
      <sz val="10"/>
      <color indexed="8"/>
      <name val="Verdana"/>
      <family val="2"/>
    </font>
    <font>
      <sz val="10"/>
      <color indexed="63"/>
      <name val="Verdana"/>
      <family val="2"/>
    </font>
    <font>
      <sz val="10"/>
      <color theme="1"/>
      <name val="Verdana"/>
      <family val="2"/>
    </font>
    <font>
      <sz val="10"/>
      <color indexed="63"/>
      <name val="Arial"/>
      <family val="2"/>
      <charset val="238"/>
    </font>
    <font>
      <sz val="11"/>
      <color indexed="8"/>
      <name val="Calibri"/>
      <family val="2"/>
      <charset val="186"/>
    </font>
    <font>
      <sz val="9"/>
      <color indexed="63"/>
      <name val="Verdana"/>
      <family val="2"/>
    </font>
    <font>
      <sz val="10"/>
      <name val="MS Sans Serif"/>
      <family val="2"/>
    </font>
    <font>
      <sz val="11"/>
      <color indexed="8"/>
      <name val="Calibri"/>
      <family val="2"/>
      <charset val="204"/>
    </font>
    <font>
      <b/>
      <sz val="11"/>
      <color indexed="62"/>
      <name val="Calibri"/>
      <family val="2"/>
      <charset val="186"/>
    </font>
    <font>
      <sz val="11"/>
      <color indexed="9"/>
      <name val="Arial"/>
      <family val="2"/>
    </font>
    <font>
      <sz val="9"/>
      <color indexed="9"/>
      <name val="Arial"/>
      <family val="2"/>
    </font>
    <font>
      <sz val="11"/>
      <color indexed="9"/>
      <name val="Calibri"/>
      <family val="2"/>
    </font>
    <font>
      <sz val="10"/>
      <color indexed="9"/>
      <name val="Arial"/>
      <family val="2"/>
    </font>
    <font>
      <sz val="10"/>
      <color indexed="9"/>
      <name val="Verdana"/>
      <family val="2"/>
    </font>
    <font>
      <sz val="10"/>
      <color theme="0"/>
      <name val="Verdana"/>
      <family val="2"/>
    </font>
    <font>
      <sz val="10"/>
      <color indexed="9"/>
      <name val="Arial"/>
      <family val="2"/>
      <charset val="238"/>
    </font>
    <font>
      <sz val="11"/>
      <color indexed="9"/>
      <name val="Calibri"/>
      <family val="2"/>
      <charset val="186"/>
    </font>
    <font>
      <sz val="11"/>
      <color indexed="8"/>
      <name val="Arial"/>
      <family val="2"/>
      <scheme val="minor"/>
    </font>
    <font>
      <sz val="11"/>
      <color indexed="9"/>
      <name val="Calibri"/>
      <family val="2"/>
      <charset val="204"/>
    </font>
    <font>
      <sz val="9"/>
      <color indexed="8"/>
      <name val="Times New Roman"/>
      <family val="1"/>
    </font>
    <font>
      <b/>
      <sz val="10"/>
      <color indexed="8"/>
      <name val="Times New Roman"/>
      <family val="1"/>
    </font>
    <font>
      <sz val="9"/>
      <color indexed="10"/>
      <name val="Arial"/>
      <family val="2"/>
    </font>
    <font>
      <sz val="8"/>
      <name val="Times"/>
    </font>
    <font>
      <sz val="8"/>
      <name val="Times"/>
      <family val="1"/>
    </font>
    <font>
      <i/>
      <sz val="11"/>
      <color indexed="23"/>
      <name val="Calibri"/>
      <family val="2"/>
      <charset val="186"/>
    </font>
    <font>
      <sz val="10"/>
      <color indexed="20"/>
      <name val="Arial"/>
      <family val="2"/>
    </font>
    <font>
      <sz val="11"/>
      <color indexed="20"/>
      <name val="Calibri"/>
      <family val="2"/>
    </font>
    <font>
      <sz val="11"/>
      <color indexed="16"/>
      <name val="Calibri"/>
      <family val="2"/>
    </font>
    <font>
      <sz val="9"/>
      <color indexed="20"/>
      <name val="Arial"/>
      <family val="2"/>
    </font>
    <font>
      <sz val="11"/>
      <color indexed="37"/>
      <name val="Calibri"/>
      <family val="2"/>
    </font>
    <font>
      <u/>
      <sz val="10"/>
      <color indexed="36"/>
      <name val="Arial"/>
      <family val="2"/>
    </font>
    <font>
      <b/>
      <sz val="11"/>
      <color indexed="52"/>
      <name val="Calibri"/>
      <family val="2"/>
    </font>
    <font>
      <b/>
      <sz val="11"/>
      <color indexed="10"/>
      <name val="Calibri"/>
      <family val="2"/>
    </font>
    <font>
      <b/>
      <sz val="10"/>
      <color indexed="52"/>
      <name val="Arial"/>
      <family val="2"/>
    </font>
    <font>
      <b/>
      <sz val="9"/>
      <color indexed="52"/>
      <name val="Arial"/>
      <family val="2"/>
    </font>
    <font>
      <sz val="11"/>
      <color indexed="62"/>
      <name val="Calibri"/>
      <family val="2"/>
    </font>
    <font>
      <sz val="10"/>
      <color indexed="8"/>
      <name val="Tms Rmn"/>
    </font>
    <font>
      <sz val="9"/>
      <color indexed="9"/>
      <name val="Times New Roman"/>
      <family val="1"/>
    </font>
    <font>
      <sz val="12"/>
      <color indexed="8"/>
      <name val="Arial"/>
      <family val="2"/>
    </font>
    <font>
      <b/>
      <sz val="12"/>
      <name val="Helv"/>
    </font>
    <font>
      <sz val="11"/>
      <color indexed="20"/>
      <name val="Calibri"/>
      <family val="2"/>
      <charset val="186"/>
    </font>
    <font>
      <sz val="8"/>
      <name val="Times New Roman"/>
      <family val="1"/>
    </font>
    <font>
      <u val="singleAccounting"/>
      <sz val="10"/>
      <name val="Arial"/>
      <family val="2"/>
    </font>
    <font>
      <sz val="11"/>
      <color indexed="17"/>
      <name val="Calibri"/>
      <family val="2"/>
    </font>
    <font>
      <sz val="9"/>
      <name val="Times New Roman"/>
      <family val="1"/>
    </font>
    <font>
      <b/>
      <sz val="10"/>
      <color indexed="8"/>
      <name val="Arial"/>
      <family val="2"/>
    </font>
    <font>
      <b/>
      <sz val="11"/>
      <color indexed="10"/>
      <name val="Calibri"/>
      <family val="2"/>
      <charset val="186"/>
    </font>
    <font>
      <b/>
      <sz val="11"/>
      <color indexed="53"/>
      <name val="Calibri"/>
      <family val="2"/>
    </font>
    <font>
      <b/>
      <sz val="11"/>
      <color indexed="17"/>
      <name val="Calibri"/>
      <family val="2"/>
    </font>
    <font>
      <b/>
      <sz val="10"/>
      <name val="Times New Roman"/>
      <family val="1"/>
    </font>
    <font>
      <b/>
      <sz val="11"/>
      <color indexed="9"/>
      <name val="Calibri"/>
      <family val="2"/>
    </font>
    <font>
      <sz val="11"/>
      <color indexed="52"/>
      <name val="Calibri"/>
      <family val="2"/>
    </font>
    <font>
      <sz val="11"/>
      <color indexed="14"/>
      <name val="Calibri"/>
      <family val="2"/>
    </font>
    <font>
      <sz val="10"/>
      <name val="Frutiger 45 Light"/>
      <family val="2"/>
    </font>
    <font>
      <b/>
      <sz val="10"/>
      <color indexed="9"/>
      <name val="Arial"/>
      <family val="2"/>
    </font>
    <font>
      <b/>
      <sz val="9"/>
      <color indexed="9"/>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2"/>
      <name val="Arial"/>
      <family val="2"/>
    </font>
    <font>
      <sz val="8"/>
      <name val="Palatino"/>
      <family val="1"/>
    </font>
    <font>
      <sz val="10"/>
      <name val="Arial Narrow"/>
      <family val="2"/>
    </font>
    <font>
      <sz val="10"/>
      <name val="BERNHARD"/>
    </font>
    <font>
      <sz val="10"/>
      <color indexed="22"/>
      <name val="Arial"/>
      <family val="2"/>
    </font>
    <font>
      <b/>
      <sz val="9"/>
      <color indexed="18"/>
      <name val="Arial"/>
      <family val="2"/>
    </font>
    <font>
      <b/>
      <u/>
      <sz val="10"/>
      <color indexed="16"/>
      <name val="Arial"/>
      <family val="2"/>
    </font>
    <font>
      <b/>
      <sz val="24"/>
      <name val="Times New Roman"/>
      <family val="1"/>
    </font>
    <font>
      <sz val="14"/>
      <name val="Palatino"/>
      <family val="1"/>
    </font>
    <font>
      <sz val="16"/>
      <name val="Palatino"/>
      <family val="1"/>
    </font>
    <font>
      <sz val="32"/>
      <name val="Helvetica-Black"/>
    </font>
    <font>
      <sz val="8"/>
      <color rgb="FF000000"/>
      <name val="Tahoma"/>
      <family val="2"/>
    </font>
    <font>
      <sz val="8"/>
      <color indexed="16"/>
      <name val="Palatino"/>
      <family val="1"/>
    </font>
    <font>
      <sz val="10"/>
      <color indexed="23"/>
      <name val="Arial"/>
      <family val="2"/>
      <charset val="238"/>
    </font>
    <font>
      <b/>
      <sz val="10"/>
      <color indexed="63"/>
      <name val="Arial"/>
      <family val="2"/>
      <charset val="238"/>
    </font>
    <font>
      <sz val="10"/>
      <name val="Tms Rmn"/>
      <family val="2"/>
    </font>
    <font>
      <sz val="12"/>
      <name val="Tms Rmn"/>
    </font>
    <font>
      <sz val="11"/>
      <color indexed="32"/>
      <name val="Calibri"/>
      <family val="2"/>
    </font>
    <font>
      <sz val="10"/>
      <color theme="1"/>
      <name val="Arial"/>
      <family val="2"/>
      <scheme val="minor"/>
    </font>
    <font>
      <sz val="11"/>
      <color rgb="FF0000FF"/>
      <name val="Arial"/>
      <family val="2"/>
      <scheme val="minor"/>
    </font>
    <font>
      <u/>
      <sz val="10"/>
      <color theme="10"/>
      <name val="Arial"/>
      <family val="2"/>
      <scheme val="minor"/>
    </font>
    <font>
      <sz val="1"/>
      <color indexed="8"/>
      <name val="Courier"/>
      <family val="3"/>
    </font>
    <font>
      <sz val="10"/>
      <color indexed="10"/>
      <name val="Arial"/>
      <family val="2"/>
      <charset val="238"/>
    </font>
    <font>
      <u val="doubleAccounting"/>
      <sz val="10"/>
      <name val="Arial"/>
      <family val="2"/>
    </font>
    <font>
      <sz val="10"/>
      <name val="CG Times (PCL6)"/>
    </font>
    <font>
      <b/>
      <sz val="1"/>
      <color indexed="8"/>
      <name val="Courier"/>
      <family val="3"/>
    </font>
    <font>
      <sz val="10"/>
      <color indexed="12"/>
      <name val="Arial"/>
      <family val="2"/>
    </font>
    <font>
      <sz val="10"/>
      <name val="Times New Roman Baltic"/>
      <charset val="186"/>
    </font>
    <font>
      <i/>
      <sz val="10"/>
      <color indexed="23"/>
      <name val="Arial"/>
      <family val="2"/>
    </font>
    <font>
      <i/>
      <sz val="11"/>
      <color indexed="23"/>
      <name val="Calibri"/>
      <family val="2"/>
    </font>
    <font>
      <i/>
      <sz val="9"/>
      <color indexed="23"/>
      <name val="Arial"/>
      <family val="2"/>
    </font>
    <font>
      <i/>
      <sz val="10"/>
      <color rgb="FF7F7F7F"/>
      <name val="Arial"/>
      <family val="2"/>
    </font>
    <font>
      <sz val="8"/>
      <color indexed="8"/>
      <name val="Arial"/>
      <family val="2"/>
    </font>
    <font>
      <sz val="11"/>
      <color indexed="10"/>
      <name val="Calibri"/>
      <family val="2"/>
    </font>
    <font>
      <sz val="9"/>
      <name val="Tms Rmn"/>
    </font>
    <font>
      <i/>
      <sz val="9"/>
      <name val="Helv"/>
    </font>
    <font>
      <u/>
      <sz val="10.1"/>
      <color indexed="36"/>
      <name val="Arial"/>
      <family val="2"/>
    </font>
    <font>
      <sz val="6"/>
      <color indexed="23"/>
      <name val="Helvetica-Black"/>
    </font>
    <font>
      <sz val="9.5"/>
      <color indexed="23"/>
      <name val="Helvetica-Black"/>
    </font>
    <font>
      <sz val="7"/>
      <name val="Palatino"/>
      <family val="1"/>
    </font>
    <font>
      <sz val="8"/>
      <color indexed="9"/>
      <name val="Arial"/>
      <family val="2"/>
    </font>
    <font>
      <sz val="8"/>
      <color indexed="22"/>
      <name val="Arial"/>
      <family val="2"/>
    </font>
    <font>
      <b/>
      <sz val="8"/>
      <name val="Arial"/>
      <family val="2"/>
    </font>
    <font>
      <b/>
      <sz val="8.5"/>
      <color indexed="17"/>
      <name val="Arial"/>
      <family val="2"/>
    </font>
    <font>
      <sz val="11"/>
      <color indexed="17"/>
      <name val="Calibri"/>
      <family val="2"/>
      <charset val="186"/>
    </font>
    <font>
      <sz val="10"/>
      <color indexed="17"/>
      <name val="Arial"/>
      <family val="2"/>
    </font>
    <font>
      <sz val="9"/>
      <color indexed="17"/>
      <name val="Arial"/>
      <family val="2"/>
    </font>
    <font>
      <sz val="9"/>
      <color indexed="17"/>
      <name val="Verdana"/>
      <family val="2"/>
    </font>
    <font>
      <b/>
      <sz val="9"/>
      <color indexed="53"/>
      <name val="Tahoma"/>
      <family val="2"/>
    </font>
    <font>
      <sz val="7"/>
      <name val="Arial"/>
      <family val="2"/>
    </font>
    <font>
      <b/>
      <sz val="7"/>
      <color indexed="17"/>
      <name val="Arial"/>
      <family val="2"/>
    </font>
    <font>
      <sz val="8.5"/>
      <color indexed="8"/>
      <name val="Arial"/>
      <family val="2"/>
    </font>
    <font>
      <sz val="9"/>
      <name val="Futura UBS Bk"/>
      <family val="2"/>
    </font>
    <font>
      <sz val="6"/>
      <color indexed="16"/>
      <name val="Palatino"/>
      <family val="1"/>
    </font>
    <font>
      <sz val="6"/>
      <name val="Palatino"/>
      <family val="1"/>
    </font>
    <font>
      <b/>
      <i/>
      <sz val="8"/>
      <name val="Helv"/>
    </font>
    <font>
      <b/>
      <sz val="15"/>
      <color indexed="56"/>
      <name val="Arial"/>
      <family val="2"/>
    </font>
    <font>
      <b/>
      <sz val="20"/>
      <name val="Arial"/>
      <family val="2"/>
    </font>
    <font>
      <b/>
      <sz val="15"/>
      <color indexed="62"/>
      <name val="Calibri"/>
      <family val="2"/>
    </font>
    <font>
      <sz val="10"/>
      <name val="Helvetica-Black"/>
    </font>
    <font>
      <sz val="28"/>
      <name val="Helvetica-Black"/>
    </font>
    <font>
      <b/>
      <sz val="13"/>
      <color indexed="56"/>
      <name val="Arial"/>
      <family val="2"/>
    </font>
    <font>
      <b/>
      <sz val="13"/>
      <color indexed="62"/>
      <name val="Calibri"/>
      <family val="2"/>
    </font>
    <font>
      <sz val="10"/>
      <name val="Palatino"/>
    </font>
    <font>
      <sz val="18"/>
      <name val="Palatino"/>
      <family val="1"/>
    </font>
    <font>
      <b/>
      <sz val="11"/>
      <color indexed="56"/>
      <name val="Arial"/>
      <family val="2"/>
    </font>
    <font>
      <b/>
      <sz val="11"/>
      <color indexed="62"/>
      <name val="Calibri"/>
      <family val="2"/>
    </font>
    <font>
      <i/>
      <sz val="14"/>
      <name val="Palatino"/>
      <family val="1"/>
    </font>
    <font>
      <u/>
      <sz val="8"/>
      <color indexed="12"/>
      <name val="Times New Roman"/>
      <family val="1"/>
    </font>
    <font>
      <u/>
      <sz val="10"/>
      <color indexed="12"/>
      <name val="Arial"/>
      <family val="2"/>
    </font>
    <font>
      <sz val="11"/>
      <color indexed="37"/>
      <name val="Arial"/>
      <family val="2"/>
    </font>
    <font>
      <sz val="14"/>
      <name val="Tms Rmn"/>
    </font>
    <font>
      <u/>
      <sz val="10.1"/>
      <color indexed="12"/>
      <name val="Arial"/>
      <family val="2"/>
    </font>
    <font>
      <u/>
      <sz val="11"/>
      <color theme="10"/>
      <name val="Arial"/>
      <family val="2"/>
      <scheme val="minor"/>
    </font>
    <font>
      <u/>
      <sz val="10"/>
      <color indexed="50"/>
      <name val="Times New Roman"/>
      <family val="1"/>
    </font>
    <font>
      <u/>
      <sz val="9"/>
      <color theme="10"/>
      <name val="Arial"/>
      <family val="2"/>
      <scheme val="minor"/>
    </font>
    <font>
      <u/>
      <sz val="7.5"/>
      <color indexed="12"/>
      <name val="Times New Roman"/>
      <family val="1"/>
    </font>
    <font>
      <sz val="11"/>
      <color indexed="10"/>
      <name val="Arial"/>
      <family val="2"/>
    </font>
    <font>
      <sz val="11"/>
      <name val="Helv"/>
    </font>
    <font>
      <sz val="10"/>
      <color indexed="62"/>
      <name val="Arial"/>
      <family val="2"/>
    </font>
    <font>
      <sz val="10"/>
      <color indexed="10"/>
      <name val="Times New Roman"/>
      <family val="1"/>
    </font>
    <font>
      <sz val="9"/>
      <color indexed="62"/>
      <name val="Arial"/>
      <family val="2"/>
    </font>
    <font>
      <sz val="11"/>
      <color indexed="48"/>
      <name val="Calibri"/>
      <family val="2"/>
    </font>
    <font>
      <sz val="8"/>
      <color indexed="12"/>
      <name val="Palatino"/>
      <family val="1"/>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0"/>
      <color indexed="52"/>
      <name val="Arial"/>
      <family val="2"/>
    </font>
    <font>
      <sz val="9"/>
      <color indexed="52"/>
      <name val="Arial"/>
      <family val="2"/>
    </font>
    <font>
      <b/>
      <sz val="9"/>
      <name val="Helv"/>
    </font>
    <font>
      <sz val="9"/>
      <color indexed="8"/>
      <name val="Verdana"/>
      <family val="2"/>
    </font>
    <font>
      <sz val="9"/>
      <color theme="1"/>
      <name val="Arial"/>
      <family val="2"/>
    </font>
    <font>
      <sz val="9"/>
      <color indexed="8"/>
      <name val="Calibri"/>
      <family val="2"/>
    </font>
    <font>
      <sz val="10"/>
      <name val="Tms Rmn"/>
    </font>
    <font>
      <sz val="10"/>
      <color indexed="36"/>
      <name val="Arial"/>
      <family val="2"/>
      <charset val="238"/>
    </font>
    <font>
      <b/>
      <sz val="10"/>
      <color indexed="9"/>
      <name val="Arial"/>
      <family val="2"/>
      <charset val="238"/>
    </font>
    <font>
      <sz val="9"/>
      <name val="Helv"/>
    </font>
    <font>
      <b/>
      <sz val="11"/>
      <color indexed="36"/>
      <name val="Arial"/>
      <family val="2"/>
    </font>
    <font>
      <sz val="10"/>
      <name val="Verdana"/>
      <family val="2"/>
    </font>
    <font>
      <u/>
      <sz val="6.5"/>
      <color indexed="12"/>
      <name val="Arial"/>
      <family val="2"/>
    </font>
    <font>
      <sz val="10"/>
      <color indexed="14"/>
      <name val="Arial"/>
      <family val="2"/>
    </font>
    <font>
      <sz val="11"/>
      <color indexed="53"/>
      <name val="Calibri"/>
      <family val="2"/>
    </font>
    <font>
      <sz val="11"/>
      <color indexed="36"/>
      <name val="Arial"/>
      <family val="2"/>
    </font>
    <font>
      <b/>
      <sz val="14"/>
      <name val="Arial"/>
      <family val="2"/>
    </font>
    <font>
      <b/>
      <sz val="15"/>
      <color indexed="8"/>
      <name val="Arial"/>
      <family val="2"/>
      <charset val="238"/>
    </font>
    <font>
      <b/>
      <sz val="13"/>
      <color indexed="8"/>
      <name val="Arial"/>
      <family val="2"/>
      <charset val="238"/>
    </font>
    <font>
      <b/>
      <sz val="11"/>
      <color indexed="8"/>
      <name val="Arial"/>
      <family val="2"/>
      <charset val="238"/>
    </font>
    <font>
      <sz val="11"/>
      <color indexed="33"/>
      <name val="Arial"/>
      <family val="2"/>
    </font>
    <font>
      <sz val="10"/>
      <color indexed="60"/>
      <name val="Arial"/>
      <family val="2"/>
    </font>
    <font>
      <sz val="11"/>
      <color indexed="60"/>
      <name val="Calibri"/>
      <family val="2"/>
    </font>
    <font>
      <sz val="11"/>
      <color indexed="19"/>
      <name val="Calibri"/>
      <family val="2"/>
      <charset val="186"/>
    </font>
    <font>
      <sz val="11"/>
      <color indexed="19"/>
      <name val="Calibri"/>
      <family val="2"/>
    </font>
    <font>
      <sz val="9"/>
      <color indexed="60"/>
      <name val="Arial"/>
      <family val="2"/>
    </font>
    <font>
      <sz val="10"/>
      <color indexed="33"/>
      <name val="Arial"/>
      <family val="2"/>
      <charset val="238"/>
    </font>
    <font>
      <sz val="8"/>
      <color indexed="23"/>
      <name val="Arial Narrow"/>
      <family val="2"/>
    </font>
    <font>
      <sz val="11"/>
      <color theme="1"/>
      <name val="Arial"/>
      <family val="2"/>
      <charset val="186"/>
      <scheme val="minor"/>
    </font>
    <font>
      <sz val="10"/>
      <name val="NewCenturySchlbk"/>
    </font>
    <font>
      <sz val="9"/>
      <name val="Verdana"/>
      <family val="2"/>
    </font>
    <font>
      <sz val="8"/>
      <color theme="1"/>
      <name val="Arial"/>
      <family val="2"/>
    </font>
    <font>
      <sz val="9"/>
      <color indexed="63"/>
      <name val="Arial"/>
      <family val="2"/>
    </font>
    <font>
      <sz val="9"/>
      <color theme="1"/>
      <name val="Verdana"/>
      <family val="2"/>
    </font>
    <font>
      <sz val="10"/>
      <color theme="1"/>
      <name val="Arial"/>
      <family val="2"/>
    </font>
    <font>
      <sz val="11"/>
      <color theme="1"/>
      <name val="Arial"/>
      <family val="2"/>
      <charset val="238"/>
      <scheme val="minor"/>
    </font>
    <font>
      <sz val="11"/>
      <name val="Calibri"/>
      <family val="2"/>
    </font>
    <font>
      <sz val="14"/>
      <name val="Arial"/>
      <family val="2"/>
    </font>
    <font>
      <sz val="10"/>
      <name val="Palatino"/>
      <family val="1"/>
    </font>
    <font>
      <sz val="10"/>
      <name val="Times New Roman"/>
      <family val="1"/>
      <charset val="238"/>
    </font>
    <font>
      <i/>
      <sz val="10"/>
      <name val="Helv"/>
    </font>
    <font>
      <b/>
      <sz val="10"/>
      <color indexed="36"/>
      <name val="Arial"/>
      <family val="2"/>
      <charset val="238"/>
    </font>
    <font>
      <b/>
      <sz val="18"/>
      <color indexed="8"/>
      <name val="Cambria"/>
      <family val="2"/>
    </font>
    <font>
      <b/>
      <sz val="15"/>
      <color indexed="8"/>
      <name val="Arial"/>
      <family val="2"/>
    </font>
    <font>
      <b/>
      <sz val="13"/>
      <color indexed="8"/>
      <name val="Arial"/>
      <family val="2"/>
    </font>
    <font>
      <b/>
      <sz val="11"/>
      <color indexed="8"/>
      <name val="Arial"/>
      <family val="2"/>
    </font>
    <font>
      <b/>
      <sz val="9"/>
      <color indexed="63"/>
      <name val="Arial"/>
      <family val="2"/>
    </font>
    <font>
      <b/>
      <sz val="10"/>
      <color indexed="63"/>
      <name val="Arial"/>
      <family val="2"/>
    </font>
    <font>
      <b/>
      <sz val="14"/>
      <name val="Times New Roman"/>
      <family val="1"/>
    </font>
    <font>
      <b/>
      <sz val="26"/>
      <name val="Times New Roman"/>
      <family val="1"/>
    </font>
    <font>
      <b/>
      <sz val="18"/>
      <name val="Times New Roman"/>
      <family val="1"/>
    </font>
    <font>
      <sz val="10"/>
      <color indexed="16"/>
      <name val="Helvetica-Black"/>
    </font>
    <font>
      <b/>
      <sz val="18"/>
      <color indexed="62"/>
      <name val="Cambria"/>
      <family val="2"/>
      <charset val="186"/>
    </font>
    <font>
      <sz val="22"/>
      <name val="UBSHeadline"/>
      <family val="1"/>
    </font>
    <font>
      <sz val="12"/>
      <name val="Helvetica"/>
    </font>
    <font>
      <sz val="10"/>
      <color indexed="39"/>
      <name val="Arial"/>
      <family val="2"/>
    </font>
    <font>
      <b/>
      <sz val="10"/>
      <color indexed="39"/>
      <name val="Arial"/>
      <family val="2"/>
    </font>
    <font>
      <sz val="8"/>
      <color indexed="62"/>
      <name val="Arial"/>
      <family val="2"/>
    </font>
    <font>
      <b/>
      <sz val="8"/>
      <color indexed="8"/>
      <name val="Arial"/>
      <family val="2"/>
    </font>
    <font>
      <b/>
      <sz val="12"/>
      <color indexed="8"/>
      <name val="Arial"/>
      <family val="2"/>
    </font>
    <font>
      <b/>
      <sz val="16"/>
      <color indexed="23"/>
      <name val="Arial"/>
      <family val="2"/>
    </font>
    <font>
      <sz val="19"/>
      <color indexed="48"/>
      <name val="Arial"/>
      <family val="2"/>
    </font>
    <font>
      <sz val="19"/>
      <name val="Arial"/>
      <family val="2"/>
    </font>
    <font>
      <sz val="8"/>
      <color indexed="14"/>
      <name val="Arial"/>
      <family val="2"/>
    </font>
    <font>
      <i/>
      <sz val="11"/>
      <color indexed="23"/>
      <name val="Arial"/>
      <family val="2"/>
    </font>
    <font>
      <b/>
      <sz val="18"/>
      <color indexed="62"/>
      <name val="Cambria"/>
      <family val="2"/>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63"/>
      <name val="Arial"/>
      <family val="2"/>
    </font>
    <font>
      <b/>
      <sz val="10"/>
      <name val="Helv"/>
    </font>
    <font>
      <b/>
      <sz val="9"/>
      <name val="Arial"/>
      <family val="2"/>
    </font>
    <font>
      <b/>
      <sz val="11"/>
      <name val="Times New Roman"/>
      <family val="1"/>
    </font>
    <font>
      <b/>
      <sz val="9"/>
      <name val="Palatino"/>
      <family val="1"/>
    </font>
    <font>
      <sz val="9"/>
      <color indexed="21"/>
      <name val="Helvetica-Black"/>
    </font>
    <font>
      <b/>
      <sz val="8.5"/>
      <color indexed="8"/>
      <name val="Arial"/>
      <family val="2"/>
    </font>
    <font>
      <b/>
      <sz val="10"/>
      <name val="Arial Narrow"/>
      <family val="2"/>
    </font>
    <font>
      <b/>
      <sz val="11"/>
      <color indexed="9"/>
      <name val="Arial"/>
      <family val="2"/>
    </font>
    <font>
      <i/>
      <sz val="10"/>
      <color indexed="23"/>
      <name val="Arial"/>
      <family val="2"/>
      <charset val="238"/>
    </font>
    <font>
      <sz val="10"/>
      <color indexed="13"/>
      <name val="Arial"/>
      <family val="2"/>
      <charset val="238"/>
    </font>
    <font>
      <sz val="10"/>
      <name val="Frutiger 45 Light"/>
    </font>
    <font>
      <sz val="12"/>
      <name val="Palatino"/>
      <family val="1"/>
    </font>
    <font>
      <sz val="11"/>
      <name val="Helvetica-Black"/>
    </font>
    <font>
      <b/>
      <sz val="11"/>
      <color indexed="9"/>
      <name val="Calibri"/>
      <family val="2"/>
      <charset val="186"/>
    </font>
    <font>
      <b/>
      <sz val="10"/>
      <name val="NTAcademy"/>
      <charset val="204"/>
    </font>
    <font>
      <b/>
      <sz val="14"/>
      <color indexed="9"/>
      <name val="Arial Narrow"/>
      <family val="2"/>
    </font>
    <font>
      <b/>
      <sz val="11"/>
      <color indexed="8"/>
      <name val="Calibri"/>
      <family val="2"/>
    </font>
    <font>
      <b/>
      <sz val="9"/>
      <color indexed="8"/>
      <name val="Arial"/>
      <family val="2"/>
    </font>
    <font>
      <b/>
      <sz val="8"/>
      <name val="Palatino"/>
      <family val="1"/>
    </font>
    <font>
      <sz val="11"/>
      <name val="Times New Roman"/>
      <family val="1"/>
    </font>
    <font>
      <b/>
      <sz val="18"/>
      <color indexed="8"/>
      <name val="Cambria"/>
      <family val="2"/>
      <charset val="238"/>
    </font>
    <font>
      <u/>
      <sz val="8"/>
      <color indexed="8"/>
      <name val="Arial"/>
      <family val="2"/>
    </font>
    <font>
      <sz val="11"/>
      <color indexed="13"/>
      <name val="Arial"/>
      <family val="2"/>
    </font>
    <font>
      <b/>
      <sz val="8"/>
      <name val="Times"/>
      <family val="1"/>
    </font>
    <font>
      <sz val="10"/>
      <color indexed="37"/>
      <name val="Arial"/>
      <family val="2"/>
      <charset val="238"/>
    </font>
    <font>
      <sz val="11"/>
      <color indexed="62"/>
      <name val="Calibri"/>
      <family val="2"/>
      <charset val="204"/>
    </font>
    <font>
      <b/>
      <sz val="11"/>
      <color indexed="63"/>
      <name val="Calibri"/>
      <family val="2"/>
      <charset val="204"/>
    </font>
    <font>
      <b/>
      <sz val="11"/>
      <color indexed="52"/>
      <name val="Calibri"/>
      <family val="2"/>
      <charset val="204"/>
    </font>
    <font>
      <sz val="10"/>
      <name val="Arial Cyr"/>
      <family val="2"/>
      <charset val="204"/>
    </font>
    <font>
      <b/>
      <sz val="12"/>
      <name val="NTAcademy"/>
      <charset val="204"/>
    </font>
    <font>
      <b/>
      <sz val="15"/>
      <color indexed="56"/>
      <name val="Calibri"/>
      <family val="2"/>
      <charset val="204"/>
    </font>
    <font>
      <b/>
      <sz val="13"/>
      <color indexed="56"/>
      <name val="Calibri"/>
      <family val="2"/>
      <charset val="204"/>
    </font>
    <font>
      <b/>
      <sz val="11"/>
      <color indexed="56"/>
      <name val="Calibri"/>
      <family val="2"/>
      <charset val="204"/>
    </font>
    <font>
      <sz val="10"/>
      <name val="NTAcademy"/>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0"/>
      <color indexed="8"/>
      <name val="Calibri"/>
      <family val="2"/>
      <charset val="186"/>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b/>
      <sz val="8"/>
      <name val="Baltica"/>
      <charset val="204"/>
    </font>
    <font>
      <sz val="11"/>
      <color theme="1"/>
      <name val="Arial"/>
      <family val="2"/>
      <charset val="204"/>
      <scheme val="minor"/>
    </font>
    <font>
      <sz val="11"/>
      <color indexed="17"/>
      <name val="Calibri"/>
      <family val="2"/>
      <charset val="204"/>
    </font>
    <font>
      <sz val="8"/>
      <name val="Arial"/>
      <family val="2"/>
      <scheme val="minor"/>
    </font>
    <font>
      <b/>
      <sz val="10"/>
      <name val="Arial"/>
      <family val="2"/>
      <scheme val="minor"/>
    </font>
    <font>
      <b/>
      <sz val="8.5"/>
      <name val="Arial"/>
      <family val="2"/>
      <scheme val="minor"/>
    </font>
    <font>
      <sz val="10"/>
      <name val="Arial"/>
      <family val="2"/>
      <scheme val="minor"/>
    </font>
    <font>
      <sz val="5"/>
      <name val="Arial"/>
      <family val="2"/>
      <scheme val="minor"/>
    </font>
    <font>
      <sz val="22"/>
      <name val="Arial"/>
      <family val="2"/>
    </font>
    <font>
      <sz val="5"/>
      <name val="Arial"/>
      <family val="2"/>
    </font>
    <font>
      <b/>
      <sz val="8.5"/>
      <name val="Arial"/>
      <family val="2"/>
    </font>
    <font>
      <sz val="9"/>
      <name val="Arial"/>
      <family val="2"/>
      <scheme val="minor"/>
    </font>
    <font>
      <sz val="22"/>
      <name val="Arial"/>
      <family val="2"/>
      <scheme val="minor"/>
    </font>
    <font>
      <b/>
      <sz val="12"/>
      <name val="Arial"/>
      <family val="2"/>
      <scheme val="minor"/>
    </font>
    <font>
      <sz val="10"/>
      <name val="Arial"/>
      <family val="2"/>
    </font>
    <font>
      <sz val="12"/>
      <color rgb="FFFF0000"/>
      <name val="Arial"/>
      <family val="2"/>
    </font>
    <font>
      <b/>
      <sz val="9"/>
      <color theme="1"/>
      <name val="Arial"/>
      <family val="2"/>
    </font>
    <font>
      <b/>
      <vertAlign val="superscript"/>
      <sz val="11"/>
      <color theme="1"/>
      <name val="Arial"/>
      <family val="2"/>
    </font>
    <font>
      <i/>
      <sz val="12"/>
      <name val="Arial"/>
      <family val="2"/>
    </font>
    <font>
      <u/>
      <sz val="10"/>
      <color rgb="FF0000FF"/>
      <name val="Arial"/>
      <family val="2"/>
    </font>
    <font>
      <vertAlign val="superscript"/>
      <sz val="10.199999999999999"/>
      <color theme="1"/>
      <name val="Arial"/>
      <family val="2"/>
    </font>
    <font>
      <sz val="12"/>
      <color rgb="FF000000"/>
      <name val="Arial"/>
      <family val="2"/>
      <scheme val="minor"/>
    </font>
    <font>
      <vertAlign val="superscript"/>
      <sz val="12"/>
      <color theme="1"/>
      <name val="Arial"/>
      <family val="2"/>
    </font>
  </fonts>
  <fills count="1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15"/>
        <bgColor indexed="9"/>
      </patternFill>
    </fill>
    <fill>
      <patternFill patternType="solid">
        <fgColor indexed="43"/>
      </patternFill>
    </fill>
    <fill>
      <patternFill patternType="solid">
        <fgColor indexed="43"/>
        <bgColor indexed="64"/>
      </patternFill>
    </fill>
    <fill>
      <patternFill patternType="solid">
        <fgColor indexed="27"/>
      </patternFill>
    </fill>
    <fill>
      <patternFill patternType="solid">
        <fgColor indexed="41"/>
      </patternFill>
    </fill>
    <fill>
      <patternFill patternType="solid">
        <fgColor indexed="50"/>
      </patternFill>
    </fill>
    <fill>
      <patternFill patternType="solid">
        <f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7"/>
      </patternFill>
    </fill>
    <fill>
      <patternFill patternType="solid">
        <fgColor indexed="14"/>
      </patternFill>
    </fill>
    <fill>
      <patternFill patternType="solid">
        <fgColor indexed="59"/>
        <bgColor indexed="64"/>
      </patternFill>
    </fill>
    <fill>
      <patternFill patternType="solid">
        <fgColor indexed="9"/>
        <bgColor indexed="64"/>
      </patternFill>
    </fill>
    <fill>
      <patternFill patternType="solid">
        <fgColor indexed="14"/>
        <bgColor indexed="64"/>
      </patternFill>
    </fill>
    <fill>
      <patternFill patternType="solid">
        <fgColor indexed="59"/>
      </patternFill>
    </fill>
    <fill>
      <patternFill patternType="solid">
        <fgColor indexed="31"/>
        <bgColor indexed="64"/>
      </patternFill>
    </fill>
    <fill>
      <patternFill patternType="solid">
        <fgColor indexed="29"/>
      </patternFill>
    </fill>
    <fill>
      <patternFill patternType="solid">
        <fgColor indexed="47"/>
        <bgColor indexed="64"/>
      </patternFill>
    </fill>
    <fill>
      <patternFill patternType="solid">
        <fgColor indexed="27"/>
        <bgColor indexed="64"/>
      </patternFill>
    </fill>
    <fill>
      <patternFill patternType="solid">
        <fgColor indexed="29"/>
        <bgColor indexed="64"/>
      </patternFill>
    </fill>
    <fill>
      <patternFill patternType="solid">
        <fgColor indexed="45"/>
        <bgColor indexed="64"/>
      </patternFill>
    </fill>
    <fill>
      <patternFill patternType="solid">
        <fgColor indexed="26"/>
      </patternFill>
    </fill>
    <fill>
      <patternFill patternType="solid">
        <fgColor indexed="26"/>
        <bgColor indexed="64"/>
      </patternFill>
    </fill>
    <fill>
      <patternFill patternType="solid">
        <fgColor indexed="46"/>
        <bgColor indexed="64"/>
      </patternFill>
    </fill>
    <fill>
      <patternFill patternType="solid">
        <fgColor indexed="42"/>
        <bgColor indexed="64"/>
      </patternFill>
    </fill>
    <fill>
      <patternFill patternType="solid">
        <fgColor indexed="44"/>
      </patternFill>
    </fill>
    <fill>
      <patternFill patternType="solid">
        <fgColor indexed="16"/>
        <bgColor indexed="64"/>
      </patternFill>
    </fill>
    <fill>
      <patternFill patternType="solid">
        <fgColor indexed="38"/>
        <bgColor indexed="64"/>
      </patternFill>
    </fill>
    <fill>
      <patternFill patternType="solid">
        <fgColor indexed="15"/>
        <bgColor indexed="64"/>
      </patternFill>
    </fill>
    <fill>
      <patternFill patternType="solid">
        <fgColor indexed="16"/>
      </patternFill>
    </fill>
    <fill>
      <patternFill patternType="solid">
        <fgColor indexed="1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22"/>
      </patternFill>
    </fill>
    <fill>
      <patternFill patternType="solid">
        <fgColor indexed="22"/>
        <bgColor indexed="64"/>
      </patternFill>
    </fill>
    <fill>
      <patternFill patternType="solid">
        <fgColor indexed="25"/>
      </patternFill>
    </fill>
    <fill>
      <patternFill patternType="solid">
        <fgColor indexed="53"/>
      </patternFill>
    </fill>
    <fill>
      <patternFill patternType="solid">
        <fgColor indexed="52"/>
      </patternFill>
    </fill>
    <fill>
      <patternFill patternType="solid">
        <fgColor indexed="30"/>
      </patternFill>
    </fill>
    <fill>
      <patternFill patternType="solid">
        <fgColor indexed="36"/>
      </patternFill>
    </fill>
    <fill>
      <patternFill patternType="solid">
        <fgColor indexed="49"/>
      </patternFill>
    </fill>
    <fill>
      <patternFill patternType="solid">
        <fgColor indexed="1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62"/>
      </patternFill>
    </fill>
    <fill>
      <patternFill patternType="solid">
        <fgColor indexed="48"/>
        <bgColor indexed="48"/>
      </patternFill>
    </fill>
    <fill>
      <patternFill patternType="solid">
        <fgColor indexed="56"/>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10"/>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54"/>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gray0625">
        <fgColor indexed="10"/>
        <bgColor indexed="9"/>
      </patternFill>
    </fill>
    <fill>
      <patternFill patternType="solid">
        <fgColor indexed="23"/>
      </patternFill>
    </fill>
    <fill>
      <patternFill patternType="solid">
        <fgColor indexed="63"/>
        <bgColor indexed="8"/>
      </patternFill>
    </fill>
    <fill>
      <patternFill patternType="lightGray">
        <fgColor indexed="14"/>
        <bgColor indexed="9"/>
      </patternFill>
    </fill>
    <fill>
      <patternFill patternType="lightUp">
        <bgColor indexed="43"/>
      </patternFill>
    </fill>
    <fill>
      <patternFill patternType="solid">
        <fgColor indexed="9"/>
        <bgColor indexed="9"/>
      </patternFill>
    </fill>
    <fill>
      <patternFill patternType="solid">
        <fgColor indexed="35"/>
        <bgColor indexed="35"/>
      </patternFill>
    </fill>
    <fill>
      <patternFill patternType="lightGray">
        <fgColor indexed="15"/>
      </patternFill>
    </fill>
    <fill>
      <patternFill patternType="solid">
        <fgColor indexed="55"/>
      </patternFill>
    </fill>
    <fill>
      <patternFill patternType="lightUp">
        <fgColor indexed="23"/>
        <bgColor indexed="9"/>
      </patternFill>
    </fill>
    <fill>
      <patternFill patternType="gray0625"/>
    </fill>
    <fill>
      <patternFill patternType="lightDown">
        <bgColor indexed="55"/>
      </patternFill>
    </fill>
    <fill>
      <patternFill patternType="solid">
        <fgColor theme="0" tint="-0.14999847407452621"/>
        <bgColor indexed="64"/>
      </patternFill>
    </fill>
    <fill>
      <patternFill patternType="solid">
        <fgColor theme="3" tint="0.79998168889431442"/>
        <bgColor indexed="64"/>
      </patternFill>
    </fill>
    <fill>
      <patternFill patternType="lightGray">
        <fgColor indexed="12"/>
        <bgColor indexed="9"/>
      </patternFill>
    </fill>
    <fill>
      <patternFill patternType="solid">
        <fgColor indexed="63"/>
        <bgColor indexed="64"/>
      </patternFill>
    </fill>
    <fill>
      <patternFill patternType="solid">
        <fgColor indexed="57"/>
        <bgColor indexed="64"/>
      </patternFill>
    </fill>
    <fill>
      <patternFill patternType="lightGray">
        <bgColor indexed="57"/>
      </patternFill>
    </fill>
    <fill>
      <patternFill patternType="solid">
        <fgColor indexed="65"/>
        <bgColor indexed="64"/>
      </patternFill>
    </fill>
    <fill>
      <patternFill patternType="solid">
        <fgColor indexed="42"/>
        <bgColor indexed="42"/>
      </patternFill>
    </fill>
    <fill>
      <patternFill patternType="solid">
        <fgColor indexed="23"/>
        <bgColor indexed="64"/>
      </patternFill>
    </fill>
    <fill>
      <patternFill patternType="solid">
        <fgColor indexed="55"/>
        <bgColor indexed="64"/>
      </patternFill>
    </fill>
    <fill>
      <patternFill patternType="solid">
        <fgColor indexed="37"/>
      </patternFill>
    </fill>
    <fill>
      <patternFill patternType="solid">
        <fgColor indexed="20"/>
        <bgColor indexed="22"/>
      </patternFill>
    </fill>
    <fill>
      <patternFill patternType="solid">
        <fgColor indexed="50"/>
        <bgColor indexed="64"/>
      </patternFill>
    </fill>
    <fill>
      <patternFill patternType="solid">
        <fgColor indexed="11"/>
        <bgColor indexed="9"/>
      </patternFill>
    </fill>
    <fill>
      <patternFill patternType="solid">
        <fgColor indexed="13"/>
        <bgColor indexed="64"/>
      </patternFill>
    </fill>
    <fill>
      <patternFill patternType="solid">
        <fgColor indexed="13"/>
        <bgColor indexed="45"/>
      </patternFill>
    </fill>
    <fill>
      <patternFill patternType="solid">
        <fgColor indexed="28"/>
      </patternFill>
    </fill>
    <fill>
      <patternFill patternType="solid">
        <fgColor indexed="60"/>
      </patternFill>
    </fill>
    <fill>
      <patternFill patternType="solid">
        <fgColor indexed="40"/>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lightUp">
        <fgColor indexed="22"/>
        <bgColor indexed="35"/>
      </patternFill>
    </fill>
    <fill>
      <patternFill patternType="lightUp">
        <fgColor indexed="48"/>
        <bgColor indexed="41"/>
      </patternFill>
    </fill>
    <fill>
      <patternFill patternType="solid">
        <fgColor indexed="35"/>
        <bgColor indexed="64"/>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2"/>
        <bgColor indexed="64"/>
      </patternFill>
    </fill>
    <fill>
      <patternFill patternType="solid">
        <fgColor indexed="8"/>
        <bgColor indexed="64"/>
      </patternFill>
    </fill>
    <fill>
      <patternFill patternType="solid">
        <fgColor indexed="38"/>
      </patternFill>
    </fill>
    <fill>
      <patternFill patternType="solid">
        <fgColor indexed="9"/>
        <bgColor indexed="8"/>
      </patternFill>
    </fill>
  </fills>
  <borders count="7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right/>
      <top style="hair">
        <color indexed="8"/>
      </top>
      <bottom style="hair">
        <color indexed="8"/>
      </bottom>
      <diagonal/>
    </border>
    <border>
      <left/>
      <right/>
      <top/>
      <bottom style="medium">
        <color indexed="18"/>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double">
        <color indexed="64"/>
      </top>
      <bottom style="double">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bottom style="dotted">
        <color indexed="64"/>
      </bottom>
      <diagonal/>
    </border>
    <border>
      <left/>
      <right/>
      <top style="thin">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8"/>
      </left>
      <right style="thin">
        <color indexed="8"/>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thick">
        <color indexed="49"/>
      </bottom>
      <diagonal/>
    </border>
    <border>
      <left/>
      <right/>
      <top/>
      <bottom style="thick">
        <color indexed="48"/>
      </bottom>
      <diagonal/>
    </border>
    <border>
      <left/>
      <right/>
      <top/>
      <bottom style="thick">
        <color indexed="58"/>
      </bottom>
      <diagonal/>
    </border>
    <border>
      <left/>
      <right/>
      <top/>
      <bottom style="medium">
        <color indexed="49"/>
      </bottom>
      <diagonal/>
    </border>
    <border>
      <left/>
      <right/>
      <top/>
      <bottom style="medium">
        <color indexed="24"/>
      </bottom>
      <diagonal/>
    </border>
    <border>
      <left/>
      <right/>
      <top/>
      <bottom style="medium">
        <color indexed="58"/>
      </bottom>
      <diagonal/>
    </border>
    <border>
      <left style="thin">
        <color indexed="64"/>
      </left>
      <right/>
      <top style="thin">
        <color indexed="64"/>
      </top>
      <bottom style="thin">
        <color indexed="64"/>
      </bottom>
      <diagonal/>
    </border>
    <border>
      <left style="thin">
        <color indexed="28"/>
      </left>
      <right style="thin">
        <color indexed="28"/>
      </right>
      <top style="thin">
        <color indexed="28"/>
      </top>
      <bottom style="thin">
        <color indexed="28"/>
      </bottom>
      <diagonal/>
    </border>
    <border>
      <left style="thin">
        <color indexed="64"/>
      </left>
      <right/>
      <top/>
      <bottom style="thin">
        <color indexed="64"/>
      </bottom>
      <diagonal/>
    </border>
    <border>
      <left style="thick">
        <color indexed="9"/>
      </left>
      <right style="thick">
        <color indexed="9"/>
      </right>
      <top/>
      <bottom/>
      <diagonal/>
    </border>
    <border>
      <left style="thin">
        <color indexed="64"/>
      </left>
      <right style="thin">
        <color indexed="64"/>
      </right>
      <top style="thin">
        <color indexed="64"/>
      </top>
      <bottom/>
      <diagonal/>
    </border>
    <border>
      <left/>
      <right/>
      <top/>
      <bottom style="double">
        <color indexed="10"/>
      </bottom>
      <diagonal/>
    </border>
    <border>
      <left/>
      <right/>
      <top/>
      <bottom style="double">
        <color indexed="36"/>
      </bottom>
      <diagonal/>
    </border>
    <border>
      <left/>
      <right/>
      <top/>
      <bottom style="double">
        <color indexed="53"/>
      </bottom>
      <diagonal/>
    </border>
    <border>
      <left/>
      <right/>
      <top/>
      <bottom style="double">
        <color indexed="17"/>
      </bottom>
      <diagonal/>
    </border>
    <border>
      <left/>
      <right/>
      <top/>
      <bottom style="thick">
        <color indexed="25"/>
      </bottom>
      <diagonal/>
    </border>
    <border>
      <left/>
      <right/>
      <top/>
      <bottom style="thick">
        <color indexed="26"/>
      </bottom>
      <diagonal/>
    </border>
    <border>
      <left/>
      <right/>
      <top/>
      <bottom style="medium">
        <color indexed="25"/>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medium">
        <color indexed="64"/>
      </top>
      <bottom style="thin">
        <color indexed="64"/>
      </bottom>
      <diagonal/>
    </border>
    <border>
      <left/>
      <right/>
      <top/>
      <bottom style="medium">
        <color indexed="8"/>
      </bottom>
      <diagonal/>
    </border>
    <border>
      <left/>
      <right/>
      <top style="thin">
        <color indexed="25"/>
      </top>
      <bottom style="double">
        <color indexed="25"/>
      </bottom>
      <diagonal/>
    </border>
    <border>
      <left/>
      <right/>
      <top style="thin">
        <color indexed="64"/>
      </top>
      <bottom style="medium">
        <color indexed="6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49"/>
      </top>
      <bottom style="double">
        <color indexed="49"/>
      </bottom>
      <diagonal/>
    </border>
    <border>
      <left/>
      <right/>
      <top style="thin">
        <color indexed="48"/>
      </top>
      <bottom style="double">
        <color indexed="48"/>
      </bottom>
      <diagonal/>
    </border>
  </borders>
  <cellStyleXfs count="64688">
    <xf numFmtId="0" fontId="0" fillId="0" borderId="0"/>
    <xf numFmtId="170" fontId="3" fillId="0" borderId="0" applyFont="0" applyFill="0" applyBorder="0" applyAlignment="0" applyProtection="0"/>
    <xf numFmtId="170" fontId="25" fillId="0" borderId="0" applyFont="0" applyFill="0" applyBorder="0" applyAlignment="0" applyProtection="0"/>
    <xf numFmtId="170" fontId="2" fillId="0" borderId="0" applyFont="0" applyFill="0" applyBorder="0" applyAlignment="0" applyProtection="0"/>
    <xf numFmtId="0" fontId="2" fillId="0" borderId="0"/>
    <xf numFmtId="0" fontId="26" fillId="0" borderId="0">
      <alignment vertical="top"/>
    </xf>
    <xf numFmtId="0" fontId="25" fillId="0" borderId="0"/>
    <xf numFmtId="0" fontId="25" fillId="0" borderId="0">
      <alignment vertical="top"/>
    </xf>
    <xf numFmtId="0" fontId="25" fillId="0" borderId="0">
      <alignment vertical="top"/>
    </xf>
    <xf numFmtId="170" fontId="25" fillId="0" borderId="0" applyFont="0" applyFill="0" applyBorder="0" applyAlignment="0" applyProtection="0"/>
    <xf numFmtId="9" fontId="25" fillId="0" borderId="0" applyFont="0" applyFill="0" applyBorder="0" applyAlignment="0" applyProtection="0"/>
    <xf numFmtId="9" fontId="31" fillId="0" borderId="0">
      <alignment horizontal="right"/>
    </xf>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Font="0" applyFill="0" applyBorder="0" applyAlignment="0" applyProtection="0"/>
    <xf numFmtId="3" fontId="32" fillId="34" borderId="0" applyFont="0" applyFill="0" applyBorder="0" applyProtection="0"/>
    <xf numFmtId="1" fontId="33" fillId="0" borderId="0" applyFont="0" applyFill="0" applyBorder="0" applyAlignment="0" applyProtection="0">
      <protection locked="0"/>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0" fontId="25" fillId="0" borderId="0"/>
    <xf numFmtId="180" fontId="25" fillId="0" borderId="0"/>
    <xf numFmtId="0" fontId="25" fillId="0" borderId="0"/>
    <xf numFmtId="0" fontId="25" fillId="0" borderId="0"/>
    <xf numFmtId="0" fontId="25" fillId="0" borderId="0"/>
    <xf numFmtId="0" fontId="25" fillId="0" borderId="0"/>
    <xf numFmtId="0" fontId="25" fillId="0" borderId="0"/>
    <xf numFmtId="180" fontId="25" fillId="0" borderId="0"/>
    <xf numFmtId="180" fontId="25" fillId="0" borderId="0"/>
    <xf numFmtId="0" fontId="25" fillId="0" borderId="0"/>
    <xf numFmtId="0" fontId="25" fillId="0" borderId="0"/>
    <xf numFmtId="0" fontId="25" fillId="0" borderId="0"/>
    <xf numFmtId="0" fontId="25" fillId="0" borderId="0"/>
    <xf numFmtId="181" fontId="27" fillId="0" borderId="0" applyFont="0" applyFill="0" applyBorder="0" applyAlignment="0" applyProtection="0"/>
    <xf numFmtId="181"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4"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xf numFmtId="0" fontId="34" fillId="0" borderId="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3" fontId="25" fillId="0" borderId="0" applyNumberFormat="0" applyFill="0" applyBorder="0" applyAlignment="0" applyProtection="0"/>
    <xf numFmtId="183" fontId="25" fillId="0" borderId="0" applyNumberFormat="0" applyFill="0" applyBorder="0" applyAlignment="0" applyProtection="0"/>
    <xf numFmtId="183"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4" fontId="25" fillId="0" borderId="0" applyFont="0" applyFill="0" applyBorder="0" applyAlignment="0" applyProtection="0"/>
    <xf numFmtId="185" fontId="27"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0" fontId="3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7" fontId="27"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7" fontId="27" fillId="0" borderId="0" applyFont="0" applyFill="0" applyBorder="0" applyAlignment="0" applyProtection="0"/>
    <xf numFmtId="186" fontId="25" fillId="0" borderId="0" applyFont="0" applyFill="0" applyBorder="0" applyAlignment="0" applyProtection="0"/>
    <xf numFmtId="187" fontId="27"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39" fontId="25" fillId="0" borderId="0" applyFont="0" applyFill="0" applyBorder="0" applyAlignment="0" applyProtection="0"/>
    <xf numFmtId="188" fontId="27"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189" fontId="27" fillId="0" borderId="0" applyFont="0" applyFill="0" applyBorder="0" applyAlignment="0" applyProtection="0"/>
    <xf numFmtId="189" fontId="27"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25" fillId="35" borderId="0" applyNumberFormat="0" applyFont="0" applyAlignment="0" applyProtection="0"/>
    <xf numFmtId="0" fontId="25" fillId="35"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36" borderId="0" applyNumberFormat="0" applyFon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7"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25" fillId="0" borderId="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1" fontId="27" fillId="0" borderId="0" applyFont="0" applyFill="0" applyBorder="0" applyAlignment="0" applyProtection="0"/>
    <xf numFmtId="190" fontId="25" fillId="0" borderId="0" applyFont="0" applyFill="0" applyBorder="0" applyAlignment="0" applyProtection="0"/>
    <xf numFmtId="191" fontId="27"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2" fontId="25" fillId="0" borderId="0" applyFont="0" applyFill="0" applyBorder="0" applyAlignment="0" applyProtection="0"/>
    <xf numFmtId="192" fontId="25" fillId="0" borderId="0" applyFont="0" applyFill="0" applyBorder="0" applyAlignment="0" applyProtection="0"/>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3" fontId="27" fillId="0" borderId="0" applyFont="0" applyFill="0" applyBorder="0" applyProtection="0">
      <alignment horizontal="right"/>
    </xf>
    <xf numFmtId="192" fontId="25" fillId="0" borderId="0" applyFont="0" applyFill="0" applyBorder="0" applyAlignment="0" applyProtection="0"/>
    <xf numFmtId="193" fontId="27" fillId="0" borderId="0" applyFont="0" applyFill="0" applyBorder="0" applyProtection="0">
      <alignment horizontal="right"/>
    </xf>
    <xf numFmtId="192" fontId="25" fillId="0" borderId="0" applyFont="0" applyFill="0" applyBorder="0" applyAlignment="0" applyProtection="0"/>
    <xf numFmtId="192"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NumberFormat="0" applyFill="0" applyBorder="0" applyAlignment="0" applyProtection="0"/>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40" fillId="0" borderId="0" applyFill="0" applyProtection="0">
      <alignment horizontal="center"/>
    </xf>
    <xf numFmtId="195" fontId="40" fillId="0" borderId="0" applyFill="0" applyProtection="0">
      <alignment horizontal="center"/>
    </xf>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34"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4" fillId="0" borderId="0"/>
    <xf numFmtId="0" fontId="34"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41" fillId="0" borderId="0" applyNumberFormat="0" applyFill="0" applyBorder="0" applyProtection="0">
      <alignment vertical="top"/>
    </xf>
    <xf numFmtId="0" fontId="25" fillId="0" borderId="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3" fillId="0" borderId="13" applyNumberFormat="0" applyFill="0" applyProtection="0">
      <alignment horizontal="center"/>
    </xf>
    <xf numFmtId="0" fontId="43" fillId="0" borderId="0" applyNumberFormat="0" applyFill="0" applyBorder="0" applyProtection="0">
      <alignment horizontal="left"/>
    </xf>
    <xf numFmtId="0" fontId="44" fillId="0" borderId="0" applyNumberFormat="0" applyFill="0" applyBorder="0" applyProtection="0">
      <alignment horizontal="centerContinuous"/>
    </xf>
    <xf numFmtId="0" fontId="25" fillId="0" borderId="0" applyFont="0" applyFill="0" applyBorder="0" applyAlignment="0" applyProtection="0"/>
    <xf numFmtId="0" fontId="34"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xf numFmtId="0" fontId="25" fillId="0" borderId="0" applyFont="0" applyFill="0" applyBorder="0" applyAlignment="0" applyProtection="0"/>
    <xf numFmtId="0" fontId="25" fillId="0" borderId="0"/>
    <xf numFmtId="0" fontId="25" fillId="0" borderId="0"/>
    <xf numFmtId="0" fontId="25" fillId="0" borderId="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0" fontId="25" fillId="0" borderId="0" applyNumberFormat="0" applyFill="0" applyBorder="0" applyAlignment="0" applyProtection="0"/>
    <xf numFmtId="0" fontId="25" fillId="0" borderId="0" applyNumberFormat="0" applyFill="0" applyBorder="0" applyAlignment="0" applyProtection="0"/>
    <xf numFmtId="0" fontId="34" fillId="0" borderId="0"/>
    <xf numFmtId="0" fontId="25" fillId="0" borderId="0"/>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6" fillId="0" borderId="0">
      <alignment vertical="top"/>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6" fillId="0" borderId="0">
      <alignment vertical="top"/>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0" fontId="45" fillId="0" borderId="0">
      <alignment vertical="center"/>
    </xf>
    <xf numFmtId="0" fontId="46" fillId="0" borderId="0">
      <alignment vertical="top"/>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2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183" fontId="45" fillId="0" borderId="0">
      <alignment vertical="center"/>
    </xf>
    <xf numFmtId="0" fontId="45" fillId="0" borderId="0">
      <alignment vertical="center"/>
    </xf>
    <xf numFmtId="0" fontId="25" fillId="0" borderId="0">
      <alignment vertical="top"/>
    </xf>
    <xf numFmtId="0" fontId="25" fillId="0" borderId="0">
      <alignment vertical="top"/>
    </xf>
    <xf numFmtId="0" fontId="35" fillId="0" borderId="0">
      <alignment vertical="top"/>
    </xf>
    <xf numFmtId="0" fontId="47" fillId="0" borderId="14" applyNumberFormat="0" applyFill="0" applyAlignment="0" applyProtection="0"/>
    <xf numFmtId="184" fontId="25" fillId="0" borderId="0"/>
    <xf numFmtId="184" fontId="25" fillId="0" borderId="0"/>
    <xf numFmtId="184" fontId="25" fillId="0" borderId="0"/>
    <xf numFmtId="184" fontId="25" fillId="0" borderId="0"/>
    <xf numFmtId="184" fontId="25" fillId="0" borderId="0"/>
    <xf numFmtId="184" fontId="25" fillId="0" borderId="0"/>
    <xf numFmtId="0" fontId="48" fillId="0" borderId="15" applyNumberFormat="0" applyFill="0" applyAlignment="0" applyProtection="0"/>
    <xf numFmtId="0" fontId="49" fillId="37" borderId="0" applyNumberFormat="0" applyBorder="0" applyAlignment="0" applyProtection="0"/>
    <xf numFmtId="0" fontId="49" fillId="38" borderId="0" applyNumberFormat="0" applyBorder="0" applyAlignment="0" applyProtection="0"/>
    <xf numFmtId="0" fontId="49" fillId="39" borderId="0" applyNumberFormat="0" applyBorder="0" applyAlignment="0" applyProtection="0"/>
    <xf numFmtId="0" fontId="49" fillId="40" borderId="0" applyNumberFormat="0" applyBorder="0" applyAlignment="0" applyProtection="0"/>
    <xf numFmtId="0" fontId="49" fillId="37" borderId="0" applyNumberFormat="0" applyBorder="0" applyAlignment="0" applyProtection="0"/>
    <xf numFmtId="0" fontId="49" fillId="38"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37" borderId="0" applyNumberFormat="0" applyBorder="0" applyAlignment="0" applyProtection="0"/>
    <xf numFmtId="0" fontId="42" fillId="45"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45" borderId="0" applyNumberFormat="0" applyBorder="0" applyAlignment="0" applyProtection="0"/>
    <xf numFmtId="0" fontId="50" fillId="45" borderId="0" applyNumberFormat="0" applyBorder="0" applyAlignment="0" applyProtection="0"/>
    <xf numFmtId="0" fontId="50" fillId="45" borderId="0" applyNumberFormat="0" applyBorder="0" applyAlignment="0" applyProtection="0"/>
    <xf numFmtId="0" fontId="50" fillId="45" borderId="0" applyNumberFormat="0" applyBorder="0" applyAlignment="0" applyProtection="0"/>
    <xf numFmtId="0" fontId="50" fillId="4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183" fontId="50" fillId="41" borderId="0" applyNumberFormat="0" applyBorder="0" applyAlignment="0" applyProtection="0"/>
    <xf numFmtId="0" fontId="39"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183" fontId="50" fillId="41" borderId="0" applyNumberFormat="0" applyBorder="0" applyAlignment="0" applyProtection="0"/>
    <xf numFmtId="0" fontId="2" fillId="10" borderId="0" applyNumberFormat="0" applyBorder="0" applyAlignment="0" applyProtection="0"/>
    <xf numFmtId="0" fontId="50" fillId="41" borderId="0" applyNumberFormat="0" applyBorder="0" applyAlignment="0" applyProtection="0"/>
    <xf numFmtId="180" fontId="51" fillId="46" borderId="0" applyNumberFormat="0" applyBorder="0" applyAlignment="0" applyProtection="0"/>
    <xf numFmtId="0" fontId="50" fillId="45"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8" borderId="0" applyNumberFormat="0" applyBorder="0" applyAlignment="0" applyProtection="0"/>
    <xf numFmtId="0" fontId="51" fillId="46" borderId="0" applyNumberFormat="0" applyBorder="0" applyAlignment="0" applyProtection="0"/>
    <xf numFmtId="0" fontId="52" fillId="49" borderId="0" applyNumberFormat="0" applyBorder="0" applyAlignment="0" applyProtection="0"/>
    <xf numFmtId="180" fontId="53" fillId="46" borderId="0" applyNumberFormat="0" applyBorder="0" applyAlignment="0" applyProtection="0"/>
    <xf numFmtId="0" fontId="51" fillId="41" borderId="0" applyNumberFormat="0" applyBorder="0" applyAlignment="0" applyProtection="0"/>
    <xf numFmtId="0" fontId="53" fillId="50" borderId="0" applyNumberFormat="0" applyBorder="0" applyAlignment="0" applyProtection="0"/>
    <xf numFmtId="180" fontId="51" fillId="46"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9" fillId="41" borderId="0" applyNumberFormat="0" applyBorder="0" applyAlignment="0" applyProtection="0"/>
    <xf numFmtId="0" fontId="50" fillId="4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9" fillId="41" borderId="0" applyNumberFormat="0" applyBorder="0" applyAlignment="0" applyProtection="0"/>
    <xf numFmtId="0" fontId="42" fillId="4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9" fillId="42" borderId="0" applyNumberFormat="0" applyBorder="0" applyAlignment="0" applyProtection="0"/>
    <xf numFmtId="0" fontId="2" fillId="14" borderId="0" applyNumberFormat="0" applyBorder="0" applyAlignment="0" applyProtection="0"/>
    <xf numFmtId="0" fontId="50" fillId="42" borderId="0" applyNumberFormat="0" applyBorder="0" applyAlignment="0" applyProtection="0"/>
    <xf numFmtId="180" fontId="51" fillId="52"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4" borderId="0" applyNumberFormat="0" applyBorder="0" applyAlignment="0" applyProtection="0"/>
    <xf numFmtId="0" fontId="51" fillId="52" borderId="0" applyNumberFormat="0" applyBorder="0" applyAlignment="0" applyProtection="0"/>
    <xf numFmtId="0" fontId="52" fillId="55" borderId="0" applyNumberFormat="0" applyBorder="0" applyAlignment="0" applyProtection="0"/>
    <xf numFmtId="180" fontId="53" fillId="52" borderId="0" applyNumberFormat="0" applyBorder="0" applyAlignment="0" applyProtection="0"/>
    <xf numFmtId="0" fontId="51" fillId="42" borderId="0" applyNumberFormat="0" applyBorder="0" applyAlignment="0" applyProtection="0"/>
    <xf numFmtId="0" fontId="53" fillId="45" borderId="0" applyNumberFormat="0" applyBorder="0" applyAlignment="0" applyProtection="0"/>
    <xf numFmtId="180" fontId="51" fillId="5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9" fillId="42" borderId="0" applyNumberFormat="0" applyBorder="0" applyAlignment="0" applyProtection="0"/>
    <xf numFmtId="0" fontId="50" fillId="42" borderId="0" applyNumberFormat="0" applyBorder="0" applyAlignment="0" applyProtection="0"/>
    <xf numFmtId="0" fontId="2" fillId="14" borderId="0" applyNumberFormat="0" applyBorder="0" applyAlignment="0" applyProtection="0"/>
    <xf numFmtId="0" fontId="50" fillId="56"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9" fillId="42" borderId="0" applyNumberFormat="0" applyBorder="0" applyAlignment="0" applyProtection="0"/>
    <xf numFmtId="0" fontId="42" fillId="4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9" fillId="43" borderId="0" applyNumberFormat="0" applyBorder="0" applyAlignment="0" applyProtection="0"/>
    <xf numFmtId="0" fontId="2" fillId="18" borderId="0" applyNumberFormat="0" applyBorder="0" applyAlignment="0" applyProtection="0"/>
    <xf numFmtId="0" fontId="50" fillId="43" borderId="0" applyNumberFormat="0" applyBorder="0" applyAlignment="0" applyProtection="0"/>
    <xf numFmtId="180" fontId="51" fillId="57"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9" borderId="0" applyNumberFormat="0" applyBorder="0" applyAlignment="0" applyProtection="0"/>
    <xf numFmtId="0" fontId="51" fillId="57" borderId="0" applyNumberFormat="0" applyBorder="0" applyAlignment="0" applyProtection="0"/>
    <xf numFmtId="0" fontId="52" fillId="58" borderId="0" applyNumberFormat="0" applyBorder="0" applyAlignment="0" applyProtection="0"/>
    <xf numFmtId="180" fontId="53" fillId="57" borderId="0" applyNumberFormat="0" applyBorder="0" applyAlignment="0" applyProtection="0"/>
    <xf numFmtId="0" fontId="51" fillId="43" borderId="0" applyNumberFormat="0" applyBorder="0" applyAlignment="0" applyProtection="0"/>
    <xf numFmtId="180" fontId="51"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9" fillId="43" borderId="0" applyNumberFormat="0" applyBorder="0" applyAlignment="0" applyProtection="0"/>
    <xf numFmtId="0" fontId="50" fillId="43" borderId="0" applyNumberFormat="0" applyBorder="0" applyAlignment="0" applyProtection="0"/>
    <xf numFmtId="0" fontId="2" fillId="18" borderId="0" applyNumberFormat="0" applyBorder="0" applyAlignment="0" applyProtection="0"/>
    <xf numFmtId="0" fontId="50" fillId="60"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9" fillId="43" borderId="0" applyNumberFormat="0" applyBorder="0" applyAlignment="0" applyProtection="0"/>
    <xf numFmtId="0" fontId="42"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9" fillId="44" borderId="0" applyNumberFormat="0" applyBorder="0" applyAlignment="0" applyProtection="0"/>
    <xf numFmtId="0" fontId="2" fillId="22" borderId="0" applyNumberFormat="0" applyBorder="0" applyAlignment="0" applyProtection="0"/>
    <xf numFmtId="0" fontId="50" fillId="44" borderId="0" applyNumberFormat="0" applyBorder="0" applyAlignment="0" applyProtection="0"/>
    <xf numFmtId="180" fontId="51" fillId="42"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54" borderId="0" applyNumberFormat="0" applyBorder="0" applyAlignment="0" applyProtection="0"/>
    <xf numFmtId="0" fontId="51" fillId="42" borderId="0" applyNumberFormat="0" applyBorder="0" applyAlignment="0" applyProtection="0"/>
    <xf numFmtId="0" fontId="52" fillId="56" borderId="0" applyNumberFormat="0" applyBorder="0" applyAlignment="0" applyProtection="0"/>
    <xf numFmtId="180" fontId="53" fillId="42" borderId="0" applyNumberFormat="0" applyBorder="0" applyAlignment="0" applyProtection="0"/>
    <xf numFmtId="0" fontId="51" fillId="44" borderId="0" applyNumberFormat="0" applyBorder="0" applyAlignment="0" applyProtection="0"/>
    <xf numFmtId="0" fontId="53" fillId="50" borderId="0" applyNumberFormat="0" applyBorder="0" applyAlignment="0" applyProtection="0"/>
    <xf numFmtId="180" fontId="51" fillId="4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9" fillId="44" borderId="0" applyNumberFormat="0" applyBorder="0" applyAlignment="0" applyProtection="0"/>
    <xf numFmtId="0" fontId="50" fillId="44" borderId="0" applyNumberFormat="0" applyBorder="0" applyAlignment="0" applyProtection="0"/>
    <xf numFmtId="0" fontId="2" fillId="22" borderId="0" applyNumberFormat="0" applyBorder="0" applyAlignment="0" applyProtection="0"/>
    <xf numFmtId="0" fontId="50" fillId="59"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9" fillId="44" borderId="0" applyNumberFormat="0" applyBorder="0" applyAlignment="0" applyProtection="0"/>
    <xf numFmtId="0" fontId="42"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9" fillId="37" borderId="0" applyNumberFormat="0" applyBorder="0" applyAlignment="0" applyProtection="0"/>
    <xf numFmtId="0" fontId="50" fillId="37" borderId="0" applyNumberFormat="0" applyBorder="0" applyAlignment="0" applyProtection="0"/>
    <xf numFmtId="0" fontId="2" fillId="26" borderId="0" applyNumberFormat="0" applyBorder="0" applyAlignment="0" applyProtection="0"/>
    <xf numFmtId="0" fontId="53" fillId="26" borderId="0" applyNumberFormat="0" applyBorder="0" applyAlignment="0" applyProtection="0"/>
    <xf numFmtId="180" fontId="51" fillId="4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9" fillId="37" borderId="0" applyNumberFormat="0" applyBorder="0" applyAlignment="0" applyProtection="0"/>
    <xf numFmtId="0" fontId="42" fillId="37" borderId="0" applyNumberFormat="0" applyBorder="0" applyAlignment="0" applyProtection="0"/>
    <xf numFmtId="0" fontId="50" fillId="37" borderId="0" applyNumberFormat="0" applyBorder="0" applyAlignment="0" applyProtection="0"/>
    <xf numFmtId="0" fontId="50" fillId="54"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9" fillId="45" borderId="0" applyNumberFormat="0" applyBorder="0" applyAlignment="0" applyProtection="0"/>
    <xf numFmtId="0" fontId="2" fillId="30" borderId="0" applyNumberFormat="0" applyBorder="0" applyAlignment="0" applyProtection="0"/>
    <xf numFmtId="0" fontId="50" fillId="45" borderId="0" applyNumberFormat="0" applyBorder="0" applyAlignment="0" applyProtection="0"/>
    <xf numFmtId="0" fontId="52" fillId="58" borderId="0" applyNumberFormat="0" applyBorder="0" applyAlignment="0" applyProtection="0"/>
    <xf numFmtId="0" fontId="53" fillId="57" borderId="0" applyNumberFormat="0" applyBorder="0" applyAlignment="0" applyProtection="0"/>
    <xf numFmtId="0" fontId="53" fillId="30" borderId="0" applyNumberFormat="0" applyBorder="0" applyAlignment="0" applyProtection="0"/>
    <xf numFmtId="180" fontId="51"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9" fillId="45" borderId="0" applyNumberFormat="0" applyBorder="0" applyAlignment="0" applyProtection="0"/>
    <xf numFmtId="0" fontId="50" fillId="45" borderId="0" applyNumberFormat="0" applyBorder="0" applyAlignment="0" applyProtection="0"/>
    <xf numFmtId="0" fontId="2" fillId="30" borderId="0" applyNumberFormat="0" applyBorder="0" applyAlignment="0" applyProtection="0"/>
    <xf numFmtId="0" fontId="50" fillId="53"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9" fillId="45" borderId="0" applyNumberFormat="0" applyBorder="0" applyAlignment="0" applyProtection="0"/>
    <xf numFmtId="0" fontId="42" fillId="45"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54" fillId="37" borderId="0" applyNumberFormat="0" applyBorder="0" applyAlignment="0" applyProtection="0"/>
    <xf numFmtId="0" fontId="54"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4" fillId="37" borderId="0" applyNumberFormat="0" applyBorder="0" applyAlignment="0" applyProtection="0"/>
    <xf numFmtId="0" fontId="54" fillId="38"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51"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56"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60"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59"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54" borderId="0" applyNumberFormat="0" applyBorder="0" applyAlignment="0" applyProtection="0"/>
    <xf numFmtId="0" fontId="50" fillId="45" borderId="0" applyNumberFormat="0" applyBorder="0" applyAlignment="0" applyProtection="0"/>
    <xf numFmtId="0" fontId="50" fillId="45" borderId="0" applyNumberFormat="0" applyBorder="0" applyAlignment="0" applyProtection="0"/>
    <xf numFmtId="0" fontId="50" fillId="53" borderId="0" applyNumberFormat="0" applyBorder="0" applyAlignment="0" applyProtection="0"/>
    <xf numFmtId="0" fontId="55" fillId="61" borderId="0" applyNumberFormat="0" applyBorder="0" applyAlignment="0" applyProtection="0"/>
    <xf numFmtId="0" fontId="55" fillId="52" borderId="0" applyNumberFormat="0" applyBorder="0" applyAlignment="0" applyProtection="0"/>
    <xf numFmtId="0" fontId="55" fillId="57" borderId="0" applyNumberFormat="0" applyBorder="0" applyAlignment="0" applyProtection="0"/>
    <xf numFmtId="0" fontId="55" fillId="45" borderId="0" applyNumberFormat="0" applyBorder="0" applyAlignment="0" applyProtection="0"/>
    <xf numFmtId="0" fontId="55" fillId="37" borderId="0" applyNumberFormat="0" applyBorder="0" applyAlignment="0" applyProtection="0"/>
    <xf numFmtId="0" fontId="55" fillId="57"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9" fillId="4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6"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42" fillId="4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5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61"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49" fillId="4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6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50" fillId="62"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9" fillId="4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6"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42" fillId="42"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63"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52" borderId="0" applyNumberFormat="0" applyBorder="0" applyAlignment="0" applyProtection="0"/>
    <xf numFmtId="0" fontId="2" fillId="14"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49"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50" fillId="5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5" fillId="0" borderId="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9"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6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42" fillId="4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49" fillId="4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50" fillId="5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9"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42" fillId="44"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45"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49" fillId="37"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5" fillId="0" borderId="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5" fillId="0" borderId="0"/>
    <xf numFmtId="0" fontId="25" fillId="0" borderId="0"/>
    <xf numFmtId="0" fontId="2" fillId="22" borderId="0" applyNumberFormat="0" applyBorder="0" applyAlignment="0" applyProtection="0"/>
    <xf numFmtId="0" fontId="2" fillId="22" borderId="0" applyNumberFormat="0" applyBorder="0" applyAlignment="0" applyProtection="0"/>
    <xf numFmtId="0" fontId="25" fillId="0" borderId="0"/>
    <xf numFmtId="0" fontId="2" fillId="22" borderId="0" applyNumberFormat="0" applyBorder="0" applyAlignment="0" applyProtection="0"/>
    <xf numFmtId="0" fontId="2" fillId="22" borderId="0" applyNumberFormat="0" applyBorder="0" applyAlignment="0" applyProtection="0"/>
    <xf numFmtId="0" fontId="50" fillId="4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9" fillId="37"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5" fillId="0" borderId="0"/>
    <xf numFmtId="0" fontId="50" fillId="37"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5" fillId="0" borderId="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5" fillId="0" borderId="0" applyProtection="0"/>
    <xf numFmtId="0" fontId="25" fillId="0" borderId="0"/>
    <xf numFmtId="0" fontId="2" fillId="26"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42"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5" fillId="0" borderId="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5" fillId="0" borderId="0"/>
    <xf numFmtId="0" fontId="25" fillId="0" borderId="0"/>
    <xf numFmtId="0" fontId="2" fillId="26" borderId="0" applyNumberFormat="0" applyBorder="0" applyAlignment="0" applyProtection="0"/>
    <xf numFmtId="0" fontId="2" fillId="26" borderId="0" applyNumberFormat="0" applyBorder="0" applyAlignment="0" applyProtection="0"/>
    <xf numFmtId="0" fontId="25" fillId="0" borderId="0"/>
    <xf numFmtId="0" fontId="2" fillId="26" borderId="0" applyNumberFormat="0" applyBorder="0" applyAlignment="0" applyProtection="0"/>
    <xf numFmtId="0" fontId="2" fillId="26" borderId="0" applyNumberFormat="0" applyBorder="0" applyAlignment="0" applyProtection="0"/>
    <xf numFmtId="0" fontId="50" fillId="6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9" fillId="45"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5" fillId="0" borderId="0"/>
    <xf numFmtId="0" fontId="50" fillId="57"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5" fillId="0" borderId="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5" fillId="0" borderId="0" applyProtection="0"/>
    <xf numFmtId="0" fontId="25" fillId="0" borderId="0"/>
    <xf numFmtId="0" fontId="2" fillId="3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0" fontId="50" fillId="5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42" fillId="4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57" borderId="0" applyNumberFormat="0" applyBorder="0" applyAlignment="0" applyProtection="0"/>
    <xf numFmtId="0" fontId="2" fillId="30"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37" fontId="57"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37" fontId="57" fillId="0" borderId="0"/>
    <xf numFmtId="0" fontId="25"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37" fontId="57" fillId="0" borderId="0"/>
    <xf numFmtId="0" fontId="25" fillId="0" borderId="0"/>
    <xf numFmtId="0" fontId="25" fillId="0" borderId="0"/>
    <xf numFmtId="0" fontId="2" fillId="30" borderId="0" applyNumberFormat="0" applyBorder="0" applyAlignment="0" applyProtection="0"/>
    <xf numFmtId="0" fontId="2" fillId="30" borderId="0" applyNumberFormat="0" applyBorder="0" applyAlignment="0" applyProtection="0"/>
    <xf numFmtId="0" fontId="25" fillId="0" borderId="0"/>
    <xf numFmtId="0" fontId="2" fillId="30" borderId="0" applyNumberFormat="0" applyBorder="0" applyAlignment="0" applyProtection="0"/>
    <xf numFmtId="0" fontId="2" fillId="30" borderId="0" applyNumberFormat="0" applyBorder="0" applyAlignment="0" applyProtection="0"/>
    <xf numFmtId="37" fontId="57" fillId="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37" borderId="0" applyNumberFormat="0" applyBorder="0" applyAlignment="0" applyProtection="0"/>
    <xf numFmtId="0" fontId="58" fillId="45" borderId="0" applyNumberFormat="0" applyBorder="0" applyAlignment="0" applyProtection="0"/>
    <xf numFmtId="0" fontId="59" fillId="0" borderId="16" applyNumberFormat="0" applyFill="0" applyAlignment="0" applyProtection="0"/>
    <xf numFmtId="0" fontId="59" fillId="0" borderId="0" applyNumberFormat="0" applyFill="0" applyBorder="0" applyAlignment="0" applyProtection="0"/>
    <xf numFmtId="0" fontId="49" fillId="57" borderId="0" applyNumberFormat="0" applyBorder="0" applyAlignment="0" applyProtection="0"/>
    <xf numFmtId="0" fontId="49" fillId="66" borderId="0" applyNumberFormat="0" applyBorder="0" applyAlignment="0" applyProtection="0"/>
    <xf numFmtId="0" fontId="49" fillId="39" borderId="0" applyNumberFormat="0" applyBorder="0" applyAlignment="0" applyProtection="0"/>
    <xf numFmtId="0" fontId="49" fillId="52" borderId="0" applyNumberFormat="0" applyBorder="0" applyAlignment="0" applyProtection="0"/>
    <xf numFmtId="0" fontId="49" fillId="57" borderId="0" applyNumberFormat="0" applyBorder="0" applyAlignment="0" applyProtection="0"/>
    <xf numFmtId="0" fontId="49" fillId="38" borderId="0" applyNumberFormat="0" applyBorder="0" applyAlignment="0" applyProtection="0"/>
    <xf numFmtId="0" fontId="42" fillId="61" borderId="0" applyNumberFormat="0" applyBorder="0" applyAlignment="0" applyProtection="0"/>
    <xf numFmtId="0" fontId="42" fillId="52" borderId="0" applyNumberFormat="0" applyBorder="0" applyAlignment="0" applyProtection="0"/>
    <xf numFmtId="0" fontId="42" fillId="67" borderId="0" applyNumberFormat="0" applyBorder="0" applyAlignment="0" applyProtection="0"/>
    <xf numFmtId="0" fontId="42" fillId="44" borderId="0" applyNumberFormat="0" applyBorder="0" applyAlignment="0" applyProtection="0"/>
    <xf numFmtId="0" fontId="42" fillId="61" borderId="0" applyNumberFormat="0" applyBorder="0" applyAlignment="0" applyProtection="0"/>
    <xf numFmtId="0" fontId="42" fillId="68"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9" borderId="0" applyNumberFormat="0" applyBorder="0" applyAlignment="0" applyProtection="0"/>
    <xf numFmtId="0" fontId="25" fillId="0" borderId="0" applyProtection="0"/>
    <xf numFmtId="0" fontId="50" fillId="61" borderId="0" applyNumberFormat="0" applyBorder="0" applyAlignment="0" applyProtection="0"/>
    <xf numFmtId="0" fontId="50" fillId="69" borderId="0" applyNumberFormat="0" applyBorder="0" applyAlignment="0" applyProtection="0"/>
    <xf numFmtId="0" fontId="50" fillId="61" borderId="0" applyNumberFormat="0" applyBorder="0" applyAlignment="0" applyProtection="0"/>
    <xf numFmtId="0" fontId="50" fillId="52" borderId="0" applyNumberFormat="0" applyBorder="0" applyAlignment="0" applyProtection="0"/>
    <xf numFmtId="0" fontId="50" fillId="52" borderId="0" applyNumberFormat="0" applyBorder="0" applyAlignment="0" applyProtection="0"/>
    <xf numFmtId="0" fontId="50" fillId="52" borderId="0" applyNumberFormat="0" applyBorder="0" applyAlignment="0" applyProtection="0"/>
    <xf numFmtId="0" fontId="50" fillId="55" borderId="0" applyNumberFormat="0" applyBorder="0" applyAlignment="0" applyProtection="0"/>
    <xf numFmtId="0" fontId="25" fillId="0" borderId="0" applyProtection="0"/>
    <xf numFmtId="0" fontId="50" fillId="52" borderId="0" applyNumberFormat="0" applyBorder="0" applyAlignment="0" applyProtection="0"/>
    <xf numFmtId="0" fontId="50" fillId="55" borderId="0" applyNumberFormat="0" applyBorder="0" applyAlignment="0" applyProtection="0"/>
    <xf numFmtId="0" fontId="50" fillId="52"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70" borderId="0" applyNumberFormat="0" applyBorder="0" applyAlignment="0" applyProtection="0"/>
    <xf numFmtId="0" fontId="25" fillId="0" borderId="0" applyProtection="0"/>
    <xf numFmtId="0" fontId="50" fillId="67" borderId="0" applyNumberFormat="0" applyBorder="0" applyAlignment="0" applyProtection="0"/>
    <xf numFmtId="0" fontId="50" fillId="70" borderId="0" applyNumberFormat="0" applyBorder="0" applyAlignment="0" applyProtection="0"/>
    <xf numFmtId="0" fontId="50" fillId="67"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59" borderId="0" applyNumberFormat="0" applyBorder="0" applyAlignment="0" applyProtection="0"/>
    <xf numFmtId="0" fontId="25" fillId="0" borderId="0" applyProtection="0"/>
    <xf numFmtId="0" fontId="50" fillId="44" borderId="0" applyNumberFormat="0" applyBorder="0" applyAlignment="0" applyProtection="0"/>
    <xf numFmtId="0" fontId="50" fillId="59" borderId="0" applyNumberFormat="0" applyBorder="0" applyAlignment="0" applyProtection="0"/>
    <xf numFmtId="0" fontId="50" fillId="44"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9" borderId="0" applyNumberFormat="0" applyBorder="0" applyAlignment="0" applyProtection="0"/>
    <xf numFmtId="0" fontId="25" fillId="0" borderId="0" applyProtection="0"/>
    <xf numFmtId="0" fontId="50" fillId="61" borderId="0" applyNumberFormat="0" applyBorder="0" applyAlignment="0" applyProtection="0"/>
    <xf numFmtId="0" fontId="50" fillId="69" borderId="0" applyNumberFormat="0" applyBorder="0" applyAlignment="0" applyProtection="0"/>
    <xf numFmtId="0" fontId="50" fillId="61"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71" borderId="0" applyNumberFormat="0" applyBorder="0" applyAlignment="0" applyProtection="0"/>
    <xf numFmtId="0" fontId="25" fillId="0" borderId="0" applyProtection="0"/>
    <xf numFmtId="0" fontId="50" fillId="68" borderId="0" applyNumberFormat="0" applyBorder="0" applyAlignment="0" applyProtection="0"/>
    <xf numFmtId="0" fontId="50" fillId="71" borderId="0" applyNumberFormat="0" applyBorder="0" applyAlignment="0" applyProtection="0"/>
    <xf numFmtId="0" fontId="50" fillId="6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9" fillId="61" borderId="0" applyNumberFormat="0" applyBorder="0" applyAlignment="0" applyProtection="0"/>
    <xf numFmtId="0" fontId="25" fillId="0" borderId="0"/>
    <xf numFmtId="0" fontId="50" fillId="61" borderId="0" applyNumberFormat="0" applyBorder="0" applyAlignment="0" applyProtection="0"/>
    <xf numFmtId="180" fontId="51" fillId="46" borderId="0" applyNumberFormat="0" applyBorder="0" applyAlignment="0" applyProtection="0"/>
    <xf numFmtId="0" fontId="50" fillId="72"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51" fillId="46" borderId="0" applyNumberFormat="0" applyBorder="0" applyAlignment="0" applyProtection="0"/>
    <xf numFmtId="0" fontId="25" fillId="0" borderId="0" applyProtection="0"/>
    <xf numFmtId="180" fontId="53" fillId="46" borderId="0" applyNumberFormat="0" applyBorder="0" applyAlignment="0" applyProtection="0"/>
    <xf numFmtId="0" fontId="51" fillId="61" borderId="0" applyNumberFormat="0" applyBorder="0" applyAlignment="0" applyProtection="0"/>
    <xf numFmtId="0" fontId="53" fillId="72" borderId="0" applyNumberFormat="0" applyBorder="0" applyAlignment="0" applyProtection="0"/>
    <xf numFmtId="180" fontId="51" fillId="4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9" fillId="61" borderId="0" applyNumberFormat="0" applyBorder="0" applyAlignment="0" applyProtection="0"/>
    <xf numFmtId="0" fontId="50" fillId="61" borderId="0" applyNumberFormat="0" applyBorder="0" applyAlignment="0" applyProtection="0"/>
    <xf numFmtId="0" fontId="25" fillId="0" borderId="0"/>
    <xf numFmtId="0" fontId="25" fillId="0" borderId="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9" fillId="61" borderId="0" applyNumberFormat="0" applyBorder="0" applyAlignment="0" applyProtection="0"/>
    <xf numFmtId="0" fontId="42" fillId="6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9" fillId="52" borderId="0" applyNumberFormat="0" applyBorder="0" applyAlignment="0" applyProtection="0"/>
    <xf numFmtId="0" fontId="50" fillId="52" borderId="0" applyNumberFormat="0" applyBorder="0" applyAlignment="0" applyProtection="0"/>
    <xf numFmtId="0" fontId="25" fillId="0" borderId="0"/>
    <xf numFmtId="180" fontId="51" fillId="5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9" fillId="52" borderId="0" applyNumberFormat="0" applyBorder="0" applyAlignment="0" applyProtection="0"/>
    <xf numFmtId="0" fontId="42" fillId="52" borderId="0" applyNumberFormat="0" applyBorder="0" applyAlignment="0" applyProtection="0"/>
    <xf numFmtId="0" fontId="50" fillId="52" borderId="0" applyNumberFormat="0" applyBorder="0" applyAlignment="0" applyProtection="0"/>
    <xf numFmtId="0" fontId="25" fillId="0" borderId="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9" fillId="5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9" fillId="67" borderId="0" applyNumberFormat="0" applyBorder="0" applyAlignment="0" applyProtection="0"/>
    <xf numFmtId="0" fontId="25" fillId="0" borderId="0"/>
    <xf numFmtId="0" fontId="50" fillId="67" borderId="0" applyNumberFormat="0" applyBorder="0" applyAlignment="0" applyProtection="0"/>
    <xf numFmtId="180" fontId="51" fillId="35"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51" fillId="35" borderId="0" applyNumberFormat="0" applyBorder="0" applyAlignment="0" applyProtection="0"/>
    <xf numFmtId="0" fontId="25" fillId="0" borderId="0" applyProtection="0"/>
    <xf numFmtId="180" fontId="53" fillId="35" borderId="0" applyNumberFormat="0" applyBorder="0" applyAlignment="0" applyProtection="0"/>
    <xf numFmtId="0" fontId="51" fillId="67" borderId="0" applyNumberFormat="0" applyBorder="0" applyAlignment="0" applyProtection="0"/>
    <xf numFmtId="180" fontId="51" fillId="3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9" fillId="67" borderId="0" applyNumberFormat="0" applyBorder="0" applyAlignment="0" applyProtection="0"/>
    <xf numFmtId="0" fontId="50" fillId="67" borderId="0" applyNumberFormat="0" applyBorder="0" applyAlignment="0" applyProtection="0"/>
    <xf numFmtId="0" fontId="25" fillId="0" borderId="0"/>
    <xf numFmtId="0" fontId="25" fillId="0" borderId="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9" fillId="67" borderId="0" applyNumberFormat="0" applyBorder="0" applyAlignment="0" applyProtection="0"/>
    <xf numFmtId="0" fontId="42" fillId="6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9" fillId="44" borderId="0" applyNumberFormat="0" applyBorder="0" applyAlignment="0" applyProtection="0"/>
    <xf numFmtId="0" fontId="25" fillId="0" borderId="0"/>
    <xf numFmtId="0" fontId="50" fillId="44" borderId="0" applyNumberFormat="0" applyBorder="0" applyAlignment="0" applyProtection="0"/>
    <xf numFmtId="180" fontId="51" fillId="72" borderId="0" applyNumberFormat="0" applyBorder="0" applyAlignment="0" applyProtection="0"/>
    <xf numFmtId="0" fontId="50" fillId="72"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51" fillId="72" borderId="0" applyNumberFormat="0" applyBorder="0" applyAlignment="0" applyProtection="0"/>
    <xf numFmtId="0" fontId="25" fillId="0" borderId="0" applyProtection="0"/>
    <xf numFmtId="180" fontId="53" fillId="72" borderId="0" applyNumberFormat="0" applyBorder="0" applyAlignment="0" applyProtection="0"/>
    <xf numFmtId="0" fontId="51" fillId="44" borderId="0" applyNumberFormat="0" applyBorder="0" applyAlignment="0" applyProtection="0"/>
    <xf numFmtId="180" fontId="51" fillId="7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9" fillId="44" borderId="0" applyNumberFormat="0" applyBorder="0" applyAlignment="0" applyProtection="0"/>
    <xf numFmtId="0" fontId="50" fillId="44" borderId="0" applyNumberFormat="0" applyBorder="0" applyAlignment="0" applyProtection="0"/>
    <xf numFmtId="0" fontId="25" fillId="0" borderId="0"/>
    <xf numFmtId="0" fontId="25" fillId="0" borderId="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9" fillId="44" borderId="0" applyNumberFormat="0" applyBorder="0" applyAlignment="0" applyProtection="0"/>
    <xf numFmtId="0" fontId="42" fillId="44"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9" fillId="61" borderId="0" applyNumberFormat="0" applyBorder="0" applyAlignment="0" applyProtection="0"/>
    <xf numFmtId="0" fontId="25" fillId="0" borderId="0"/>
    <xf numFmtId="0" fontId="50" fillId="61" borderId="0" applyNumberFormat="0" applyBorder="0" applyAlignment="0" applyProtection="0"/>
    <xf numFmtId="0" fontId="53" fillId="27" borderId="0" applyNumberFormat="0" applyBorder="0" applyAlignment="0" applyProtection="0"/>
    <xf numFmtId="180" fontId="51" fillId="4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9" fillId="61" borderId="0" applyNumberFormat="0" applyBorder="0" applyAlignment="0" applyProtection="0"/>
    <xf numFmtId="0" fontId="50" fillId="61" borderId="0" applyNumberFormat="0" applyBorder="0" applyAlignment="0" applyProtection="0"/>
    <xf numFmtId="0" fontId="25" fillId="0" borderId="0"/>
    <xf numFmtId="0" fontId="25" fillId="0" borderId="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9" fillId="61" borderId="0" applyNumberFormat="0" applyBorder="0" applyAlignment="0" applyProtection="0"/>
    <xf numFmtId="0" fontId="42" fillId="61"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9" fillId="68" borderId="0" applyNumberFormat="0" applyBorder="0" applyAlignment="0" applyProtection="0"/>
    <xf numFmtId="0" fontId="25" fillId="0" borderId="0"/>
    <xf numFmtId="0" fontId="50" fillId="68" borderId="0" applyNumberFormat="0" applyBorder="0" applyAlignment="0" applyProtection="0"/>
    <xf numFmtId="180" fontId="51" fillId="35" borderId="0" applyNumberFormat="0" applyBorder="0" applyAlignment="0" applyProtection="0"/>
    <xf numFmtId="0" fontId="50" fillId="35"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51" fillId="35" borderId="0" applyNumberFormat="0" applyBorder="0" applyAlignment="0" applyProtection="0"/>
    <xf numFmtId="0" fontId="25" fillId="0" borderId="0" applyProtection="0"/>
    <xf numFmtId="180" fontId="53" fillId="35" borderId="0" applyNumberFormat="0" applyBorder="0" applyAlignment="0" applyProtection="0"/>
    <xf numFmtId="0" fontId="51" fillId="68" borderId="0" applyNumberFormat="0" applyBorder="0" applyAlignment="0" applyProtection="0"/>
    <xf numFmtId="0" fontId="53" fillId="45" borderId="0" applyNumberFormat="0" applyBorder="0" applyAlignment="0" applyProtection="0"/>
    <xf numFmtId="180" fontId="51" fillId="3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9" fillId="68" borderId="0" applyNumberFormat="0" applyBorder="0" applyAlignment="0" applyProtection="0"/>
    <xf numFmtId="0" fontId="50" fillId="68" borderId="0" applyNumberFormat="0" applyBorder="0" applyAlignment="0" applyProtection="0"/>
    <xf numFmtId="0" fontId="25" fillId="0" borderId="0"/>
    <xf numFmtId="0" fontId="25" fillId="0" borderId="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9" fillId="68" borderId="0" applyNumberFormat="0" applyBorder="0" applyAlignment="0" applyProtection="0"/>
    <xf numFmtId="0" fontId="42" fillId="6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54" fillId="57" borderId="0" applyNumberFormat="0" applyBorder="0" applyAlignment="0" applyProtection="0"/>
    <xf numFmtId="0" fontId="54" fillId="66" borderId="0" applyNumberFormat="0" applyBorder="0" applyAlignment="0" applyProtection="0"/>
    <xf numFmtId="0" fontId="54" fillId="39" borderId="0" applyNumberFormat="0" applyBorder="0" applyAlignment="0" applyProtection="0"/>
    <xf numFmtId="0" fontId="54" fillId="52" borderId="0" applyNumberFormat="0" applyBorder="0" applyAlignment="0" applyProtection="0"/>
    <xf numFmtId="0" fontId="54" fillId="57" borderId="0" applyNumberFormat="0" applyBorder="0" applyAlignment="0" applyProtection="0"/>
    <xf numFmtId="0" fontId="54" fillId="38"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9" borderId="0" applyNumberFormat="0" applyBorder="0" applyAlignment="0" applyProtection="0"/>
    <xf numFmtId="0" fontId="25" fillId="0" borderId="0" applyProtection="0"/>
    <xf numFmtId="0" fontId="50" fillId="52" borderId="0" applyNumberFormat="0" applyBorder="0" applyAlignment="0" applyProtection="0"/>
    <xf numFmtId="0" fontId="50" fillId="52" borderId="0" applyNumberFormat="0" applyBorder="0" applyAlignment="0" applyProtection="0"/>
    <xf numFmtId="0" fontId="50" fillId="55" borderId="0" applyNumberFormat="0" applyBorder="0" applyAlignment="0" applyProtection="0"/>
    <xf numFmtId="0" fontId="25" fillId="0" borderId="0" applyProtection="0"/>
    <xf numFmtId="0" fontId="50" fillId="67" borderId="0" applyNumberFormat="0" applyBorder="0" applyAlignment="0" applyProtection="0"/>
    <xf numFmtId="0" fontId="50" fillId="67" borderId="0" applyNumberFormat="0" applyBorder="0" applyAlignment="0" applyProtection="0"/>
    <xf numFmtId="0" fontId="50" fillId="70" borderId="0" applyNumberFormat="0" applyBorder="0" applyAlignment="0" applyProtection="0"/>
    <xf numFmtId="0" fontId="25" fillId="0" borderId="0" applyProtection="0"/>
    <xf numFmtId="0" fontId="50" fillId="44" borderId="0" applyNumberFormat="0" applyBorder="0" applyAlignment="0" applyProtection="0"/>
    <xf numFmtId="0" fontId="50" fillId="44" borderId="0" applyNumberFormat="0" applyBorder="0" applyAlignment="0" applyProtection="0"/>
    <xf numFmtId="0" fontId="50" fillId="59" borderId="0" applyNumberFormat="0" applyBorder="0" applyAlignment="0" applyProtection="0"/>
    <xf numFmtId="0" fontId="25" fillId="0" borderId="0" applyProtection="0"/>
    <xf numFmtId="0" fontId="50" fillId="61" borderId="0" applyNumberFormat="0" applyBorder="0" applyAlignment="0" applyProtection="0"/>
    <xf numFmtId="0" fontId="50" fillId="61" borderId="0" applyNumberFormat="0" applyBorder="0" applyAlignment="0" applyProtection="0"/>
    <xf numFmtId="0" fontId="50" fillId="69" borderId="0" applyNumberFormat="0" applyBorder="0" applyAlignment="0" applyProtection="0"/>
    <xf numFmtId="0" fontId="25" fillId="0" borderId="0" applyProtection="0"/>
    <xf numFmtId="0" fontId="50" fillId="68" borderId="0" applyNumberFormat="0" applyBorder="0" applyAlignment="0" applyProtection="0"/>
    <xf numFmtId="0" fontId="50" fillId="68" borderId="0" applyNumberFormat="0" applyBorder="0" applyAlignment="0" applyProtection="0"/>
    <xf numFmtId="0" fontId="50" fillId="71" borderId="0" applyNumberFormat="0" applyBorder="0" applyAlignment="0" applyProtection="0"/>
    <xf numFmtId="0" fontId="25" fillId="0" borderId="0" applyProtection="0"/>
    <xf numFmtId="0" fontId="55" fillId="37" borderId="0" applyNumberFormat="0" applyBorder="0" applyAlignment="0" applyProtection="0"/>
    <xf numFmtId="0" fontId="55" fillId="52" borderId="0" applyNumberFormat="0" applyBorder="0" applyAlignment="0" applyProtection="0"/>
    <xf numFmtId="0" fontId="55" fillId="35" borderId="0" applyNumberFormat="0" applyBorder="0" applyAlignment="0" applyProtection="0"/>
    <xf numFmtId="0" fontId="55" fillId="42" borderId="0" applyNumberFormat="0" applyBorder="0" applyAlignment="0" applyProtection="0"/>
    <xf numFmtId="0" fontId="55" fillId="37" borderId="0" applyNumberFormat="0" applyBorder="0" applyAlignment="0" applyProtection="0"/>
    <xf numFmtId="0" fontId="55" fillId="57"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37" fontId="57"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9" fillId="6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5" fillId="0" borderId="0"/>
    <xf numFmtId="0" fontId="50" fillId="37"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5" fillId="0" borderId="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5" fillId="0" borderId="0" applyProtection="0"/>
    <xf numFmtId="0" fontId="25" fillId="0" borderId="0"/>
    <xf numFmtId="0" fontId="2" fillId="1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42" fillId="6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37" borderId="0" applyNumberFormat="0" applyBorder="0" applyAlignment="0" applyProtection="0"/>
    <xf numFmtId="0" fontId="2" fillId="11"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49" fillId="40"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37" fontId="57"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37" fontId="57" fillId="0" borderId="0"/>
    <xf numFmtId="0" fontId="25"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37" fontId="57" fillId="0" borderId="0"/>
    <xf numFmtId="0" fontId="25" fillId="0" borderId="0"/>
    <xf numFmtId="0" fontId="25" fillId="0" borderId="0"/>
    <xf numFmtId="0" fontId="2" fillId="11" borderId="0" applyNumberFormat="0" applyBorder="0" applyAlignment="0" applyProtection="0"/>
    <xf numFmtId="0" fontId="2" fillId="11" borderId="0" applyNumberFormat="0" applyBorder="0" applyAlignment="0" applyProtection="0"/>
    <xf numFmtId="0" fontId="25" fillId="0" borderId="0"/>
    <xf numFmtId="0" fontId="2" fillId="11" borderId="0" applyNumberFormat="0" applyBorder="0" applyAlignment="0" applyProtection="0"/>
    <xf numFmtId="0" fontId="2" fillId="11" borderId="0" applyNumberFormat="0" applyBorder="0" applyAlignment="0" applyProtection="0"/>
    <xf numFmtId="37" fontId="57"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9" fillId="52"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5" fillId="0" borderId="0"/>
    <xf numFmtId="0" fontId="50" fillId="52"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5" fillId="0" borderId="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5" fillId="0" borderId="0" applyProtection="0"/>
    <xf numFmtId="0" fontId="25" fillId="0" borderId="0"/>
    <xf numFmtId="0" fontId="2" fillId="15"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42" fillId="52"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5"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5" fillId="0" borderId="0"/>
    <xf numFmtId="0" fontId="25" fillId="0" borderId="0"/>
    <xf numFmtId="0" fontId="2" fillId="15" borderId="0" applyNumberFormat="0" applyBorder="0" applyAlignment="0" applyProtection="0"/>
    <xf numFmtId="0" fontId="2" fillId="15" borderId="0" applyNumberFormat="0" applyBorder="0" applyAlignment="0" applyProtection="0"/>
    <xf numFmtId="0" fontId="25" fillId="0" borderId="0"/>
    <xf numFmtId="0" fontId="2" fillId="15" borderId="0" applyNumberFormat="0" applyBorder="0" applyAlignment="0" applyProtection="0"/>
    <xf numFmtId="0" fontId="2" fillId="15"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37" fontId="57"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19" borderId="0" applyNumberFormat="0" applyBorder="0" applyAlignment="0" applyProtection="0"/>
    <xf numFmtId="0" fontId="2" fillId="0" borderId="0"/>
    <xf numFmtId="37" fontId="57" fillId="0" borderId="0"/>
    <xf numFmtId="0" fontId="2" fillId="19" borderId="0" applyNumberFormat="0" applyBorder="0" applyAlignment="0" applyProtection="0"/>
    <xf numFmtId="0" fontId="2" fillId="0" borderId="0"/>
    <xf numFmtId="0" fontId="50" fillId="6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67"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5" fillId="0" borderId="0"/>
    <xf numFmtId="0" fontId="50" fillId="35"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6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5" fillId="0" borderId="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5" fillId="0" borderId="0" applyProtection="0"/>
    <xf numFmtId="0" fontId="25" fillId="0" borderId="0"/>
    <xf numFmtId="0" fontId="2" fillId="19"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50"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19" borderId="0" applyNumberFormat="0" applyBorder="0" applyAlignment="0" applyProtection="0"/>
    <xf numFmtId="0" fontId="2" fillId="6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 fillId="19"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63"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49" fillId="44"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37" fontId="57"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37" fontId="57" fillId="0" borderId="0"/>
    <xf numFmtId="0" fontId="25"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37" fontId="57" fillId="0" borderId="0"/>
    <xf numFmtId="0" fontId="25" fillId="0" borderId="0"/>
    <xf numFmtId="0" fontId="25" fillId="0" borderId="0"/>
    <xf numFmtId="0" fontId="2" fillId="19" borderId="0" applyNumberFormat="0" applyBorder="0" applyAlignment="0" applyProtection="0"/>
    <xf numFmtId="0" fontId="2" fillId="19" borderId="0" applyNumberFormat="0" applyBorder="0" applyAlignment="0" applyProtection="0"/>
    <xf numFmtId="0" fontId="25" fillId="0" borderId="0"/>
    <xf numFmtId="0" fontId="2" fillId="19" borderId="0" applyNumberFormat="0" applyBorder="0" applyAlignment="0" applyProtection="0"/>
    <xf numFmtId="0" fontId="2" fillId="19"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37" fontId="57"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23" borderId="0" applyNumberFormat="0" applyBorder="0" applyAlignment="0" applyProtection="0"/>
    <xf numFmtId="0" fontId="2" fillId="0" borderId="0"/>
    <xf numFmtId="37" fontId="57" fillId="0" borderId="0"/>
    <xf numFmtId="0" fontId="2" fillId="23" borderId="0" applyNumberFormat="0" applyBorder="0" applyAlignment="0" applyProtection="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44"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5" fillId="0" borderId="0"/>
    <xf numFmtId="0" fontId="50" fillId="42"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7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5" fillId="0" borderId="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5" fillId="0" borderId="0" applyProtection="0"/>
    <xf numFmtId="0" fontId="25" fillId="0" borderId="0"/>
    <xf numFmtId="0" fontId="2" fillId="2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50"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23" borderId="0" applyNumberFormat="0" applyBorder="0" applyAlignment="0" applyProtection="0"/>
    <xf numFmtId="0" fontId="2" fillId="7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 fillId="23" borderId="0" applyNumberFormat="0" applyBorder="0" applyAlignment="0" applyProtection="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7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7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73" borderId="0" applyNumberFormat="0" applyBorder="0" applyAlignment="0" applyProtection="0"/>
    <xf numFmtId="0" fontId="2" fillId="73" borderId="0" applyNumberFormat="0" applyBorder="0" applyAlignment="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49" fillId="61"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37" fontId="57"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37" fontId="57" fillId="0" borderId="0"/>
    <xf numFmtId="0" fontId="25"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73" borderId="0" applyNumberFormat="0" applyBorder="0" applyAlignment="0" applyProtection="0"/>
    <xf numFmtId="0" fontId="2" fillId="73" borderId="0" applyNumberFormat="0" applyBorder="0" applyAlignment="0" applyProtection="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37" fontId="57" fillId="0" borderId="0"/>
    <xf numFmtId="0" fontId="25" fillId="0" borderId="0"/>
    <xf numFmtId="0" fontId="25" fillId="0" borderId="0"/>
    <xf numFmtId="0" fontId="2" fillId="23" borderId="0" applyNumberFormat="0" applyBorder="0" applyAlignment="0" applyProtection="0"/>
    <xf numFmtId="0" fontId="2" fillId="23" borderId="0" applyNumberFormat="0" applyBorder="0" applyAlignment="0" applyProtection="0"/>
    <xf numFmtId="0" fontId="25" fillId="0" borderId="0"/>
    <xf numFmtId="0" fontId="2" fillId="23" borderId="0" applyNumberFormat="0" applyBorder="0" applyAlignment="0" applyProtection="0"/>
    <xf numFmtId="0" fontId="2" fillId="23"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37" fontId="57"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27" borderId="0" applyNumberFormat="0" applyBorder="0" applyAlignment="0" applyProtection="0"/>
    <xf numFmtId="0" fontId="2" fillId="0" borderId="0"/>
    <xf numFmtId="37" fontId="57" fillId="0" borderId="0"/>
    <xf numFmtId="0" fontId="2" fillId="27" borderId="0" applyNumberFormat="0" applyBorder="0" applyAlignment="0" applyProtection="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61"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5" fillId="0" borderId="0"/>
    <xf numFmtId="0" fontId="50" fillId="3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6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5" fillId="0" borderId="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5" fillId="0" borderId="0" applyProtection="0"/>
    <xf numFmtId="0" fontId="25" fillId="0" borderId="0"/>
    <xf numFmtId="0" fontId="2" fillId="27"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50"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27" borderId="0" applyNumberFormat="0" applyBorder="0" applyAlignment="0" applyProtection="0"/>
    <xf numFmtId="0" fontId="2" fillId="6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 fillId="27" borderId="0" applyNumberFormat="0" applyBorder="0" applyAlignment="0" applyProtection="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62"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37" fontId="57"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37" fontId="57" fillId="0" borderId="0"/>
    <xf numFmtId="0" fontId="25"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2" borderId="0" applyNumberFormat="0" applyBorder="0" applyAlignment="0" applyProtection="0"/>
    <xf numFmtId="0" fontId="2" fillId="62" borderId="0" applyNumberFormat="0" applyBorder="0" applyAlignment="0" applyProtection="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37" fontId="57" fillId="0" borderId="0"/>
    <xf numFmtId="0" fontId="25" fillId="0" borderId="0"/>
    <xf numFmtId="0" fontId="25" fillId="0" borderId="0"/>
    <xf numFmtId="0" fontId="2" fillId="27" borderId="0" applyNumberFormat="0" applyBorder="0" applyAlignment="0" applyProtection="0"/>
    <xf numFmtId="0" fontId="2" fillId="27" borderId="0" applyNumberFormat="0" applyBorder="0" applyAlignment="0" applyProtection="0"/>
    <xf numFmtId="0" fontId="25" fillId="0" borderId="0"/>
    <xf numFmtId="0" fontId="2" fillId="27" borderId="0" applyNumberFormat="0" applyBorder="0" applyAlignment="0" applyProtection="0"/>
    <xf numFmtId="0" fontId="2" fillId="27"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37" fontId="57"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31" borderId="0" applyNumberFormat="0" applyBorder="0" applyAlignment="0" applyProtection="0"/>
    <xf numFmtId="0" fontId="2" fillId="0" borderId="0"/>
    <xf numFmtId="37" fontId="57" fillId="0" borderId="0"/>
    <xf numFmtId="0" fontId="2" fillId="31" borderId="0" applyNumberFormat="0" applyBorder="0" applyAlignment="0" applyProtection="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68"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5" fillId="0" borderId="0"/>
    <xf numFmtId="0" fontId="50" fillId="57"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6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5" fillId="0" borderId="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5" fillId="0" borderId="0" applyProtection="0"/>
    <xf numFmtId="0" fontId="25" fillId="0" borderId="0"/>
    <xf numFmtId="0" fontId="2"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50"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31" borderId="0" applyNumberFormat="0" applyBorder="0" applyAlignment="0" applyProtection="0"/>
    <xf numFmtId="0" fontId="2" fillId="6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 fillId="31" borderId="0" applyNumberFormat="0" applyBorder="0" applyAlignment="0" applyProtection="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63"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 fillId="0" borderId="0"/>
    <xf numFmtId="0" fontId="2" fillId="0" borderId="0"/>
    <xf numFmtId="37" fontId="57" fillId="0" borderId="0"/>
    <xf numFmtId="0" fontId="2" fillId="0" borderId="0"/>
    <xf numFmtId="0" fontId="2" fillId="0" borderId="0"/>
    <xf numFmtId="37" fontId="57"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49" fillId="42"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37" fontId="57"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37" fontId="57" fillId="0" borderId="0"/>
    <xf numFmtId="0" fontId="25"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3" borderId="0" applyNumberFormat="0" applyBorder="0" applyAlignment="0" applyProtection="0"/>
    <xf numFmtId="0" fontId="2" fillId="63" borderId="0" applyNumberFormat="0" applyBorder="0" applyAlignment="0" applyProtection="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37" fontId="57" fillId="0" borderId="0"/>
    <xf numFmtId="0" fontId="25" fillId="0" borderId="0"/>
    <xf numFmtId="0" fontId="25" fillId="0" borderId="0"/>
    <xf numFmtId="0" fontId="2" fillId="31" borderId="0" applyNumberFormat="0" applyBorder="0" applyAlignment="0" applyProtection="0"/>
    <xf numFmtId="0" fontId="2" fillId="31" borderId="0" applyNumberFormat="0" applyBorder="0" applyAlignment="0" applyProtection="0"/>
    <xf numFmtId="0" fontId="25" fillId="0" borderId="0"/>
    <xf numFmtId="0" fontId="2" fillId="31" borderId="0" applyNumberFormat="0" applyBorder="0" applyAlignment="0" applyProtection="0"/>
    <xf numFmtId="0" fontId="2" fillId="31" borderId="0" applyNumberFormat="0" applyBorder="0" applyAlignment="0" applyProtection="0"/>
    <xf numFmtId="37"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61" borderId="0" applyNumberFormat="0" applyBorder="0" applyAlignment="0" applyProtection="0"/>
    <xf numFmtId="0" fontId="58" fillId="52" borderId="0" applyNumberFormat="0" applyBorder="0" applyAlignment="0" applyProtection="0"/>
    <xf numFmtId="0" fontId="58" fillId="67" borderId="0" applyNumberFormat="0" applyBorder="0" applyAlignment="0" applyProtection="0"/>
    <xf numFmtId="0" fontId="58" fillId="44" borderId="0" applyNumberFormat="0" applyBorder="0" applyAlignment="0" applyProtection="0"/>
    <xf numFmtId="0" fontId="58" fillId="61" borderId="0" applyNumberFormat="0" applyBorder="0" applyAlignment="0" applyProtection="0"/>
    <xf numFmtId="0" fontId="58" fillId="68" borderId="0" applyNumberFormat="0" applyBorder="0" applyAlignment="0" applyProtection="0"/>
    <xf numFmtId="49" fontId="50" fillId="0" borderId="0" applyFont="0" applyFill="0" applyBorder="0" applyAlignment="0" applyProtection="0"/>
    <xf numFmtId="0" fontId="60" fillId="74" borderId="0" applyNumberFormat="0" applyBorder="0" applyAlignment="0" applyProtection="0"/>
    <xf numFmtId="0" fontId="60" fillId="75" borderId="0" applyNumberFormat="0" applyBorder="0" applyAlignment="0" applyProtection="0"/>
    <xf numFmtId="0" fontId="60" fillId="76" borderId="0" applyNumberFormat="0" applyBorder="0" applyAlignment="0" applyProtection="0"/>
    <xf numFmtId="0" fontId="60" fillId="52" borderId="0" applyNumberFormat="0" applyBorder="0" applyAlignment="0" applyProtection="0"/>
    <xf numFmtId="0" fontId="60" fillId="74" borderId="0" applyNumberFormat="0" applyBorder="0" applyAlignment="0" applyProtection="0"/>
    <xf numFmtId="0" fontId="60" fillId="38" borderId="0" applyNumberFormat="0" applyBorder="0" applyAlignment="0" applyProtection="0"/>
    <xf numFmtId="0" fontId="61" fillId="77" borderId="0" applyNumberFormat="0" applyBorder="0" applyAlignment="0" applyProtection="0"/>
    <xf numFmtId="0" fontId="61" fillId="52" borderId="0" applyNumberFormat="0" applyBorder="0" applyAlignment="0" applyProtection="0"/>
    <xf numFmtId="0" fontId="61" fillId="67" borderId="0" applyNumberFormat="0" applyBorder="0" applyAlignment="0" applyProtection="0"/>
    <xf numFmtId="0" fontId="61" fillId="78" borderId="0" applyNumberFormat="0" applyBorder="0" applyAlignment="0" applyProtection="0"/>
    <xf numFmtId="0" fontId="61" fillId="79" borderId="0" applyNumberFormat="0" applyBorder="0" applyAlignment="0" applyProtection="0"/>
    <xf numFmtId="0" fontId="61" fillId="76" borderId="0" applyNumberFormat="0" applyBorder="0" applyAlignment="0" applyProtection="0"/>
    <xf numFmtId="0" fontId="62" fillId="77" borderId="0" applyNumberFormat="0" applyBorder="0" applyAlignment="0" applyProtection="0"/>
    <xf numFmtId="0" fontId="62" fillId="52" borderId="0" applyNumberFormat="0" applyBorder="0" applyAlignment="0" applyProtection="0"/>
    <xf numFmtId="0" fontId="62" fillId="67" borderId="0" applyNumberFormat="0" applyBorder="0" applyAlignment="0" applyProtection="0"/>
    <xf numFmtId="0" fontId="62" fillId="78" borderId="0" applyNumberFormat="0" applyBorder="0" applyAlignment="0" applyProtection="0"/>
    <xf numFmtId="0" fontId="62" fillId="79" borderId="0" applyNumberFormat="0" applyBorder="0" applyAlignment="0" applyProtection="0"/>
    <xf numFmtId="0" fontId="62" fillId="76" borderId="0" applyNumberFormat="0" applyBorder="0" applyAlignment="0" applyProtection="0"/>
    <xf numFmtId="0" fontId="63" fillId="77" borderId="0" applyNumberFormat="0" applyBorder="0" applyAlignment="0" applyProtection="0"/>
    <xf numFmtId="0" fontId="25" fillId="0" borderId="0"/>
    <xf numFmtId="0" fontId="62" fillId="77" borderId="0" applyNumberFormat="0" applyBorder="0" applyAlignment="0" applyProtection="0"/>
    <xf numFmtId="180" fontId="64" fillId="79" borderId="0" applyNumberFormat="0" applyBorder="0" applyAlignment="0" applyProtection="0"/>
    <xf numFmtId="0" fontId="62" fillId="79"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64" fillId="79" borderId="0" applyNumberFormat="0" applyBorder="0" applyAlignment="0" applyProtection="0"/>
    <xf numFmtId="0" fontId="25" fillId="0" borderId="0" applyProtection="0"/>
    <xf numFmtId="180" fontId="65" fillId="79" borderId="0" applyNumberFormat="0" applyBorder="0" applyAlignment="0" applyProtection="0"/>
    <xf numFmtId="0" fontId="64" fillId="77" borderId="0" applyNumberFormat="0" applyBorder="0" applyAlignment="0" applyProtection="0"/>
    <xf numFmtId="180" fontId="64" fillId="79" borderId="0" applyNumberFormat="0" applyBorder="0" applyAlignment="0" applyProtection="0"/>
    <xf numFmtId="0" fontId="63" fillId="77" borderId="0" applyNumberFormat="0" applyBorder="0" applyAlignment="0" applyProtection="0"/>
    <xf numFmtId="0" fontId="62" fillId="77" borderId="0" applyNumberFormat="0" applyBorder="0" applyAlignment="0" applyProtection="0"/>
    <xf numFmtId="0" fontId="25" fillId="0" borderId="0"/>
    <xf numFmtId="0" fontId="25" fillId="0" borderId="0" applyProtection="0"/>
    <xf numFmtId="0" fontId="19" fillId="12" borderId="0" applyNumberFormat="0" applyBorder="0" applyAlignment="0" applyProtection="0"/>
    <xf numFmtId="0" fontId="62" fillId="37" borderId="0" applyNumberFormat="0" applyBorder="0" applyAlignment="0" applyProtection="0"/>
    <xf numFmtId="0" fontId="25" fillId="0" borderId="0"/>
    <xf numFmtId="0" fontId="63" fillId="77" borderId="0" applyNumberFormat="0" applyBorder="0" applyAlignment="0" applyProtection="0"/>
    <xf numFmtId="0" fontId="61" fillId="77" borderId="0" applyNumberFormat="0" applyBorder="0" applyAlignment="0" applyProtection="0"/>
    <xf numFmtId="0" fontId="63" fillId="52" borderId="0" applyNumberFormat="0" applyBorder="0" applyAlignment="0" applyProtection="0"/>
    <xf numFmtId="0" fontId="25" fillId="0" borderId="0"/>
    <xf numFmtId="0" fontId="62" fillId="52" borderId="0" applyNumberFormat="0" applyBorder="0" applyAlignment="0" applyProtection="0"/>
    <xf numFmtId="180" fontId="64" fillId="52" borderId="0" applyNumberFormat="0" applyBorder="0" applyAlignment="0" applyProtection="0"/>
    <xf numFmtId="0" fontId="63" fillId="52" borderId="0" applyNumberFormat="0" applyBorder="0" applyAlignment="0" applyProtection="0"/>
    <xf numFmtId="0" fontId="62" fillId="52" borderId="0" applyNumberFormat="0" applyBorder="0" applyAlignment="0" applyProtection="0"/>
    <xf numFmtId="0" fontId="25" fillId="0" borderId="0"/>
    <xf numFmtId="0" fontId="25" fillId="0" borderId="0" applyProtection="0"/>
    <xf numFmtId="0" fontId="19" fillId="16" borderId="0" applyNumberFormat="0" applyBorder="0" applyAlignment="0" applyProtection="0"/>
    <xf numFmtId="0" fontId="62" fillId="75" borderId="0" applyNumberFormat="0" applyBorder="0" applyAlignment="0" applyProtection="0"/>
    <xf numFmtId="0" fontId="25" fillId="0" borderId="0"/>
    <xf numFmtId="0" fontId="63" fillId="52" borderId="0" applyNumberFormat="0" applyBorder="0" applyAlignment="0" applyProtection="0"/>
    <xf numFmtId="0" fontId="61" fillId="52" borderId="0" applyNumberFormat="0" applyBorder="0" applyAlignment="0" applyProtection="0"/>
    <xf numFmtId="0" fontId="63" fillId="67" borderId="0" applyNumberFormat="0" applyBorder="0" applyAlignment="0" applyProtection="0"/>
    <xf numFmtId="0" fontId="25" fillId="0" borderId="0"/>
    <xf numFmtId="0" fontId="62" fillId="67" borderId="0" applyNumberFormat="0" applyBorder="0" applyAlignment="0" applyProtection="0"/>
    <xf numFmtId="180" fontId="64" fillId="35" borderId="0" applyNumberFormat="0" applyBorder="0" applyAlignment="0" applyProtection="0"/>
    <xf numFmtId="0" fontId="62" fillId="35"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64" fillId="35" borderId="0" applyNumberFormat="0" applyBorder="0" applyAlignment="0" applyProtection="0"/>
    <xf numFmtId="0" fontId="25" fillId="0" borderId="0" applyProtection="0"/>
    <xf numFmtId="180" fontId="65" fillId="35" borderId="0" applyNumberFormat="0" applyBorder="0" applyAlignment="0" applyProtection="0"/>
    <xf numFmtId="0" fontId="64" fillId="67" borderId="0" applyNumberFormat="0" applyBorder="0" applyAlignment="0" applyProtection="0"/>
    <xf numFmtId="0" fontId="65" fillId="80" borderId="0" applyNumberFormat="0" applyBorder="0" applyAlignment="0" applyProtection="0"/>
    <xf numFmtId="180" fontId="64" fillId="35" borderId="0" applyNumberFormat="0" applyBorder="0" applyAlignment="0" applyProtection="0"/>
    <xf numFmtId="0" fontId="63" fillId="67" borderId="0" applyNumberFormat="0" applyBorder="0" applyAlignment="0" applyProtection="0"/>
    <xf numFmtId="0" fontId="62" fillId="67" borderId="0" applyNumberFormat="0" applyBorder="0" applyAlignment="0" applyProtection="0"/>
    <xf numFmtId="0" fontId="25" fillId="0" borderId="0"/>
    <xf numFmtId="0" fontId="25" fillId="0" borderId="0" applyProtection="0"/>
    <xf numFmtId="0" fontId="19" fillId="20" borderId="0" applyNumberFormat="0" applyBorder="0" applyAlignment="0" applyProtection="0"/>
    <xf numFmtId="0" fontId="62" fillId="68" borderId="0" applyNumberFormat="0" applyBorder="0" applyAlignment="0" applyProtection="0"/>
    <xf numFmtId="0" fontId="25" fillId="0" borderId="0"/>
    <xf numFmtId="0" fontId="63" fillId="67" borderId="0" applyNumberFormat="0" applyBorder="0" applyAlignment="0" applyProtection="0"/>
    <xf numFmtId="0" fontId="61" fillId="67" borderId="0" applyNumberFormat="0" applyBorder="0" applyAlignment="0" applyProtection="0"/>
    <xf numFmtId="0" fontId="63" fillId="78" borderId="0" applyNumberFormat="0" applyBorder="0" applyAlignment="0" applyProtection="0"/>
    <xf numFmtId="0" fontId="25" fillId="0" borderId="0"/>
    <xf numFmtId="0" fontId="62" fillId="78" borderId="0" applyNumberFormat="0" applyBorder="0" applyAlignment="0" applyProtection="0"/>
    <xf numFmtId="180" fontId="64" fillId="72" borderId="0" applyNumberFormat="0" applyBorder="0" applyAlignment="0" applyProtection="0"/>
    <xf numFmtId="0" fontId="62" fillId="72"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64" fillId="72" borderId="0" applyNumberFormat="0" applyBorder="0" applyAlignment="0" applyProtection="0"/>
    <xf numFmtId="0" fontId="25" fillId="0" borderId="0" applyProtection="0"/>
    <xf numFmtId="180" fontId="65" fillId="72" borderId="0" applyNumberFormat="0" applyBorder="0" applyAlignment="0" applyProtection="0"/>
    <xf numFmtId="0" fontId="64" fillId="78" borderId="0" applyNumberFormat="0" applyBorder="0" applyAlignment="0" applyProtection="0"/>
    <xf numFmtId="180" fontId="64" fillId="72" borderId="0" applyNumberFormat="0" applyBorder="0" applyAlignment="0" applyProtection="0"/>
    <xf numFmtId="0" fontId="63" fillId="78" borderId="0" applyNumberFormat="0" applyBorder="0" applyAlignment="0" applyProtection="0"/>
    <xf numFmtId="0" fontId="62" fillId="78" borderId="0" applyNumberFormat="0" applyBorder="0" applyAlignment="0" applyProtection="0"/>
    <xf numFmtId="0" fontId="25" fillId="0" borderId="0"/>
    <xf numFmtId="0" fontId="25" fillId="0" borderId="0" applyProtection="0"/>
    <xf numFmtId="0" fontId="19" fillId="24" borderId="0" applyNumberFormat="0" applyBorder="0" applyAlignment="0" applyProtection="0"/>
    <xf numFmtId="0" fontId="62" fillId="42" borderId="0" applyNumberFormat="0" applyBorder="0" applyAlignment="0" applyProtection="0"/>
    <xf numFmtId="0" fontId="25" fillId="0" borderId="0"/>
    <xf numFmtId="0" fontId="63" fillId="78" borderId="0" applyNumberFormat="0" applyBorder="0" applyAlignment="0" applyProtection="0"/>
    <xf numFmtId="0" fontId="61" fillId="78" borderId="0" applyNumberFormat="0" applyBorder="0" applyAlignment="0" applyProtection="0"/>
    <xf numFmtId="0" fontId="63" fillId="79" borderId="0" applyNumberFormat="0" applyBorder="0" applyAlignment="0" applyProtection="0"/>
    <xf numFmtId="0" fontId="25" fillId="0" borderId="0"/>
    <xf numFmtId="0" fontId="62" fillId="79" borderId="0" applyNumberFormat="0" applyBorder="0" applyAlignment="0" applyProtection="0"/>
    <xf numFmtId="180" fontId="64" fillId="79" borderId="0" applyNumberFormat="0" applyBorder="0" applyAlignment="0" applyProtection="0"/>
    <xf numFmtId="0" fontId="63" fillId="79" borderId="0" applyNumberFormat="0" applyBorder="0" applyAlignment="0" applyProtection="0"/>
    <xf numFmtId="0" fontId="62" fillId="79" borderId="0" applyNumberFormat="0" applyBorder="0" applyAlignment="0" applyProtection="0"/>
    <xf numFmtId="0" fontId="25" fillId="0" borderId="0"/>
    <xf numFmtId="0" fontId="25" fillId="0" borderId="0" applyProtection="0"/>
    <xf numFmtId="0" fontId="19" fillId="28" borderId="0" applyNumberFormat="0" applyBorder="0" applyAlignment="0" applyProtection="0"/>
    <xf numFmtId="0" fontId="19" fillId="28" borderId="0" applyNumberFormat="0" applyBorder="0" applyAlignment="0" applyProtection="0"/>
    <xf numFmtId="0" fontId="25" fillId="0" borderId="0"/>
    <xf numFmtId="0" fontId="63" fillId="79" borderId="0" applyNumberFormat="0" applyBorder="0" applyAlignment="0" applyProtection="0"/>
    <xf numFmtId="0" fontId="61" fillId="79" borderId="0" applyNumberFormat="0" applyBorder="0" applyAlignment="0" applyProtection="0"/>
    <xf numFmtId="0" fontId="19" fillId="28" borderId="0" applyNumberFormat="0" applyBorder="0" applyAlignment="0" applyProtection="0"/>
    <xf numFmtId="0" fontId="63" fillId="76" borderId="0" applyNumberFormat="0" applyBorder="0" applyAlignment="0" applyProtection="0"/>
    <xf numFmtId="0" fontId="25" fillId="0" borderId="0"/>
    <xf numFmtId="0" fontId="62" fillId="76" borderId="0" applyNumberFormat="0" applyBorder="0" applyAlignment="0" applyProtection="0"/>
    <xf numFmtId="180" fontId="64" fillId="52"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64" fillId="52" borderId="0" applyNumberFormat="0" applyBorder="0" applyAlignment="0" applyProtection="0"/>
    <xf numFmtId="0" fontId="25" fillId="0" borderId="0" applyProtection="0"/>
    <xf numFmtId="180" fontId="65" fillId="52" borderId="0" applyNumberFormat="0" applyBorder="0" applyAlignment="0" applyProtection="0"/>
    <xf numFmtId="0" fontId="64" fillId="76" borderId="0" applyNumberFormat="0" applyBorder="0" applyAlignment="0" applyProtection="0"/>
    <xf numFmtId="0" fontId="65" fillId="45" borderId="0" applyNumberFormat="0" applyBorder="0" applyAlignment="0" applyProtection="0"/>
    <xf numFmtId="180" fontId="64" fillId="52" borderId="0" applyNumberFormat="0" applyBorder="0" applyAlignment="0" applyProtection="0"/>
    <xf numFmtId="0" fontId="63" fillId="76" borderId="0" applyNumberFormat="0" applyBorder="0" applyAlignment="0" applyProtection="0"/>
    <xf numFmtId="0" fontId="62" fillId="76" borderId="0" applyNumberFormat="0" applyBorder="0" applyAlignment="0" applyProtection="0"/>
    <xf numFmtId="0" fontId="25" fillId="0" borderId="0"/>
    <xf numFmtId="0" fontId="25" fillId="0" borderId="0" applyProtection="0"/>
    <xf numFmtId="0" fontId="19" fillId="32" borderId="0" applyNumberFormat="0" applyBorder="0" applyAlignment="0" applyProtection="0"/>
    <xf numFmtId="0" fontId="62" fillId="52" borderId="0" applyNumberFormat="0" applyBorder="0" applyAlignment="0" applyProtection="0"/>
    <xf numFmtId="0" fontId="25" fillId="0" borderId="0"/>
    <xf numFmtId="0" fontId="63" fillId="76" borderId="0" applyNumberFormat="0" applyBorder="0" applyAlignment="0" applyProtection="0"/>
    <xf numFmtId="0" fontId="61" fillId="76" borderId="0" applyNumberFormat="0" applyBorder="0" applyAlignment="0" applyProtection="0"/>
    <xf numFmtId="0" fontId="66" fillId="74" borderId="0" applyNumberFormat="0" applyBorder="0" applyAlignment="0" applyProtection="0"/>
    <xf numFmtId="0" fontId="66" fillId="75" borderId="0" applyNumberFormat="0" applyBorder="0" applyAlignment="0" applyProtection="0"/>
    <xf numFmtId="0" fontId="66" fillId="76" borderId="0" applyNumberFormat="0" applyBorder="0" applyAlignment="0" applyProtection="0"/>
    <xf numFmtId="0" fontId="66" fillId="52" borderId="0" applyNumberFormat="0" applyBorder="0" applyAlignment="0" applyProtection="0"/>
    <xf numFmtId="0" fontId="66" fillId="74" borderId="0" applyNumberFormat="0" applyBorder="0" applyAlignment="0" applyProtection="0"/>
    <xf numFmtId="0" fontId="66" fillId="38" borderId="0" applyNumberFormat="0" applyBorder="0" applyAlignment="0" applyProtection="0"/>
    <xf numFmtId="0" fontId="62" fillId="77" borderId="0" applyNumberFormat="0" applyBorder="0" applyAlignment="0" applyProtection="0"/>
    <xf numFmtId="0" fontId="62" fillId="52" borderId="0" applyNumberFormat="0" applyBorder="0" applyAlignment="0" applyProtection="0"/>
    <xf numFmtId="0" fontId="62" fillId="67" borderId="0" applyNumberFormat="0" applyBorder="0" applyAlignment="0" applyProtection="0"/>
    <xf numFmtId="0" fontId="62" fillId="78" borderId="0" applyNumberFormat="0" applyBorder="0" applyAlignment="0" applyProtection="0"/>
    <xf numFmtId="0" fontId="62" fillId="79" borderId="0" applyNumberFormat="0" applyBorder="0" applyAlignment="0" applyProtection="0"/>
    <xf numFmtId="0" fontId="62" fillId="76" borderId="0" applyNumberFormat="0" applyBorder="0" applyAlignment="0" applyProtection="0"/>
    <xf numFmtId="0" fontId="67" fillId="37" borderId="0" applyNumberFormat="0" applyBorder="0" applyAlignment="0" applyProtection="0"/>
    <xf numFmtId="0" fontId="67" fillId="75" borderId="0" applyNumberFormat="0" applyBorder="0" applyAlignment="0" applyProtection="0"/>
    <xf numFmtId="0" fontId="67" fillId="68" borderId="0" applyNumberFormat="0" applyBorder="0" applyAlignment="0" applyProtection="0"/>
    <xf numFmtId="0" fontId="67" fillId="42" borderId="0" applyNumberFormat="0" applyBorder="0" applyAlignment="0" applyProtection="0"/>
    <xf numFmtId="0" fontId="67" fillId="37" borderId="0" applyNumberFormat="0" applyBorder="0" applyAlignment="0" applyProtection="0"/>
    <xf numFmtId="0" fontId="67" fillId="52" borderId="0" applyNumberFormat="0" applyBorder="0" applyAlignment="0" applyProtection="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3" fillId="77" borderId="0" applyNumberFormat="0" applyBorder="0" applyAlignment="0" applyProtection="0"/>
    <xf numFmtId="0" fontId="25" fillId="0" borderId="0"/>
    <xf numFmtId="0" fontId="62" fillId="37" borderId="0" applyNumberFormat="0" applyBorder="0" applyAlignment="0" applyProtection="0"/>
    <xf numFmtId="0" fontId="25" fillId="0" borderId="0" applyProtection="0"/>
    <xf numFmtId="0" fontId="25" fillId="0" borderId="0"/>
    <xf numFmtId="0" fontId="19" fillId="12" borderId="0" applyNumberFormat="0" applyBorder="0" applyAlignment="0" applyProtection="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2" fillId="37" borderId="0" applyNumberFormat="0" applyBorder="0" applyAlignment="0" applyProtection="0"/>
    <xf numFmtId="0" fontId="25"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50"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1" fillId="77" borderId="0" applyNumberFormat="0" applyBorder="0" applyAlignment="0" applyProtection="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3" fillId="52" borderId="0" applyNumberFormat="0" applyBorder="0" applyAlignment="0" applyProtection="0"/>
    <xf numFmtId="0" fontId="25" fillId="0" borderId="0"/>
    <xf numFmtId="0" fontId="62" fillId="75" borderId="0" applyNumberFormat="0" applyBorder="0" applyAlignment="0" applyProtection="0"/>
    <xf numFmtId="0" fontId="25" fillId="0" borderId="0" applyProtection="0"/>
    <xf numFmtId="0" fontId="25" fillId="0" borderId="0"/>
    <xf numFmtId="0" fontId="19" fillId="16" borderId="0" applyNumberFormat="0" applyBorder="0" applyAlignment="0" applyProtection="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2" fillId="75" borderId="0" applyNumberFormat="0" applyBorder="0" applyAlignment="0" applyProtection="0"/>
    <xf numFmtId="0" fontId="25"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50"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1" fillId="52" borderId="0" applyNumberFormat="0" applyBorder="0" applyAlignment="0" applyProtection="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3" fillId="67" borderId="0" applyNumberFormat="0" applyBorder="0" applyAlignment="0" applyProtection="0"/>
    <xf numFmtId="0" fontId="25" fillId="0" borderId="0"/>
    <xf numFmtId="0" fontId="62" fillId="68" borderId="0" applyNumberFormat="0" applyBorder="0" applyAlignment="0" applyProtection="0"/>
    <xf numFmtId="0" fontId="25" fillId="0" borderId="0" applyProtection="0"/>
    <xf numFmtId="0" fontId="25" fillId="0" borderId="0"/>
    <xf numFmtId="0" fontId="19" fillId="20" borderId="0" applyNumberFormat="0" applyBorder="0" applyAlignment="0" applyProtection="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2" fillId="68" borderId="0" applyNumberFormat="0" applyBorder="0" applyAlignment="0" applyProtection="0"/>
    <xf numFmtId="0" fontId="25"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50"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1" fillId="67" borderId="0" applyNumberFormat="0" applyBorder="0" applyAlignment="0" applyProtection="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3" fillId="78" borderId="0" applyNumberFormat="0" applyBorder="0" applyAlignment="0" applyProtection="0"/>
    <xf numFmtId="0" fontId="25" fillId="0" borderId="0"/>
    <xf numFmtId="0" fontId="62" fillId="42" borderId="0" applyNumberFormat="0" applyBorder="0" applyAlignment="0" applyProtection="0"/>
    <xf numFmtId="0" fontId="25" fillId="0" borderId="0" applyProtection="0"/>
    <xf numFmtId="0" fontId="25" fillId="0" borderId="0"/>
    <xf numFmtId="0" fontId="19" fillId="24" borderId="0" applyNumberFormat="0" applyBorder="0" applyAlignment="0" applyProtection="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2" fillId="42" borderId="0" applyNumberFormat="0" applyBorder="0" applyAlignment="0" applyProtection="0"/>
    <xf numFmtId="0" fontId="25"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50"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1" fillId="78" borderId="0" applyNumberFormat="0" applyBorder="0" applyAlignment="0" applyProtection="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3" fillId="79" borderId="0" applyNumberFormat="0" applyBorder="0" applyAlignment="0" applyProtection="0"/>
    <xf numFmtId="0" fontId="25" fillId="0" borderId="0"/>
    <xf numFmtId="0" fontId="62" fillId="37" borderId="0" applyNumberFormat="0" applyBorder="0" applyAlignment="0" applyProtection="0"/>
    <xf numFmtId="0" fontId="25" fillId="0" borderId="0" applyProtection="0"/>
    <xf numFmtId="0" fontId="25" fillId="0" borderId="0"/>
    <xf numFmtId="0" fontId="19" fillId="28" borderId="0" applyNumberFormat="0" applyBorder="0" applyAlignment="0" applyProtection="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2" fillId="37" borderId="0" applyNumberFormat="0" applyBorder="0" applyAlignment="0" applyProtection="0"/>
    <xf numFmtId="0" fontId="25"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50"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1" fillId="79" borderId="0" applyNumberFormat="0" applyBorder="0" applyAlignment="0" applyProtection="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3" fillId="76" borderId="0" applyNumberFormat="0" applyBorder="0" applyAlignment="0" applyProtection="0"/>
    <xf numFmtId="0" fontId="25" fillId="0" borderId="0"/>
    <xf numFmtId="0" fontId="62" fillId="52" borderId="0" applyNumberFormat="0" applyBorder="0" applyAlignment="0" applyProtection="0"/>
    <xf numFmtId="0" fontId="25" fillId="0" borderId="0" applyProtection="0"/>
    <xf numFmtId="0" fontId="25" fillId="0" borderId="0"/>
    <xf numFmtId="0" fontId="19" fillId="32" borderId="0" applyNumberFormat="0" applyBorder="0" applyAlignment="0" applyProtection="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2" fillId="52" borderId="0" applyNumberFormat="0" applyBorder="0" applyAlignment="0" applyProtection="0"/>
    <xf numFmtId="0" fontId="25"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50"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25"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1" fillId="76" borderId="0" applyNumberFormat="0" applyBorder="0" applyAlignment="0" applyProtection="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50" fillId="0" borderId="0"/>
    <xf numFmtId="37" fontId="57" fillId="0" borderId="0"/>
    <xf numFmtId="0" fontId="68" fillId="0" borderId="0"/>
    <xf numFmtId="0" fontId="69" fillId="77" borderId="0" applyNumberFormat="0" applyBorder="0" applyAlignment="0" applyProtection="0"/>
    <xf numFmtId="0" fontId="69" fillId="52" borderId="0" applyNumberFormat="0" applyBorder="0" applyAlignment="0" applyProtection="0"/>
    <xf numFmtId="0" fontId="69" fillId="67" borderId="0" applyNumberFormat="0" applyBorder="0" applyAlignment="0" applyProtection="0"/>
    <xf numFmtId="0" fontId="69" fillId="78" borderId="0" applyNumberFormat="0" applyBorder="0" applyAlignment="0" applyProtection="0"/>
    <xf numFmtId="0" fontId="69" fillId="79" borderId="0" applyNumberFormat="0" applyBorder="0" applyAlignment="0" applyProtection="0"/>
    <xf numFmtId="0" fontId="69" fillId="76" borderId="0" applyNumberFormat="0" applyBorder="0" applyAlignment="0" applyProtection="0"/>
    <xf numFmtId="0" fontId="50" fillId="81" borderId="0" applyNumberFormat="0" applyBorder="0" applyAlignment="0" applyProtection="0"/>
    <xf numFmtId="0" fontId="50" fillId="82" borderId="0" applyNumberFormat="0" applyBorder="0" applyAlignment="0" applyProtection="0"/>
    <xf numFmtId="0" fontId="62" fillId="83" borderId="0" applyNumberFormat="0" applyBorder="0" applyAlignment="0" applyProtection="0"/>
    <xf numFmtId="0" fontId="63" fillId="84" borderId="0" applyNumberFormat="0" applyBorder="0" applyAlignment="0" applyProtection="0"/>
    <xf numFmtId="0" fontId="25" fillId="0" borderId="0"/>
    <xf numFmtId="0" fontId="62" fillId="84" borderId="0" applyNumberFormat="0" applyBorder="0" applyAlignment="0" applyProtection="0"/>
    <xf numFmtId="0" fontId="25" fillId="0" borderId="0" applyProtection="0"/>
    <xf numFmtId="0" fontId="62" fillId="79"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62" fillId="84" borderId="0" applyNumberFormat="0" applyBorder="0" applyAlignment="0" applyProtection="0"/>
    <xf numFmtId="0" fontId="63" fillId="84" borderId="0" applyNumberFormat="0" applyBorder="0" applyAlignment="0" applyProtection="0"/>
    <xf numFmtId="0" fontId="25" fillId="0" borderId="0"/>
    <xf numFmtId="0" fontId="25" fillId="0" borderId="0" applyProtection="0"/>
    <xf numFmtId="0" fontId="62" fillId="85" borderId="0" applyNumberFormat="0" applyBorder="0" applyAlignment="0" applyProtection="0"/>
    <xf numFmtId="0" fontId="62" fillId="86" borderId="0" applyNumberFormat="0" applyBorder="0" applyAlignment="0" applyProtection="0"/>
    <xf numFmtId="0" fontId="25" fillId="0" borderId="0"/>
    <xf numFmtId="0" fontId="62" fillId="85" borderId="0" applyNumberFormat="0" applyBorder="0" applyAlignment="0" applyProtection="0"/>
    <xf numFmtId="0" fontId="61" fillId="84" borderId="0" applyNumberFormat="0" applyBorder="0" applyAlignment="0" applyProtection="0"/>
    <xf numFmtId="0" fontId="62" fillId="85" borderId="0" applyNumberFormat="0" applyBorder="0" applyAlignment="0" applyProtection="0"/>
    <xf numFmtId="0" fontId="50" fillId="87" borderId="0" applyNumberFormat="0" applyBorder="0" applyAlignment="0" applyProtection="0"/>
    <xf numFmtId="0" fontId="50" fillId="88" borderId="0" applyNumberFormat="0" applyBorder="0" applyAlignment="0" applyProtection="0"/>
    <xf numFmtId="0" fontId="62" fillId="89" borderId="0" applyNumberFormat="0" applyBorder="0" applyAlignment="0" applyProtection="0"/>
    <xf numFmtId="0" fontId="63" fillId="90"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25" fillId="0" borderId="0"/>
    <xf numFmtId="0" fontId="25" fillId="0" borderId="0" applyProtection="0"/>
    <xf numFmtId="0" fontId="19" fillId="13" borderId="0" applyNumberFormat="0" applyBorder="0" applyAlignment="0" applyProtection="0"/>
    <xf numFmtId="0" fontId="62" fillId="90" borderId="0" applyNumberFormat="0" applyBorder="0" applyAlignment="0" applyProtection="0"/>
    <xf numFmtId="0" fontId="25" fillId="0" borderId="0" applyProtection="0"/>
    <xf numFmtId="0" fontId="62" fillId="90" borderId="0" applyNumberFormat="0" applyBorder="0" applyAlignment="0" applyProtection="0"/>
    <xf numFmtId="0" fontId="63" fillId="90" borderId="0" applyNumberFormat="0" applyBorder="0" applyAlignment="0" applyProtection="0"/>
    <xf numFmtId="0" fontId="25" fillId="0" borderId="0"/>
    <xf numFmtId="0" fontId="25" fillId="0" borderId="0" applyProtection="0"/>
    <xf numFmtId="0" fontId="62" fillId="91" borderId="0" applyNumberFormat="0" applyBorder="0" applyAlignment="0" applyProtection="0"/>
    <xf numFmtId="0" fontId="62" fillId="75" borderId="0" applyNumberFormat="0" applyBorder="0" applyAlignment="0" applyProtection="0"/>
    <xf numFmtId="0" fontId="25" fillId="0" borderId="0"/>
    <xf numFmtId="0" fontId="62" fillId="91" borderId="0" applyNumberFormat="0" applyBorder="0" applyAlignment="0" applyProtection="0"/>
    <xf numFmtId="0" fontId="61" fillId="90" borderId="0" applyNumberFormat="0" applyBorder="0" applyAlignment="0" applyProtection="0"/>
    <xf numFmtId="0" fontId="62" fillId="91" borderId="0" applyNumberFormat="0" applyBorder="0" applyAlignment="0" applyProtection="0"/>
    <xf numFmtId="0" fontId="50" fillId="92" borderId="0" applyNumberFormat="0" applyBorder="0" applyAlignment="0" applyProtection="0"/>
    <xf numFmtId="0" fontId="50" fillId="93" borderId="0" applyNumberFormat="0" applyBorder="0" applyAlignment="0" applyProtection="0"/>
    <xf numFmtId="0" fontId="62" fillId="94" borderId="0" applyNumberFormat="0" applyBorder="0" applyAlignment="0" applyProtection="0"/>
    <xf numFmtId="0" fontId="63" fillId="95" borderId="0" applyNumberFormat="0" applyBorder="0" applyAlignment="0" applyProtection="0"/>
    <xf numFmtId="0" fontId="25" fillId="0" borderId="0"/>
    <xf numFmtId="0" fontId="62" fillId="95" borderId="0" applyNumberFormat="0" applyBorder="0" applyAlignment="0" applyProtection="0"/>
    <xf numFmtId="0" fontId="25" fillId="0" borderId="0" applyProtection="0"/>
    <xf numFmtId="0" fontId="62" fillId="95" borderId="0" applyNumberFormat="0" applyBorder="0" applyAlignment="0" applyProtection="0"/>
    <xf numFmtId="0" fontId="63" fillId="95" borderId="0" applyNumberFormat="0" applyBorder="0" applyAlignment="0" applyProtection="0"/>
    <xf numFmtId="0" fontId="25" fillId="0" borderId="0"/>
    <xf numFmtId="0" fontId="25" fillId="0" borderId="0" applyProtection="0"/>
    <xf numFmtId="0" fontId="62" fillId="96" borderId="0" applyNumberFormat="0" applyBorder="0" applyAlignment="0" applyProtection="0"/>
    <xf numFmtId="0" fontId="19" fillId="17" borderId="0" applyNumberFormat="0" applyBorder="0" applyAlignment="0" applyProtection="0"/>
    <xf numFmtId="0" fontId="25" fillId="0" borderId="0"/>
    <xf numFmtId="0" fontId="62" fillId="96" borderId="0" applyNumberFormat="0" applyBorder="0" applyAlignment="0" applyProtection="0"/>
    <xf numFmtId="0" fontId="61" fillId="95" borderId="0" applyNumberFormat="0" applyBorder="0" applyAlignment="0" applyProtection="0"/>
    <xf numFmtId="0" fontId="62" fillId="96" borderId="0" applyNumberFormat="0" applyBorder="0" applyAlignment="0" applyProtection="0"/>
    <xf numFmtId="0" fontId="50" fillId="87" borderId="0" applyNumberFormat="0" applyBorder="0" applyAlignment="0" applyProtection="0"/>
    <xf numFmtId="0" fontId="50" fillId="97" borderId="0" applyNumberFormat="0" applyBorder="0" applyAlignment="0" applyProtection="0"/>
    <xf numFmtId="0" fontId="62" fillId="88" borderId="0" applyNumberFormat="0" applyBorder="0" applyAlignment="0" applyProtection="0"/>
    <xf numFmtId="0" fontId="63" fillId="78" borderId="0" applyNumberFormat="0" applyBorder="0" applyAlignment="0" applyProtection="0"/>
    <xf numFmtId="0" fontId="25" fillId="0" borderId="0"/>
    <xf numFmtId="0" fontId="62" fillId="78" borderId="0" applyNumberFormat="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62" fillId="78" borderId="0" applyNumberFormat="0" applyBorder="0" applyAlignment="0" applyProtection="0"/>
    <xf numFmtId="0" fontId="63" fillId="78" borderId="0" applyNumberFormat="0" applyBorder="0" applyAlignment="0" applyProtection="0"/>
    <xf numFmtId="0" fontId="25" fillId="0" borderId="0"/>
    <xf numFmtId="0" fontId="25" fillId="0" borderId="0" applyProtection="0"/>
    <xf numFmtId="0" fontId="62" fillId="98" borderId="0" applyNumberFormat="0" applyBorder="0" applyAlignment="0" applyProtection="0"/>
    <xf numFmtId="0" fontId="62" fillId="99" borderId="0" applyNumberFormat="0" applyBorder="0" applyAlignment="0" applyProtection="0"/>
    <xf numFmtId="0" fontId="25" fillId="0" borderId="0"/>
    <xf numFmtId="0" fontId="62" fillId="98" borderId="0" applyNumberFormat="0" applyBorder="0" applyAlignment="0" applyProtection="0"/>
    <xf numFmtId="0" fontId="61" fillId="78" borderId="0" applyNumberFormat="0" applyBorder="0" applyAlignment="0" applyProtection="0"/>
    <xf numFmtId="0" fontId="62" fillId="98" borderId="0" applyNumberFormat="0" applyBorder="0" applyAlignment="0" applyProtection="0"/>
    <xf numFmtId="0" fontId="50" fillId="100" borderId="0" applyNumberFormat="0" applyBorder="0" applyAlignment="0" applyProtection="0"/>
    <xf numFmtId="0" fontId="50" fillId="101" borderId="0" applyNumberFormat="0" applyBorder="0" applyAlignment="0" applyProtection="0"/>
    <xf numFmtId="0" fontId="62" fillId="83" borderId="0" applyNumberFormat="0" applyBorder="0" applyAlignment="0" applyProtection="0"/>
    <xf numFmtId="0" fontId="63" fillId="79" borderId="0" applyNumberFormat="0" applyBorder="0" applyAlignment="0" applyProtection="0"/>
    <xf numFmtId="0" fontId="62" fillId="79" borderId="0" applyNumberFormat="0" applyBorder="0" applyAlignment="0" applyProtection="0"/>
    <xf numFmtId="0" fontId="25" fillId="0" borderId="0"/>
    <xf numFmtId="0" fontId="25" fillId="0" borderId="0" applyProtection="0"/>
    <xf numFmtId="0" fontId="62" fillId="79" borderId="0" applyNumberFormat="0" applyBorder="0" applyAlignment="0" applyProtection="0"/>
    <xf numFmtId="0" fontId="63" fillId="79" borderId="0" applyNumberFormat="0" applyBorder="0" applyAlignment="0" applyProtection="0"/>
    <xf numFmtId="0" fontId="62" fillId="79" borderId="0" applyNumberFormat="0" applyBorder="0" applyAlignment="0" applyProtection="0"/>
    <xf numFmtId="0" fontId="25" fillId="0" borderId="0" applyProtection="0"/>
    <xf numFmtId="0" fontId="62" fillId="83" borderId="0" applyNumberFormat="0" applyBorder="0" applyAlignment="0" applyProtection="0"/>
    <xf numFmtId="0" fontId="62" fillId="83" borderId="0" applyNumberFormat="0" applyBorder="0" applyAlignment="0" applyProtection="0"/>
    <xf numFmtId="0" fontId="62" fillId="83" borderId="0" applyNumberFormat="0" applyBorder="0" applyAlignment="0" applyProtection="0"/>
    <xf numFmtId="0" fontId="50" fillId="102" borderId="0" applyNumberFormat="0" applyBorder="0" applyAlignment="0" applyProtection="0"/>
    <xf numFmtId="0" fontId="50" fillId="103" borderId="0" applyNumberFormat="0" applyBorder="0" applyAlignment="0" applyProtection="0"/>
    <xf numFmtId="0" fontId="62" fillId="104" borderId="0" applyNumberFormat="0" applyBorder="0" applyAlignment="0" applyProtection="0"/>
    <xf numFmtId="0" fontId="63" fillId="75" borderId="0" applyNumberFormat="0" applyBorder="0" applyAlignment="0" applyProtection="0"/>
    <xf numFmtId="0" fontId="25" fillId="0" borderId="0"/>
    <xf numFmtId="0" fontId="62" fillId="75" borderId="0" applyNumberFormat="0" applyBorder="0" applyAlignment="0" applyProtection="0"/>
    <xf numFmtId="0" fontId="25" fillId="0" borderId="0" applyProtection="0"/>
    <xf numFmtId="0" fontId="62" fillId="75" borderId="0" applyNumberFormat="0" applyBorder="0" applyAlignment="0" applyProtection="0"/>
    <xf numFmtId="0" fontId="63" fillId="75" borderId="0" applyNumberFormat="0" applyBorder="0" applyAlignment="0" applyProtection="0"/>
    <xf numFmtId="0" fontId="25" fillId="0" borderId="0"/>
    <xf numFmtId="0" fontId="25" fillId="0" borderId="0" applyProtection="0"/>
    <xf numFmtId="0" fontId="62" fillId="105" borderId="0" applyNumberFormat="0" applyBorder="0" applyAlignment="0" applyProtection="0"/>
    <xf numFmtId="0" fontId="62" fillId="90" borderId="0" applyNumberFormat="0" applyBorder="0" applyAlignment="0" applyProtection="0"/>
    <xf numFmtId="0" fontId="25" fillId="0" borderId="0"/>
    <xf numFmtId="0" fontId="62" fillId="105" borderId="0" applyNumberFormat="0" applyBorder="0" applyAlignment="0" applyProtection="0"/>
    <xf numFmtId="0" fontId="61" fillId="75" borderId="0" applyNumberFormat="0" applyBorder="0" applyAlignment="0" applyProtection="0"/>
    <xf numFmtId="0" fontId="62" fillId="105" borderId="0" applyNumberFormat="0" applyBorder="0" applyAlignment="0" applyProtection="0"/>
    <xf numFmtId="196" fontId="70" fillId="106" borderId="0" applyNumberFormat="0" applyFont="0" applyBorder="0" applyAlignment="0">
      <alignment horizontal="right"/>
    </xf>
    <xf numFmtId="196" fontId="70" fillId="106" borderId="0" applyNumberFormat="0" applyFont="0" applyBorder="0" applyAlignment="0">
      <alignment horizontal="right"/>
    </xf>
    <xf numFmtId="0" fontId="25" fillId="0" borderId="0"/>
    <xf numFmtId="196" fontId="70" fillId="106" borderId="0" applyNumberFormat="0" applyFont="0" applyBorder="0" applyAlignment="0">
      <alignment horizontal="right"/>
    </xf>
    <xf numFmtId="196" fontId="70" fillId="106" borderId="0" applyNumberFormat="0" applyFont="0" applyBorder="0" applyAlignment="0">
      <alignment horizontal="right"/>
    </xf>
    <xf numFmtId="196" fontId="70" fillId="106" borderId="0" applyNumberFormat="0" applyFont="0" applyBorder="0" applyAlignment="0">
      <alignment horizontal="right"/>
    </xf>
    <xf numFmtId="0" fontId="25" fillId="0" borderId="0" applyProtection="0"/>
    <xf numFmtId="196" fontId="70" fillId="106" borderId="0" applyNumberFormat="0" applyFont="0" applyBorder="0" applyAlignment="0">
      <alignment horizontal="right"/>
    </xf>
    <xf numFmtId="196" fontId="70" fillId="106" borderId="0" applyNumberFormat="0" applyFont="0" applyBorder="0" applyAlignment="0">
      <alignment horizontal="right"/>
    </xf>
    <xf numFmtId="196" fontId="70" fillId="106" borderId="0" applyNumberFormat="0" applyFont="0" applyBorder="0" applyAlignment="0">
      <alignment horizontal="right"/>
    </xf>
    <xf numFmtId="0" fontId="25" fillId="0" borderId="0" applyProtection="0"/>
    <xf numFmtId="196" fontId="70" fillId="106" borderId="0" applyNumberFormat="0" applyFont="0" applyBorder="0" applyAlignment="0">
      <alignment horizontal="right"/>
    </xf>
    <xf numFmtId="0" fontId="70" fillId="106" borderId="0" applyNumberFormat="0" applyFont="0" applyBorder="0"/>
    <xf numFmtId="0" fontId="25" fillId="0" borderId="0"/>
    <xf numFmtId="0" fontId="70" fillId="106" borderId="0" applyNumberFormat="0" applyFont="0" applyBorder="0"/>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0" fontId="25" fillId="0" borderId="0" applyProtection="0"/>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0" fontId="25" fillId="0" borderId="0"/>
    <xf numFmtId="0" fontId="25" fillId="0" borderId="0" applyProtection="0"/>
    <xf numFmtId="197" fontId="71" fillId="106" borderId="11" applyFont="0">
      <alignment horizontal="right"/>
    </xf>
    <xf numFmtId="197" fontId="71" fillId="106" borderId="11" applyFont="0">
      <alignment horizontal="right"/>
    </xf>
    <xf numFmtId="0" fontId="25" fillId="0" borderId="0" applyProtection="0"/>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0" fontId="25" fillId="0" borderId="0"/>
    <xf numFmtId="0" fontId="25" fillId="0" borderId="0" applyProtection="0"/>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0" fontId="25" fillId="0" borderId="0" applyProtection="0"/>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0" fontId="25" fillId="0" borderId="0"/>
    <xf numFmtId="0" fontId="25" fillId="0" borderId="0" applyProtection="0"/>
    <xf numFmtId="197" fontId="71" fillId="106" borderId="11" applyFont="0">
      <alignment horizontal="right"/>
    </xf>
    <xf numFmtId="197" fontId="71" fillId="106" borderId="11" applyFont="0">
      <alignment horizontal="right"/>
    </xf>
    <xf numFmtId="0" fontId="25" fillId="0" borderId="0" applyProtection="0"/>
    <xf numFmtId="197" fontId="71" fillId="106" borderId="11" applyFont="0">
      <alignment horizontal="right"/>
    </xf>
    <xf numFmtId="197" fontId="71" fillId="106" borderId="11" applyFont="0">
      <alignment horizontal="right"/>
    </xf>
    <xf numFmtId="197" fontId="71" fillId="106" borderId="11" applyFont="0">
      <alignment horizontal="right"/>
    </xf>
    <xf numFmtId="197" fontId="71" fillId="106" borderId="11" applyFont="0">
      <alignment horizontal="right"/>
    </xf>
    <xf numFmtId="0" fontId="25" fillId="0" borderId="0"/>
    <xf numFmtId="0" fontId="25" fillId="0" borderId="0" applyProtection="0"/>
    <xf numFmtId="0" fontId="25" fillId="0" borderId="0"/>
    <xf numFmtId="197" fontId="71" fillId="106" borderId="11" applyFont="0">
      <alignment horizontal="right"/>
    </xf>
    <xf numFmtId="197" fontId="71" fillId="106" borderId="11" applyFont="0">
      <alignment horizontal="right"/>
    </xf>
    <xf numFmtId="0" fontId="25" fillId="0" borderId="0" applyProtection="0"/>
    <xf numFmtId="197" fontId="71" fillId="106" borderId="11" applyFont="0">
      <alignment horizontal="right"/>
    </xf>
    <xf numFmtId="197" fontId="71" fillId="106" borderId="11" applyFont="0">
      <alignment horizontal="right"/>
    </xf>
    <xf numFmtId="197" fontId="71" fillId="106" borderId="11" applyFont="0">
      <alignment horizontal="right"/>
    </xf>
    <xf numFmtId="0" fontId="27" fillId="0" borderId="0" applyNumberFormat="0" applyFill="0" applyBorder="0" applyAlignment="0" applyProtection="0"/>
    <xf numFmtId="0" fontId="27" fillId="0" borderId="0" applyNumberFormat="0" applyFill="0" applyBorder="0" applyAlignment="0" applyProtection="0"/>
    <xf numFmtId="0" fontId="25" fillId="0" borderId="0"/>
    <xf numFmtId="0" fontId="27" fillId="0" borderId="0" applyNumberFormat="0" applyFill="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27" fillId="0" borderId="0" applyNumberFormat="0" applyFill="0" applyBorder="0" applyAlignment="0" applyProtection="0"/>
    <xf numFmtId="0" fontId="27" fillId="0" borderId="0" applyNumberFormat="0" applyFill="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5" fillId="0" borderId="0" applyProtection="0"/>
    <xf numFmtId="0" fontId="27" fillId="0" borderId="0" applyNumberFormat="0" applyFill="0" applyBorder="0" applyAlignment="0" applyProtection="0"/>
    <xf numFmtId="0" fontId="25" fillId="0" borderId="0" applyProtection="0"/>
    <xf numFmtId="0" fontId="25" fillId="0" borderId="0" applyProtection="0"/>
    <xf numFmtId="0" fontId="25" fillId="0" borderId="0"/>
    <xf numFmtId="0" fontId="25" fillId="0" borderId="0" applyProtection="0"/>
    <xf numFmtId="0" fontId="25" fillId="0" borderId="0" applyProtection="0"/>
    <xf numFmtId="0" fontId="27" fillId="0" borderId="0" applyNumberFormat="0" applyFill="0" applyBorder="0" applyAlignment="0" applyProtection="0"/>
    <xf numFmtId="49" fontId="28" fillId="64" borderId="0" applyNumberFormat="0">
      <alignment horizontal="center"/>
    </xf>
    <xf numFmtId="0" fontId="72" fillId="0" borderId="0" applyNumberFormat="0" applyFill="0" applyBorder="0" applyAlignment="0" applyProtection="0"/>
    <xf numFmtId="0" fontId="73" fillId="0" borderId="0"/>
    <xf numFmtId="0" fontId="73" fillId="0" borderId="0"/>
    <xf numFmtId="0" fontId="25" fillId="0" borderId="0" applyNumberFormat="0" applyFill="0" applyBorder="0" applyAlignment="0" applyProtection="0"/>
    <xf numFmtId="0" fontId="25" fillId="0" borderId="0"/>
    <xf numFmtId="0" fontId="25" fillId="0" borderId="0" applyProtection="0"/>
    <xf numFmtId="0" fontId="25" fillId="0" borderId="0" applyNumberFormat="0" applyFill="0" applyBorder="0" applyAlignment="0" applyProtection="0"/>
    <xf numFmtId="0" fontId="74" fillId="0" borderId="0"/>
    <xf numFmtId="0" fontId="25" fillId="0" borderId="0" applyProtection="0"/>
    <xf numFmtId="0" fontId="25" fillId="0" borderId="0"/>
    <xf numFmtId="0" fontId="25" fillId="0" borderId="0" applyProtection="0"/>
    <xf numFmtId="0" fontId="75" fillId="0" borderId="0" applyNumberFormat="0" applyFill="0" applyBorder="0" applyAlignment="0" applyProtection="0"/>
    <xf numFmtId="0" fontId="66" fillId="74" borderId="0" applyNumberFormat="0" applyBorder="0" applyAlignment="0" applyProtection="0"/>
    <xf numFmtId="0" fontId="66" fillId="75" borderId="0" applyNumberFormat="0" applyBorder="0" applyAlignment="0" applyProtection="0"/>
    <xf numFmtId="0" fontId="66" fillId="75" borderId="0" applyNumberFormat="0" applyBorder="0" applyAlignment="0" applyProtection="0"/>
    <xf numFmtId="0" fontId="66" fillId="107" borderId="0" applyNumberFormat="0" applyBorder="0" applyAlignment="0" applyProtection="0"/>
    <xf numFmtId="0" fontId="66" fillId="74" borderId="0" applyNumberFormat="0" applyBorder="0" applyAlignment="0" applyProtection="0"/>
    <xf numFmtId="0" fontId="66" fillId="78" borderId="0" applyNumberFormat="0" applyBorder="0" applyAlignment="0" applyProtection="0"/>
    <xf numFmtId="0" fontId="60" fillId="74" borderId="0" applyNumberFormat="0" applyBorder="0" applyAlignment="0" applyProtection="0"/>
    <xf numFmtId="0" fontId="60" fillId="75" borderId="0" applyNumberFormat="0" applyBorder="0" applyAlignment="0" applyProtection="0"/>
    <xf numFmtId="0" fontId="60" fillId="75" borderId="0" applyNumberFormat="0" applyBorder="0" applyAlignment="0" applyProtection="0"/>
    <xf numFmtId="0" fontId="60" fillId="107" borderId="0" applyNumberFormat="0" applyBorder="0" applyAlignment="0" applyProtection="0"/>
    <xf numFmtId="0" fontId="60" fillId="74" borderId="0" applyNumberFormat="0" applyBorder="0" applyAlignment="0" applyProtection="0"/>
    <xf numFmtId="0" fontId="60" fillId="78" borderId="0" applyNumberFormat="0" applyBorder="0" applyAlignment="0" applyProtection="0"/>
    <xf numFmtId="0" fontId="25" fillId="0" borderId="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Protection="0"/>
    <xf numFmtId="0" fontId="25" fillId="0" borderId="0" applyProtection="0"/>
    <xf numFmtId="0" fontId="28" fillId="0" borderId="0" applyNumberFormat="0" applyFill="0" applyBorder="0" applyAlignment="0" applyProtection="0"/>
    <xf numFmtId="0" fontId="76" fillId="42" borderId="0" applyNumberFormat="0" applyBorder="0" applyAlignment="0" applyProtection="0"/>
    <xf numFmtId="0" fontId="25" fillId="0" borderId="0"/>
    <xf numFmtId="0" fontId="77" fillId="42" borderId="0" applyNumberFormat="0" applyBorder="0" applyAlignment="0" applyProtection="0"/>
    <xf numFmtId="0" fontId="25" fillId="0" borderId="0" applyProtection="0"/>
    <xf numFmtId="0" fontId="76" fillId="42" borderId="0" applyNumberFormat="0" applyBorder="0" applyAlignment="0" applyProtection="0"/>
    <xf numFmtId="0" fontId="77" fillId="42" borderId="0" applyNumberFormat="0" applyBorder="0" applyAlignment="0" applyProtection="0"/>
    <xf numFmtId="0" fontId="25" fillId="0" borderId="0"/>
    <xf numFmtId="0" fontId="25" fillId="0" borderId="0" applyProtection="0"/>
    <xf numFmtId="0" fontId="9" fillId="3" borderId="0" applyNumberFormat="0" applyBorder="0" applyAlignment="0" applyProtection="0"/>
    <xf numFmtId="0" fontId="77" fillId="44" borderId="0" applyNumberFormat="0" applyBorder="0" applyAlignment="0" applyProtection="0"/>
    <xf numFmtId="0" fontId="25" fillId="0" borderId="0"/>
    <xf numFmtId="0" fontId="78" fillId="89" borderId="0" applyNumberFormat="0" applyBorder="0" applyAlignment="0" applyProtection="0"/>
    <xf numFmtId="0" fontId="79" fillId="42" borderId="0" applyNumberFormat="0" applyBorder="0" applyAlignment="0" applyProtection="0"/>
    <xf numFmtId="0" fontId="25" fillId="0" borderId="0"/>
    <xf numFmtId="0" fontId="80" fillId="102" borderId="0" applyNumberFormat="0" applyBorder="0" applyAlignment="0" applyProtection="0"/>
    <xf numFmtId="0" fontId="25" fillId="57" borderId="17" applyNumberFormat="0" applyFont="0" applyAlignment="0" applyProtection="0"/>
    <xf numFmtId="0" fontId="81" fillId="0" borderId="0" applyNumberFormat="0" applyFill="0" applyBorder="0" applyAlignment="0" applyProtection="0">
      <alignment vertical="top"/>
      <protection locked="0"/>
    </xf>
    <xf numFmtId="0" fontId="82" fillId="72" borderId="18" applyNumberFormat="0" applyAlignment="0" applyProtection="0"/>
    <xf numFmtId="0" fontId="82" fillId="72"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25" fillId="0" borderId="0"/>
    <xf numFmtId="0" fontId="25" fillId="0" borderId="0" applyProtection="0"/>
    <xf numFmtId="0" fontId="82" fillId="72"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25" fillId="0" borderId="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2" fillId="72" borderId="18" applyNumberFormat="0" applyAlignment="0" applyProtection="0"/>
    <xf numFmtId="0" fontId="82" fillId="72" borderId="18" applyNumberFormat="0" applyAlignment="0" applyProtection="0"/>
    <xf numFmtId="0" fontId="84" fillId="72" borderId="18" applyNumberFormat="0" applyAlignment="0" applyProtection="0"/>
    <xf numFmtId="0" fontId="82" fillId="72"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25" fillId="0" borderId="0"/>
    <xf numFmtId="0" fontId="83" fillId="40"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3" fillId="40"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25" fillId="0" borderId="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5" fillId="72" borderId="18" applyNumberFormat="0" applyAlignment="0" applyProtection="0"/>
    <xf numFmtId="0" fontId="86" fillId="45" borderId="18" applyNumberFormat="0" applyAlignment="0" applyProtection="0"/>
    <xf numFmtId="0" fontId="86" fillId="45" borderId="18" applyNumberFormat="0" applyAlignment="0" applyProtection="0"/>
    <xf numFmtId="0" fontId="25" fillId="0" borderId="0" applyProtection="0"/>
    <xf numFmtId="0" fontId="87" fillId="0" borderId="0" applyNumberFormat="0" applyFill="0" applyBorder="0" applyAlignment="0" applyProtection="0"/>
    <xf numFmtId="0" fontId="88" fillId="0" borderId="0" applyNumberFormat="0" applyFill="0" applyBorder="0" applyAlignment="0"/>
    <xf numFmtId="0" fontId="88" fillId="0" borderId="0" applyNumberFormat="0" applyFill="0" applyBorder="0" applyAlignment="0"/>
    <xf numFmtId="0" fontId="88" fillId="0" borderId="0" applyNumberFormat="0" applyFill="0" applyBorder="0" applyAlignment="0"/>
    <xf numFmtId="0" fontId="25" fillId="0" borderId="0"/>
    <xf numFmtId="0" fontId="46" fillId="0" borderId="0" applyNumberFormat="0" applyFont="0" applyBorder="0" applyAlignment="0" applyProtection="0"/>
    <xf numFmtId="0" fontId="25" fillId="0" borderId="0"/>
    <xf numFmtId="0" fontId="46" fillId="0" borderId="0" applyNumberFormat="0" applyFont="0" applyBorder="0" applyAlignment="0" applyProtection="0"/>
    <xf numFmtId="0" fontId="25" fillId="0" borderId="0" applyProtection="0"/>
    <xf numFmtId="0" fontId="89" fillId="108" borderId="0" applyNumberFormat="0" applyBorder="0"/>
    <xf numFmtId="0" fontId="90" fillId="0" borderId="0" applyNumberFormat="0" applyFill="0" applyBorder="0">
      <alignment horizontal="left"/>
    </xf>
    <xf numFmtId="0" fontId="25" fillId="0" borderId="0"/>
    <xf numFmtId="0" fontId="25" fillId="0" borderId="0" applyProtection="0"/>
    <xf numFmtId="0" fontId="91" fillId="44" borderId="0" applyNumberFormat="0" applyBorder="0" applyAlignment="0" applyProtection="0"/>
    <xf numFmtId="0" fontId="46" fillId="0" borderId="0"/>
    <xf numFmtId="0" fontId="92" fillId="0" borderId="19" applyNumberFormat="0" applyFont="0" applyFill="0" applyAlignment="0" applyProtection="0"/>
    <xf numFmtId="0" fontId="92" fillId="0" borderId="20" applyNumberFormat="0" applyFont="0" applyFill="0" applyAlignment="0" applyProtection="0"/>
    <xf numFmtId="198" fontId="93" fillId="0" borderId="0" applyFont="0" applyFill="0" applyBorder="0" applyAlignment="0" applyProtection="0"/>
    <xf numFmtId="0" fontId="94" fillId="43" borderId="0" applyNumberFormat="0" applyBorder="0" applyAlignment="0" applyProtection="0"/>
    <xf numFmtId="2" fontId="27" fillId="109" borderId="0" applyNumberFormat="0" applyFont="0" applyBorder="0" applyAlignment="0" applyProtection="0"/>
    <xf numFmtId="2" fontId="27" fillId="109" borderId="0" applyNumberFormat="0" applyFont="0" applyBorder="0" applyAlignment="0" applyProtection="0"/>
    <xf numFmtId="0" fontId="25" fillId="0" borderId="0"/>
    <xf numFmtId="2" fontId="27" fillId="109" borderId="0" applyNumberFormat="0" applyFont="0" applyBorder="0" applyAlignment="0" applyProtection="0"/>
    <xf numFmtId="2" fontId="27" fillId="109" borderId="0" applyNumberFormat="0" applyFont="0" applyBorder="0" applyAlignment="0" applyProtection="0"/>
    <xf numFmtId="2" fontId="27" fillId="109" borderId="0" applyNumberFormat="0" applyFont="0" applyBorder="0" applyAlignment="0" applyProtection="0"/>
    <xf numFmtId="0" fontId="25" fillId="0" borderId="0" applyProtection="0"/>
    <xf numFmtId="2" fontId="27" fillId="109" borderId="0" applyNumberFormat="0" applyFont="0" applyBorder="0" applyAlignment="0" applyProtection="0"/>
    <xf numFmtId="2" fontId="27" fillId="109" borderId="0" applyNumberFormat="0" applyFont="0" applyBorder="0" applyAlignment="0" applyProtection="0"/>
    <xf numFmtId="2" fontId="27" fillId="109" borderId="0" applyNumberFormat="0" applyFont="0" applyBorder="0" applyAlignment="0" applyProtection="0"/>
    <xf numFmtId="0" fontId="25" fillId="0" borderId="0" applyProtection="0"/>
    <xf numFmtId="2" fontId="27" fillId="109" borderId="0" applyNumberFormat="0" applyFont="0" applyBorder="0" applyAlignment="0" applyProtection="0"/>
    <xf numFmtId="0" fontId="25" fillId="0" borderId="0" applyProtection="0"/>
    <xf numFmtId="0" fontId="25" fillId="0" borderId="0"/>
    <xf numFmtId="0" fontId="25" fillId="0" borderId="0" applyProtection="0"/>
    <xf numFmtId="199" fontId="95" fillId="0" borderId="0" applyFill="0" applyBorder="0" applyAlignment="0"/>
    <xf numFmtId="0" fontId="25" fillId="0" borderId="0"/>
    <xf numFmtId="200" fontId="39" fillId="0" borderId="0" applyFill="0" applyBorder="0" applyAlignment="0"/>
    <xf numFmtId="0" fontId="25" fillId="0" borderId="0" applyProtection="0"/>
    <xf numFmtId="201" fontId="95" fillId="0" borderId="0" applyFill="0" applyBorder="0" applyAlignment="0"/>
    <xf numFmtId="0" fontId="25" fillId="0" borderId="0"/>
    <xf numFmtId="202" fontId="39" fillId="0" borderId="0" applyFill="0" applyBorder="0" applyAlignment="0"/>
    <xf numFmtId="0" fontId="25" fillId="0" borderId="0" applyProtection="0"/>
    <xf numFmtId="178" fontId="95" fillId="0" borderId="0" applyFill="0" applyBorder="0" applyAlignment="0"/>
    <xf numFmtId="0" fontId="25" fillId="0" borderId="0"/>
    <xf numFmtId="203" fontId="39" fillId="0" borderId="0" applyFill="0" applyBorder="0" applyAlignment="0"/>
    <xf numFmtId="0" fontId="25" fillId="0" borderId="0" applyProtection="0"/>
    <xf numFmtId="204" fontId="95" fillId="0" borderId="0" applyFill="0" applyBorder="0" applyAlignment="0"/>
    <xf numFmtId="0" fontId="25" fillId="0" borderId="0"/>
    <xf numFmtId="205" fontId="39" fillId="0" borderId="0" applyFill="0" applyBorder="0" applyAlignment="0"/>
    <xf numFmtId="0" fontId="25" fillId="0" borderId="0" applyProtection="0"/>
    <xf numFmtId="206" fontId="95" fillId="0" borderId="0" applyFill="0" applyBorder="0" applyAlignment="0"/>
    <xf numFmtId="0" fontId="25" fillId="0" borderId="0"/>
    <xf numFmtId="207" fontId="39" fillId="0" borderId="0" applyFill="0" applyBorder="0" applyAlignment="0"/>
    <xf numFmtId="0" fontId="25" fillId="0" borderId="0" applyProtection="0"/>
    <xf numFmtId="199" fontId="95" fillId="0" borderId="0" applyFill="0" applyBorder="0" applyAlignment="0"/>
    <xf numFmtId="0" fontId="25" fillId="0" borderId="0"/>
    <xf numFmtId="200" fontId="39" fillId="0" borderId="0" applyFill="0" applyBorder="0" applyAlignment="0"/>
    <xf numFmtId="0" fontId="25" fillId="0" borderId="0" applyProtection="0"/>
    <xf numFmtId="208" fontId="95" fillId="0" borderId="0" applyFill="0" applyBorder="0" applyAlignment="0"/>
    <xf numFmtId="0" fontId="25" fillId="0" borderId="0"/>
    <xf numFmtId="209" fontId="39" fillId="0" borderId="0" applyFill="0" applyBorder="0" applyAlignment="0"/>
    <xf numFmtId="0" fontId="25" fillId="0" borderId="0" applyProtection="0"/>
    <xf numFmtId="201" fontId="95" fillId="0" borderId="0" applyFill="0" applyBorder="0" applyAlignment="0"/>
    <xf numFmtId="0" fontId="25" fillId="0" borderId="0"/>
    <xf numFmtId="202" fontId="39" fillId="0" borderId="0" applyFill="0" applyBorder="0" applyAlignment="0"/>
    <xf numFmtId="0" fontId="25" fillId="0" borderId="0" applyProtection="0"/>
    <xf numFmtId="210" fontId="25" fillId="53" borderId="0">
      <alignment horizontal="right" vertical="center" indent="1"/>
    </xf>
    <xf numFmtId="0" fontId="25" fillId="0" borderId="0" applyProtection="0"/>
    <xf numFmtId="0" fontId="25" fillId="0" borderId="0" applyProtection="0"/>
    <xf numFmtId="210" fontId="25" fillId="36" borderId="0">
      <alignment horizontal="right" vertical="center" indent="1"/>
    </xf>
    <xf numFmtId="0" fontId="25" fillId="0" borderId="0" applyProtection="0"/>
    <xf numFmtId="0" fontId="25" fillId="0" borderId="0" applyProtection="0"/>
    <xf numFmtId="211" fontId="96" fillId="110" borderId="0">
      <alignment horizontal="right" vertical="center" indent="1"/>
    </xf>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3" fillId="40" borderId="18" applyNumberFormat="0" applyAlignment="0" applyProtection="0"/>
    <xf numFmtId="0" fontId="25" fillId="0" borderId="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25" fillId="0" borderId="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3" fillId="40"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25" fillId="0" borderId="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3"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97" fillId="40"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2" fillId="72" borderId="18" applyNumberFormat="0" applyAlignment="0" applyProtection="0"/>
    <xf numFmtId="0" fontId="13" fillId="6" borderId="4"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98" fillId="111"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98" fillId="111"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99" fillId="112" borderId="21" applyNumberFormat="0" applyAlignment="0" applyProtection="0"/>
    <xf numFmtId="0" fontId="99" fillId="112" borderId="21" applyNumberFormat="0" applyAlignment="0" applyProtection="0"/>
    <xf numFmtId="0" fontId="84" fillId="72" borderId="18" applyNumberFormat="0" applyAlignment="0" applyProtection="0"/>
    <xf numFmtId="0" fontId="84" fillId="72" borderId="18" applyNumberFormat="0" applyAlignment="0" applyProtection="0"/>
    <xf numFmtId="0" fontId="84"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82" fillId="72" borderId="18" applyNumberFormat="0" applyAlignment="0" applyProtection="0"/>
    <xf numFmtId="0" fontId="25" fillId="0" borderId="0" applyProtection="0"/>
    <xf numFmtId="0" fontId="100" fillId="113" borderId="11" applyNumberFormat="0" applyFont="0" applyBorder="0" applyAlignment="0">
      <alignment horizontal="center"/>
    </xf>
    <xf numFmtId="0" fontId="100" fillId="113" borderId="11" applyNumberFormat="0" applyFont="0" applyBorder="0" applyAlignment="0">
      <alignment horizontal="center"/>
    </xf>
    <xf numFmtId="0" fontId="25" fillId="0" borderId="0" applyProtection="0"/>
    <xf numFmtId="0" fontId="100" fillId="113" borderId="11" applyNumberFormat="0" applyFont="0" applyBorder="0"/>
    <xf numFmtId="0" fontId="101" fillId="114" borderId="22" applyNumberFormat="0" applyAlignment="0" applyProtection="0"/>
    <xf numFmtId="0" fontId="102" fillId="0" borderId="23" applyNumberFormat="0" applyFill="0" applyAlignment="0" applyProtection="0"/>
    <xf numFmtId="0" fontId="103" fillId="63" borderId="24" applyBorder="0"/>
    <xf numFmtId="212" fontId="104" fillId="0" borderId="0" applyFont="0" applyFill="0" applyBorder="0" applyProtection="0">
      <alignment horizontal="center" vertical="center"/>
    </xf>
    <xf numFmtId="0" fontId="105" fillId="114" borderId="22" applyNumberFormat="0" applyAlignment="0" applyProtection="0"/>
    <xf numFmtId="0" fontId="101" fillId="114" borderId="22" applyNumberFormat="0" applyAlignment="0" applyProtection="0"/>
    <xf numFmtId="0" fontId="25" fillId="0" borderId="0"/>
    <xf numFmtId="0" fontId="25" fillId="0" borderId="0" applyProtection="0"/>
    <xf numFmtId="0" fontId="105" fillId="114" borderId="22" applyNumberFormat="0" applyAlignment="0" applyProtection="0"/>
    <xf numFmtId="0" fontId="106" fillId="114" borderId="22" applyNumberFormat="0" applyAlignment="0" applyProtection="0"/>
    <xf numFmtId="0" fontId="101" fillId="114" borderId="22" applyNumberFormat="0" applyAlignment="0" applyProtection="0"/>
    <xf numFmtId="0" fontId="25" fillId="0" borderId="0" applyProtection="0"/>
    <xf numFmtId="0" fontId="15" fillId="7" borderId="7" applyNumberFormat="0" applyAlignment="0" applyProtection="0"/>
    <xf numFmtId="0" fontId="101" fillId="97" borderId="22" applyNumberFormat="0" applyAlignment="0" applyProtection="0"/>
    <xf numFmtId="0" fontId="101" fillId="98" borderId="22" applyNumberFormat="0" applyAlignment="0" applyProtection="0"/>
    <xf numFmtId="3" fontId="107" fillId="48" borderId="25" applyFont="0" applyFill="0" applyProtection="0">
      <alignment horizontal="right" vertical="center"/>
    </xf>
    <xf numFmtId="0" fontId="108" fillId="0" borderId="0" applyNumberFormat="0" applyFill="0" applyBorder="0" applyAlignment="0" applyProtection="0"/>
    <xf numFmtId="0" fontId="109" fillId="0" borderId="26" applyNumberFormat="0" applyFill="0" applyAlignment="0" applyProtection="0"/>
    <xf numFmtId="0" fontId="110" fillId="0" borderId="27" applyNumberFormat="0" applyFill="0" applyAlignment="0" applyProtection="0"/>
    <xf numFmtId="0" fontId="111" fillId="0" borderId="28" applyNumberFormat="0" applyFill="0" applyAlignment="0" applyProtection="0"/>
    <xf numFmtId="0" fontId="111" fillId="0" borderId="0" applyNumberFormat="0" applyFill="0" applyBorder="0" applyAlignment="0" applyProtection="0"/>
    <xf numFmtId="213"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0"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0" fontId="25" fillId="0" borderId="0" applyProtection="0"/>
    <xf numFmtId="213" fontId="25" fillId="0" borderId="0"/>
    <xf numFmtId="213" fontId="25" fillId="0" borderId="0"/>
    <xf numFmtId="213" fontId="25" fillId="0" borderId="0"/>
    <xf numFmtId="213" fontId="25" fillId="0" borderId="0"/>
    <xf numFmtId="213" fontId="25" fillId="0" borderId="0"/>
    <xf numFmtId="213" fontId="25" fillId="0" borderId="0"/>
    <xf numFmtId="0" fontId="25" fillId="0" borderId="0" applyProtection="0"/>
    <xf numFmtId="213" fontId="25" fillId="0" borderId="0"/>
    <xf numFmtId="0" fontId="25" fillId="0" borderId="0"/>
    <xf numFmtId="213" fontId="25" fillId="0" borderId="0"/>
    <xf numFmtId="213" fontId="25" fillId="0" borderId="0"/>
    <xf numFmtId="0"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0" fontId="25" fillId="0" borderId="0" applyProtection="0"/>
    <xf numFmtId="213" fontId="25" fillId="0" borderId="0"/>
    <xf numFmtId="0" fontId="25" fillId="0" borderId="0" applyProtection="0"/>
    <xf numFmtId="213" fontId="25" fillId="0" borderId="0"/>
    <xf numFmtId="213" fontId="25" fillId="0" borderId="0"/>
    <xf numFmtId="0"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213" fontId="25" fillId="0" borderId="0"/>
    <xf numFmtId="0" fontId="25" fillId="0" borderId="0" applyProtection="0"/>
    <xf numFmtId="213" fontId="25" fillId="0" borderId="0"/>
    <xf numFmtId="0" fontId="25" fillId="0" borderId="0"/>
    <xf numFmtId="0" fontId="25" fillId="0" borderId="0"/>
    <xf numFmtId="213" fontId="25" fillId="0" borderId="0"/>
    <xf numFmtId="213" fontId="25" fillId="0" borderId="0"/>
    <xf numFmtId="213" fontId="25" fillId="0" borderId="0"/>
    <xf numFmtId="213" fontId="25" fillId="0" borderId="0"/>
    <xf numFmtId="0" fontId="25" fillId="0" borderId="0"/>
    <xf numFmtId="213" fontId="25" fillId="0" borderId="0"/>
    <xf numFmtId="213" fontId="25" fillId="0" borderId="0"/>
    <xf numFmtId="0" fontId="25" fillId="0" borderId="0"/>
    <xf numFmtId="213" fontId="25" fillId="0" borderId="0"/>
    <xf numFmtId="213" fontId="25" fillId="0" borderId="0"/>
    <xf numFmtId="213" fontId="25" fillId="0" borderId="0"/>
    <xf numFmtId="213" fontId="25" fillId="0" borderId="0"/>
    <xf numFmtId="0" fontId="25" fillId="0" borderId="0"/>
    <xf numFmtId="0" fontId="25" fillId="0" borderId="0"/>
    <xf numFmtId="0" fontId="25" fillId="0" borderId="0"/>
    <xf numFmtId="213" fontId="25" fillId="0" borderId="0"/>
    <xf numFmtId="213" fontId="25" fillId="0" borderId="0"/>
    <xf numFmtId="213" fontId="25" fillId="0" borderId="0"/>
    <xf numFmtId="213" fontId="25" fillId="0" borderId="0"/>
    <xf numFmtId="0" fontId="25" fillId="0" borderId="0"/>
    <xf numFmtId="213" fontId="25" fillId="0" borderId="0"/>
    <xf numFmtId="213" fontId="25" fillId="0" borderId="0"/>
    <xf numFmtId="213" fontId="25" fillId="0" borderId="0"/>
    <xf numFmtId="213" fontId="25" fillId="0" borderId="0"/>
    <xf numFmtId="0" fontId="25" fillId="0" borderId="0"/>
    <xf numFmtId="0" fontId="25" fillId="0" borderId="0"/>
    <xf numFmtId="213" fontId="25" fillId="0" borderId="0"/>
    <xf numFmtId="213" fontId="25" fillId="0" borderId="0"/>
    <xf numFmtId="0" fontId="25" fillId="0" borderId="0"/>
    <xf numFmtId="213" fontId="25" fillId="0" borderId="0"/>
    <xf numFmtId="213" fontId="25" fillId="0" borderId="0"/>
    <xf numFmtId="213" fontId="25" fillId="0" borderId="0"/>
    <xf numFmtId="213" fontId="25" fillId="0" borderId="0"/>
    <xf numFmtId="0" fontId="25" fillId="0" borderId="0"/>
    <xf numFmtId="213" fontId="25" fillId="0" borderId="0"/>
    <xf numFmtId="213" fontId="25" fillId="0" borderId="0"/>
    <xf numFmtId="211" fontId="40" fillId="115" borderId="0">
      <alignment horizontal="right" vertical="center" indent="1"/>
    </xf>
    <xf numFmtId="211" fontId="25" fillId="62" borderId="0">
      <alignment horizontal="right" vertical="center" indent="1"/>
    </xf>
    <xf numFmtId="0" fontId="25" fillId="0" borderId="0" applyProtection="0"/>
    <xf numFmtId="0" fontId="25" fillId="0" borderId="0" applyProtection="0"/>
    <xf numFmtId="0" fontId="25" fillId="0" borderId="0" applyProtection="0"/>
    <xf numFmtId="49" fontId="40" fillId="54" borderId="0">
      <alignment horizontal="right"/>
    </xf>
    <xf numFmtId="0" fontId="112" fillId="0" borderId="0">
      <alignment horizontal="right"/>
    </xf>
    <xf numFmtId="199" fontId="95" fillId="0" borderId="0" applyFont="0" applyFill="0" applyBorder="0" applyAlignment="0" applyProtection="0"/>
    <xf numFmtId="0" fontId="25" fillId="0" borderId="0"/>
    <xf numFmtId="200" fontId="25" fillId="0" borderId="0" applyFont="0" applyFill="0" applyBorder="0" applyAlignment="0" applyProtection="0"/>
    <xf numFmtId="200" fontId="25" fillId="0" borderId="0" applyFont="0" applyFill="0" applyBorder="0" applyAlignment="0" applyProtection="0"/>
    <xf numFmtId="0" fontId="25" fillId="0" borderId="0" applyProtection="0"/>
    <xf numFmtId="0" fontId="25" fillId="0" borderId="0" applyFont="0" applyFill="0" applyBorder="0" applyProtection="0">
      <alignment horizontal="right"/>
    </xf>
    <xf numFmtId="0" fontId="25" fillId="0" borderId="0" applyFont="0" applyFill="0" applyBorder="0" applyProtection="0">
      <alignment horizontal="right"/>
    </xf>
    <xf numFmtId="0" fontId="25" fillId="0" borderId="0" applyFont="0" applyFill="0" applyBorder="0" applyProtection="0">
      <alignment horizontal="right"/>
    </xf>
    <xf numFmtId="0" fontId="25" fillId="0" borderId="0" applyProtection="0"/>
    <xf numFmtId="0" fontId="25" fillId="0" borderId="0" applyFont="0" applyFill="0" applyBorder="0" applyProtection="0">
      <alignment horizontal="right"/>
    </xf>
    <xf numFmtId="0" fontId="25" fillId="0" borderId="0" applyProtection="0"/>
    <xf numFmtId="214" fontId="104" fillId="0" borderId="0" applyFont="0" applyFill="0" applyBorder="0" applyProtection="0">
      <alignment horizontal="right"/>
    </xf>
    <xf numFmtId="215" fontId="113" fillId="0" borderId="0" applyFont="0" applyFill="0" applyBorder="0" applyAlignment="0" applyProtection="0">
      <alignment horizontal="right"/>
    </xf>
    <xf numFmtId="216" fontId="113" fillId="0" borderId="0" applyFont="0" applyFill="0" applyBorder="0" applyAlignment="0" applyProtection="0"/>
    <xf numFmtId="215" fontId="113" fillId="0" borderId="0" applyFont="0" applyFill="0" applyBorder="0" applyAlignment="0" applyProtection="0">
      <alignment horizontal="right"/>
    </xf>
    <xf numFmtId="166" fontId="25" fillId="0" borderId="0" applyFont="0" applyFill="0" applyBorder="0" applyAlignment="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43" fontId="25" fillId="0" borderId="0" applyFont="0" applyFill="0" applyBorder="0" applyAlignment="0" applyProtection="0"/>
    <xf numFmtId="166" fontId="25"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6" fontId="25" fillId="0" borderId="0" applyFont="0" applyFill="0" applyBorder="0" applyAlignment="0" applyProtection="0"/>
    <xf numFmtId="0" fontId="25" fillId="0" borderId="0" applyProtection="0"/>
    <xf numFmtId="170" fontId="46" fillId="0" borderId="0" applyFont="0" applyFill="0" applyBorder="0" applyAlignment="0" applyProtection="0"/>
    <xf numFmtId="43" fontId="25" fillId="0" borderId="0" applyFont="0" applyFill="0" applyBorder="0" applyAlignment="0" applyProtection="0"/>
    <xf numFmtId="217" fontId="113" fillId="0" borderId="0" applyFont="0" applyFill="0" applyBorder="0" applyAlignment="0" applyProtection="0"/>
    <xf numFmtId="218" fontId="113" fillId="0" borderId="0" applyFont="0" applyFill="0" applyBorder="0" applyAlignment="0" applyProtection="0">
      <alignment horizontal="right"/>
    </xf>
    <xf numFmtId="170" fontId="25" fillId="0" borderId="0" applyFont="0" applyFill="0" applyBorder="0" applyAlignment="0" applyProtection="0"/>
    <xf numFmtId="170" fontId="2" fillId="0" borderId="0" applyFont="0" applyFill="0" applyBorder="0" applyAlignment="0" applyProtection="0"/>
    <xf numFmtId="170" fontId="57"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19" fontId="113" fillId="0" borderId="0" applyFont="0" applyFill="0" applyBorder="0" applyAlignment="0" applyProtection="0"/>
    <xf numFmtId="0" fontId="25" fillId="0" borderId="0" applyProtection="0"/>
    <xf numFmtId="166" fontId="25" fillId="0" borderId="0" applyFont="0" applyFill="0" applyBorder="0" applyAlignment="0" applyProtection="0"/>
    <xf numFmtId="170" fontId="25" fillId="0" borderId="0" applyFont="0" applyFill="0" applyBorder="0" applyAlignment="0" applyProtection="0"/>
    <xf numFmtId="166" fontId="25" fillId="0" borderId="0" applyFont="0" applyFill="0" applyBorder="0" applyAlignment="0" applyProtection="0"/>
    <xf numFmtId="0" fontId="25" fillId="0" borderId="0" applyProtection="0"/>
    <xf numFmtId="0" fontId="25" fillId="0" borderId="0"/>
    <xf numFmtId="0" fontId="25" fillId="0" borderId="0" applyProtection="0"/>
    <xf numFmtId="43" fontId="25" fillId="0" borderId="0" applyFont="0" applyFill="0" applyBorder="0" applyAlignment="0" applyProtection="0"/>
    <xf numFmtId="170" fontId="25" fillId="0" borderId="0" applyFont="0" applyFill="0" applyBorder="0" applyAlignment="0" applyProtection="0"/>
    <xf numFmtId="0" fontId="25" fillId="0" borderId="0"/>
    <xf numFmtId="43" fontId="25" fillId="0" borderId="0" applyFont="0" applyFill="0" applyBorder="0" applyAlignment="0" applyProtection="0"/>
    <xf numFmtId="170" fontId="25" fillId="0" borderId="0" applyFont="0" applyFill="0" applyBorder="0" applyAlignment="0" applyProtection="0"/>
    <xf numFmtId="0" fontId="25" fillId="0" borderId="0" applyFont="0" applyFill="0" applyBorder="0" applyAlignment="0" applyProtection="0"/>
    <xf numFmtId="43" fontId="25" fillId="0" borderId="0" applyFont="0" applyFill="0" applyBorder="0" applyAlignment="0" applyProtection="0"/>
    <xf numFmtId="0" fontId="25" fillId="0" borderId="0"/>
    <xf numFmtId="0" fontId="25" fillId="0" borderId="0" applyFont="0" applyFill="0" applyBorder="0" applyAlignment="0" applyProtection="0"/>
    <xf numFmtId="43" fontId="25" fillId="0" borderId="0" applyFont="0" applyFill="0" applyBorder="0" applyAlignment="0" applyProtection="0"/>
    <xf numFmtId="0" fontId="25" fillId="0" borderId="0"/>
    <xf numFmtId="170" fontId="50" fillId="0" borderId="0" applyFont="0" applyFill="0" applyBorder="0" applyAlignment="0" applyProtection="0"/>
    <xf numFmtId="43" fontId="25" fillId="0" borderId="0" applyFont="0" applyFill="0" applyBorder="0" applyAlignment="0" applyProtection="0"/>
    <xf numFmtId="170" fontId="114" fillId="0" borderId="0" applyFont="0" applyFill="0" applyBorder="0" applyAlignment="0" applyProtection="0"/>
    <xf numFmtId="220" fontId="113" fillId="0" borderId="0" applyFont="0" applyFill="0" applyBorder="0" applyAlignment="0" applyProtection="0"/>
    <xf numFmtId="3" fontId="38" fillId="0" borderId="0" applyFont="0" applyFill="0" applyBorder="0" applyAlignment="0" applyProtection="0"/>
    <xf numFmtId="0" fontId="115" fillId="0" borderId="0"/>
    <xf numFmtId="0" fontId="25" fillId="0" borderId="0"/>
    <xf numFmtId="0" fontId="25" fillId="0" borderId="0" applyProtection="0"/>
    <xf numFmtId="0" fontId="37" fillId="0" borderId="0"/>
    <xf numFmtId="0" fontId="25" fillId="0" borderId="0"/>
    <xf numFmtId="0" fontId="25" fillId="0" borderId="0" applyProtection="0"/>
    <xf numFmtId="3" fontId="38" fillId="0" borderId="0" applyFont="0" applyFill="0" applyBorder="0" applyAlignment="0" applyProtection="0"/>
    <xf numFmtId="0" fontId="25" fillId="0" borderId="0"/>
    <xf numFmtId="3" fontId="116" fillId="0" borderId="0" applyFont="0" applyFill="0" applyBorder="0" applyAlignment="0" applyProtection="0"/>
    <xf numFmtId="3" fontId="116" fillId="0" borderId="0" applyFont="0" applyFill="0" applyBorder="0" applyAlignment="0" applyProtection="0"/>
    <xf numFmtId="3" fontId="116" fillId="0" borderId="0" applyFont="0" applyFill="0" applyBorder="0" applyAlignment="0" applyProtection="0"/>
    <xf numFmtId="0" fontId="25" fillId="0" borderId="0" applyProtection="0"/>
    <xf numFmtId="3" fontId="116" fillId="0" borderId="0" applyFont="0" applyFill="0" applyBorder="0" applyAlignment="0" applyProtection="0"/>
    <xf numFmtId="3" fontId="116" fillId="0" borderId="0" applyFont="0" applyFill="0" applyBorder="0" applyAlignment="0" applyProtection="0"/>
    <xf numFmtId="3" fontId="116" fillId="0" borderId="0" applyFont="0" applyFill="0" applyBorder="0" applyAlignment="0" applyProtection="0"/>
    <xf numFmtId="0" fontId="25" fillId="0" borderId="0" applyProtection="0"/>
    <xf numFmtId="3" fontId="116" fillId="0" borderId="0" applyFont="0" applyFill="0" applyBorder="0" applyAlignment="0" applyProtection="0"/>
    <xf numFmtId="0" fontId="25" fillId="0" borderId="0" applyProtection="0"/>
    <xf numFmtId="0" fontId="25" fillId="0" borderId="0"/>
    <xf numFmtId="0" fontId="25" fillId="0" borderId="0"/>
    <xf numFmtId="0" fontId="25" fillId="0" borderId="0" applyProtection="0"/>
    <xf numFmtId="0" fontId="115" fillId="0" borderId="0"/>
    <xf numFmtId="0" fontId="25" fillId="0" borderId="0"/>
    <xf numFmtId="0" fontId="25" fillId="0" borderId="0" applyProtection="0"/>
    <xf numFmtId="0" fontId="37" fillId="0" borderId="0"/>
    <xf numFmtId="0" fontId="25" fillId="0" borderId="0"/>
    <xf numFmtId="0" fontId="25" fillId="0" borderId="0" applyProtection="0"/>
    <xf numFmtId="211" fontId="40" fillId="116" borderId="0">
      <alignment horizontal="right" vertical="center" indent="1"/>
    </xf>
    <xf numFmtId="3" fontId="25" fillId="117" borderId="0">
      <alignment horizontal="left"/>
    </xf>
    <xf numFmtId="0" fontId="25" fillId="0" borderId="0" applyProtection="0"/>
    <xf numFmtId="0" fontId="25" fillId="0" borderId="0" applyProtection="0"/>
    <xf numFmtId="0" fontId="117" fillId="73" borderId="0">
      <alignment horizontal="center" vertical="center"/>
    </xf>
    <xf numFmtId="0" fontId="43" fillId="69" borderId="0">
      <alignment horizontal="center" wrapText="1"/>
    </xf>
    <xf numFmtId="0" fontId="25" fillId="0" borderId="0" applyProtection="0"/>
    <xf numFmtId="0" fontId="25" fillId="0" borderId="0" applyProtection="0"/>
    <xf numFmtId="0" fontId="118" fillId="0" borderId="0"/>
    <xf numFmtId="0" fontId="119" fillId="0" borderId="0" applyNumberFormat="0" applyFill="0" applyBorder="0">
      <alignment horizontal="right"/>
    </xf>
    <xf numFmtId="0" fontId="25" fillId="0" borderId="0"/>
    <xf numFmtId="0" fontId="25" fillId="0" borderId="0" applyProtection="0"/>
    <xf numFmtId="0" fontId="25" fillId="0" borderId="0" applyProtection="0"/>
    <xf numFmtId="0" fontId="120" fillId="0" borderId="0">
      <alignment horizontal="left"/>
    </xf>
    <xf numFmtId="0" fontId="121" fillId="0" borderId="0"/>
    <xf numFmtId="0" fontId="122" fillId="0" borderId="0">
      <alignment horizontal="left"/>
    </xf>
    <xf numFmtId="221" fontId="92" fillId="0" borderId="0" applyFont="0" applyFill="0" applyBorder="0" applyAlignment="0" applyProtection="0">
      <protection locked="0"/>
    </xf>
    <xf numFmtId="222" fontId="92" fillId="0" borderId="0" applyFont="0" applyFill="0" applyBorder="0" applyAlignment="0" applyProtection="0">
      <protection locked="0"/>
    </xf>
    <xf numFmtId="201" fontId="95" fillId="0" borderId="0" applyFont="0" applyFill="0" applyBorder="0" applyAlignment="0" applyProtection="0"/>
    <xf numFmtId="0" fontId="25" fillId="0" borderId="0"/>
    <xf numFmtId="202" fontId="25" fillId="0" borderId="0" applyFont="0" applyFill="0" applyBorder="0" applyAlignment="0" applyProtection="0"/>
    <xf numFmtId="202" fontId="25" fillId="0" borderId="0" applyFont="0" applyFill="0" applyBorder="0" applyAlignment="0" applyProtection="0"/>
    <xf numFmtId="0" fontId="25" fillId="0" borderId="0" applyProtection="0"/>
    <xf numFmtId="223" fontId="25" fillId="0" borderId="0" applyFont="0" applyFill="0" applyBorder="0" applyProtection="0">
      <alignment horizontal="right"/>
    </xf>
    <xf numFmtId="223" fontId="25" fillId="0" borderId="0" applyFont="0" applyFill="0" applyBorder="0" applyProtection="0">
      <alignment horizontal="right"/>
    </xf>
    <xf numFmtId="223" fontId="25" fillId="0" borderId="0" applyFont="0" applyFill="0" applyBorder="0" applyProtection="0">
      <alignment horizontal="right"/>
    </xf>
    <xf numFmtId="0" fontId="25" fillId="0" borderId="0" applyProtection="0"/>
    <xf numFmtId="223" fontId="25" fillId="0" borderId="0" applyFont="0" applyFill="0" applyBorder="0" applyProtection="0">
      <alignment horizontal="right"/>
    </xf>
    <xf numFmtId="0" fontId="25" fillId="0" borderId="0" applyProtection="0"/>
    <xf numFmtId="224" fontId="113" fillId="0" borderId="0" applyFont="0" applyFill="0" applyBorder="0" applyAlignment="0" applyProtection="0">
      <alignment horizontal="right"/>
    </xf>
    <xf numFmtId="225" fontId="113" fillId="0" borderId="0" applyFont="0" applyFill="0" applyBorder="0" applyAlignment="0" applyProtection="0">
      <alignment horizontal="right"/>
    </xf>
    <xf numFmtId="226" fontId="123" fillId="0" borderId="0" applyFont="0" applyFill="0" applyBorder="0" applyAlignment="0" applyProtection="0"/>
    <xf numFmtId="227" fontId="124" fillId="0" borderId="0" applyFont="0" applyFill="0" applyBorder="0" applyAlignment="0" applyProtection="0"/>
    <xf numFmtId="225" fontId="113" fillId="0" borderId="0" applyFont="0" applyFill="0" applyBorder="0" applyAlignment="0" applyProtection="0">
      <alignment horizontal="right"/>
    </xf>
    <xf numFmtId="169" fontId="2" fillId="0" borderId="0" applyFont="0" applyFill="0" applyBorder="0" applyAlignment="0" applyProtection="0"/>
    <xf numFmtId="0" fontId="124" fillId="0" borderId="0" applyFont="0" applyFill="0" applyBorder="0" applyAlignment="0" applyProtection="0"/>
    <xf numFmtId="169" fontId="2" fillId="0" borderId="0" applyFont="0" applyFill="0" applyBorder="0" applyAlignment="0" applyProtection="0"/>
    <xf numFmtId="228" fontId="113" fillId="0" borderId="0" applyFont="0" applyFill="0" applyBorder="0" applyAlignment="0" applyProtection="0"/>
    <xf numFmtId="229" fontId="38" fillId="0" borderId="0" applyFont="0" applyFill="0" applyBorder="0" applyAlignment="0" applyProtection="0"/>
    <xf numFmtId="0" fontId="114" fillId="0" borderId="0" applyFont="0" applyFill="0" applyBorder="0" applyAlignment="0" applyProtection="0">
      <alignment vertical="center"/>
    </xf>
    <xf numFmtId="0" fontId="125" fillId="38" borderId="18" applyNumberFormat="0" applyAlignment="0" applyProtection="0"/>
    <xf numFmtId="0" fontId="126" fillId="37" borderId="29" applyNumberFormat="0" applyAlignment="0" applyProtection="0"/>
    <xf numFmtId="230" fontId="104" fillId="48" borderId="0" applyFont="0" applyFill="0" applyBorder="0" applyAlignment="0" applyProtection="0">
      <alignment vertical="center"/>
    </xf>
    <xf numFmtId="14" fontId="38" fillId="0" borderId="0" applyFont="0" applyFill="0" applyBorder="0" applyAlignment="0" applyProtection="0"/>
    <xf numFmtId="231" fontId="113" fillId="0" borderId="0" applyFont="0" applyFill="0" applyBorder="0" applyAlignment="0" applyProtection="0"/>
    <xf numFmtId="0" fontId="113" fillId="0" borderId="0" applyFont="0" applyFill="0" applyBorder="0" applyAlignment="0" applyProtection="0"/>
    <xf numFmtId="231" fontId="113" fillId="0" borderId="0" applyFont="0" applyFill="0" applyBorder="0" applyAlignment="0" applyProtection="0"/>
    <xf numFmtId="14" fontId="39" fillId="0" borderId="0" applyFill="0" applyBorder="0" applyAlignment="0"/>
    <xf numFmtId="0" fontId="25" fillId="0" borderId="0"/>
    <xf numFmtId="0" fontId="25" fillId="0" borderId="0" applyProtection="0"/>
    <xf numFmtId="14" fontId="127" fillId="0" borderId="0"/>
    <xf numFmtId="232" fontId="25" fillId="0" borderId="0" applyFont="0" applyFill="0" applyBorder="0" applyAlignment="0" applyProtection="0"/>
    <xf numFmtId="0" fontId="25" fillId="0" borderId="0" applyProtection="0"/>
    <xf numFmtId="0" fontId="25" fillId="0" borderId="0" applyProtection="0"/>
    <xf numFmtId="233" fontId="25" fillId="0" borderId="0" applyFont="0" applyFill="0" applyBorder="0" applyAlignment="0" applyProtection="0"/>
    <xf numFmtId="0" fontId="25" fillId="0" borderId="0" applyProtection="0"/>
    <xf numFmtId="0" fontId="25" fillId="0" borderId="0" applyProtection="0"/>
    <xf numFmtId="14" fontId="128" fillId="0" borderId="0">
      <alignment horizontal="left"/>
    </xf>
    <xf numFmtId="4" fontId="57" fillId="0" borderId="0"/>
    <xf numFmtId="4" fontId="25" fillId="0" borderId="0" applyFont="0" applyFill="0" applyBorder="0" applyAlignment="0" applyProtection="0"/>
    <xf numFmtId="0" fontId="25" fillId="0" borderId="0" applyProtection="0"/>
    <xf numFmtId="0" fontId="25" fillId="0" borderId="0" applyProtection="0"/>
    <xf numFmtId="234"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0"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0" fontId="25" fillId="0" borderId="0" applyProtection="0"/>
    <xf numFmtId="234" fontId="25" fillId="0" borderId="0"/>
    <xf numFmtId="234" fontId="25" fillId="0" borderId="0"/>
    <xf numFmtId="234" fontId="25" fillId="0" borderId="0"/>
    <xf numFmtId="234" fontId="25" fillId="0" borderId="0"/>
    <xf numFmtId="234" fontId="25" fillId="0" borderId="0"/>
    <xf numFmtId="234" fontId="25" fillId="0" borderId="0"/>
    <xf numFmtId="0" fontId="25" fillId="0" borderId="0" applyProtection="0"/>
    <xf numFmtId="234" fontId="25" fillId="0" borderId="0"/>
    <xf numFmtId="0" fontId="25" fillId="0" borderId="0"/>
    <xf numFmtId="234" fontId="25" fillId="0" borderId="0"/>
    <xf numFmtId="234" fontId="25" fillId="0" borderId="0"/>
    <xf numFmtId="0"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0" fontId="25" fillId="0" borderId="0" applyProtection="0"/>
    <xf numFmtId="234" fontId="25" fillId="0" borderId="0"/>
    <xf numFmtId="0" fontId="25" fillId="0" borderId="0" applyProtection="0"/>
    <xf numFmtId="234" fontId="25" fillId="0" borderId="0"/>
    <xf numFmtId="234" fontId="25" fillId="0" borderId="0"/>
    <xf numFmtId="0"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234" fontId="25" fillId="0" borderId="0"/>
    <xf numFmtId="0" fontId="25" fillId="0" borderId="0" applyProtection="0"/>
    <xf numFmtId="234" fontId="25" fillId="0" borderId="0"/>
    <xf numFmtId="0" fontId="25" fillId="0" borderId="0"/>
    <xf numFmtId="0" fontId="25" fillId="0" borderId="0"/>
    <xf numFmtId="234" fontId="25" fillId="0" borderId="0"/>
    <xf numFmtId="234" fontId="25" fillId="0" borderId="0"/>
    <xf numFmtId="234" fontId="25" fillId="0" borderId="0"/>
    <xf numFmtId="234" fontId="25" fillId="0" borderId="0"/>
    <xf numFmtId="0" fontId="25" fillId="0" borderId="0"/>
    <xf numFmtId="234" fontId="25" fillId="0" borderId="0"/>
    <xf numFmtId="234" fontId="25" fillId="0" borderId="0"/>
    <xf numFmtId="0" fontId="25" fillId="0" borderId="0"/>
    <xf numFmtId="234" fontId="25" fillId="0" borderId="0"/>
    <xf numFmtId="234" fontId="25" fillId="0" borderId="0"/>
    <xf numFmtId="234" fontId="25" fillId="0" borderId="0"/>
    <xf numFmtId="234" fontId="25" fillId="0" borderId="0"/>
    <xf numFmtId="0" fontId="25" fillId="0" borderId="0"/>
    <xf numFmtId="0" fontId="25" fillId="0" borderId="0"/>
    <xf numFmtId="0" fontId="25" fillId="0" borderId="0"/>
    <xf numFmtId="234" fontId="25" fillId="0" borderId="0"/>
    <xf numFmtId="234" fontId="25" fillId="0" borderId="0"/>
    <xf numFmtId="234" fontId="25" fillId="0" borderId="0"/>
    <xf numFmtId="234" fontId="25" fillId="0" borderId="0"/>
    <xf numFmtId="0" fontId="25" fillId="0" borderId="0"/>
    <xf numFmtId="234" fontId="25" fillId="0" borderId="0"/>
    <xf numFmtId="234" fontId="25" fillId="0" borderId="0"/>
    <xf numFmtId="234" fontId="25" fillId="0" borderId="0"/>
    <xf numFmtId="234" fontId="25" fillId="0" borderId="0"/>
    <xf numFmtId="0" fontId="25" fillId="0" borderId="0"/>
    <xf numFmtId="0" fontId="25" fillId="0" borderId="0"/>
    <xf numFmtId="234" fontId="25" fillId="0" borderId="0"/>
    <xf numFmtId="234" fontId="25" fillId="0" borderId="0"/>
    <xf numFmtId="0" fontId="25" fillId="0" borderId="0"/>
    <xf numFmtId="234" fontId="25" fillId="0" borderId="0"/>
    <xf numFmtId="234" fontId="25" fillId="0" borderId="0"/>
    <xf numFmtId="234" fontId="25" fillId="0" borderId="0"/>
    <xf numFmtId="234" fontId="25" fillId="0" borderId="0"/>
    <xf numFmtId="0" fontId="25" fillId="0" borderId="0"/>
    <xf numFmtId="234" fontId="25" fillId="0" borderId="0"/>
    <xf numFmtId="234" fontId="25" fillId="0" borderId="0"/>
    <xf numFmtId="0" fontId="129" fillId="63" borderId="0">
      <alignment vertical="center"/>
    </xf>
    <xf numFmtId="38" fontId="57" fillId="0" borderId="30">
      <alignment vertical="center"/>
    </xf>
    <xf numFmtId="38" fontId="57" fillId="0" borderId="30">
      <alignment vertical="center"/>
    </xf>
    <xf numFmtId="38" fontId="57" fillId="0" borderId="30">
      <alignment vertical="center"/>
    </xf>
    <xf numFmtId="0" fontId="25" fillId="0" borderId="0"/>
    <xf numFmtId="38" fontId="57" fillId="0" borderId="30">
      <alignment vertical="center"/>
    </xf>
    <xf numFmtId="235" fontId="57" fillId="0" borderId="0"/>
    <xf numFmtId="0" fontId="130" fillId="0" borderId="31"/>
    <xf numFmtId="0" fontId="131" fillId="118" borderId="31"/>
    <xf numFmtId="0" fontId="132" fillId="0" borderId="0"/>
    <xf numFmtId="0" fontId="2" fillId="118" borderId="31"/>
    <xf numFmtId="0" fontId="2" fillId="119" borderId="32"/>
    <xf numFmtId="0" fontId="130" fillId="0" borderId="31" applyAlignment="0"/>
    <xf numFmtId="0" fontId="2" fillId="118" borderId="31"/>
    <xf numFmtId="236" fontId="2" fillId="119" borderId="32" applyBorder="0"/>
    <xf numFmtId="237" fontId="25" fillId="0" borderId="0" applyFont="0" applyFill="0" applyBorder="0" applyAlignment="0" applyProtection="0"/>
    <xf numFmtId="238" fontId="25" fillId="0" borderId="0" applyFont="0" applyFill="0" applyBorder="0" applyAlignment="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4" fillId="39" borderId="0" applyNumberFormat="0" applyBorder="0" applyAlignment="0" applyProtection="0"/>
    <xf numFmtId="239" fontId="95" fillId="0" borderId="0" applyFont="0" applyFill="0" applyBorder="0" applyAlignment="0" applyProtection="0">
      <alignment horizontal="right"/>
    </xf>
    <xf numFmtId="239" fontId="95" fillId="0" borderId="0" applyFont="0" applyFill="0" applyBorder="0" applyAlignment="0" applyProtection="0">
      <alignment horizontal="right"/>
    </xf>
    <xf numFmtId="0" fontId="25" fillId="0" borderId="0"/>
    <xf numFmtId="239" fontId="95" fillId="0" borderId="0" applyFont="0" applyFill="0" applyBorder="0" applyAlignment="0" applyProtection="0">
      <alignment horizontal="right"/>
    </xf>
    <xf numFmtId="239" fontId="95" fillId="0" borderId="0" applyFont="0" applyFill="0" applyBorder="0" applyAlignment="0" applyProtection="0">
      <alignment horizontal="right"/>
    </xf>
    <xf numFmtId="239" fontId="95" fillId="0" borderId="0" applyFont="0" applyFill="0" applyBorder="0" applyAlignment="0" applyProtection="0">
      <alignment horizontal="right"/>
    </xf>
    <xf numFmtId="0" fontId="25" fillId="0" borderId="0" applyProtection="0"/>
    <xf numFmtId="239" fontId="95" fillId="0" borderId="0" applyFont="0" applyFill="0" applyBorder="0" applyAlignment="0" applyProtection="0">
      <alignment horizontal="right"/>
    </xf>
    <xf numFmtId="239" fontId="95" fillId="0" borderId="0" applyFont="0" applyFill="0" applyBorder="0" applyAlignment="0" applyProtection="0">
      <alignment horizontal="right"/>
    </xf>
    <xf numFmtId="239" fontId="95" fillId="0" borderId="0" applyFont="0" applyFill="0" applyBorder="0" applyAlignment="0" applyProtection="0">
      <alignment horizontal="right"/>
    </xf>
    <xf numFmtId="0" fontId="25" fillId="0" borderId="0" applyProtection="0"/>
    <xf numFmtId="239" fontId="95" fillId="0" borderId="0" applyFont="0" applyFill="0" applyBorder="0" applyAlignment="0" applyProtection="0">
      <alignment horizontal="right"/>
    </xf>
    <xf numFmtId="239" fontId="95" fillId="0" borderId="0" applyFont="0" applyFill="0" applyBorder="0" applyProtection="0"/>
    <xf numFmtId="0" fontId="25" fillId="0" borderId="0"/>
    <xf numFmtId="239" fontId="95" fillId="0" borderId="0" applyFont="0" applyFill="0" applyBorder="0" applyProtection="0"/>
    <xf numFmtId="0" fontId="25" fillId="0" borderId="0" applyProtection="0"/>
    <xf numFmtId="0" fontId="25" fillId="0" borderId="0" applyProtection="0"/>
    <xf numFmtId="240" fontId="113" fillId="0" borderId="33" applyNumberFormat="0" applyFont="0" applyFill="0" applyAlignment="0" applyProtection="0"/>
    <xf numFmtId="164" fontId="135" fillId="0" borderId="0" applyFill="0" applyBorder="0" applyAlignment="0" applyProtection="0"/>
    <xf numFmtId="241" fontId="136" fillId="0" borderId="0" applyBorder="0" applyAlignment="0">
      <alignment horizontal="left"/>
    </xf>
    <xf numFmtId="242" fontId="25" fillId="0" borderId="0" applyFont="0" applyFill="0" applyBorder="0" applyAlignment="0" applyProtection="0"/>
    <xf numFmtId="166" fontId="25" fillId="0" borderId="0" applyFont="0" applyFill="0" applyBorder="0" applyAlignment="0" applyProtection="0"/>
    <xf numFmtId="243" fontId="25" fillId="0" borderId="0" applyFont="0" applyFill="0" applyBorder="0" applyAlignment="0" applyProtection="0"/>
    <xf numFmtId="0" fontId="76" fillId="42" borderId="0" applyNumberFormat="0" applyBorder="0" applyAlignment="0" applyProtection="0"/>
    <xf numFmtId="0" fontId="25" fillId="0" borderId="0"/>
    <xf numFmtId="0" fontId="77" fillId="44" borderId="0" applyNumberFormat="0" applyBorder="0" applyAlignment="0" applyProtection="0"/>
    <xf numFmtId="0" fontId="25" fillId="0" borderId="0" applyProtection="0"/>
    <xf numFmtId="0" fontId="25" fillId="0" borderId="0"/>
    <xf numFmtId="0" fontId="9" fillId="3" borderId="0" applyNumberFormat="0" applyBorder="0" applyAlignment="0" applyProtection="0"/>
    <xf numFmtId="0" fontId="25" fillId="0" borderId="0" applyProtection="0"/>
    <xf numFmtId="0" fontId="77" fillId="44" borderId="0" applyNumberFormat="0" applyBorder="0" applyAlignment="0" applyProtection="0"/>
    <xf numFmtId="0" fontId="25" fillId="0" borderId="0"/>
    <xf numFmtId="0" fontId="25" fillId="0" borderId="0" applyProtection="0"/>
    <xf numFmtId="0" fontId="25" fillId="0" borderId="0"/>
    <xf numFmtId="0" fontId="25" fillId="0" borderId="0"/>
    <xf numFmtId="0" fontId="79" fillId="42" borderId="0" applyNumberFormat="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01" fillId="114" borderId="22" applyNumberFormat="0" applyAlignment="0" applyProtection="0"/>
    <xf numFmtId="0" fontId="137" fillId="0" borderId="0">
      <protection locked="0"/>
    </xf>
    <xf numFmtId="0" fontId="137" fillId="0" borderId="0">
      <protection locked="0"/>
    </xf>
    <xf numFmtId="0" fontId="137" fillId="0" borderId="0">
      <protection locked="0"/>
    </xf>
    <xf numFmtId="0" fontId="25" fillId="0" borderId="0"/>
    <xf numFmtId="0" fontId="25" fillId="0" borderId="0" applyProtection="0"/>
    <xf numFmtId="0" fontId="137" fillId="0" borderId="0">
      <protection locked="0"/>
    </xf>
    <xf numFmtId="0" fontId="137" fillId="0" borderId="0">
      <protection locked="0"/>
    </xf>
    <xf numFmtId="0" fontId="137" fillId="0" borderId="0">
      <protection locked="0"/>
    </xf>
    <xf numFmtId="0" fontId="25" fillId="0" borderId="0"/>
    <xf numFmtId="0" fontId="25" fillId="0" borderId="0" applyProtection="0"/>
    <xf numFmtId="0" fontId="111" fillId="0" borderId="0" applyNumberFormat="0" applyFill="0" applyBorder="0" applyAlignment="0" applyProtection="0"/>
    <xf numFmtId="0" fontId="62" fillId="84" borderId="0" applyNumberFormat="0" applyBorder="0" applyAlignment="0" applyProtection="0"/>
    <xf numFmtId="0" fontId="62" fillId="90" borderId="0" applyNumberFormat="0" applyBorder="0" applyAlignment="0" applyProtection="0"/>
    <xf numFmtId="0" fontId="62" fillId="95" borderId="0" applyNumberFormat="0" applyBorder="0" applyAlignment="0" applyProtection="0"/>
    <xf numFmtId="0" fontId="62" fillId="78" borderId="0" applyNumberFormat="0" applyBorder="0" applyAlignment="0" applyProtection="0"/>
    <xf numFmtId="0" fontId="62" fillId="79" borderId="0" applyNumberFormat="0" applyBorder="0" applyAlignment="0" applyProtection="0"/>
    <xf numFmtId="0" fontId="62" fillId="75" borderId="0" applyNumberFormat="0" applyBorder="0" applyAlignment="0" applyProtection="0"/>
    <xf numFmtId="199" fontId="95" fillId="0" borderId="0" applyFill="0" applyBorder="0" applyAlignment="0"/>
    <xf numFmtId="0" fontId="25" fillId="0" borderId="0"/>
    <xf numFmtId="200" fontId="138" fillId="0" borderId="0" applyFill="0" applyBorder="0" applyAlignment="0"/>
    <xf numFmtId="0" fontId="25" fillId="0" borderId="0" applyProtection="0"/>
    <xf numFmtId="201" fontId="95" fillId="0" borderId="0" applyFill="0" applyBorder="0" applyAlignment="0"/>
    <xf numFmtId="0" fontId="25" fillId="0" borderId="0"/>
    <xf numFmtId="202" fontId="138" fillId="0" borderId="0" applyFill="0" applyBorder="0" applyAlignment="0"/>
    <xf numFmtId="0" fontId="25" fillId="0" borderId="0" applyProtection="0"/>
    <xf numFmtId="199" fontId="95" fillId="0" borderId="0" applyFill="0" applyBorder="0" applyAlignment="0"/>
    <xf numFmtId="0" fontId="25" fillId="0" borderId="0"/>
    <xf numFmtId="200" fontId="138" fillId="0" borderId="0" applyFill="0" applyBorder="0" applyAlignment="0"/>
    <xf numFmtId="0" fontId="25" fillId="0" borderId="0" applyProtection="0"/>
    <xf numFmtId="208" fontId="95" fillId="0" borderId="0" applyFill="0" applyBorder="0" applyAlignment="0"/>
    <xf numFmtId="0" fontId="25" fillId="0" borderId="0"/>
    <xf numFmtId="209" fontId="138" fillId="0" borderId="0" applyFill="0" applyBorder="0" applyAlignment="0"/>
    <xf numFmtId="0" fontId="25" fillId="0" borderId="0" applyProtection="0"/>
    <xf numFmtId="201" fontId="95" fillId="0" borderId="0" applyFill="0" applyBorder="0" applyAlignment="0"/>
    <xf numFmtId="0" fontId="25" fillId="0" borderId="0"/>
    <xf numFmtId="202" fontId="138" fillId="0" borderId="0" applyFill="0" applyBorder="0" applyAlignment="0"/>
    <xf numFmtId="0" fontId="25" fillId="0" borderId="0" applyProtection="0"/>
    <xf numFmtId="0" fontId="25" fillId="48" borderId="0">
      <protection locked="0"/>
    </xf>
    <xf numFmtId="0" fontId="25" fillId="0" borderId="0" applyProtection="0"/>
    <xf numFmtId="0" fontId="25" fillId="0" borderId="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25" fillId="0" borderId="0" applyProtection="0"/>
    <xf numFmtId="238" fontId="25" fillId="0" borderId="0" applyFont="0" applyFill="0" applyBorder="0" applyAlignment="0" applyProtection="0"/>
    <xf numFmtId="180" fontId="139" fillId="0" borderId="0" applyFont="0" applyFill="0" applyBorder="0" applyAlignment="0" applyProtection="0"/>
    <xf numFmtId="0" fontId="25" fillId="0" borderId="0"/>
    <xf numFmtId="0" fontId="25" fillId="0" borderId="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0" fontId="25" fillId="0" borderId="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0" fontId="25" fillId="0" borderId="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0" fontId="25" fillId="0" borderId="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244" fontId="25" fillId="0" borderId="0" applyNumberFormat="0" applyFont="0" applyFill="0" applyBorder="0" applyAlignment="0" applyProtection="0"/>
    <xf numFmtId="0" fontId="25" fillId="0" borderId="0" applyProtection="0"/>
    <xf numFmtId="0" fontId="140" fillId="0" borderId="0" applyNumberFormat="0" applyFill="0" applyBorder="0" applyAlignment="0" applyProtection="0"/>
    <xf numFmtId="0" fontId="141" fillId="0" borderId="0" applyNumberFormat="0" applyFill="0" applyBorder="0" applyAlignment="0" applyProtection="0"/>
    <xf numFmtId="0" fontId="25" fillId="0" borderId="0"/>
    <xf numFmtId="0" fontId="25" fillId="0" borderId="0" applyProtection="0"/>
    <xf numFmtId="0" fontId="140" fillId="0" borderId="0" applyNumberFormat="0" applyFill="0" applyBorder="0" applyAlignment="0" applyProtection="0"/>
    <xf numFmtId="0" fontId="142" fillId="0" borderId="0" applyNumberFormat="0" applyFill="0" applyBorder="0" applyAlignment="0" applyProtection="0"/>
    <xf numFmtId="0" fontId="141" fillId="0" borderId="0" applyNumberFormat="0" applyFill="0" applyBorder="0" applyAlignment="0" applyProtection="0"/>
    <xf numFmtId="0" fontId="25" fillId="0" borderId="0" applyProtection="0"/>
    <xf numFmtId="0" fontId="17" fillId="0" borderId="0" applyNumberFormat="0" applyFill="0" applyBorder="0" applyAlignment="0" applyProtection="0"/>
    <xf numFmtId="0" fontId="143" fillId="0" borderId="0" applyNumberFormat="0" applyFill="0" applyBorder="0" applyAlignment="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xf numFmtId="0" fontId="27" fillId="120" borderId="34" applyNumberFormat="0" applyFont="0" applyBorder="0" applyProtection="0"/>
    <xf numFmtId="0" fontId="25" fillId="0" borderId="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5" fillId="0" borderId="0" applyProtection="0"/>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245" fontId="27" fillId="120" borderId="34" applyNumberFormat="0" applyFont="0" applyBorder="0" applyAlignment="0" applyProtection="0">
      <alignment horizontal="right"/>
    </xf>
    <xf numFmtId="0" fontId="27" fillId="120" borderId="34" applyNumberFormat="0" applyFont="0" applyBorder="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178" fontId="39" fillId="73" borderId="35">
      <protection locked="0"/>
    </xf>
    <xf numFmtId="178" fontId="39" fillId="73" borderId="35">
      <protection locked="0"/>
    </xf>
    <xf numFmtId="178" fontId="39" fillId="73" borderId="35">
      <protection locked="0"/>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178" fontId="39" fillId="73" borderId="35">
      <protection locked="0"/>
    </xf>
    <xf numFmtId="178" fontId="39" fillId="73" borderId="35">
      <protection locked="0"/>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178" fontId="39" fillId="73" borderId="35">
      <protection locked="0"/>
    </xf>
    <xf numFmtId="3" fontId="39" fillId="73" borderId="35">
      <alignment wrapText="1"/>
      <protection locked="0"/>
    </xf>
    <xf numFmtId="3" fontId="39" fillId="73" borderId="35">
      <alignment wrapText="1"/>
      <protection locked="0"/>
    </xf>
    <xf numFmtId="3" fontId="39" fillId="73" borderId="35">
      <alignment wrapText="1"/>
      <protection locked="0"/>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3" fontId="39" fillId="73" borderId="35">
      <alignment wrapText="1"/>
      <protection locked="0"/>
    </xf>
    <xf numFmtId="3" fontId="39" fillId="73" borderId="35">
      <alignment wrapText="1"/>
      <protection locked="0"/>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3" fontId="39" fillId="73" borderId="35">
      <alignment wrapText="1"/>
      <protection locked="0"/>
    </xf>
    <xf numFmtId="0" fontId="25" fillId="48" borderId="25">
      <alignment horizontal="right"/>
      <protection locked="0"/>
    </xf>
    <xf numFmtId="0" fontId="25" fillId="0" borderId="0" applyProtection="0"/>
    <xf numFmtId="0" fontId="25" fillId="0" borderId="0" applyProtection="0"/>
    <xf numFmtId="0" fontId="25" fillId="0" borderId="0" applyProtection="0"/>
    <xf numFmtId="0" fontId="144" fillId="121" borderId="36">
      <alignment horizontal="center" vertical="center"/>
    </xf>
    <xf numFmtId="0" fontId="144" fillId="121" borderId="36">
      <alignment horizontal="center" vertical="center"/>
    </xf>
    <xf numFmtId="0" fontId="144" fillId="121" borderId="36">
      <alignment horizontal="center" vertical="center"/>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144" fillId="121" borderId="36">
      <alignment horizontal="center" vertical="center"/>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144" fillId="121" borderId="36">
      <alignment horizontal="center" vertical="center"/>
    </xf>
    <xf numFmtId="0" fontId="145" fillId="0" borderId="0" applyNumberFormat="0" applyFill="0" applyBorder="0" applyAlignment="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0" fontId="133" fillId="0" borderId="0">
      <protection locked="0"/>
    </xf>
    <xf numFmtId="0" fontId="133" fillId="0" borderId="0">
      <protection locked="0"/>
    </xf>
    <xf numFmtId="0" fontId="133" fillId="0" borderId="0">
      <protection locked="0"/>
    </xf>
    <xf numFmtId="0" fontId="25" fillId="0" borderId="0"/>
    <xf numFmtId="0" fontId="25" fillId="0" borderId="0" applyProtection="0"/>
    <xf numFmtId="246" fontId="146" fillId="0" borderId="0">
      <alignment horizontal="left" vertical="top" wrapText="1"/>
    </xf>
    <xf numFmtId="246" fontId="147" fillId="0" borderId="0">
      <alignment horizontal="left"/>
    </xf>
    <xf numFmtId="0" fontId="25" fillId="0" borderId="0" applyProtection="0"/>
    <xf numFmtId="2" fontId="38" fillId="0" borderId="0" applyFont="0" applyFill="0" applyBorder="0" applyAlignment="0" applyProtection="0"/>
    <xf numFmtId="0" fontId="148" fillId="0" borderId="0" applyNumberFormat="0" applyFill="0" applyBorder="0">
      <protection locked="0"/>
    </xf>
    <xf numFmtId="0" fontId="148" fillId="0" borderId="0" applyNumberFormat="0" applyFill="0" applyBorder="0" applyAlignment="0" applyProtection="0">
      <alignment vertical="top"/>
      <protection locked="0"/>
    </xf>
    <xf numFmtId="0" fontId="25" fillId="0" borderId="0"/>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25" fillId="0" borderId="0" applyProtection="0"/>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25" fillId="0" borderId="0" applyProtection="0"/>
    <xf numFmtId="0" fontId="148" fillId="0" borderId="0" applyNumberFormat="0" applyFill="0" applyBorder="0" applyAlignment="0" applyProtection="0">
      <alignment vertical="top"/>
      <protection locked="0"/>
    </xf>
    <xf numFmtId="0" fontId="148" fillId="0" borderId="0" applyNumberFormat="0" applyFill="0" applyBorder="0">
      <protection locked="0"/>
    </xf>
    <xf numFmtId="0" fontId="25" fillId="0" borderId="0"/>
    <xf numFmtId="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149" fillId="0" borderId="0">
      <alignment horizontal="left"/>
    </xf>
    <xf numFmtId="0" fontId="150" fillId="0" borderId="0">
      <alignment horizontal="left"/>
    </xf>
    <xf numFmtId="0" fontId="92" fillId="0" borderId="0" applyFill="0" applyBorder="0" applyProtection="0">
      <alignment horizontal="left"/>
    </xf>
    <xf numFmtId="0" fontId="151" fillId="0" borderId="0" applyNumberFormat="0" applyFill="0" applyBorder="0" applyProtection="0">
      <alignment horizontal="left"/>
    </xf>
    <xf numFmtId="0" fontId="92" fillId="0" borderId="0" applyFill="0" applyBorder="0" applyProtection="0">
      <alignment horizontal="left"/>
    </xf>
    <xf numFmtId="1" fontId="27" fillId="0" borderId="0" applyNumberFormat="0" applyBorder="0" applyAlignment="0" applyProtection="0"/>
    <xf numFmtId="1" fontId="27" fillId="0" borderId="0" applyNumberFormat="0" applyBorder="0" applyAlignment="0" applyProtection="0"/>
    <xf numFmtId="0" fontId="25" fillId="0" borderId="0"/>
    <xf numFmtId="1" fontId="27" fillId="0" borderId="0" applyNumberFormat="0" applyBorder="0" applyAlignment="0" applyProtection="0"/>
    <xf numFmtId="1" fontId="27" fillId="0" borderId="0" applyNumberFormat="0" applyBorder="0" applyAlignment="0" applyProtection="0"/>
    <xf numFmtId="1" fontId="27" fillId="0" borderId="0" applyNumberFormat="0" applyBorder="0" applyAlignment="0" applyProtection="0"/>
    <xf numFmtId="0" fontId="25" fillId="0" borderId="0" applyProtection="0"/>
    <xf numFmtId="1" fontId="27" fillId="0" borderId="0" applyNumberFormat="0" applyBorder="0" applyAlignment="0" applyProtection="0"/>
    <xf numFmtId="1" fontId="27" fillId="0" borderId="0" applyNumberFormat="0" applyBorder="0" applyAlignment="0" applyProtection="0"/>
    <xf numFmtId="1" fontId="27" fillId="0" borderId="0" applyNumberFormat="0" applyBorder="0" applyAlignment="0" applyProtection="0"/>
    <xf numFmtId="0" fontId="25" fillId="0" borderId="0" applyProtection="0"/>
    <xf numFmtId="1" fontId="27" fillId="0" borderId="0" applyNumberFormat="0" applyBorder="0" applyAlignment="0" applyProtection="0"/>
    <xf numFmtId="0" fontId="25" fillId="0" borderId="0" applyProtection="0"/>
    <xf numFmtId="0" fontId="25" fillId="0" borderId="0"/>
    <xf numFmtId="1" fontId="27" fillId="0" borderId="0" applyNumberFormat="0" applyBorder="0" applyAlignment="0" applyProtection="0"/>
    <xf numFmtId="0" fontId="140" fillId="0" borderId="0" applyNumberFormat="0" applyFill="0" applyBorder="0" applyAlignment="0" applyProtection="0"/>
    <xf numFmtId="0" fontId="25" fillId="0" borderId="0"/>
    <xf numFmtId="0" fontId="141" fillId="0" borderId="0" applyNumberFormat="0" applyFill="0" applyBorder="0" applyAlignment="0" applyProtection="0"/>
    <xf numFmtId="0" fontId="25" fillId="0" borderId="0" applyProtection="0"/>
    <xf numFmtId="0" fontId="25" fillId="0" borderId="0"/>
    <xf numFmtId="0" fontId="17" fillId="0" borderId="0" applyNumberFormat="0" applyFill="0" applyBorder="0" applyAlignment="0" applyProtection="0"/>
    <xf numFmtId="0" fontId="25" fillId="0" borderId="0" applyProtection="0"/>
    <xf numFmtId="0" fontId="141" fillId="0" borderId="0" applyNumberFormat="0" applyFill="0" applyBorder="0" applyAlignment="0" applyProtection="0"/>
    <xf numFmtId="0" fontId="25" fillId="0" borderId="0"/>
    <xf numFmtId="0" fontId="25" fillId="0" borderId="0" applyProtection="0"/>
    <xf numFmtId="0" fontId="25" fillId="0" borderId="0"/>
    <xf numFmtId="0" fontId="25" fillId="0" borderId="0"/>
    <xf numFmtId="0" fontId="142" fillId="0" borderId="0" applyNumberFormat="0" applyFill="0" applyBorder="0" applyAlignment="0" applyProtection="0"/>
    <xf numFmtId="0" fontId="34" fillId="0" borderId="0"/>
    <xf numFmtId="3" fontId="27" fillId="60" borderId="25">
      <alignment horizontal="right" vertical="center" indent="1"/>
    </xf>
    <xf numFmtId="0" fontId="25" fillId="0" borderId="0" applyProtection="0"/>
    <xf numFmtId="0" fontId="25" fillId="0" borderId="0" applyProtection="0"/>
    <xf numFmtId="247" fontId="27" fillId="60" borderId="25">
      <alignment horizontal="center" vertical="center"/>
    </xf>
    <xf numFmtId="0" fontId="25" fillId="0" borderId="0" applyProtection="0"/>
    <xf numFmtId="0" fontId="25" fillId="0" borderId="0" applyProtection="0"/>
    <xf numFmtId="3" fontId="27" fillId="60" borderId="25">
      <alignment horizontal="center" vertical="center"/>
    </xf>
    <xf numFmtId="0" fontId="25" fillId="0" borderId="0" applyProtection="0"/>
    <xf numFmtId="0" fontId="25" fillId="0" borderId="0" applyProtection="0"/>
    <xf numFmtId="248" fontId="27" fillId="60" borderId="25">
      <alignment horizontal="right" vertical="center" indent="1"/>
    </xf>
    <xf numFmtId="0" fontId="25" fillId="0" borderId="0" applyProtection="0"/>
    <xf numFmtId="0" fontId="25" fillId="0" borderId="0" applyProtection="0"/>
    <xf numFmtId="49" fontId="27" fillId="60" borderId="25">
      <alignment horizontal="left" vertical="center" indent="1"/>
    </xf>
    <xf numFmtId="0" fontId="25" fillId="0" borderId="0" applyProtection="0"/>
    <xf numFmtId="0" fontId="25" fillId="0" borderId="0" applyProtection="0"/>
    <xf numFmtId="0" fontId="152" fillId="122" borderId="25">
      <alignment horizontal="center" vertical="center" wrapText="1"/>
    </xf>
    <xf numFmtId="0" fontId="152" fillId="123" borderId="25">
      <alignment horizontal="center" vertical="center" wrapText="1"/>
    </xf>
    <xf numFmtId="0" fontId="152" fillId="122" borderId="25">
      <alignment horizontal="center" vertical="center" wrapText="1"/>
    </xf>
    <xf numFmtId="0" fontId="27" fillId="0" borderId="0">
      <alignment horizontal="left" vertical="center" wrapText="1"/>
    </xf>
    <xf numFmtId="0" fontId="25" fillId="0" borderId="0" applyProtection="0"/>
    <xf numFmtId="0" fontId="25" fillId="0" borderId="0" applyProtection="0"/>
    <xf numFmtId="0" fontId="27" fillId="0" borderId="0">
      <alignment vertical="center"/>
    </xf>
    <xf numFmtId="0" fontId="25" fillId="0" borderId="0" applyProtection="0"/>
    <xf numFmtId="0" fontId="25" fillId="0" borderId="0" applyProtection="0"/>
    <xf numFmtId="0" fontId="153" fillId="73" borderId="25">
      <alignment vertical="center"/>
    </xf>
    <xf numFmtId="3" fontId="27" fillId="0" borderId="37">
      <alignment horizontal="right" vertical="center" indent="1"/>
      <protection locked="0"/>
    </xf>
    <xf numFmtId="3" fontId="27" fillId="0" borderId="37">
      <alignment horizontal="right" vertical="center" indent="1"/>
      <protection locked="0"/>
    </xf>
    <xf numFmtId="3" fontId="27" fillId="0" borderId="37">
      <alignment horizontal="right" vertical="center" indent="1"/>
      <protection locked="0"/>
    </xf>
    <xf numFmtId="247" fontId="27" fillId="0" borderId="25">
      <alignment horizontal="center" vertical="center"/>
      <protection locked="0"/>
    </xf>
    <xf numFmtId="0" fontId="25" fillId="0" borderId="0" applyProtection="0"/>
    <xf numFmtId="0" fontId="25" fillId="0" borderId="0" applyProtection="0"/>
    <xf numFmtId="3" fontId="27" fillId="0" borderId="25">
      <alignment horizontal="center" vertical="center"/>
      <protection locked="0"/>
    </xf>
    <xf numFmtId="0" fontId="25" fillId="0" borderId="0" applyProtection="0"/>
    <xf numFmtId="0" fontId="25" fillId="0" borderId="0" applyProtection="0"/>
    <xf numFmtId="248" fontId="27" fillId="0" borderId="25">
      <alignment horizontal="right" vertical="center" indent="1"/>
      <protection locked="0"/>
    </xf>
    <xf numFmtId="0" fontId="25" fillId="0" borderId="0" applyProtection="0"/>
    <xf numFmtId="0" fontId="25" fillId="0" borderId="0" applyProtection="0"/>
    <xf numFmtId="3" fontId="27" fillId="36" borderId="25">
      <alignment horizontal="right" vertical="center" indent="1"/>
      <protection locked="0"/>
    </xf>
    <xf numFmtId="0" fontId="25" fillId="0" borderId="0" applyProtection="0"/>
    <xf numFmtId="0" fontId="25" fillId="0" borderId="0" applyProtection="0"/>
    <xf numFmtId="49" fontId="27" fillId="0" borderId="25">
      <alignment horizontal="left" vertical="center" indent="1"/>
      <protection locked="0"/>
    </xf>
    <xf numFmtId="0" fontId="25" fillId="0" borderId="0" applyProtection="0"/>
    <xf numFmtId="0" fontId="25" fillId="0" borderId="0" applyProtection="0"/>
    <xf numFmtId="49" fontId="27" fillId="56" borderId="0">
      <alignment horizontal="left"/>
    </xf>
    <xf numFmtId="0" fontId="25" fillId="0" borderId="0" applyProtection="0"/>
    <xf numFmtId="0" fontId="25" fillId="0" borderId="0" applyProtection="0"/>
    <xf numFmtId="49" fontId="27" fillId="56" borderId="0">
      <alignment horizontal="center" vertical="center"/>
    </xf>
    <xf numFmtId="0" fontId="25" fillId="0" borderId="0" applyProtection="0"/>
    <xf numFmtId="0" fontId="25" fillId="0" borderId="0" applyProtection="0"/>
    <xf numFmtId="0" fontId="154" fillId="0" borderId="0">
      <alignment horizontal="left" vertical="center"/>
    </xf>
    <xf numFmtId="0" fontId="25" fillId="0" borderId="0" applyProtection="0"/>
    <xf numFmtId="0" fontId="25" fillId="0" borderId="0" applyProtection="0"/>
    <xf numFmtId="0" fontId="20" fillId="0" borderId="0">
      <alignment horizontal="left" vertical="center"/>
    </xf>
    <xf numFmtId="0" fontId="27" fillId="0" borderId="0">
      <alignment horizontal="left" vertical="center" wrapText="1"/>
    </xf>
    <xf numFmtId="0" fontId="25" fillId="0" borderId="0" applyProtection="0"/>
    <xf numFmtId="0" fontId="27" fillId="124" borderId="0">
      <alignment horizontal="left" vertical="center" wrapText="1"/>
    </xf>
    <xf numFmtId="0" fontId="25" fillId="0" borderId="0" applyProtection="0"/>
    <xf numFmtId="0" fontId="25" fillId="0" borderId="0" applyProtection="0"/>
    <xf numFmtId="0" fontId="25" fillId="0" borderId="0" applyProtection="0"/>
    <xf numFmtId="249" fontId="155" fillId="0" borderId="0">
      <alignment vertical="center"/>
    </xf>
    <xf numFmtId="0" fontId="156" fillId="37" borderId="0" applyNumberFormat="0" applyBorder="0" applyAlignment="0" applyProtection="0"/>
    <xf numFmtId="0" fontId="157" fillId="43"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25" fillId="0" borderId="0"/>
    <xf numFmtId="0" fontId="158" fillId="43" borderId="0" applyNumberFormat="0" applyBorder="0" applyAlignment="0" applyProtection="0"/>
    <xf numFmtId="0" fontId="159" fillId="43" borderId="0" applyNumberFormat="0" applyBorder="0" applyAlignment="0" applyProtection="0"/>
    <xf numFmtId="0" fontId="25" fillId="0" borderId="0"/>
    <xf numFmtId="0" fontId="158" fillId="43" borderId="0" applyNumberFormat="0" applyBorder="0" applyAlignment="0" applyProtection="0"/>
    <xf numFmtId="0" fontId="94" fillId="43" borderId="0" applyNumberFormat="0" applyBorder="0" applyAlignment="0" applyProtection="0"/>
    <xf numFmtId="0" fontId="25" fillId="0" borderId="0" applyProtection="0"/>
    <xf numFmtId="0" fontId="94" fillId="37" borderId="0" applyNumberFormat="0" applyBorder="0" applyAlignment="0" applyProtection="0"/>
    <xf numFmtId="0" fontId="25" fillId="0" borderId="0"/>
    <xf numFmtId="0" fontId="8" fillId="2" borderId="0" applyNumberFormat="0" applyBorder="0" applyAlignment="0" applyProtection="0"/>
    <xf numFmtId="0" fontId="25" fillId="0" borderId="0"/>
    <xf numFmtId="0" fontId="94" fillId="43" borderId="0" applyNumberFormat="0" applyBorder="0" applyAlignment="0" applyProtection="0"/>
    <xf numFmtId="0" fontId="25" fillId="0" borderId="0" applyProtection="0"/>
    <xf numFmtId="0" fontId="94" fillId="43" borderId="0" applyNumberFormat="0" applyBorder="0" applyAlignment="0" applyProtection="0"/>
    <xf numFmtId="0" fontId="8" fillId="2" borderId="0" applyNumberFormat="0" applyBorder="0" applyAlignment="0" applyProtection="0"/>
    <xf numFmtId="0" fontId="158" fillId="43" borderId="0" applyNumberFormat="0" applyBorder="0" applyAlignment="0" applyProtection="0"/>
    <xf numFmtId="0" fontId="157" fillId="43" borderId="0" applyNumberFormat="0" applyBorder="0" applyAlignment="0" applyProtection="0"/>
    <xf numFmtId="0" fontId="25" fillId="0" borderId="0"/>
    <xf numFmtId="0" fontId="25" fillId="0" borderId="0" applyProtection="0"/>
    <xf numFmtId="0" fontId="159" fillId="43" borderId="0" applyNumberFormat="0" applyBorder="0" applyAlignment="0" applyProtection="0"/>
    <xf numFmtId="0" fontId="157" fillId="43" borderId="0" applyNumberFormat="0" applyBorder="0" applyAlignment="0" applyProtection="0"/>
    <xf numFmtId="0" fontId="8" fillId="2" borderId="0" applyNumberFormat="0" applyBorder="0" applyAlignment="0" applyProtection="0"/>
    <xf numFmtId="0" fontId="94" fillId="125" borderId="0" applyNumberFormat="0" applyBorder="0" applyAlignment="0" applyProtection="0"/>
    <xf numFmtId="0" fontId="50" fillId="93" borderId="0" applyNumberFormat="0" applyBorder="0" applyAlignment="0" applyProtection="0"/>
    <xf numFmtId="3" fontId="160" fillId="0" borderId="0"/>
    <xf numFmtId="0" fontId="25" fillId="73" borderId="25" applyNumberFormat="0" applyFont="0" applyBorder="0" applyProtection="0">
      <alignment horizontal="center" vertical="center"/>
    </xf>
    <xf numFmtId="0" fontId="25" fillId="73" borderId="25" applyNumberFormat="0" applyFont="0" applyBorder="0" applyProtection="0">
      <alignment horizontal="center" vertical="center"/>
    </xf>
    <xf numFmtId="0" fontId="25" fillId="73" borderId="25" applyNumberFormat="0" applyFont="0" applyBorder="0">
      <alignment horizontal="center" vertical="center"/>
    </xf>
    <xf numFmtId="0" fontId="39" fillId="126" borderId="0" applyNumberFormat="0" applyBorder="0">
      <alignment vertical="top"/>
    </xf>
    <xf numFmtId="0" fontId="39" fillId="126" borderId="0" applyNumberFormat="0" applyBorder="0">
      <alignment vertical="top"/>
    </xf>
    <xf numFmtId="0" fontId="39" fillId="126" borderId="0" applyNumberFormat="0" applyBorder="0">
      <alignment vertical="top"/>
    </xf>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25" fillId="0" borderId="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25" fillId="0" borderId="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0" fontId="46" fillId="0" borderId="17" applyNumberFormat="0" applyFont="0" applyFill="0" applyAlignment="0" applyProtection="0"/>
    <xf numFmtId="49" fontId="161" fillId="0" borderId="0">
      <alignment horizontal="right"/>
    </xf>
    <xf numFmtId="49" fontId="161" fillId="0" borderId="0">
      <alignment horizontal="right"/>
    </xf>
    <xf numFmtId="0" fontId="25" fillId="0" borderId="0"/>
    <xf numFmtId="49" fontId="161" fillId="0" borderId="0">
      <alignment horizontal="right"/>
    </xf>
    <xf numFmtId="49" fontId="161" fillId="0" borderId="0">
      <alignment horizontal="right"/>
    </xf>
    <xf numFmtId="0" fontId="25" fillId="0" borderId="0" applyProtection="0"/>
    <xf numFmtId="0" fontId="25" fillId="0" borderId="0" applyProtection="0"/>
    <xf numFmtId="49" fontId="161" fillId="0" borderId="0">
      <alignment horizontal="right"/>
    </xf>
    <xf numFmtId="49" fontId="161" fillId="0" borderId="0">
      <alignment horizontal="right"/>
    </xf>
    <xf numFmtId="0" fontId="25" fillId="0" borderId="0" applyProtection="0"/>
    <xf numFmtId="0" fontId="25" fillId="0" borderId="0" applyProtection="0"/>
    <xf numFmtId="49" fontId="161" fillId="0" borderId="0">
      <alignment horizontal="right"/>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49" fontId="161" fillId="0" borderId="0">
      <alignment horizontal="right"/>
    </xf>
    <xf numFmtId="49" fontId="161" fillId="0" borderId="0">
      <alignment horizontal="right"/>
    </xf>
    <xf numFmtId="49" fontId="161" fillId="0" borderId="0">
      <alignment horizontal="right"/>
    </xf>
    <xf numFmtId="0" fontId="25" fillId="0" borderId="0" applyProtection="0"/>
    <xf numFmtId="0" fontId="25" fillId="0" borderId="0" applyProtection="0"/>
    <xf numFmtId="0" fontId="25" fillId="0" borderId="0" applyProtection="0"/>
    <xf numFmtId="0" fontId="25" fillId="0" borderId="0" applyProtection="0"/>
    <xf numFmtId="49" fontId="161" fillId="0" borderId="0">
      <alignment horizontal="right"/>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xf numFmtId="49" fontId="161" fillId="0" borderId="0">
      <alignment horizontal="right"/>
    </xf>
    <xf numFmtId="0" fontId="25" fillId="0" borderId="0" applyProtection="0"/>
    <xf numFmtId="0" fontId="25" fillId="0" borderId="0" applyProtection="0"/>
    <xf numFmtId="49" fontId="161" fillId="0" borderId="0">
      <alignment horizontal="right"/>
    </xf>
    <xf numFmtId="0" fontId="25" fillId="0" borderId="0" applyProtection="0"/>
    <xf numFmtId="0" fontId="25" fillId="0" borderId="0" applyProtection="0"/>
    <xf numFmtId="0" fontId="25" fillId="0" borderId="0"/>
    <xf numFmtId="49" fontId="161" fillId="0" borderId="0">
      <alignment horizontal="right"/>
    </xf>
    <xf numFmtId="49" fontId="161" fillId="0" borderId="0">
      <alignment horizontal="right"/>
    </xf>
    <xf numFmtId="0" fontId="25" fillId="0" borderId="0" applyProtection="0"/>
    <xf numFmtId="0" fontId="25" fillId="0" borderId="0" applyProtection="0"/>
    <xf numFmtId="0" fontId="25" fillId="0" borderId="0"/>
    <xf numFmtId="49" fontId="161" fillId="0" borderId="0">
      <alignment horizontal="right"/>
    </xf>
    <xf numFmtId="49" fontId="161" fillId="0" borderId="0">
      <alignment horizontal="right"/>
    </xf>
    <xf numFmtId="0" fontId="25" fillId="0" borderId="0" applyProtection="0"/>
    <xf numFmtId="0" fontId="25" fillId="0" borderId="0" applyProtection="0"/>
    <xf numFmtId="0" fontId="25" fillId="0" borderId="0"/>
    <xf numFmtId="49" fontId="161" fillId="0" borderId="0">
      <alignment horizontal="right"/>
    </xf>
    <xf numFmtId="49" fontId="161" fillId="0" borderId="0">
      <alignment horizontal="right"/>
    </xf>
    <xf numFmtId="0" fontId="25" fillId="0" borderId="0" applyProtection="0"/>
    <xf numFmtId="0" fontId="25" fillId="0" borderId="0" applyProtection="0"/>
    <xf numFmtId="0" fontId="25" fillId="0" borderId="0" applyProtection="0"/>
    <xf numFmtId="0" fontId="25" fillId="0" borderId="0"/>
    <xf numFmtId="49" fontId="161" fillId="0" borderId="0">
      <alignment horizontal="right"/>
    </xf>
    <xf numFmtId="49" fontId="161" fillId="0" borderId="0">
      <alignment horizontal="right"/>
    </xf>
    <xf numFmtId="0" fontId="25" fillId="0" borderId="0" applyProtection="0"/>
    <xf numFmtId="0" fontId="25" fillId="0" borderId="0" applyProtection="0"/>
    <xf numFmtId="0" fontId="25" fillId="0" borderId="0" applyProtection="0"/>
    <xf numFmtId="49" fontId="161" fillId="0" borderId="0">
      <alignment horizontal="right"/>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49" fontId="161" fillId="0" borderId="0">
      <alignment horizontal="right"/>
    </xf>
    <xf numFmtId="0" fontId="25" fillId="0" borderId="0" applyProtection="0"/>
    <xf numFmtId="0" fontId="25" fillId="0" borderId="0" applyProtection="0"/>
    <xf numFmtId="0" fontId="25" fillId="0" borderId="0"/>
    <xf numFmtId="49" fontId="161" fillId="0" borderId="0">
      <alignment horizontal="right"/>
    </xf>
    <xf numFmtId="49" fontId="161" fillId="0" borderId="0">
      <alignment horizontal="right"/>
    </xf>
    <xf numFmtId="0" fontId="25" fillId="0" borderId="0" applyProtection="0"/>
    <xf numFmtId="0" fontId="25" fillId="0" borderId="0" applyProtection="0"/>
    <xf numFmtId="49" fontId="162" fillId="0" borderId="0">
      <alignment horizontal="right"/>
    </xf>
    <xf numFmtId="0" fontId="25" fillId="0" borderId="0"/>
    <xf numFmtId="0" fontId="25" fillId="0" borderId="0" applyProtection="0"/>
    <xf numFmtId="0" fontId="25" fillId="0" borderId="0" applyProtection="0"/>
    <xf numFmtId="0" fontId="25" fillId="0" borderId="0" applyProtection="0"/>
    <xf numFmtId="0" fontId="25" fillId="0" borderId="0" applyProtection="0"/>
    <xf numFmtId="249" fontId="163" fillId="0" borderId="0">
      <alignment vertical="center"/>
    </xf>
    <xf numFmtId="250" fontId="25" fillId="60" borderId="25" applyNumberFormat="0" applyFont="0" applyBorder="0" applyAlignment="0" applyProtection="0"/>
    <xf numFmtId="250" fontId="25" fillId="60" borderId="25" applyNumberFormat="0" applyFont="0" applyBorder="0" applyAlignment="0" applyProtection="0"/>
    <xf numFmtId="0" fontId="25" fillId="60" borderId="25" applyNumberFormat="0" applyFont="0" applyBorder="0" applyAlignment="0" applyProtection="0"/>
    <xf numFmtId="0" fontId="25" fillId="0" borderId="0" applyProtection="0"/>
    <xf numFmtId="0" fontId="25" fillId="0" borderId="0" applyProtection="0"/>
    <xf numFmtId="251" fontId="113" fillId="0" borderId="0" applyFont="0" applyFill="0" applyBorder="0" applyAlignment="0" applyProtection="0">
      <alignment horizontal="right"/>
    </xf>
    <xf numFmtId="184" fontId="164" fillId="60" borderId="0" applyNumberFormat="0" applyFont="0" applyAlignment="0"/>
    <xf numFmtId="0" fontId="165" fillId="0" borderId="0" applyProtection="0">
      <alignment horizontal="right"/>
    </xf>
    <xf numFmtId="0" fontId="166" fillId="0" borderId="0">
      <alignment horizontal="left"/>
    </xf>
    <xf numFmtId="0" fontId="166" fillId="0" borderId="0">
      <alignment horizontal="left"/>
    </xf>
    <xf numFmtId="0" fontId="30" fillId="0" borderId="38" applyNumberFormat="0" applyAlignment="0" applyProtection="0">
      <alignment horizontal="left" vertical="center"/>
    </xf>
    <xf numFmtId="0" fontId="25" fillId="0" borderId="0"/>
    <xf numFmtId="0" fontId="25" fillId="0" borderId="0" applyProtection="0"/>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25" fillId="0" borderId="0"/>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30" fillId="0" borderId="11">
      <alignment horizontal="left" vertical="center"/>
    </xf>
    <xf numFmtId="0" fontId="25" fillId="0" borderId="0" applyProtection="0"/>
    <xf numFmtId="0" fontId="167" fillId="0" borderId="10">
      <alignment horizontal="center"/>
    </xf>
    <xf numFmtId="0" fontId="168" fillId="0" borderId="26" applyNumberFormat="0" applyFill="0" applyAlignment="0" applyProtection="0"/>
    <xf numFmtId="0" fontId="169" fillId="48" borderId="39" applyNumberFormat="0" applyFill="0" applyBorder="0" applyAlignment="0" applyProtection="0">
      <alignment horizontal="left"/>
    </xf>
    <xf numFmtId="0" fontId="109" fillId="0" borderId="26" applyNumberFormat="0" applyFill="0" applyAlignment="0" applyProtection="0"/>
    <xf numFmtId="0" fontId="25" fillId="0" borderId="0" applyProtection="0"/>
    <xf numFmtId="0" fontId="170" fillId="0" borderId="40" applyNumberFormat="0" applyFill="0" applyAlignment="0" applyProtection="0"/>
    <xf numFmtId="0" fontId="47" fillId="0" borderId="14" applyNumberFormat="0" applyFill="0" applyAlignment="0" applyProtection="0"/>
    <xf numFmtId="0" fontId="168" fillId="0" borderId="26" applyNumberFormat="0" applyFill="0" applyAlignment="0" applyProtection="0"/>
    <xf numFmtId="0" fontId="109" fillId="0" borderId="26" applyNumberFormat="0" applyFill="0" applyAlignment="0" applyProtection="0"/>
    <xf numFmtId="0" fontId="25" fillId="0" borderId="0"/>
    <xf numFmtId="0" fontId="25" fillId="0" borderId="0" applyProtection="0"/>
    <xf numFmtId="0" fontId="5" fillId="0" borderId="1" applyNumberFormat="0" applyFill="0" applyAlignment="0" applyProtection="0"/>
    <xf numFmtId="0" fontId="170" fillId="0" borderId="14" applyNumberFormat="0" applyFill="0" applyAlignment="0" applyProtection="0"/>
    <xf numFmtId="0" fontId="25" fillId="0" borderId="0"/>
    <xf numFmtId="0" fontId="170" fillId="0" borderId="41" applyNumberFormat="0" applyFill="0" applyAlignment="0" applyProtection="0"/>
    <xf numFmtId="0" fontId="168" fillId="0" borderId="26" applyNumberFormat="0" applyFill="0" applyAlignment="0" applyProtection="0"/>
    <xf numFmtId="0" fontId="171" fillId="0" borderId="0">
      <alignment horizontal="left"/>
    </xf>
    <xf numFmtId="0" fontId="172" fillId="0" borderId="39">
      <alignment horizontal="left" vertical="top"/>
    </xf>
    <xf numFmtId="0" fontId="172" fillId="0" borderId="39">
      <alignment horizontal="left" vertical="top"/>
    </xf>
    <xf numFmtId="0" fontId="25" fillId="0" borderId="0" applyProtection="0"/>
    <xf numFmtId="0" fontId="173" fillId="0" borderId="27" applyNumberFormat="0" applyFill="0" applyAlignment="0" applyProtection="0"/>
    <xf numFmtId="0" fontId="30" fillId="0" borderId="0" applyNumberFormat="0" applyFill="0" applyBorder="0" applyAlignment="0" applyProtection="0"/>
    <xf numFmtId="0" fontId="110" fillId="0" borderId="27" applyNumberFormat="0" applyFill="0" applyAlignment="0" applyProtection="0"/>
    <xf numFmtId="0" fontId="25" fillId="0" borderId="0" applyProtection="0"/>
    <xf numFmtId="0" fontId="174" fillId="0" borderId="27" applyNumberFormat="0" applyFill="0" applyAlignment="0" applyProtection="0"/>
    <xf numFmtId="0" fontId="48" fillId="0" borderId="15" applyNumberFormat="0" applyFill="0" applyAlignment="0" applyProtection="0"/>
    <xf numFmtId="0" fontId="173" fillId="0" borderId="27" applyNumberFormat="0" applyFill="0" applyAlignment="0" applyProtection="0"/>
    <xf numFmtId="0" fontId="110" fillId="0" borderId="27" applyNumberFormat="0" applyFill="0" applyAlignment="0" applyProtection="0"/>
    <xf numFmtId="0" fontId="25" fillId="0" borderId="0"/>
    <xf numFmtId="0" fontId="25" fillId="0" borderId="0" applyProtection="0"/>
    <xf numFmtId="0" fontId="6" fillId="0" borderId="2" applyNumberFormat="0" applyFill="0" applyAlignment="0" applyProtection="0"/>
    <xf numFmtId="0" fontId="174" fillId="0" borderId="15" applyNumberFormat="0" applyFill="0" applyAlignment="0" applyProtection="0"/>
    <xf numFmtId="0" fontId="25" fillId="0" borderId="0"/>
    <xf numFmtId="0" fontId="174" fillId="0" borderId="27" applyNumberFormat="0" applyFill="0" applyAlignment="0" applyProtection="0"/>
    <xf numFmtId="0" fontId="173" fillId="0" borderId="27" applyNumberFormat="0" applyFill="0" applyAlignment="0" applyProtection="0"/>
    <xf numFmtId="0" fontId="174" fillId="0" borderId="42" applyNumberFormat="0" applyFill="0" applyAlignment="0" applyProtection="0"/>
    <xf numFmtId="0" fontId="175" fillId="0" borderId="0">
      <alignment horizontal="left"/>
    </xf>
    <xf numFmtId="0" fontId="176" fillId="0" borderId="39">
      <alignment horizontal="left" vertical="top"/>
    </xf>
    <xf numFmtId="0" fontId="176" fillId="0" borderId="39">
      <alignment horizontal="left" vertical="top"/>
    </xf>
    <xf numFmtId="0" fontId="25" fillId="0" borderId="0" applyProtection="0"/>
    <xf numFmtId="0" fontId="177" fillId="0" borderId="28"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11" fillId="0" borderId="28" applyNumberFormat="0" applyFill="0" applyAlignment="0" applyProtection="0"/>
    <xf numFmtId="0" fontId="25" fillId="0" borderId="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25" fillId="0" borderId="0"/>
    <xf numFmtId="0" fontId="25" fillId="0" borderId="0" applyProtection="0"/>
    <xf numFmtId="0" fontId="178" fillId="0" borderId="43" applyNumberFormat="0" applyFill="0" applyAlignment="0" applyProtection="0"/>
    <xf numFmtId="0" fontId="59" fillId="0" borderId="16" applyNumberFormat="0" applyFill="0" applyAlignment="0" applyProtection="0"/>
    <xf numFmtId="0" fontId="177"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25" fillId="0" borderId="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25" fillId="0" borderId="0" applyProtection="0"/>
    <xf numFmtId="0" fontId="7" fillId="0" borderId="3"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25" fillId="0" borderId="0"/>
    <xf numFmtId="0" fontId="111" fillId="0" borderId="28" applyNumberFormat="0" applyFill="0" applyAlignment="0" applyProtection="0"/>
    <xf numFmtId="0" fontId="111" fillId="0" borderId="28" applyNumberFormat="0" applyFill="0" applyAlignment="0" applyProtection="0"/>
    <xf numFmtId="0" fontId="111" fillId="0" borderId="28" applyNumberFormat="0" applyFill="0" applyAlignment="0" applyProtection="0"/>
    <xf numFmtId="0" fontId="178" fillId="0" borderId="44"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25" fillId="0" borderId="0"/>
    <xf numFmtId="0" fontId="178" fillId="0" borderId="45"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7" fillId="0" borderId="28" applyNumberFormat="0" applyFill="0" applyAlignment="0" applyProtection="0"/>
    <xf numFmtId="0" fontId="177" fillId="0" borderId="28" applyNumberFormat="0" applyFill="0" applyAlignment="0" applyProtection="0"/>
    <xf numFmtId="0" fontId="179" fillId="0" borderId="0">
      <alignment horizontal="left"/>
    </xf>
    <xf numFmtId="0" fontId="177" fillId="0" borderId="0" applyNumberFormat="0" applyFill="0" applyBorder="0" applyAlignment="0" applyProtection="0"/>
    <xf numFmtId="0" fontId="25" fillId="0" borderId="0"/>
    <xf numFmtId="0" fontId="111" fillId="0" borderId="0" applyNumberFormat="0" applyFill="0" applyBorder="0" applyAlignment="0" applyProtection="0"/>
    <xf numFmtId="0" fontId="25" fillId="0" borderId="0" applyProtection="0"/>
    <xf numFmtId="0" fontId="25" fillId="0" borderId="0" applyProtection="0"/>
    <xf numFmtId="0" fontId="59" fillId="0" borderId="0" applyNumberFormat="0" applyFill="0" applyBorder="0" applyAlignment="0" applyProtection="0"/>
    <xf numFmtId="0" fontId="177" fillId="0" borderId="0" applyNumberFormat="0" applyFill="0" applyBorder="0" applyAlignment="0" applyProtection="0"/>
    <xf numFmtId="0" fontId="111" fillId="0" borderId="0" applyNumberFormat="0" applyFill="0" applyBorder="0" applyAlignment="0" applyProtection="0"/>
    <xf numFmtId="0" fontId="25" fillId="0" borderId="0"/>
    <xf numFmtId="0" fontId="25" fillId="0" borderId="0" applyProtection="0"/>
    <xf numFmtId="0" fontId="7" fillId="0" borderId="0" applyNumberFormat="0" applyFill="0" applyBorder="0" applyAlignment="0" applyProtection="0"/>
    <xf numFmtId="0" fontId="178" fillId="0" borderId="0" applyNumberFormat="0" applyFill="0" applyBorder="0" applyAlignment="0" applyProtection="0"/>
    <xf numFmtId="0" fontId="25" fillId="0" borderId="0"/>
    <xf numFmtId="0" fontId="178" fillId="0" borderId="0" applyNumberFormat="0" applyFill="0" applyBorder="0" applyAlignment="0" applyProtection="0"/>
    <xf numFmtId="0" fontId="177" fillId="0" borderId="0" applyNumberFormat="0" applyFill="0" applyBorder="0" applyAlignment="0" applyProtection="0"/>
    <xf numFmtId="0" fontId="30" fillId="0" borderId="0"/>
    <xf numFmtId="0" fontId="25" fillId="0" borderId="0"/>
    <xf numFmtId="0" fontId="25" fillId="0" borderId="0" applyProtection="0"/>
    <xf numFmtId="0" fontId="20" fillId="48" borderId="46" applyFont="0" applyBorder="0">
      <alignment horizontal="center" wrapText="1"/>
    </xf>
    <xf numFmtId="3" fontId="25" fillId="127" borderId="0">
      <alignment horizontal="left"/>
    </xf>
    <xf numFmtId="3" fontId="107" fillId="56" borderId="0">
      <alignment horizontal="center"/>
    </xf>
    <xf numFmtId="0" fontId="25" fillId="0" borderId="0" applyProtection="0"/>
    <xf numFmtId="0" fontId="25" fillId="0" borderId="0" applyProtection="0"/>
    <xf numFmtId="3" fontId="25" fillId="53" borderId="25" applyFont="0" applyProtection="0">
      <alignment horizontal="right" vertical="center"/>
    </xf>
    <xf numFmtId="10" fontId="25" fillId="53" borderId="25" applyFont="0" applyProtection="0">
      <alignment horizontal="right" vertical="center"/>
    </xf>
    <xf numFmtId="9" fontId="25" fillId="53" borderId="25" applyFont="0" applyProtection="0">
      <alignment horizontal="right" vertical="center"/>
    </xf>
    <xf numFmtId="0" fontId="25" fillId="53" borderId="46" applyNumberFormat="0" applyFont="0" applyBorder="0" applyProtection="0">
      <alignment horizontal="left" vertical="center"/>
    </xf>
    <xf numFmtId="0" fontId="180"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81" fillId="0" borderId="0" applyNumberFormat="0" applyFill="0" applyBorder="0">
      <protection locked="0"/>
    </xf>
    <xf numFmtId="0" fontId="25" fillId="0" borderId="0" applyProtection="0"/>
    <xf numFmtId="0" fontId="102" fillId="0" borderId="23" applyNumberFormat="0" applyFill="0" applyAlignment="0" applyProtection="0"/>
    <xf numFmtId="0" fontId="25" fillId="38" borderId="47" applyNumberFormat="0" applyFont="0" applyAlignment="0" applyProtection="0"/>
    <xf numFmtId="0" fontId="182" fillId="128" borderId="0" applyNumberFormat="0" applyBorder="0" applyAlignment="0" applyProtection="0"/>
    <xf numFmtId="0" fontId="183" fillId="0" borderId="48" applyNumberFormat="0" applyFill="0" applyBorder="0" applyAlignment="0">
      <protection locked="0"/>
    </xf>
    <xf numFmtId="0" fontId="181"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5" fillId="0" borderId="0" applyNumberFormat="0" applyFill="0" applyBorder="0" applyAlignment="0" applyProtection="0"/>
    <xf numFmtId="0" fontId="25" fillId="0" borderId="0" applyProtection="0"/>
    <xf numFmtId="0" fontId="186" fillId="0" borderId="0" applyNumberFormat="0" applyFill="0" applyBorder="0" applyAlignment="0" applyProtection="0">
      <alignment vertical="top"/>
      <protection locked="0"/>
    </xf>
    <xf numFmtId="0" fontId="25" fillId="0" borderId="0"/>
    <xf numFmtId="0" fontId="25" fillId="0" borderId="0" applyProtection="0"/>
    <xf numFmtId="0" fontId="184" fillId="0" borderId="0" applyNumberFormat="0" applyFill="0" applyBorder="0" applyAlignment="0" applyProtection="0">
      <alignment vertical="top"/>
      <protection locked="0"/>
    </xf>
    <xf numFmtId="0" fontId="181" fillId="0" borderId="0" applyNumberFormat="0" applyFill="0" applyBorder="0">
      <protection locked="0"/>
    </xf>
    <xf numFmtId="0" fontId="186" fillId="0" borderId="0" applyNumberFormat="0" applyFill="0" applyBorder="0" applyAlignment="0" applyProtection="0">
      <alignment vertical="top"/>
      <protection locked="0"/>
    </xf>
    <xf numFmtId="0" fontId="186" fillId="0" borderId="0" applyNumberFormat="0" applyFill="0" applyBorder="0" applyAlignment="0" applyProtection="0">
      <alignment vertical="top"/>
      <protection locked="0"/>
    </xf>
    <xf numFmtId="0" fontId="186" fillId="0" borderId="0" applyNumberFormat="0" applyFill="0" applyBorder="0" applyAlignment="0" applyProtection="0">
      <alignment vertical="top"/>
      <protection locked="0"/>
    </xf>
    <xf numFmtId="0" fontId="25" fillId="0" borderId="0" applyProtection="0"/>
    <xf numFmtId="0" fontId="184" fillId="0" borderId="0" applyNumberFormat="0" applyFill="0" applyBorder="0" applyAlignment="0" applyProtection="0">
      <alignment vertical="top"/>
      <protection locked="0"/>
    </xf>
    <xf numFmtId="0" fontId="25" fillId="0" borderId="0" applyProtection="0"/>
    <xf numFmtId="0" fontId="25" fillId="0" borderId="0" applyProtection="0"/>
    <xf numFmtId="0" fontId="25" fillId="0" borderId="0" applyProtection="0"/>
    <xf numFmtId="0" fontId="187" fillId="0" borderId="0" applyNumberFormat="0" applyFill="0" applyBorder="0" applyAlignment="0" applyProtection="0"/>
    <xf numFmtId="0" fontId="181" fillId="0" borderId="0" applyNumberFormat="0" applyFill="0" applyBorder="0" applyAlignment="0" applyProtection="0">
      <alignment vertical="top"/>
      <protection locked="0"/>
    </xf>
    <xf numFmtId="0" fontId="181" fillId="0" borderId="0" applyNumberFormat="0" applyFill="0" applyBorder="0">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25" fillId="0" borderId="0"/>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8" fillId="0" borderId="0" applyNumberFormat="0" applyFill="0" applyBorder="0" applyAlignment="0" applyProtection="0">
      <alignment vertical="top"/>
      <protection locked="0"/>
    </xf>
    <xf numFmtId="0" fontId="25" fillId="0" borderId="0" applyProtection="0"/>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25" fillId="0" borderId="0" applyProtection="0"/>
    <xf numFmtId="0" fontId="25" fillId="0" borderId="0"/>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25" fillId="0" borderId="0"/>
    <xf numFmtId="0" fontId="25" fillId="0" borderId="0"/>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25" fillId="0" borderId="0" applyProtection="0"/>
    <xf numFmtId="0" fontId="25" fillId="0" borderId="0"/>
    <xf numFmtId="0" fontId="181" fillId="0" borderId="0" applyNumberFormat="0" applyFill="0" applyBorder="0" applyAlignment="0" applyProtection="0">
      <alignment vertical="top"/>
      <protection locked="0"/>
    </xf>
    <xf numFmtId="0" fontId="189" fillId="39" borderId="0" applyNumberFormat="0" applyBorder="0" applyAlignment="0" applyProtection="0"/>
    <xf numFmtId="252" fontId="25" fillId="0" borderId="0" applyFont="0" applyFill="0" applyBorder="0" applyAlignment="0" applyProtection="0"/>
    <xf numFmtId="253" fontId="25" fillId="0" borderId="0" applyFont="0" applyFill="0" applyBorder="0" applyAlignment="0" applyProtection="0"/>
    <xf numFmtId="0" fontId="38" fillId="129" borderId="0"/>
    <xf numFmtId="0" fontId="77" fillId="42" borderId="0" applyNumberFormat="0" applyBorder="0" applyAlignment="0" applyProtection="0"/>
    <xf numFmtId="246" fontId="128" fillId="0" borderId="25" applyFill="0" applyBorder="0">
      <protection locked="0"/>
    </xf>
    <xf numFmtId="0" fontId="190" fillId="0" borderId="33" applyNumberFormat="0" applyFill="0" applyBorder="0">
      <alignment horizontal="left"/>
      <protection locked="0"/>
    </xf>
    <xf numFmtId="246" fontId="128" fillId="0" borderId="0" applyProtection="0">
      <alignment horizontal="right"/>
    </xf>
    <xf numFmtId="0" fontId="86" fillId="45" borderId="18" applyNumberFormat="0" applyAlignment="0" applyProtection="0"/>
    <xf numFmtId="0" fontId="86" fillId="4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25" fillId="0" borderId="0"/>
    <xf numFmtId="0" fontId="25" fillId="0" borderId="0" applyProtection="0"/>
    <xf numFmtId="0" fontId="86" fillId="4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25" fillId="0" borderId="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45" borderId="18" applyNumberFormat="0" applyAlignment="0" applyProtection="0"/>
    <xf numFmtId="0" fontId="86" fillId="45" borderId="18" applyNumberFormat="0" applyAlignment="0" applyProtection="0"/>
    <xf numFmtId="0" fontId="191" fillId="45" borderId="18" applyNumberFormat="0" applyAlignment="0" applyProtection="0"/>
    <xf numFmtId="0" fontId="86" fillId="4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25" fillId="0" borderId="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45" borderId="18" applyNumberFormat="0" applyAlignment="0" applyProtection="0"/>
    <xf numFmtId="0" fontId="86" fillId="45" borderId="18" applyNumberFormat="0" applyAlignment="0" applyProtection="0"/>
    <xf numFmtId="0" fontId="25" fillId="0" borderId="0" applyProtection="0"/>
    <xf numFmtId="0" fontId="86" fillId="45" borderId="18" applyNumberFormat="0" applyAlignment="0" applyProtection="0"/>
    <xf numFmtId="1" fontId="192" fillId="0" borderId="0" applyNumberFormat="0">
      <alignment horizontal="right"/>
    </xf>
    <xf numFmtId="0" fontId="25" fillId="0" borderId="0"/>
    <xf numFmtId="0" fontId="193" fillId="45" borderId="18" applyNumberFormat="0" applyAlignment="0" applyProtection="0"/>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86" fillId="35" borderId="18" applyNumberFormat="0" applyAlignment="0" applyProtection="0"/>
    <xf numFmtId="0" fontId="25" fillId="0" borderId="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25" fillId="0" borderId="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86" fillId="3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25" fillId="0" borderId="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3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25" fillId="0" borderId="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86" fillId="45" borderId="18" applyNumberFormat="0" applyAlignment="0" applyProtection="0"/>
    <xf numFmtId="0" fontId="86"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86" fillId="45" borderId="18" applyNumberFormat="0" applyAlignment="0" applyProtection="0"/>
    <xf numFmtId="0" fontId="86"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1" fillId="5" borderId="4" applyNumberFormat="0" applyAlignment="0" applyProtection="0"/>
    <xf numFmtId="0" fontId="191" fillId="45" borderId="18" applyNumberFormat="0" applyAlignment="0" applyProtection="0"/>
    <xf numFmtId="0" fontId="191" fillId="45" borderId="18" applyNumberFormat="0" applyAlignment="0" applyProtection="0"/>
    <xf numFmtId="0" fontId="25" fillId="0" borderId="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3" fontId="28" fillId="130" borderId="25" applyNumberFormat="0">
      <protection locked="0"/>
    </xf>
    <xf numFmtId="0" fontId="11" fillId="5" borderId="4"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3" fontId="28" fillId="130" borderId="25" applyNumberFormat="0">
      <protection locked="0"/>
    </xf>
    <xf numFmtId="0" fontId="194" fillId="103" borderId="18" applyNumberFormat="0" applyAlignment="0" applyProtection="0"/>
    <xf numFmtId="0" fontId="194" fillId="103" borderId="18" applyNumberFormat="0" applyAlignment="0" applyProtection="0"/>
    <xf numFmtId="0" fontId="191" fillId="45" borderId="18" applyNumberFormat="0" applyAlignment="0" applyProtection="0"/>
    <xf numFmtId="0" fontId="191" fillId="45" borderId="18" applyNumberFormat="0" applyAlignment="0" applyProtection="0"/>
    <xf numFmtId="0" fontId="191" fillId="45" borderId="18" applyNumberFormat="0" applyAlignment="0" applyProtection="0"/>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0" fontId="194" fillId="103" borderId="21" applyNumberFormat="0" applyAlignment="0" applyProtection="0"/>
    <xf numFmtId="0" fontId="194" fillId="103" borderId="21" applyNumberFormat="0" applyAlignment="0" applyProtection="0"/>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3" fontId="28" fillId="130" borderId="25" applyNumberFormat="0">
      <protection locked="0"/>
    </xf>
    <xf numFmtId="0" fontId="57" fillId="131" borderId="0" applyNumberFormat="0" applyFont="0" applyBorder="0" applyAlignment="0" applyProtection="0"/>
    <xf numFmtId="0" fontId="57" fillId="131" borderId="0" applyNumberFormat="0" applyFont="0" applyBorder="0" applyAlignment="0" applyProtection="0"/>
    <xf numFmtId="0" fontId="25" fillId="0" borderId="0"/>
    <xf numFmtId="0" fontId="57" fillId="131" borderId="0" applyNumberFormat="0" applyFont="0" applyBorder="0" applyAlignment="0" applyProtection="0"/>
    <xf numFmtId="0" fontId="57" fillId="131" borderId="0" applyNumberFormat="0" applyFont="0" applyBorder="0" applyAlignment="0" applyProtection="0"/>
    <xf numFmtId="0" fontId="57" fillId="131" borderId="0" applyNumberFormat="0" applyFont="0" applyBorder="0" applyAlignment="0" applyProtection="0"/>
    <xf numFmtId="0" fontId="25" fillId="0" borderId="0" applyProtection="0"/>
    <xf numFmtId="0" fontId="57" fillId="131" borderId="0" applyNumberFormat="0" applyFont="0" applyBorder="0" applyAlignment="0" applyProtection="0"/>
    <xf numFmtId="0" fontId="57" fillId="131" borderId="0" applyNumberFormat="0" applyFont="0" applyBorder="0" applyAlignment="0" applyProtection="0"/>
    <xf numFmtId="0" fontId="57" fillId="131" borderId="0" applyNumberFormat="0" applyFont="0" applyBorder="0" applyAlignment="0" applyProtection="0"/>
    <xf numFmtId="0" fontId="25" fillId="0" borderId="0" applyProtection="0"/>
    <xf numFmtId="0" fontId="57" fillId="131" borderId="0" applyNumberFormat="0" applyFont="0" applyBorder="0" applyAlignment="0" applyProtection="0"/>
    <xf numFmtId="0" fontId="25" fillId="0" borderId="0" applyProtection="0"/>
    <xf numFmtId="0" fontId="25" fillId="0" borderId="0"/>
    <xf numFmtId="0" fontId="25" fillId="0" borderId="0" applyProtection="0"/>
    <xf numFmtId="254" fontId="124" fillId="0" borderId="0" applyFill="0" applyBorder="0" applyProtection="0"/>
    <xf numFmtId="255" fontId="124" fillId="0" borderId="0" applyFill="0" applyBorder="0" applyProtection="0"/>
    <xf numFmtId="0" fontId="25" fillId="0" borderId="0" applyProtection="0"/>
    <xf numFmtId="256" fontId="124" fillId="0" borderId="0" applyFill="0" applyBorder="0" applyProtection="0"/>
    <xf numFmtId="257" fontId="124" fillId="0" borderId="0" applyFill="0" applyBorder="0" applyProtection="0"/>
    <xf numFmtId="0" fontId="195" fillId="0" borderId="49" applyFill="0" applyBorder="0" applyAlignment="0" applyProtection="0"/>
    <xf numFmtId="258" fontId="25" fillId="132" borderId="25" applyFont="0">
      <alignment vertical="center"/>
      <protection locked="0"/>
    </xf>
    <xf numFmtId="3" fontId="25" fillId="132" borderId="25" applyFont="0">
      <alignment horizontal="right" vertical="center"/>
      <protection locked="0"/>
    </xf>
    <xf numFmtId="3" fontId="25" fillId="132" borderId="25" applyFont="0">
      <alignment horizontal="right" vertical="center"/>
      <protection locked="0"/>
    </xf>
    <xf numFmtId="0" fontId="25" fillId="35" borderId="0" applyNumberFormat="0" applyFont="0" applyBorder="0" applyAlignment="0">
      <protection locked="0"/>
    </xf>
    <xf numFmtId="0" fontId="25" fillId="35" borderId="0" applyNumberFormat="0" applyFont="0" applyBorder="0" applyAlignment="0">
      <protection locked="0"/>
    </xf>
    <xf numFmtId="0" fontId="25" fillId="36" borderId="0" applyNumberFormat="0" applyFont="0" applyBorder="0" applyAlignment="0">
      <protection locked="0"/>
    </xf>
    <xf numFmtId="0" fontId="25" fillId="36" borderId="0" applyNumberFormat="0" applyFont="0" applyBorder="0" applyAlignment="0">
      <protection locked="0"/>
    </xf>
    <xf numFmtId="0" fontId="25" fillId="36" borderId="0" applyNumberFormat="0" applyFont="0" applyBorder="0" applyAlignment="0">
      <protection locked="0"/>
    </xf>
    <xf numFmtId="0" fontId="25" fillId="0" borderId="0" applyProtection="0"/>
    <xf numFmtId="173" fontId="25" fillId="132" borderId="25" applyFont="0">
      <alignment horizontal="right" vertical="center"/>
      <protection locked="0"/>
    </xf>
    <xf numFmtId="235" fontId="25" fillId="133" borderId="25" applyFont="0">
      <alignment vertical="center"/>
      <protection locked="0"/>
    </xf>
    <xf numFmtId="10" fontId="25" fillId="132" borderId="25" applyFont="0">
      <alignment horizontal="right" vertical="center"/>
      <protection locked="0"/>
    </xf>
    <xf numFmtId="9" fontId="25" fillId="132" borderId="50" applyFont="0">
      <alignment horizontal="right" vertical="center"/>
      <protection locked="0"/>
    </xf>
    <xf numFmtId="9" fontId="25" fillId="132" borderId="50" applyFont="0">
      <alignment horizontal="right" vertical="center"/>
      <protection locked="0"/>
    </xf>
    <xf numFmtId="248" fontId="25" fillId="132" borderId="25" applyFont="0">
      <alignment horizontal="right" vertical="center"/>
      <protection locked="0"/>
    </xf>
    <xf numFmtId="250" fontId="25" fillId="132" borderId="50" applyFont="0">
      <alignment horizontal="right" vertical="center"/>
      <protection locked="0"/>
    </xf>
    <xf numFmtId="250" fontId="25" fillId="132" borderId="50" applyFont="0">
      <alignment horizontal="right" vertical="center"/>
      <protection locked="0"/>
    </xf>
    <xf numFmtId="0" fontId="25" fillId="132" borderId="25" applyFont="0">
      <alignment horizontal="center" vertical="center" wrapText="1"/>
      <protection locked="0"/>
    </xf>
    <xf numFmtId="49" fontId="25" fillId="132" borderId="25" applyFont="0">
      <alignment vertical="center"/>
      <protection locked="0"/>
    </xf>
    <xf numFmtId="0" fontId="25" fillId="35" borderId="0" applyNumberFormat="0" applyFont="0" applyBorder="0" applyAlignment="0">
      <protection locked="0"/>
    </xf>
    <xf numFmtId="0" fontId="25" fillId="35" borderId="0" applyNumberFormat="0" applyFont="0" applyBorder="0" applyAlignment="0">
      <protection locked="0"/>
    </xf>
    <xf numFmtId="0" fontId="25" fillId="36" borderId="0" applyNumberFormat="0" applyFont="0" applyBorder="0" applyAlignment="0">
      <protection locked="0"/>
    </xf>
    <xf numFmtId="0" fontId="25" fillId="36" borderId="0" applyNumberFormat="0" applyFont="0" applyBorder="0" applyAlignment="0">
      <protection locked="0"/>
    </xf>
    <xf numFmtId="0" fontId="25" fillId="36" borderId="0" applyNumberFormat="0" applyFont="0" applyBorder="0" applyAlignment="0">
      <protection locked="0"/>
    </xf>
    <xf numFmtId="0" fontId="25" fillId="0" borderId="0" applyProtection="0"/>
    <xf numFmtId="3" fontId="25" fillId="0" borderId="0" applyFont="0" applyFill="0" applyBorder="0" applyAlignment="0" applyProtection="0"/>
    <xf numFmtId="0" fontId="25" fillId="0" borderId="0" applyProtection="0"/>
    <xf numFmtId="0" fontId="25" fillId="0" borderId="0" applyProtection="0"/>
    <xf numFmtId="0" fontId="196" fillId="0" borderId="0" applyNumberFormat="0" applyFill="0" applyBorder="0" applyAlignment="0" applyProtection="0"/>
    <xf numFmtId="0" fontId="197" fillId="40" borderId="29" applyNumberFormat="0" applyAlignment="0" applyProtection="0"/>
    <xf numFmtId="0" fontId="198" fillId="35" borderId="18" applyNumberForma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applyProtection="0"/>
    <xf numFmtId="0" fontId="62" fillId="84" borderId="0" applyNumberFormat="0" applyBorder="0" applyAlignment="0" applyProtection="0"/>
    <xf numFmtId="0" fontId="62" fillId="90" borderId="0" applyNumberFormat="0" applyBorder="0" applyAlignment="0" applyProtection="0"/>
    <xf numFmtId="0" fontId="62" fillId="95" borderId="0" applyNumberFormat="0" applyBorder="0" applyAlignment="0" applyProtection="0"/>
    <xf numFmtId="0" fontId="62" fillId="78" borderId="0" applyNumberFormat="0" applyBorder="0" applyAlignment="0" applyProtection="0"/>
    <xf numFmtId="0" fontId="62" fillId="79" borderId="0" applyNumberFormat="0" applyBorder="0" applyAlignment="0" applyProtection="0"/>
    <xf numFmtId="0" fontId="62" fillId="75" borderId="0" applyNumberFormat="0" applyBorder="0" applyAlignment="0" applyProtection="0"/>
    <xf numFmtId="0" fontId="94" fillId="43" borderId="0" applyNumberFormat="0" applyBorder="0" applyAlignment="0" applyProtection="0"/>
    <xf numFmtId="0" fontId="199" fillId="72" borderId="29" applyNumberFormat="0" applyAlignment="0" applyProtection="0"/>
    <xf numFmtId="0" fontId="199" fillId="72" borderId="29" applyNumberFormat="0" applyAlignment="0" applyProtection="0"/>
    <xf numFmtId="0" fontId="25" fillId="0" borderId="0" applyProtection="0"/>
    <xf numFmtId="0" fontId="200" fillId="0" borderId="23" applyNumberFormat="0" applyFill="0" applyAlignment="0" applyProtection="0"/>
    <xf numFmtId="0" fontId="25" fillId="0" borderId="0"/>
    <xf numFmtId="0" fontId="145" fillId="0" borderId="51" applyNumberFormat="0" applyFill="0" applyAlignment="0" applyProtection="0"/>
    <xf numFmtId="0" fontId="25" fillId="0" borderId="0" applyProtection="0"/>
    <xf numFmtId="0" fontId="25" fillId="0" borderId="0"/>
    <xf numFmtId="0" fontId="102" fillId="0" borderId="23" applyNumberFormat="0" applyFill="0" applyAlignment="0" applyProtection="0"/>
    <xf numFmtId="0" fontId="25" fillId="0" borderId="0" applyProtection="0"/>
    <xf numFmtId="0" fontId="145" fillId="0" borderId="51" applyNumberFormat="0" applyFill="0" applyAlignment="0" applyProtection="0"/>
    <xf numFmtId="0" fontId="25" fillId="0" borderId="0"/>
    <xf numFmtId="0" fontId="102" fillId="0" borderId="23" applyNumberFormat="0" applyFill="0" applyAlignment="0" applyProtection="0"/>
    <xf numFmtId="0" fontId="25" fillId="0" borderId="0" applyProtection="0"/>
    <xf numFmtId="0" fontId="102" fillId="0" borderId="23" applyNumberFormat="0" applyFill="0" applyAlignment="0" applyProtection="0"/>
    <xf numFmtId="0" fontId="102" fillId="0" borderId="23" applyNumberFormat="0" applyFill="0" applyAlignment="0" applyProtection="0"/>
    <xf numFmtId="0" fontId="25" fillId="0" borderId="0"/>
    <xf numFmtId="0" fontId="201" fillId="0" borderId="23" applyNumberFormat="0" applyFill="0" applyAlignment="0" applyProtection="0"/>
    <xf numFmtId="0" fontId="25" fillId="0" borderId="0" applyProtection="0"/>
    <xf numFmtId="0" fontId="96" fillId="0" borderId="0" applyNumberFormat="0" applyBorder="0">
      <alignment vertical="top" wrapText="1"/>
    </xf>
    <xf numFmtId="0" fontId="147" fillId="0" borderId="0" applyBorder="0">
      <alignment horizontal="right"/>
      <protection locked="0"/>
    </xf>
    <xf numFmtId="0" fontId="147" fillId="0" borderId="0">
      <alignment horizontal="right"/>
    </xf>
    <xf numFmtId="0" fontId="25" fillId="0" borderId="0" applyProtection="0"/>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5" fillId="0" borderId="0"/>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02" fillId="0" borderId="25" applyNumberFormat="0" applyFill="0" applyBorder="0">
      <alignment horizontal="center"/>
    </xf>
    <xf numFmtId="0" fontId="25" fillId="0" borderId="0" applyProtection="0"/>
    <xf numFmtId="38" fontId="57" fillId="0" borderId="0" applyFont="0" applyFill="0" applyBorder="0" applyAlignment="0" applyProtection="0"/>
    <xf numFmtId="38" fontId="57" fillId="0" borderId="0" applyFont="0" applyFill="0" applyBorder="0" applyAlignment="0" applyProtection="0"/>
    <xf numFmtId="259" fontId="25" fillId="0" borderId="0" applyFont="0" applyFill="0" applyBorder="0" applyAlignment="0" applyProtection="0"/>
    <xf numFmtId="170" fontId="42" fillId="0" borderId="0" applyFont="0" applyFill="0" applyBorder="0" applyAlignment="0" applyProtection="0"/>
    <xf numFmtId="0" fontId="25" fillId="0" borderId="0"/>
    <xf numFmtId="170" fontId="2" fillId="0" borderId="0" applyFont="0" applyFill="0" applyBorder="0" applyAlignment="0" applyProtection="0"/>
    <xf numFmtId="170" fontId="46"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03"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03"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39" fillId="0" borderId="0" applyFont="0" applyFill="0" applyBorder="0" applyAlignment="0" applyProtection="0"/>
    <xf numFmtId="166" fontId="25"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04" fillId="0" borderId="0" applyFont="0" applyFill="0" applyBorder="0" applyAlignment="0" applyProtection="0"/>
    <xf numFmtId="170" fontId="205" fillId="0" borderId="0" applyFont="0" applyFill="0" applyBorder="0" applyAlignment="0" applyProtection="0"/>
    <xf numFmtId="0" fontId="25" fillId="0" borderId="0"/>
    <xf numFmtId="170" fontId="25" fillId="0" borderId="0" applyFont="0" applyFill="0" applyBorder="0" applyAlignment="0" applyProtection="0"/>
    <xf numFmtId="166" fontId="25" fillId="0" borderId="0" applyFont="0" applyFill="0" applyBorder="0" applyAlignment="0" applyProtection="0"/>
    <xf numFmtId="170"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170" fontId="25" fillId="0" borderId="0" applyFont="0" applyFill="0" applyBorder="0" applyAlignment="0" applyProtection="0"/>
    <xf numFmtId="0" fontId="25" fillId="0" borderId="0"/>
    <xf numFmtId="0" fontId="25" fillId="0" borderId="0" applyProtection="0"/>
    <xf numFmtId="170" fontId="4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0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49"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70" fontId="4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39"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0" fontId="57"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05" fillId="0" borderId="0" applyFont="0" applyFill="0" applyBorder="0" applyAlignment="0" applyProtection="0"/>
    <xf numFmtId="0" fontId="25" fillId="0" borderId="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70" fontId="2" fillId="0" borderId="0" applyFont="0" applyFill="0" applyBorder="0" applyAlignment="0" applyProtection="0"/>
    <xf numFmtId="0" fontId="25" fillId="0" borderId="0"/>
    <xf numFmtId="170" fontId="46" fillId="0" borderId="0" applyFont="0" applyFill="0" applyBorder="0" applyAlignment="0" applyProtection="0"/>
    <xf numFmtId="0" fontId="25" fillId="0" borderId="0" applyProtection="0"/>
    <xf numFmtId="170" fontId="20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3"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9"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5"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7"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7"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46"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5"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6"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49" fillId="0" borderId="0" applyFont="0" applyFill="0" applyBorder="0" applyAlignment="0" applyProtection="0"/>
    <xf numFmtId="0" fontId="25" fillId="0" borderId="0" applyProtection="0"/>
    <xf numFmtId="0" fontId="25" fillId="0" borderId="0" applyProtection="0"/>
    <xf numFmtId="0" fontId="25" fillId="0" borderId="0" applyProtection="0"/>
    <xf numFmtId="170" fontId="49" fillId="0" borderId="0" applyFont="0" applyFill="0" applyBorder="0" applyAlignment="0" applyProtection="0"/>
    <xf numFmtId="170" fontId="50"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3" fillId="0" borderId="0" applyFont="0" applyFill="0" applyBorder="0" applyAlignment="0" applyProtection="0"/>
    <xf numFmtId="0" fontId="25" fillId="0" borderId="0"/>
    <xf numFmtId="170" fontId="46" fillId="0" borderId="0" applyFont="0" applyFill="0" applyBorder="0" applyAlignment="0" applyProtection="0"/>
    <xf numFmtId="0" fontId="25" fillId="0" borderId="0" applyProtection="0"/>
    <xf numFmtId="166" fontId="25" fillId="0" borderId="0" applyFont="0" applyFill="0" applyBorder="0" applyAlignment="0" applyProtection="0"/>
    <xf numFmtId="0" fontId="25" fillId="0" borderId="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0" fontId="25" fillId="0" borderId="0" applyProtection="0"/>
    <xf numFmtId="0" fontId="25" fillId="0" borderId="0"/>
    <xf numFmtId="0" fontId="25" fillId="0" borderId="0"/>
    <xf numFmtId="170" fontId="2" fillId="0" borderId="0" applyFont="0" applyFill="0" applyBorder="0" applyAlignment="0" applyProtection="0"/>
    <xf numFmtId="170" fontId="2" fillId="0" borderId="0" applyFont="0" applyFill="0" applyBorder="0" applyAlignment="0" applyProtection="0"/>
    <xf numFmtId="0" fontId="25" fillId="0" borderId="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46"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applyProtection="0"/>
    <xf numFmtId="0" fontId="25" fillId="0" borderId="0"/>
    <xf numFmtId="0" fontId="25" fillId="0" borderId="0"/>
    <xf numFmtId="170" fontId="2" fillId="0" borderId="0" applyFont="0" applyFill="0" applyBorder="0" applyAlignment="0" applyProtection="0"/>
    <xf numFmtId="0" fontId="25" fillId="0" borderId="0" applyProtection="0"/>
    <xf numFmtId="170" fontId="2" fillId="0" borderId="0" applyFont="0" applyFill="0" applyBorder="0" applyAlignment="0" applyProtection="0"/>
    <xf numFmtId="170" fontId="46" fillId="0" borderId="0" applyFont="0" applyFill="0" applyBorder="0" applyAlignment="0" applyProtection="0"/>
    <xf numFmtId="0" fontId="25" fillId="0" borderId="0" applyProtection="0"/>
    <xf numFmtId="0" fontId="25" fillId="0" borderId="0"/>
    <xf numFmtId="40" fontId="57" fillId="0" borderId="0" applyFont="0" applyFill="0" applyBorder="0" applyAlignment="0" applyProtection="0"/>
    <xf numFmtId="0" fontId="25" fillId="0" borderId="0" applyProtection="0"/>
    <xf numFmtId="170" fontId="203" fillId="0" borderId="0" applyFont="0" applyFill="0" applyBorder="0" applyAlignment="0" applyProtection="0"/>
    <xf numFmtId="0" fontId="25" fillId="0" borderId="0"/>
    <xf numFmtId="170" fontId="2" fillId="0" borderId="0" applyFont="0" applyFill="0" applyBorder="0" applyAlignment="0" applyProtection="0"/>
    <xf numFmtId="170" fontId="46" fillId="0" borderId="0" applyFont="0" applyFill="0" applyBorder="0" applyAlignment="0" applyProtection="0"/>
    <xf numFmtId="0" fontId="25" fillId="0" borderId="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5" fillId="0" borderId="0" applyProtection="0"/>
    <xf numFmtId="3" fontId="206" fillId="0" borderId="39" applyFill="0" applyBorder="0" applyAlignment="0">
      <protection locked="0"/>
    </xf>
    <xf numFmtId="0" fontId="207" fillId="0" borderId="52" applyNumberFormat="0" applyFill="0" applyAlignment="0" applyProtection="0"/>
    <xf numFmtId="0" fontId="208" fillId="134" borderId="22" applyNumberFormat="0" applyAlignment="0" applyProtection="0"/>
    <xf numFmtId="0" fontId="105" fillId="114" borderId="22" applyNumberFormat="0" applyAlignment="0" applyProtection="0"/>
    <xf numFmtId="0" fontId="25" fillId="0" borderId="0"/>
    <xf numFmtId="0" fontId="101" fillId="114" borderId="22" applyNumberFormat="0" applyAlignment="0" applyProtection="0"/>
    <xf numFmtId="0" fontId="25" fillId="0" borderId="0" applyProtection="0"/>
    <xf numFmtId="0" fontId="25" fillId="0" borderId="0"/>
    <xf numFmtId="0" fontId="15" fillId="7" borderId="7" applyNumberFormat="0" applyAlignment="0" applyProtection="0"/>
    <xf numFmtId="0" fontId="25" fillId="0" borderId="0" applyProtection="0"/>
    <xf numFmtId="0" fontId="101" fillId="114" borderId="22" applyNumberFormat="0" applyAlignment="0" applyProtection="0"/>
    <xf numFmtId="0" fontId="25" fillId="0" borderId="0"/>
    <xf numFmtId="0" fontId="25" fillId="0" borderId="0" applyProtection="0"/>
    <xf numFmtId="0" fontId="25" fillId="0" borderId="0"/>
    <xf numFmtId="0" fontId="25" fillId="0" borderId="0"/>
    <xf numFmtId="0" fontId="106" fillId="114" borderId="22" applyNumberFormat="0" applyAlignment="0" applyProtection="0"/>
    <xf numFmtId="0" fontId="106" fillId="114" borderId="22" applyNumberFormat="0" applyAlignment="0" applyProtection="0"/>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5" fillId="0" borderId="0"/>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09" fillId="0" borderId="25" applyNumberFormat="0" applyFill="0" applyBorder="0">
      <alignment horizontal="left"/>
    </xf>
    <xf numFmtId="0" fontId="25" fillId="0" borderId="0" applyProtection="0"/>
    <xf numFmtId="0" fontId="210" fillId="37" borderId="18" applyNumberFormat="0" applyAlignment="0" applyProtection="0"/>
    <xf numFmtId="0" fontId="211" fillId="73" borderId="0">
      <alignment horizontal="center" wrapText="1"/>
    </xf>
    <xf numFmtId="0" fontId="181" fillId="0" borderId="0" applyNumberFormat="0" applyFill="0" applyBorder="0" applyAlignment="0" applyProtection="0">
      <alignment vertical="top"/>
      <protection locked="0"/>
    </xf>
    <xf numFmtId="0" fontId="181" fillId="0" borderId="0" applyNumberFormat="0" applyFill="0" applyBorder="0">
      <protection locked="0"/>
    </xf>
    <xf numFmtId="0" fontId="25" fillId="0" borderId="0" applyProtection="0"/>
    <xf numFmtId="0" fontId="212" fillId="0" borderId="0" applyNumberFormat="0" applyFill="0" applyBorder="0" applyAlignment="0" applyProtection="0">
      <alignment vertical="top"/>
      <protection locked="0"/>
    </xf>
    <xf numFmtId="199" fontId="95" fillId="0" borderId="0" applyFill="0" applyBorder="0" applyAlignment="0"/>
    <xf numFmtId="0" fontId="25" fillId="0" borderId="0"/>
    <xf numFmtId="200" fontId="213" fillId="0" borderId="0" applyFill="0" applyBorder="0" applyAlignment="0"/>
    <xf numFmtId="0" fontId="25" fillId="0" borderId="0" applyProtection="0"/>
    <xf numFmtId="201" fontId="95" fillId="0" borderId="0" applyFill="0" applyBorder="0" applyAlignment="0"/>
    <xf numFmtId="0" fontId="25" fillId="0" borderId="0"/>
    <xf numFmtId="202" fontId="213" fillId="0" borderId="0" applyFill="0" applyBorder="0" applyAlignment="0"/>
    <xf numFmtId="0" fontId="25" fillId="0" borderId="0" applyProtection="0"/>
    <xf numFmtId="199" fontId="95" fillId="0" borderId="0" applyFill="0" applyBorder="0" applyAlignment="0"/>
    <xf numFmtId="0" fontId="25" fillId="0" borderId="0"/>
    <xf numFmtId="200" fontId="213" fillId="0" borderId="0" applyFill="0" applyBorder="0" applyAlignment="0"/>
    <xf numFmtId="0" fontId="25" fillId="0" borderId="0" applyProtection="0"/>
    <xf numFmtId="208" fontId="95" fillId="0" borderId="0" applyFill="0" applyBorder="0" applyAlignment="0"/>
    <xf numFmtId="0" fontId="25" fillId="0" borderId="0"/>
    <xf numFmtId="209" fontId="213" fillId="0" borderId="0" applyFill="0" applyBorder="0" applyAlignment="0"/>
    <xf numFmtId="0" fontId="25" fillId="0" borderId="0" applyProtection="0"/>
    <xf numFmtId="201" fontId="95" fillId="0" borderId="0" applyFill="0" applyBorder="0" applyAlignment="0"/>
    <xf numFmtId="0" fontId="25" fillId="0" borderId="0"/>
    <xf numFmtId="202" fontId="213" fillId="0" borderId="0" applyFill="0" applyBorder="0" applyAlignment="0"/>
    <xf numFmtId="0" fontId="25" fillId="0" borderId="0" applyProtection="0"/>
    <xf numFmtId="0" fontId="200" fillId="0" borderId="23" applyNumberFormat="0" applyFill="0" applyAlignment="0" applyProtection="0"/>
    <xf numFmtId="0" fontId="25" fillId="0" borderId="0"/>
    <xf numFmtId="0" fontId="25" fillId="0" borderId="0" applyProtection="0"/>
    <xf numFmtId="0" fontId="196" fillId="0" borderId="51" applyNumberFormat="0" applyFill="0" applyAlignment="0" applyProtection="0"/>
    <xf numFmtId="0" fontId="200" fillId="0" borderId="23" applyNumberFormat="0" applyFill="0" applyAlignment="0" applyProtection="0"/>
    <xf numFmtId="0" fontId="14" fillId="0" borderId="6" applyNumberFormat="0" applyFill="0" applyAlignment="0" applyProtection="0"/>
    <xf numFmtId="0" fontId="214" fillId="0" borderId="53" applyNumberFormat="0" applyFill="0" applyAlignment="0" applyProtection="0"/>
    <xf numFmtId="0" fontId="94" fillId="0" borderId="54" applyNumberFormat="0" applyFill="0" applyAlignment="0" applyProtection="0"/>
    <xf numFmtId="0" fontId="215" fillId="0" borderId="52" applyNumberFormat="0" applyFill="0" applyAlignment="0" applyProtection="0"/>
    <xf numFmtId="0" fontId="141" fillId="0" borderId="0" applyNumberFormat="0" applyFill="0" applyBorder="0" applyAlignment="0" applyProtection="0"/>
    <xf numFmtId="0" fontId="216" fillId="0" borderId="0"/>
    <xf numFmtId="0" fontId="216" fillId="0" borderId="0"/>
    <xf numFmtId="0" fontId="25" fillId="0" borderId="0" applyProtection="0"/>
    <xf numFmtId="0" fontId="216" fillId="0" borderId="0"/>
    <xf numFmtId="250" fontId="157" fillId="0" borderId="0"/>
    <xf numFmtId="250" fontId="157" fillId="0" borderId="0"/>
    <xf numFmtId="0" fontId="25" fillId="0" borderId="0" applyProtection="0"/>
    <xf numFmtId="0" fontId="61" fillId="84" borderId="0" applyNumberFormat="0" applyBorder="0" applyAlignment="0" applyProtection="0"/>
    <xf numFmtId="0" fontId="61" fillId="90" borderId="0" applyNumberFormat="0" applyBorder="0" applyAlignment="0" applyProtection="0"/>
    <xf numFmtId="0" fontId="61" fillId="95" borderId="0" applyNumberFormat="0" applyBorder="0" applyAlignment="0" applyProtection="0"/>
    <xf numFmtId="0" fontId="61" fillId="78" borderId="0" applyNumberFormat="0" applyBorder="0" applyAlignment="0" applyProtection="0"/>
    <xf numFmtId="0" fontId="61" fillId="79" borderId="0" applyNumberFormat="0" applyBorder="0" applyAlignment="0" applyProtection="0"/>
    <xf numFmtId="0" fontId="61" fillId="75" borderId="0" applyNumberFormat="0" applyBorder="0" applyAlignment="0" applyProtection="0"/>
    <xf numFmtId="0" fontId="50" fillId="57" borderId="17" applyNumberFormat="0" applyFont="0" applyAlignment="0" applyProtection="0"/>
    <xf numFmtId="0" fontId="25" fillId="63" borderId="8" applyNumberFormat="0" applyFont="0" applyAlignment="0" applyProtection="0"/>
    <xf numFmtId="0" fontId="25" fillId="0" borderId="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49" fillId="57" borderId="17"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63" borderId="8"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63"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63" borderId="8" applyNumberFormat="0" applyFont="0" applyAlignment="0" applyProtection="0"/>
    <xf numFmtId="0" fontId="2" fillId="8" borderId="8" applyNumberFormat="0" applyFont="0" applyAlignment="0" applyProtection="0"/>
    <xf numFmtId="0" fontId="25" fillId="0" borderId="0" applyProtection="0"/>
    <xf numFmtId="0" fontId="25" fillId="63" borderId="8" applyNumberFormat="0" applyFont="0" applyAlignment="0" applyProtection="0"/>
    <xf numFmtId="0" fontId="37" fillId="57" borderId="17" applyNumberFormat="0" applyFont="0" applyAlignment="0" applyProtection="0"/>
    <xf numFmtId="0" fontId="25" fillId="0" borderId="0" applyProtection="0"/>
    <xf numFmtId="0" fontId="25" fillId="63" borderId="8" applyNumberFormat="0" applyFont="0" applyAlignment="0" applyProtection="0"/>
    <xf numFmtId="0" fontId="25" fillId="63" borderId="8" applyNumberFormat="0" applyFont="0" applyAlignment="0" applyProtection="0"/>
    <xf numFmtId="0" fontId="25" fillId="63" borderId="8" applyNumberFormat="0" applyFont="0" applyAlignment="0" applyProtection="0"/>
    <xf numFmtId="0" fontId="25" fillId="63" borderId="8" applyNumberFormat="0" applyFont="0" applyAlignment="0" applyProtection="0"/>
    <xf numFmtId="0" fontId="25" fillId="63" borderId="8" applyNumberFormat="0" applyFont="0" applyAlignment="0" applyProtection="0"/>
    <xf numFmtId="0" fontId="50" fillId="57" borderId="17"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37" fillId="57" borderId="17" applyNumberFormat="0" applyFont="0" applyAlignment="0" applyProtection="0"/>
    <xf numFmtId="0" fontId="25" fillId="0" borderId="0"/>
    <xf numFmtId="0" fontId="57" fillId="57" borderId="17" applyNumberFormat="0" applyFont="0" applyAlignment="0" applyProtection="0"/>
    <xf numFmtId="0" fontId="57" fillId="57" borderId="17"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37" fillId="57" borderId="17" applyNumberFormat="0" applyFont="0" applyAlignment="0" applyProtection="0"/>
    <xf numFmtId="0" fontId="25" fillId="0" borderId="0"/>
    <xf numFmtId="0" fontId="37" fillId="57" borderId="17"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5" fillId="0" borderId="0" applyProtection="0"/>
    <xf numFmtId="0" fontId="25" fillId="0" borderId="0"/>
    <xf numFmtId="0" fontId="37" fillId="57" borderId="17" applyNumberFormat="0" applyFont="0" applyAlignment="0" applyProtection="0"/>
    <xf numFmtId="0" fontId="49" fillId="57" borderId="17" applyNumberFormat="0" applyFont="0" applyAlignment="0" applyProtection="0"/>
    <xf numFmtId="0" fontId="25" fillId="0" borderId="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25" fillId="0" borderId="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49" fillId="57" borderId="17"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49" fillId="57" borderId="17"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5" fillId="0" borderId="0" applyProtection="0"/>
    <xf numFmtId="0" fontId="50" fillId="57" borderId="17" applyNumberFormat="0" applyFont="0" applyAlignment="0" applyProtection="0"/>
    <xf numFmtId="0" fontId="25" fillId="0" borderId="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5" fillId="0" borderId="0" applyProtection="0"/>
    <xf numFmtId="0" fontId="25" fillId="0" borderId="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49" fillId="57" borderId="17" applyNumberFormat="0" applyFont="0" applyAlignment="0" applyProtection="0"/>
    <xf numFmtId="0" fontId="25" fillId="0" borderId="0" applyProtection="0"/>
    <xf numFmtId="0" fontId="25" fillId="0" borderId="0"/>
    <xf numFmtId="0" fontId="50" fillId="8" borderId="8" applyNumberFormat="0" applyFont="0" applyAlignment="0" applyProtection="0"/>
    <xf numFmtId="0" fontId="49" fillId="57" borderId="17" applyNumberFormat="0" applyFont="0" applyAlignment="0" applyProtection="0"/>
    <xf numFmtId="0" fontId="25" fillId="0" borderId="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25" fillId="0" borderId="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49" fillId="57" borderId="17"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49" fillId="57" borderId="17" applyNumberFormat="0" applyFont="0" applyAlignment="0" applyProtection="0"/>
    <xf numFmtId="0" fontId="25" fillId="0" borderId="0" applyProtection="0"/>
    <xf numFmtId="0" fontId="25" fillId="63" borderId="8" applyNumberFormat="0" applyFont="0" applyAlignment="0" applyProtection="0"/>
    <xf numFmtId="0" fontId="25" fillId="0" borderId="0" applyProtection="0"/>
    <xf numFmtId="0" fontId="50" fillId="57" borderId="17"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37" fillId="57" borderId="17"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0" borderId="0"/>
    <xf numFmtId="0" fontId="37"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37"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37" fillId="57" borderId="17" applyNumberFormat="0" applyFont="0" applyAlignment="0" applyProtection="0"/>
    <xf numFmtId="0" fontId="25" fillId="0" borderId="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25" fillId="0" borderId="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49" fillId="57" borderId="17" applyNumberFormat="0" applyFont="0" applyAlignment="0" applyProtection="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25" fillId="0" borderId="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49" fillId="57" borderId="17" applyNumberFormat="0" applyFont="0" applyAlignment="0" applyProtection="0"/>
    <xf numFmtId="0" fontId="25" fillId="0" borderId="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37"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37"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63" borderId="8" applyNumberFormat="0" applyFont="0" applyAlignment="0" applyProtection="0"/>
    <xf numFmtId="0" fontId="25" fillId="0" borderId="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50"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63" borderId="8"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25" fillId="0" borderId="0"/>
    <xf numFmtId="0" fontId="50" fillId="8" borderId="8" applyNumberFormat="0" applyFont="0" applyAlignment="0" applyProtection="0"/>
    <xf numFmtId="0" fontId="50" fillId="57" borderId="17" applyNumberFormat="0" applyFont="0" applyAlignment="0" applyProtection="0"/>
    <xf numFmtId="0" fontId="50"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5" fillId="0" borderId="0" applyProtection="0"/>
    <xf numFmtId="0" fontId="25" fillId="63" borderId="8" applyNumberFormat="0" applyFont="0" applyAlignment="0" applyProtection="0"/>
    <xf numFmtId="0" fontId="50" fillId="8" borderId="8" applyNumberFormat="0" applyFont="0" applyAlignment="0" applyProtection="0"/>
    <xf numFmtId="0" fontId="50" fillId="57" borderId="17" applyNumberFormat="0" applyFont="0" applyAlignment="0" applyProtection="0"/>
    <xf numFmtId="0" fontId="25" fillId="63" borderId="8" applyNumberFormat="0" applyFont="0" applyAlignment="0" applyProtection="0"/>
    <xf numFmtId="0" fontId="50" fillId="8" borderId="8" applyNumberFormat="0" applyFont="0" applyAlignment="0" applyProtection="0"/>
    <xf numFmtId="0" fontId="50" fillId="57" borderId="17" applyNumberFormat="0" applyFont="0" applyAlignment="0" applyProtection="0"/>
    <xf numFmtId="0" fontId="25" fillId="63" borderId="8" applyNumberFormat="0" applyFont="0" applyAlignment="0" applyProtection="0"/>
    <xf numFmtId="0" fontId="50" fillId="8" borderId="8" applyNumberFormat="0" applyFont="0" applyAlignment="0" applyProtection="0"/>
    <xf numFmtId="0" fontId="50" fillId="57" borderId="17" applyNumberFormat="0" applyFont="0" applyAlignment="0" applyProtection="0"/>
    <xf numFmtId="0" fontId="25" fillId="0" borderId="0" applyProtection="0"/>
    <xf numFmtId="0" fontId="50" fillId="57" borderId="17" applyNumberFormat="0" applyFont="0" applyAlignment="0" applyProtection="0"/>
    <xf numFmtId="0" fontId="50"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0" borderId="0"/>
    <xf numFmtId="0" fontId="25" fillId="57" borderId="17" applyNumberFormat="0" applyFont="0" applyAlignment="0" applyProtection="0"/>
    <xf numFmtId="0" fontId="50"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57" fillId="57" borderId="17" applyNumberFormat="0" applyFont="0" applyAlignment="0" applyProtection="0"/>
    <xf numFmtId="0" fontId="57" fillId="57" borderId="17" applyNumberFormat="0" applyFont="0" applyAlignment="0" applyProtection="0"/>
    <xf numFmtId="0" fontId="25" fillId="0" borderId="0" applyProtection="0"/>
    <xf numFmtId="0" fontId="50"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50" fillId="57" borderId="17" applyNumberFormat="0" applyFont="0" applyAlignment="0" applyProtection="0"/>
    <xf numFmtId="0" fontId="25"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57" borderId="17"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1" fontId="25" fillId="0" borderId="0" applyFont="0" applyFill="0" applyBorder="0" applyAlignment="0" applyProtection="0"/>
    <xf numFmtId="41" fontId="27" fillId="0" borderId="0" applyFont="0" applyFill="0" applyBorder="0" applyAlignment="0" applyProtection="0"/>
    <xf numFmtId="168" fontId="25" fillId="0" borderId="0" applyFont="0" applyFill="0" applyBorder="0" applyAlignment="0" applyProtection="0"/>
    <xf numFmtId="260" fontId="25" fillId="0" borderId="0" applyFill="0" applyBorder="0" applyAlignment="0" applyProtection="0"/>
    <xf numFmtId="260" fontId="25" fillId="0" borderId="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43"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43" fontId="25" fillId="0" borderId="0" applyFont="0" applyFill="0" applyBorder="0" applyAlignment="0" applyProtection="0"/>
    <xf numFmtId="166" fontId="25" fillId="0" borderId="0" applyFont="0" applyFill="0" applyBorder="0" applyAlignment="0" applyProtection="0"/>
    <xf numFmtId="165" fontId="25" fillId="0" borderId="0" applyFont="0" applyFill="0" applyBorder="0" applyAlignment="0" applyProtection="0"/>
    <xf numFmtId="166" fontId="25" fillId="0" borderId="0" applyFont="0" applyFill="0" applyBorder="0" applyAlignment="0" applyProtection="0"/>
    <xf numFmtId="37" fontId="25" fillId="0" borderId="0" applyFont="0" applyFill="0" applyBorder="0" applyAlignment="0" applyProtection="0"/>
    <xf numFmtId="37" fontId="25" fillId="0" borderId="0" applyFont="0" applyFill="0" applyBorder="0" applyAlignment="0" applyProtection="0"/>
    <xf numFmtId="37" fontId="25" fillId="0" borderId="0" applyFont="0" applyFill="0" applyBorder="0" applyAlignment="0" applyProtection="0"/>
    <xf numFmtId="0" fontId="25" fillId="0" borderId="0" applyProtection="0"/>
    <xf numFmtId="37" fontId="25" fillId="0" borderId="0" applyFont="0" applyFill="0" applyBorder="0" applyAlignment="0" applyProtection="0"/>
    <xf numFmtId="0" fontId="25" fillId="0" borderId="0" applyProtection="0"/>
    <xf numFmtId="261" fontId="25" fillId="0" borderId="0" applyFont="0" applyFill="0" applyBorder="0" applyAlignment="0" applyProtection="0"/>
    <xf numFmtId="261" fontId="25" fillId="0" borderId="0" applyFont="0" applyFill="0" applyBorder="0" applyAlignment="0" applyProtection="0"/>
    <xf numFmtId="261" fontId="25" fillId="0" borderId="0" applyFont="0" applyFill="0" applyBorder="0" applyAlignment="0" applyProtection="0"/>
    <xf numFmtId="0" fontId="25" fillId="0" borderId="0" applyProtection="0"/>
    <xf numFmtId="261" fontId="25" fillId="0" borderId="0" applyFont="0" applyFill="0" applyBorder="0" applyAlignment="0" applyProtection="0"/>
    <xf numFmtId="0" fontId="25" fillId="0" borderId="0" applyProtection="0"/>
    <xf numFmtId="262" fontId="25" fillId="0" borderId="0" applyFont="0" applyFill="0" applyBorder="0" applyAlignment="0" applyProtection="0"/>
    <xf numFmtId="263" fontId="25" fillId="0" borderId="0" applyFont="0" applyFill="0" applyBorder="0" applyAlignment="0" applyProtection="0"/>
    <xf numFmtId="264" fontId="25" fillId="0" borderId="0"/>
    <xf numFmtId="259" fontId="104" fillId="0" borderId="0" applyFont="0" applyFill="0" applyBorder="0" applyProtection="0">
      <alignment horizontal="right"/>
    </xf>
    <xf numFmtId="264" fontId="25" fillId="0" borderId="0"/>
    <xf numFmtId="264" fontId="25" fillId="0" borderId="0"/>
    <xf numFmtId="0" fontId="25" fillId="0" borderId="0" applyProtection="0"/>
    <xf numFmtId="0" fontId="25" fillId="0" borderId="0" applyProtection="0"/>
    <xf numFmtId="264" fontId="25" fillId="0" borderId="0"/>
    <xf numFmtId="264" fontId="25" fillId="0" borderId="0"/>
    <xf numFmtId="0" fontId="25" fillId="0" borderId="0" applyProtection="0"/>
    <xf numFmtId="0" fontId="25" fillId="0" borderId="0" applyProtection="0"/>
    <xf numFmtId="264" fontId="25" fillId="0" borderId="0"/>
    <xf numFmtId="264" fontId="25" fillId="0" borderId="0"/>
    <xf numFmtId="0" fontId="25" fillId="0" borderId="0" applyProtection="0"/>
    <xf numFmtId="0" fontId="25" fillId="0" borderId="0" applyProtection="0"/>
    <xf numFmtId="264" fontId="25" fillId="0" borderId="0"/>
    <xf numFmtId="264" fontId="25" fillId="0" borderId="0"/>
    <xf numFmtId="0" fontId="25" fillId="0" borderId="0" applyProtection="0"/>
    <xf numFmtId="0" fontId="25" fillId="0" borderId="0" applyProtection="0"/>
    <xf numFmtId="264" fontId="25" fillId="0" borderId="0"/>
    <xf numFmtId="264" fontId="25" fillId="0" borderId="0"/>
    <xf numFmtId="0" fontId="25" fillId="0" borderId="0" applyProtection="0"/>
    <xf numFmtId="0" fontId="25" fillId="0" borderId="0" applyProtection="0"/>
    <xf numFmtId="264" fontId="25" fillId="0" borderId="0"/>
    <xf numFmtId="264" fontId="25" fillId="0" borderId="0"/>
    <xf numFmtId="0" fontId="25" fillId="0" borderId="0" applyProtection="0"/>
    <xf numFmtId="0" fontId="25" fillId="0" borderId="0" applyProtection="0"/>
    <xf numFmtId="264" fontId="25" fillId="0" borderId="0"/>
    <xf numFmtId="264" fontId="25" fillId="0" borderId="0"/>
    <xf numFmtId="264" fontId="25" fillId="0" borderId="0"/>
    <xf numFmtId="264" fontId="25" fillId="0" borderId="0"/>
    <xf numFmtId="264" fontId="25" fillId="0" borderId="0"/>
    <xf numFmtId="0"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264" fontId="25" fillId="0" borderId="0"/>
    <xf numFmtId="264" fontId="25" fillId="0" borderId="0"/>
    <xf numFmtId="264" fontId="25" fillId="0" borderId="0"/>
    <xf numFmtId="264" fontId="25" fillId="0" borderId="0"/>
    <xf numFmtId="0" fontId="25" fillId="0" borderId="0" applyProtection="0"/>
    <xf numFmtId="264" fontId="25" fillId="0" borderId="0"/>
    <xf numFmtId="0" fontId="25" fillId="0" borderId="0"/>
    <xf numFmtId="264" fontId="25" fillId="0" borderId="0"/>
    <xf numFmtId="264" fontId="25" fillId="0" borderId="0"/>
    <xf numFmtId="0"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0" fontId="25" fillId="0" borderId="0" applyProtection="0"/>
    <xf numFmtId="264" fontId="25" fillId="0" borderId="0"/>
    <xf numFmtId="0" fontId="25" fillId="0" borderId="0" applyProtection="0"/>
    <xf numFmtId="264" fontId="25" fillId="0" borderId="0"/>
    <xf numFmtId="264" fontId="25" fillId="0" borderId="0"/>
    <xf numFmtId="0"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0"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264" fontId="25" fillId="0" borderId="0"/>
    <xf numFmtId="0"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0" fontId="25" fillId="0" borderId="0"/>
    <xf numFmtId="264" fontId="25" fillId="0" borderId="0"/>
    <xf numFmtId="264" fontId="25" fillId="0" borderId="0"/>
    <xf numFmtId="264" fontId="25" fillId="0" borderId="0"/>
    <xf numFmtId="0" fontId="25" fillId="0" borderId="0" applyProtection="0"/>
    <xf numFmtId="0"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264" fontId="25" fillId="0" borderId="0"/>
    <xf numFmtId="264" fontId="25" fillId="0" borderId="0"/>
    <xf numFmtId="0" fontId="25" fillId="0" borderId="0"/>
    <xf numFmtId="264" fontId="25" fillId="0" borderId="0"/>
    <xf numFmtId="264" fontId="25" fillId="0" borderId="0"/>
    <xf numFmtId="264" fontId="25" fillId="0" borderId="0"/>
    <xf numFmtId="0" fontId="25" fillId="0" borderId="0" applyProtection="0"/>
    <xf numFmtId="264" fontId="25" fillId="0" borderId="0"/>
    <xf numFmtId="264" fontId="25" fillId="0" borderId="0"/>
    <xf numFmtId="0" fontId="25" fillId="0" borderId="0" applyProtection="0"/>
    <xf numFmtId="0" fontId="25" fillId="0" borderId="0" applyProtection="0"/>
    <xf numFmtId="264" fontId="25" fillId="0" borderId="0"/>
    <xf numFmtId="264" fontId="25" fillId="0" borderId="0"/>
    <xf numFmtId="0" fontId="25" fillId="0" borderId="0" applyProtection="0"/>
    <xf numFmtId="0" fontId="25" fillId="0" borderId="0" applyProtection="0"/>
    <xf numFmtId="265" fontId="46" fillId="0" borderId="0" applyFont="0" applyFill="0" applyBorder="0" applyAlignment="0" applyProtection="0"/>
    <xf numFmtId="266" fontId="113" fillId="0" borderId="0" applyFont="0" applyFill="0" applyBorder="0" applyAlignment="0" applyProtection="0">
      <alignment horizontal="right"/>
    </xf>
    <xf numFmtId="0" fontId="217" fillId="0" borderId="55" applyNumberFormat="0" applyFill="0" applyAlignment="0" applyProtection="0"/>
    <xf numFmtId="0" fontId="218" fillId="0" borderId="56" applyNumberFormat="0" applyFill="0" applyAlignment="0" applyProtection="0"/>
    <xf numFmtId="0" fontId="219" fillId="0" borderId="57" applyNumberFormat="0" applyFill="0" applyAlignment="0" applyProtection="0"/>
    <xf numFmtId="0" fontId="219" fillId="0" borderId="0" applyNumberFormat="0" applyFill="0" applyBorder="0" applyAlignment="0" applyProtection="0"/>
    <xf numFmtId="0" fontId="25" fillId="0" borderId="0"/>
    <xf numFmtId="0" fontId="220" fillId="38" borderId="0" applyNumberFormat="0" applyBorder="0" applyAlignment="0" applyProtection="0"/>
    <xf numFmtId="0" fontId="221" fillId="35" borderId="0" applyNumberFormat="0" applyBorder="0" applyAlignment="0" applyProtection="0"/>
    <xf numFmtId="0" fontId="25" fillId="0" borderId="0"/>
    <xf numFmtId="0" fontId="222" fillId="35" borderId="0" applyNumberFormat="0" applyBorder="0" applyAlignment="0" applyProtection="0"/>
    <xf numFmtId="0" fontId="223" fillId="35" borderId="0" applyNumberFormat="0" applyBorder="0" applyAlignment="0" applyProtection="0"/>
    <xf numFmtId="0" fontId="222" fillId="35" borderId="0" applyNumberFormat="0" applyBorder="0" applyAlignment="0" applyProtection="0"/>
    <xf numFmtId="0" fontId="221" fillId="35" borderId="0" applyNumberFormat="0" applyBorder="0" applyAlignment="0" applyProtection="0"/>
    <xf numFmtId="0" fontId="25" fillId="0" borderId="0"/>
    <xf numFmtId="0" fontId="25" fillId="0" borderId="0" applyProtection="0"/>
    <xf numFmtId="0" fontId="10" fillId="4" borderId="0" applyNumberFormat="0" applyBorder="0" applyAlignment="0" applyProtection="0"/>
    <xf numFmtId="0" fontId="224" fillId="35" borderId="0" applyNumberFormat="0" applyBorder="0" applyAlignment="0" applyProtection="0"/>
    <xf numFmtId="0" fontId="25" fillId="0" borderId="0"/>
    <xf numFmtId="0" fontId="222" fillId="103" borderId="0" applyNumberFormat="0" applyBorder="0" applyAlignment="0" applyProtection="0"/>
    <xf numFmtId="0" fontId="225" fillId="35" borderId="0" applyNumberFormat="0" applyBorder="0" applyAlignment="0" applyProtection="0"/>
    <xf numFmtId="0" fontId="94" fillId="103" borderId="0" applyNumberFormat="0" applyBorder="0" applyAlignment="0" applyProtection="0"/>
    <xf numFmtId="0" fontId="226" fillId="38" borderId="0" applyNumberFormat="0" applyBorder="0" applyAlignment="0" applyProtection="0"/>
    <xf numFmtId="0" fontId="223" fillId="35" borderId="0" applyNumberFormat="0" applyBorder="0" applyAlignment="0" applyProtection="0"/>
    <xf numFmtId="0" fontId="99" fillId="63" borderId="11" applyFont="0" applyBorder="0"/>
    <xf numFmtId="0" fontId="114" fillId="0" borderId="0" applyNumberFormat="0" applyFont="0" applyFill="0" applyBorder="0" applyAlignment="0" applyProtection="0">
      <alignment vertical="center"/>
    </xf>
    <xf numFmtId="3" fontId="38" fillId="73" borderId="25">
      <alignment horizontal="right"/>
    </xf>
    <xf numFmtId="0" fontId="45" fillId="0" borderId="0"/>
    <xf numFmtId="267" fontId="25" fillId="0" borderId="0"/>
    <xf numFmtId="267" fontId="25" fillId="0" borderId="0"/>
    <xf numFmtId="267" fontId="25" fillId="0" borderId="0"/>
    <xf numFmtId="267" fontId="25" fillId="0" borderId="0"/>
    <xf numFmtId="267" fontId="25" fillId="0" borderId="0"/>
    <xf numFmtId="267" fontId="25" fillId="0" borderId="0"/>
    <xf numFmtId="267" fontId="25" fillId="0" borderId="0"/>
    <xf numFmtId="0" fontId="25" fillId="0" borderId="0"/>
    <xf numFmtId="267" fontId="25" fillId="0" borderId="0"/>
    <xf numFmtId="267" fontId="25" fillId="0" borderId="0"/>
    <xf numFmtId="267" fontId="25" fillId="0" borderId="0"/>
    <xf numFmtId="0" fontId="25" fillId="0" borderId="0" applyProtection="0"/>
    <xf numFmtId="267" fontId="25" fillId="0" borderId="0"/>
    <xf numFmtId="267" fontId="25" fillId="0" borderId="0"/>
    <xf numFmtId="267" fontId="25" fillId="0" borderId="0"/>
    <xf numFmtId="267" fontId="25" fillId="0" borderId="0"/>
    <xf numFmtId="0" fontId="25" fillId="0" borderId="0" applyProtection="0"/>
    <xf numFmtId="267" fontId="25" fillId="0" borderId="0"/>
    <xf numFmtId="267" fontId="25" fillId="0" borderId="0"/>
    <xf numFmtId="267" fontId="25" fillId="0" borderId="0"/>
    <xf numFmtId="267" fontId="25" fillId="0" borderId="0"/>
    <xf numFmtId="267" fontId="25" fillId="0" borderId="0"/>
    <xf numFmtId="267" fontId="25" fillId="0" borderId="0"/>
    <xf numFmtId="0" fontId="25" fillId="0" borderId="0" applyProtection="0"/>
    <xf numFmtId="267" fontId="25" fillId="0" borderId="0"/>
    <xf numFmtId="0" fontId="25" fillId="0" borderId="0"/>
    <xf numFmtId="267" fontId="25" fillId="0" borderId="0"/>
    <xf numFmtId="267" fontId="25" fillId="0" borderId="0"/>
    <xf numFmtId="0" fontId="25" fillId="0" borderId="0"/>
    <xf numFmtId="267" fontId="25" fillId="0" borderId="0"/>
    <xf numFmtId="267" fontId="25" fillId="0" borderId="0"/>
    <xf numFmtId="267" fontId="25" fillId="0" borderId="0"/>
    <xf numFmtId="0" fontId="25" fillId="0" borderId="0" applyProtection="0"/>
    <xf numFmtId="267" fontId="25" fillId="0" borderId="0"/>
    <xf numFmtId="267" fontId="25" fillId="0" borderId="0"/>
    <xf numFmtId="0" fontId="25" fillId="0" borderId="0" applyProtection="0"/>
    <xf numFmtId="267" fontId="25" fillId="0" borderId="0"/>
    <xf numFmtId="0" fontId="25" fillId="0" borderId="0" applyProtection="0"/>
    <xf numFmtId="267" fontId="25" fillId="0" borderId="0"/>
    <xf numFmtId="267" fontId="25" fillId="0" borderId="0"/>
    <xf numFmtId="0" fontId="25" fillId="0" borderId="0"/>
    <xf numFmtId="267" fontId="25" fillId="0" borderId="0"/>
    <xf numFmtId="267" fontId="25" fillId="0" borderId="0"/>
    <xf numFmtId="267" fontId="25" fillId="0" borderId="0"/>
    <xf numFmtId="0" fontId="25" fillId="0" borderId="0" applyProtection="0"/>
    <xf numFmtId="267" fontId="25" fillId="0" borderId="0"/>
    <xf numFmtId="267" fontId="25" fillId="0" borderId="0"/>
    <xf numFmtId="267" fontId="25" fillId="0" borderId="0"/>
    <xf numFmtId="267" fontId="25" fillId="0" borderId="0"/>
    <xf numFmtId="0" fontId="25" fillId="0" borderId="0" applyProtection="0"/>
    <xf numFmtId="267" fontId="25" fillId="0" borderId="0"/>
    <xf numFmtId="0" fontId="25" fillId="0" borderId="0"/>
    <xf numFmtId="0" fontId="25" fillId="0" borderId="0"/>
    <xf numFmtId="267" fontId="25" fillId="0" borderId="0"/>
    <xf numFmtId="267" fontId="25" fillId="0" borderId="0"/>
    <xf numFmtId="267" fontId="25" fillId="0" borderId="0"/>
    <xf numFmtId="0" fontId="25" fillId="0" borderId="0" applyProtection="0"/>
    <xf numFmtId="0" fontId="25" fillId="0" borderId="0"/>
    <xf numFmtId="267" fontId="25" fillId="0" borderId="0"/>
    <xf numFmtId="267" fontId="25" fillId="0" borderId="0"/>
    <xf numFmtId="0" fontId="25" fillId="0" borderId="0"/>
    <xf numFmtId="267" fontId="25" fillId="0" borderId="0"/>
    <xf numFmtId="267" fontId="25" fillId="0" borderId="0"/>
    <xf numFmtId="267" fontId="25" fillId="0" borderId="0"/>
    <xf numFmtId="0" fontId="25" fillId="0" borderId="0" applyProtection="0"/>
    <xf numFmtId="0" fontId="25" fillId="0" borderId="0"/>
    <xf numFmtId="0" fontId="25" fillId="0" borderId="0"/>
    <xf numFmtId="0" fontId="25" fillId="0" borderId="0"/>
    <xf numFmtId="267" fontId="25" fillId="0" borderId="0"/>
    <xf numFmtId="267" fontId="25" fillId="0" borderId="0"/>
    <xf numFmtId="267" fontId="25" fillId="0" borderId="0"/>
    <xf numFmtId="0" fontId="25" fillId="0" borderId="0" applyProtection="0"/>
    <xf numFmtId="0" fontId="25" fillId="0" borderId="0"/>
    <xf numFmtId="267" fontId="25" fillId="0" borderId="0"/>
    <xf numFmtId="267" fontId="25" fillId="0" borderId="0"/>
    <xf numFmtId="267" fontId="25" fillId="0" borderId="0"/>
    <xf numFmtId="0" fontId="25" fillId="0" borderId="0" applyProtection="0"/>
    <xf numFmtId="0" fontId="25" fillId="0" borderId="0"/>
    <xf numFmtId="0" fontId="25" fillId="0" borderId="0"/>
    <xf numFmtId="267" fontId="25" fillId="0" borderId="0"/>
    <xf numFmtId="267" fontId="25" fillId="0" borderId="0"/>
    <xf numFmtId="0" fontId="25" fillId="0" borderId="0"/>
    <xf numFmtId="267" fontId="25" fillId="0" borderId="0"/>
    <xf numFmtId="267" fontId="25" fillId="0" borderId="0"/>
    <xf numFmtId="267" fontId="25" fillId="0" borderId="0"/>
    <xf numFmtId="0" fontId="25" fillId="0" borderId="0" applyProtection="0"/>
    <xf numFmtId="0" fontId="25" fillId="0" borderId="0"/>
    <xf numFmtId="267" fontId="25" fillId="0" borderId="0"/>
    <xf numFmtId="267" fontId="25" fillId="0" borderId="0"/>
    <xf numFmtId="0" fontId="227" fillId="0" borderId="0" applyNumberFormat="0" applyFill="0" applyBorder="0" applyAlignment="0" applyProtection="0">
      <alignment vertical="center"/>
    </xf>
    <xf numFmtId="0" fontId="4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50"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4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68" fillId="0" borderId="0"/>
    <xf numFmtId="0" fontId="2" fillId="0" borderId="0"/>
    <xf numFmtId="0" fontId="2" fillId="0" borderId="0"/>
    <xf numFmtId="0" fontId="68" fillId="0" borderId="0"/>
    <xf numFmtId="0" fontId="2" fillId="0" borderId="0"/>
    <xf numFmtId="0" fontId="2" fillId="0" borderId="0"/>
    <xf numFmtId="0" fontId="25"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0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28" fillId="0" borderId="0"/>
    <xf numFmtId="0" fontId="25" fillId="0" borderId="0" applyProtection="0"/>
    <xf numFmtId="0" fontId="25" fillId="0" borderId="0"/>
    <xf numFmtId="0" fontId="27" fillId="0" borderId="0"/>
    <xf numFmtId="0" fontId="25" fillId="0" borderId="0"/>
    <xf numFmtId="0" fontId="228" fillId="0" borderId="0"/>
    <xf numFmtId="0" fontId="25" fillId="0" borderId="0" applyProtection="0"/>
    <xf numFmtId="0" fontId="25" fillId="0" borderId="0"/>
    <xf numFmtId="0" fontId="25" fillId="0" borderId="0"/>
    <xf numFmtId="0" fontId="27" fillId="0" borderId="0"/>
    <xf numFmtId="0" fontId="25" fillId="0" borderId="0"/>
    <xf numFmtId="0" fontId="25" fillId="0" borderId="0" applyProtection="0"/>
    <xf numFmtId="0" fontId="25" fillId="0" borderId="0" applyProtection="0"/>
    <xf numFmtId="0" fontId="46"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applyProtection="0"/>
    <xf numFmtId="0" fontId="25" fillId="0" borderId="0"/>
    <xf numFmtId="0" fontId="2" fillId="0" borderId="0"/>
    <xf numFmtId="0" fontId="2" fillId="0" borderId="0"/>
    <xf numFmtId="0" fontId="25"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5" fillId="0" borderId="0"/>
    <xf numFmtId="0" fontId="3" fillId="0" borderId="0"/>
    <xf numFmtId="0" fontId="2" fillId="0" borderId="0"/>
    <xf numFmtId="0" fontId="25" fillId="0" borderId="0"/>
    <xf numFmtId="0" fontId="25"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230" fillId="0" borderId="0"/>
    <xf numFmtId="0" fontId="2" fillId="0" borderId="0"/>
    <xf numFmtId="0" fontId="25"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7" fillId="0" borderId="0"/>
    <xf numFmtId="0" fontId="2" fillId="0" borderId="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 fillId="0" borderId="0"/>
    <xf numFmtId="0" fontId="49" fillId="0" borderId="0"/>
    <xf numFmtId="0" fontId="25" fillId="0" borderId="0" applyProtection="0"/>
    <xf numFmtId="0" fontId="25" fillId="0" borderId="0"/>
    <xf numFmtId="0" fontId="2"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5"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 fillId="0" borderId="0"/>
    <xf numFmtId="0" fontId="49" fillId="0" borderId="0"/>
    <xf numFmtId="0" fontId="2" fillId="0" borderId="0"/>
    <xf numFmtId="0" fontId="25" fillId="0" borderId="0" applyProtection="0"/>
    <xf numFmtId="0" fontId="2"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 fillId="0" borderId="0"/>
    <xf numFmtId="0" fontId="49" fillId="0" borderId="0"/>
    <xf numFmtId="0" fontId="2" fillId="0" borderId="0"/>
    <xf numFmtId="0" fontId="2" fillId="0" borderId="0"/>
    <xf numFmtId="0" fontId="25" fillId="0" borderId="0" applyProtection="0"/>
    <xf numFmtId="0" fontId="25" fillId="0" borderId="0"/>
    <xf numFmtId="0" fontId="2"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49"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49" fillId="0" borderId="0"/>
    <xf numFmtId="0" fontId="2" fillId="0" borderId="0"/>
    <xf numFmtId="0" fontId="25" fillId="0" borderId="0" applyProtection="0"/>
    <xf numFmtId="0" fontId="2" fillId="0" borderId="0"/>
    <xf numFmtId="0" fontId="25" fillId="0" borderId="0"/>
    <xf numFmtId="0" fontId="2" fillId="0" borderId="0"/>
    <xf numFmtId="0" fontId="2" fillId="0" borderId="0"/>
    <xf numFmtId="0" fontId="49" fillId="0" borderId="0"/>
    <xf numFmtId="0" fontId="2" fillId="0" borderId="0"/>
    <xf numFmtId="0" fontId="2" fillId="0" borderId="0"/>
    <xf numFmtId="0" fontId="2" fillId="0" borderId="0"/>
    <xf numFmtId="0" fontId="25" fillId="0" borderId="0"/>
    <xf numFmtId="0" fontId="25" fillId="0" borderId="0" applyProtection="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49" fillId="0" borderId="0"/>
    <xf numFmtId="0" fontId="2" fillId="0" borderId="0"/>
    <xf numFmtId="0" fontId="25" fillId="0" borderId="0" applyProtection="0"/>
    <xf numFmtId="0" fontId="2" fillId="0" borderId="0"/>
    <xf numFmtId="0" fontId="25" fillId="0" borderId="0"/>
    <xf numFmtId="0" fontId="2" fillId="0" borderId="0"/>
    <xf numFmtId="0" fontId="49" fillId="0" borderId="0"/>
    <xf numFmtId="0" fontId="2" fillId="0" borderId="0"/>
    <xf numFmtId="0" fontId="25" fillId="0" borderId="0" applyProtection="0"/>
    <xf numFmtId="0" fontId="2" fillId="0" borderId="0"/>
    <xf numFmtId="0" fontId="2" fillId="0" borderId="0"/>
    <xf numFmtId="0" fontId="49" fillId="0" borderId="0"/>
    <xf numFmtId="0" fontId="25" fillId="0" borderId="0"/>
    <xf numFmtId="0" fontId="123" fillId="0" borderId="0">
      <alignment vertical="top"/>
    </xf>
    <xf numFmtId="0" fontId="25" fillId="0" borderId="0" applyProtection="0"/>
    <xf numFmtId="0" fontId="25" fillId="0" borderId="0"/>
    <xf numFmtId="0" fontId="25" fillId="0" borderId="0" applyProtection="0"/>
    <xf numFmtId="0" fontId="27" fillId="135"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 fillId="0" borderId="0"/>
    <xf numFmtId="0" fontId="49"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xf numFmtId="0" fontId="25" fillId="0" borderId="0" applyProtection="0"/>
    <xf numFmtId="0" fontId="27" fillId="135"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xf numFmtId="0" fontId="25" fillId="0" borderId="0" applyProtection="0"/>
    <xf numFmtId="0" fontId="27" fillId="135"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49"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49" fillId="0" borderId="0"/>
    <xf numFmtId="0" fontId="25" fillId="0" borderId="0"/>
    <xf numFmtId="0" fontId="2" fillId="0" borderId="0"/>
    <xf numFmtId="0" fontId="2" fillId="0" borderId="0"/>
    <xf numFmtId="0" fontId="25" fillId="0" borderId="0"/>
    <xf numFmtId="0" fontId="25" fillId="0" borderId="0" applyProtection="0"/>
    <xf numFmtId="0" fontId="25" fillId="0" borderId="0"/>
    <xf numFmtId="0" fontId="27" fillId="135" borderId="0"/>
    <xf numFmtId="0" fontId="25" fillId="0" borderId="0" applyProtection="0"/>
    <xf numFmtId="0" fontId="231" fillId="0" borderId="0"/>
    <xf numFmtId="0" fontId="3" fillId="0" borderId="0"/>
    <xf numFmtId="0" fontId="25" fillId="0" borderId="0" applyProtection="0"/>
    <xf numFmtId="0" fontId="25" fillId="0" borderId="0" applyProtection="0"/>
    <xf numFmtId="0" fontId="27" fillId="135" borderId="0"/>
    <xf numFmtId="0" fontId="2" fillId="0" borderId="0"/>
    <xf numFmtId="0" fontId="49" fillId="0" borderId="0"/>
    <xf numFmtId="0" fontId="49" fillId="0" borderId="0"/>
    <xf numFmtId="0" fontId="49" fillId="0" borderId="0"/>
    <xf numFmtId="0" fontId="25" fillId="0" borderId="0" applyProtection="0"/>
    <xf numFmtId="0" fontId="25" fillId="0" borderId="0" applyProtection="0"/>
    <xf numFmtId="0" fontId="49" fillId="0" borderId="0"/>
    <xf numFmtId="0" fontId="25" fillId="0" borderId="0" applyProtection="0"/>
    <xf numFmtId="0" fontId="25" fillId="0" borderId="0" applyProtection="0"/>
    <xf numFmtId="0" fontId="49" fillId="0" borderId="0"/>
    <xf numFmtId="0" fontId="49" fillId="0" borderId="0"/>
    <xf numFmtId="0" fontId="49" fillId="0" borderId="0"/>
    <xf numFmtId="0" fontId="25" fillId="0" borderId="0" applyProtection="0"/>
    <xf numFmtId="0" fontId="25" fillId="0" borderId="0" applyProtection="0"/>
    <xf numFmtId="0" fontId="49" fillId="0" borderId="0"/>
    <xf numFmtId="0" fontId="25" fillId="0" borderId="0" applyProtection="0"/>
    <xf numFmtId="0" fontId="25" fillId="0" borderId="0" applyProtection="0"/>
    <xf numFmtId="0" fontId="49" fillId="0" borderId="0"/>
    <xf numFmtId="0" fontId="49" fillId="0" borderId="0"/>
    <xf numFmtId="0" fontId="25" fillId="0" borderId="0" applyProtection="0"/>
    <xf numFmtId="0" fontId="25" fillId="0" borderId="0" applyProtection="0"/>
    <xf numFmtId="0" fontId="49" fillId="0" borderId="0"/>
    <xf numFmtId="0" fontId="25" fillId="0" borderId="0" applyProtection="0"/>
    <xf numFmtId="0" fontId="25" fillId="0" borderId="0" applyProtection="0"/>
    <xf numFmtId="0" fontId="25" fillId="0" borderId="0" applyProtection="0"/>
    <xf numFmtId="0" fontId="49" fillId="0" borderId="0"/>
    <xf numFmtId="0" fontId="49" fillId="0" borderId="0"/>
    <xf numFmtId="0" fontId="25" fillId="0" borderId="0" applyProtection="0"/>
    <xf numFmtId="0" fontId="25" fillId="0" borderId="0" applyProtection="0"/>
    <xf numFmtId="0" fontId="49" fillId="0" borderId="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7" fillId="135" borderId="0"/>
    <xf numFmtId="0" fontId="25" fillId="0" borderId="0" applyProtection="0"/>
    <xf numFmtId="0" fontId="25" fillId="0" borderId="0"/>
    <xf numFmtId="0" fontId="25" fillId="0" borderId="0" applyProtection="0"/>
    <xf numFmtId="0" fontId="228" fillId="0" borderId="0"/>
    <xf numFmtId="0" fontId="25" fillId="0" borderId="0" applyProtection="0"/>
    <xf numFmtId="0" fontId="25" fillId="0" borderId="0">
      <alignment vertical="top"/>
    </xf>
    <xf numFmtId="0" fontId="25" fillId="0" borderId="0"/>
    <xf numFmtId="0" fontId="25" fillId="0" borderId="0" applyProtection="0"/>
    <xf numFmtId="0" fontId="25" fillId="0" borderId="0">
      <alignment wrapText="1"/>
    </xf>
    <xf numFmtId="0" fontId="25" fillId="0" borderId="0"/>
    <xf numFmtId="0" fontId="49" fillId="0" borderId="0"/>
    <xf numFmtId="0" fontId="49" fillId="0" borderId="0"/>
    <xf numFmtId="0" fontId="25" fillId="0" borderId="0" applyProtection="0"/>
    <xf numFmtId="0" fontId="25" fillId="0" borderId="0" applyProtection="0"/>
    <xf numFmtId="0" fontId="49" fillId="0" borderId="0"/>
    <xf numFmtId="0" fontId="25" fillId="0" borderId="0" applyProtection="0"/>
    <xf numFmtId="0" fontId="25" fillId="0" borderId="0" applyProtection="0"/>
    <xf numFmtId="0" fontId="25" fillId="0" borderId="0"/>
    <xf numFmtId="0" fontId="228" fillId="0" borderId="0"/>
    <xf numFmtId="0" fontId="25" fillId="0" borderId="0" applyProtection="0"/>
    <xf numFmtId="0" fontId="25" fillId="0" borderId="0">
      <alignment vertical="top"/>
    </xf>
    <xf numFmtId="0" fontId="25" fillId="0" borderId="0"/>
    <xf numFmtId="0" fontId="25" fillId="0" borderId="0"/>
    <xf numFmtId="0" fontId="25" fillId="0" borderId="0"/>
    <xf numFmtId="0" fontId="228" fillId="0" borderId="0"/>
    <xf numFmtId="0" fontId="25" fillId="0" borderId="0" applyProtection="0"/>
    <xf numFmtId="0" fontId="25" fillId="0" borderId="0">
      <alignment vertical="top"/>
    </xf>
    <xf numFmtId="0" fontId="25" fillId="0" borderId="0" applyProtection="0"/>
    <xf numFmtId="0" fontId="25" fillId="0" borderId="0"/>
    <xf numFmtId="0" fontId="228" fillId="0" borderId="0"/>
    <xf numFmtId="0" fontId="25" fillId="0" borderId="0" applyNumberFormat="0" applyFont="0" applyFill="0" applyBorder="0" applyAlignment="0" applyProtection="0"/>
    <xf numFmtId="0" fontId="25" fillId="0" borderId="0">
      <alignment vertical="top"/>
    </xf>
    <xf numFmtId="0" fontId="25" fillId="0" borderId="0"/>
    <xf numFmtId="0" fontId="25" fillId="0" borderId="0"/>
    <xf numFmtId="0" fontId="228" fillId="0" borderId="0"/>
    <xf numFmtId="0" fontId="25" fillId="0" borderId="0" applyProtection="0"/>
    <xf numFmtId="0" fontId="25" fillId="0" borderId="0">
      <alignment vertical="top"/>
    </xf>
    <xf numFmtId="0" fontId="25" fillId="0" borderId="0"/>
    <xf numFmtId="0" fontId="25" fillId="0" borderId="0" applyProtection="0"/>
    <xf numFmtId="0" fontId="25" fillId="0" borderId="0" applyProtection="0"/>
    <xf numFmtId="268" fontId="228" fillId="0" borderId="0"/>
    <xf numFmtId="0" fontId="25" fillId="0" borderId="0" applyProtection="0"/>
    <xf numFmtId="0" fontId="25" fillId="0" borderId="0">
      <alignment vertical="top"/>
    </xf>
    <xf numFmtId="0" fontId="25" fillId="0" borderId="0"/>
    <xf numFmtId="268" fontId="204" fillId="0" borderId="0"/>
    <xf numFmtId="0" fontId="25" fillId="0" borderId="0" applyProtection="0"/>
    <xf numFmtId="0" fontId="25" fillId="0" borderId="0">
      <alignment vertical="top"/>
    </xf>
    <xf numFmtId="0" fontId="25" fillId="0" borderId="0"/>
    <xf numFmtId="0" fontId="25" fillId="0" borderId="0" applyProtection="0"/>
    <xf numFmtId="0" fontId="25" fillId="0" borderId="0" applyProtection="0"/>
    <xf numFmtId="0" fontId="25" fillId="0" borderId="0" applyProtection="0"/>
    <xf numFmtId="268" fontId="228" fillId="0" borderId="0"/>
    <xf numFmtId="0" fontId="25" fillId="0" borderId="0" applyProtection="0"/>
    <xf numFmtId="0" fontId="25" fillId="0" borderId="0" applyProtection="0"/>
    <xf numFmtId="0" fontId="2" fillId="0" borderId="0"/>
    <xf numFmtId="0" fontId="2" fillId="0" borderId="0"/>
    <xf numFmtId="0" fontId="2" fillId="0" borderId="0"/>
    <xf numFmtId="0" fontId="25" fillId="0" borderId="0" applyProtection="0"/>
    <xf numFmtId="0" fontId="2" fillId="0" borderId="0"/>
    <xf numFmtId="0" fontId="2" fillId="0" borderId="0"/>
    <xf numFmtId="37" fontId="57"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7" fillId="0" borderId="0"/>
    <xf numFmtId="0" fontId="27"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5" fillId="0" borderId="0" applyProtection="0"/>
    <xf numFmtId="0" fontId="25" fillId="0" borderId="0">
      <alignment wrapText="1"/>
    </xf>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49" fillId="0" borderId="0"/>
    <xf numFmtId="0" fontId="25" fillId="0" borderId="0"/>
    <xf numFmtId="0" fontId="25" fillId="0" borderId="0"/>
    <xf numFmtId="0" fontId="2" fillId="0" borderId="0"/>
    <xf numFmtId="0" fontId="2" fillId="0" borderId="0"/>
    <xf numFmtId="0" fontId="25" fillId="0" borderId="0"/>
    <xf numFmtId="0" fontId="2" fillId="0" borderId="0"/>
    <xf numFmtId="0" fontId="25" fillId="0" borderId="0">
      <alignment wrapText="1"/>
    </xf>
    <xf numFmtId="0" fontId="25"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5" fillId="0" borderId="0" applyProtection="0"/>
    <xf numFmtId="0" fontId="50" fillId="0" borderId="0"/>
    <xf numFmtId="0" fontId="50"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50"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0" fillId="0" borderId="0"/>
    <xf numFmtId="0" fontId="2" fillId="0" borderId="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7" fillId="0" borderId="0"/>
    <xf numFmtId="0" fontId="25" fillId="0" borderId="0"/>
    <xf numFmtId="0" fontId="57"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alignment vertical="top"/>
    </xf>
    <xf numFmtId="0" fontId="25" fillId="0" borderId="0"/>
    <xf numFmtId="0" fontId="25" fillId="0" borderId="0" applyProtection="0"/>
    <xf numFmtId="0" fontId="25" fillId="0" borderId="0" applyProtection="0"/>
    <xf numFmtId="0" fontId="25" fillId="0" borderId="0" applyProtection="0"/>
    <xf numFmtId="268" fontId="228" fillId="0" borderId="0"/>
    <xf numFmtId="0" fontId="25" fillId="0" borderId="0" applyProtection="0"/>
    <xf numFmtId="0" fontId="25" fillId="0" borderId="0" applyProtection="0"/>
    <xf numFmtId="0" fontId="25" fillId="0" borderId="0">
      <alignment vertical="top"/>
    </xf>
    <xf numFmtId="0" fontId="25" fillId="0" borderId="0"/>
    <xf numFmtId="268" fontId="228" fillId="0" borderId="0"/>
    <xf numFmtId="0" fontId="25" fillId="0" borderId="0"/>
    <xf numFmtId="0" fontId="25" fillId="0" borderId="0">
      <alignment vertical="top"/>
    </xf>
    <xf numFmtId="0" fontId="25" fillId="0" borderId="0"/>
    <xf numFmtId="268" fontId="228" fillId="0" borderId="0"/>
    <xf numFmtId="0" fontId="25" fillId="0" borderId="0"/>
    <xf numFmtId="0" fontId="25" fillId="0" borderId="0">
      <alignment vertical="top"/>
    </xf>
    <xf numFmtId="0" fontId="25" fillId="0" borderId="0"/>
    <xf numFmtId="268" fontId="228" fillId="0" borderId="0"/>
    <xf numFmtId="0" fontId="232" fillId="0" borderId="0"/>
    <xf numFmtId="0" fontId="25" fillId="0" borderId="0">
      <alignment vertical="top"/>
    </xf>
    <xf numFmtId="268" fontId="228" fillId="0" borderId="0"/>
    <xf numFmtId="0" fontId="25" fillId="0" borderId="0"/>
    <xf numFmtId="0" fontId="228"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lignment vertical="top"/>
    </xf>
    <xf numFmtId="0" fontId="25" fillId="0" borderId="0"/>
    <xf numFmtId="268" fontId="228" fillId="0" borderId="0"/>
    <xf numFmtId="0" fontId="25" fillId="0" borderId="0" applyProtection="0"/>
    <xf numFmtId="0" fontId="25" fillId="0" borderId="0">
      <alignment vertical="top"/>
    </xf>
    <xf numFmtId="0" fontId="228" fillId="0" borderId="0"/>
    <xf numFmtId="0" fontId="25" fillId="0" borderId="0"/>
    <xf numFmtId="268" fontId="46" fillId="0" borderId="0"/>
    <xf numFmtId="0" fontId="25" fillId="0" borderId="0" applyProtection="0"/>
    <xf numFmtId="0" fontId="2" fillId="0" borderId="0"/>
    <xf numFmtId="0" fontId="2" fillId="0" borderId="0"/>
    <xf numFmtId="0" fontId="2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alignment vertical="top"/>
    </xf>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applyProtection="0"/>
    <xf numFmtId="0" fontId="25" fillId="0" borderId="0">
      <alignment vertical="top"/>
    </xf>
    <xf numFmtId="0" fontId="25" fillId="0" borderId="0"/>
    <xf numFmtId="0" fontId="46" fillId="0" borderId="0"/>
    <xf numFmtId="0" fontId="25" fillId="0" borderId="0" applyProtection="0"/>
    <xf numFmtId="0" fontId="25" fillId="0" borderId="0">
      <alignment vertical="top"/>
    </xf>
    <xf numFmtId="0" fontId="25" fillId="0" borderId="0"/>
    <xf numFmtId="0" fontId="204" fillId="0" borderId="0"/>
    <xf numFmtId="0" fontId="25" fillId="0" borderId="0" applyProtection="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lignment vertical="top"/>
    </xf>
    <xf numFmtId="0" fontId="25" fillId="0" borderId="0"/>
    <xf numFmtId="0" fontId="25" fillId="0" borderId="0" applyProtection="0"/>
    <xf numFmtId="0" fontId="25" fillId="0" borderId="0"/>
    <xf numFmtId="0" fontId="25" fillId="0" borderId="0"/>
    <xf numFmtId="0" fontId="2" fillId="0" borderId="0"/>
    <xf numFmtId="0" fontId="2" fillId="0" borderId="0"/>
    <xf numFmtId="0" fontId="25" fillId="0" borderId="0"/>
    <xf numFmtId="0" fontId="2" fillId="0" borderId="0"/>
    <xf numFmtId="0" fontId="25"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 fillId="0" borderId="0"/>
    <xf numFmtId="0" fontId="25" fillId="0" borderId="0" applyProtection="0"/>
    <xf numFmtId="0" fontId="25" fillId="0" borderId="0" applyProtection="0"/>
    <xf numFmtId="0" fontId="5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5" fillId="0" borderId="0" applyProtection="0"/>
    <xf numFmtId="0" fontId="25" fillId="0" borderId="0"/>
    <xf numFmtId="0" fontId="2" fillId="0" borderId="0"/>
    <xf numFmtId="0" fontId="27"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0"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46" fillId="0" borderId="0">
      <alignment vertical="top"/>
    </xf>
    <xf numFmtId="0" fontId="25" fillId="0" borderId="0"/>
    <xf numFmtId="0" fontId="25" fillId="0" borderId="0"/>
    <xf numFmtId="0" fontId="2" fillId="0" borderId="0"/>
    <xf numFmtId="0" fontId="2" fillId="0" borderId="0"/>
    <xf numFmtId="0" fontId="25" fillId="0" borderId="0"/>
    <xf numFmtId="0" fontId="25" fillId="0" borderId="0"/>
    <xf numFmtId="0" fontId="39"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applyProtection="0"/>
    <xf numFmtId="0" fontId="234" fillId="0" borderId="0"/>
    <xf numFmtId="0" fontId="25" fillId="0" borderId="0"/>
    <xf numFmtId="0" fontId="25" fillId="0" borderId="0"/>
    <xf numFmtId="0" fontId="2" fillId="0" borderId="0"/>
    <xf numFmtId="0" fontId="2" fillId="0" borderId="0"/>
    <xf numFmtId="0" fontId="25" fillId="0" borderId="0"/>
    <xf numFmtId="0" fontId="2" fillId="0" borderId="0"/>
    <xf numFmtId="0" fontId="25" fillId="0" borderId="0"/>
    <xf numFmtId="0" fontId="2" fillId="0" borderId="0"/>
    <xf numFmtId="0" fontId="46"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applyProtection="0"/>
    <xf numFmtId="0" fontId="25" fillId="0" borderId="0">
      <alignment vertical="top"/>
    </xf>
    <xf numFmtId="0" fontId="25" fillId="0" borderId="0">
      <alignment vertical="top"/>
    </xf>
    <xf numFmtId="0" fontId="25" fillId="0" borderId="0">
      <alignment vertical="top"/>
    </xf>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NumberFormat="0" applyFill="0" applyBorder="0" applyAlignment="0" applyProtection="0"/>
    <xf numFmtId="0" fontId="2" fillId="0" borderId="0"/>
    <xf numFmtId="0" fontId="25" fillId="0" borderId="0" applyProtection="0"/>
    <xf numFmtId="0" fontId="25" fillId="0" borderId="0" applyNumberFormat="0" applyFill="0" applyBorder="0" applyAlignment="0" applyProtection="0"/>
    <xf numFmtId="0" fontId="2" fillId="0" borderId="0"/>
    <xf numFmtId="0" fontId="25" fillId="0" borderId="0" applyNumberFormat="0" applyFill="0" applyBorder="0" applyAlignment="0" applyProtection="0"/>
    <xf numFmtId="0" fontId="2"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 fillId="0" borderId="0"/>
    <xf numFmtId="0" fontId="25" fillId="0" borderId="0" applyNumberFormat="0" applyFill="0" applyBorder="0" applyAlignment="0" applyProtection="0"/>
    <xf numFmtId="0" fontId="25" fillId="0" borderId="0" applyNumberFormat="0" applyFill="0" applyBorder="0" applyAlignment="0" applyProtection="0"/>
    <xf numFmtId="0" fontId="3" fillId="0" borderId="0"/>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applyNumberFormat="0" applyFill="0" applyBorder="0" applyAlignment="0" applyProtection="0"/>
    <xf numFmtId="0" fontId="3" fillId="0" borderId="0"/>
    <xf numFmtId="0" fontId="25" fillId="0" borderId="0" applyNumberFormat="0" applyFill="0" applyBorder="0" applyAlignment="0" applyProtection="0"/>
    <xf numFmtId="0" fontId="57" fillId="0" borderId="0"/>
    <xf numFmtId="0" fontId="25" fillId="0" borderId="0" applyNumberFormat="0" applyFill="0" applyBorder="0" applyAlignment="0" applyProtection="0"/>
    <xf numFmtId="0" fontId="57" fillId="0" borderId="0"/>
    <xf numFmtId="0" fontId="25" fillId="0" borderId="0" applyNumberFormat="0" applyFill="0" applyBorder="0" applyAlignment="0" applyProtection="0"/>
    <xf numFmtId="0" fontId="3" fillId="0" borderId="0"/>
    <xf numFmtId="0" fontId="25" fillId="0" borderId="0" applyNumberFormat="0" applyFill="0" applyBorder="0" applyAlignment="0" applyProtection="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NumberFormat="0" applyFill="0" applyBorder="0" applyAlignment="0" applyProtection="0"/>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35" fillId="0" borderId="0"/>
    <xf numFmtId="0" fontId="2" fillId="0" borderId="0"/>
    <xf numFmtId="0" fontId="2" fillId="0" borderId="0"/>
    <xf numFmtId="0" fontId="2" fillId="0" borderId="0"/>
    <xf numFmtId="0" fontId="2" fillId="0" borderId="0"/>
    <xf numFmtId="0" fontId="25" fillId="0" borderId="0"/>
    <xf numFmtId="0" fontId="2"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46" fillId="0" borderId="0"/>
    <xf numFmtId="0" fontId="2" fillId="0" borderId="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 fillId="0" borderId="0"/>
    <xf numFmtId="0" fontId="2" fillId="0" borderId="0"/>
    <xf numFmtId="0" fontId="25" fillId="0" borderId="0"/>
    <xf numFmtId="0" fontId="2" fillId="0" borderId="0"/>
    <xf numFmtId="0" fontId="2" fillId="0" borderId="0"/>
    <xf numFmtId="0" fontId="25" fillId="0" borderId="0" applyProtection="0"/>
    <xf numFmtId="0" fontId="2" fillId="0" borderId="0"/>
    <xf numFmtId="0" fontId="236" fillId="0" borderId="0">
      <alignment vertical="top"/>
    </xf>
    <xf numFmtId="0" fontId="25" fillId="0" borderId="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 fillId="0" borderId="0"/>
    <xf numFmtId="0" fontId="68" fillId="0" borderId="0"/>
    <xf numFmtId="0" fontId="2" fillId="0" borderId="0"/>
    <xf numFmtId="0" fontId="2" fillId="0" borderId="0"/>
    <xf numFmtId="0" fontId="68" fillId="0" borderId="0"/>
    <xf numFmtId="0" fontId="2" fillId="0" borderId="0"/>
    <xf numFmtId="0" fontId="2" fillId="0" borderId="0"/>
    <xf numFmtId="2" fontId="57" fillId="0" borderId="0" applyBorder="0" applyProtection="0"/>
    <xf numFmtId="2" fontId="57" fillId="0" borderId="0" applyBorder="0" applyProtection="0"/>
    <xf numFmtId="0" fontId="25" fillId="0" borderId="0"/>
    <xf numFmtId="2" fontId="57" fillId="0" borderId="0" applyBorder="0" applyProtection="0"/>
    <xf numFmtId="0" fontId="25" fillId="0" borderId="0"/>
    <xf numFmtId="2" fontId="57" fillId="0" borderId="0" applyBorder="0" applyProtection="0"/>
    <xf numFmtId="0" fontId="25" fillId="0" borderId="0" applyProtection="0"/>
    <xf numFmtId="2" fontId="57" fillId="0" borderId="0" applyBorder="0" applyProtection="0"/>
    <xf numFmtId="2" fontId="57" fillId="0" borderId="0" applyBorder="0" applyProtection="0"/>
    <xf numFmtId="2" fontId="57" fillId="0" borderId="0" applyBorder="0" applyProtection="0"/>
    <xf numFmtId="0" fontId="25" fillId="0" borderId="0"/>
    <xf numFmtId="2" fontId="57" fillId="0" borderId="0" applyBorder="0" applyProtection="0"/>
    <xf numFmtId="0" fontId="25" fillId="0" borderId="0" applyProtection="0"/>
    <xf numFmtId="0" fontId="25" fillId="0" borderId="0"/>
    <xf numFmtId="0" fontId="25" fillId="0" borderId="0"/>
    <xf numFmtId="0" fontId="25" fillId="0" borderId="0"/>
    <xf numFmtId="0" fontId="25" fillId="0" borderId="0"/>
    <xf numFmtId="0" fontId="25" fillId="0" borderId="0" applyProtection="0"/>
    <xf numFmtId="0" fontId="237" fillId="0" borderId="0"/>
    <xf numFmtId="0" fontId="25" fillId="0" borderId="0"/>
    <xf numFmtId="0" fontId="238" fillId="0" borderId="0"/>
    <xf numFmtId="0" fontId="239" fillId="0" borderId="0"/>
    <xf numFmtId="0" fontId="38" fillId="0" borderId="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applyProtection="0"/>
    <xf numFmtId="0" fontId="50" fillId="8" borderId="8" applyNumberFormat="0" applyFont="0" applyAlignment="0" applyProtection="0"/>
    <xf numFmtId="0" fontId="25" fillId="102" borderId="17" applyNumberFormat="0" applyFont="0" applyAlignment="0" applyProtection="0"/>
    <xf numFmtId="0" fontId="25" fillId="102" borderId="17" applyNumberFormat="0" applyFont="0" applyAlignment="0" applyProtection="0"/>
    <xf numFmtId="0" fontId="27" fillId="102" borderId="21" applyNumberFormat="0" applyFont="0" applyAlignment="0" applyProtection="0"/>
    <xf numFmtId="0" fontId="27" fillId="102" borderId="21"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102"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0" borderId="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xf numFmtId="0" fontId="25" fillId="57" borderId="17" applyNumberFormat="0" applyFont="0" applyAlignment="0" applyProtection="0"/>
    <xf numFmtId="0" fontId="25" fillId="102"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102"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102"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37" fillId="57" borderId="17" applyNumberFormat="0" applyFont="0" applyAlignment="0" applyProtection="0"/>
    <xf numFmtId="0" fontId="37"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applyProtection="0"/>
    <xf numFmtId="0" fontId="25" fillId="0" borderId="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xf numFmtId="0" fontId="50" fillId="8" borderId="8"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50" fillId="8" borderId="8"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0" borderId="0" applyProtection="0"/>
    <xf numFmtId="0" fontId="50" fillId="8" borderId="8"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50" fillId="8" borderId="8"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25" fillId="57" borderId="17" applyNumberFormat="0" applyFont="0" applyAlignment="0" applyProtection="0"/>
    <xf numFmtId="0" fontId="50" fillId="8" borderId="8" applyNumberFormat="0" applyFont="0" applyAlignment="0" applyProtection="0"/>
    <xf numFmtId="0" fontId="50" fillId="8" borderId="8" applyNumberFormat="0" applyFont="0" applyAlignment="0" applyProtection="0"/>
    <xf numFmtId="0" fontId="50" fillId="8" borderId="8" applyNumberFormat="0" applyFont="0" applyAlignment="0" applyProtection="0"/>
    <xf numFmtId="0" fontId="50" fillId="8" borderId="8" applyNumberFormat="0" applyFont="0" applyAlignment="0" applyProtection="0"/>
    <xf numFmtId="0" fontId="50" fillId="8" borderId="8" applyNumberFormat="0" applyFont="0" applyAlignment="0" applyProtection="0"/>
    <xf numFmtId="0" fontId="50" fillId="8" borderId="8" applyNumberFormat="0" applyFont="0" applyAlignment="0" applyProtection="0"/>
    <xf numFmtId="0" fontId="50" fillId="8" borderId="8" applyNumberFormat="0" applyFont="0" applyAlignment="0" applyProtection="0"/>
    <xf numFmtId="0" fontId="50" fillId="8" borderId="8" applyNumberFormat="0" applyFont="0" applyAlignment="0" applyProtection="0"/>
    <xf numFmtId="0" fontId="240" fillId="0" borderId="58"/>
    <xf numFmtId="0" fontId="240" fillId="0" borderId="58"/>
    <xf numFmtId="0" fontId="240" fillId="0" borderId="58"/>
    <xf numFmtId="0" fontId="240" fillId="0" borderId="58"/>
    <xf numFmtId="0" fontId="240" fillId="0" borderId="58"/>
    <xf numFmtId="0" fontId="240" fillId="0" borderId="58"/>
    <xf numFmtId="0" fontId="240" fillId="0" borderId="58"/>
    <xf numFmtId="0" fontId="240" fillId="0" borderId="58"/>
    <xf numFmtId="0" fontId="240" fillId="0" borderId="58"/>
    <xf numFmtId="0" fontId="240" fillId="0" borderId="58"/>
    <xf numFmtId="0" fontId="240" fillId="0" borderId="58"/>
    <xf numFmtId="0" fontId="25" fillId="0" borderId="0"/>
    <xf numFmtId="0" fontId="25" fillId="0" borderId="0"/>
    <xf numFmtId="0" fontId="25" fillId="0" borderId="0" applyProtection="0"/>
    <xf numFmtId="17" fontId="104" fillId="0" borderId="0" applyFont="0" applyFill="0" applyBorder="0" applyProtection="0">
      <alignment horizontal="right"/>
    </xf>
    <xf numFmtId="0" fontId="221" fillId="35" borderId="0" applyNumberFormat="0" applyBorder="0" applyAlignment="0" applyProtection="0"/>
    <xf numFmtId="0" fontId="25" fillId="0" borderId="0"/>
    <xf numFmtId="0" fontId="224" fillId="35" borderId="0" applyNumberFormat="0" applyBorder="0" applyAlignment="0" applyProtection="0"/>
    <xf numFmtId="0" fontId="25" fillId="0" borderId="0" applyProtection="0"/>
    <xf numFmtId="0" fontId="25" fillId="0" borderId="0"/>
    <xf numFmtId="0" fontId="221" fillId="35" borderId="0" applyNumberFormat="0" applyBorder="0" applyAlignment="0" applyProtection="0"/>
    <xf numFmtId="0" fontId="25" fillId="0" borderId="0"/>
    <xf numFmtId="0" fontId="224" fillId="35" borderId="0" applyNumberFormat="0" applyBorder="0" applyAlignment="0" applyProtection="0"/>
    <xf numFmtId="0" fontId="25" fillId="0" borderId="0"/>
    <xf numFmtId="0" fontId="25" fillId="0" borderId="0"/>
    <xf numFmtId="0" fontId="25" fillId="0" borderId="0"/>
    <xf numFmtId="0" fontId="25" fillId="0" borderId="0"/>
    <xf numFmtId="0" fontId="225" fillId="35" borderId="0" applyNumberFormat="0" applyBorder="0" applyAlignment="0" applyProtection="0"/>
    <xf numFmtId="0" fontId="241" fillId="37" borderId="18" applyNumberFormat="0" applyAlignment="0" applyProtection="0"/>
    <xf numFmtId="3" fontId="25" fillId="60" borderId="25" applyFont="0">
      <alignment horizontal="right" vertical="center"/>
      <protection locked="0"/>
    </xf>
    <xf numFmtId="173" fontId="25" fillId="60" borderId="25" applyFont="0">
      <alignment horizontal="right" vertical="center"/>
      <protection locked="0"/>
    </xf>
    <xf numFmtId="10" fontId="25" fillId="60" borderId="25" applyFont="0">
      <alignment horizontal="right" vertical="center"/>
      <protection locked="0"/>
    </xf>
    <xf numFmtId="9" fontId="25" fillId="60" borderId="25" applyFont="0">
      <alignment horizontal="right" vertical="center"/>
      <protection locked="0"/>
    </xf>
    <xf numFmtId="248" fontId="25" fillId="60" borderId="25" applyFont="0">
      <alignment horizontal="right" vertical="center"/>
      <protection locked="0"/>
    </xf>
    <xf numFmtId="250" fontId="25" fillId="60" borderId="50" applyFont="0">
      <alignment horizontal="right" vertical="center"/>
      <protection locked="0"/>
    </xf>
    <xf numFmtId="250" fontId="25" fillId="60" borderId="50" applyFont="0">
      <alignment horizontal="right" vertical="center"/>
      <protection locked="0"/>
    </xf>
    <xf numFmtId="0" fontId="25" fillId="60" borderId="25" applyFont="0">
      <alignment horizontal="center" vertical="center" wrapText="1"/>
      <protection locked="0"/>
    </xf>
    <xf numFmtId="0" fontId="25" fillId="60" borderId="25" applyNumberFormat="0" applyFont="0">
      <alignment horizontal="center" vertical="center" wrapText="1"/>
      <protection locked="0"/>
    </xf>
    <xf numFmtId="0" fontId="242" fillId="0" borderId="0" applyNumberFormat="0" applyFill="0" applyBorder="0" applyAlignment="0" applyProtection="0"/>
    <xf numFmtId="0" fontId="243" fillId="0" borderId="55" applyNumberFormat="0" applyFill="0" applyAlignment="0" applyProtection="0"/>
    <xf numFmtId="0" fontId="244" fillId="0" borderId="56" applyNumberFormat="0" applyFill="0" applyAlignment="0" applyProtection="0"/>
    <xf numFmtId="0" fontId="245" fillId="0" borderId="57" applyNumberFormat="0" applyFill="0" applyAlignment="0" applyProtection="0"/>
    <xf numFmtId="0" fontId="245" fillId="0" borderId="0" applyNumberFormat="0" applyFill="0" applyBorder="0" applyAlignment="0" applyProtection="0"/>
    <xf numFmtId="0" fontId="199" fillId="72" borderId="29" applyNumberFormat="0" applyAlignment="0" applyProtection="0"/>
    <xf numFmtId="0" fontId="199" fillId="72" borderId="29" applyNumberFormat="0" applyAlignment="0" applyProtection="0"/>
    <xf numFmtId="0" fontId="246"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5" fillId="0" borderId="0"/>
    <xf numFmtId="0" fontId="247" fillId="72" borderId="29" applyNumberFormat="0" applyAlignment="0" applyProtection="0"/>
    <xf numFmtId="0" fontId="25" fillId="0" borderId="0" applyProtection="0"/>
    <xf numFmtId="0" fontId="247" fillId="72"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5" fillId="0" borderId="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5" fillId="0" borderId="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5" fillId="0" borderId="0"/>
    <xf numFmtId="0" fontId="247" fillId="72" borderId="29" applyNumberFormat="0" applyAlignment="0" applyProtection="0"/>
    <xf numFmtId="0" fontId="25" fillId="0" borderId="0"/>
    <xf numFmtId="0" fontId="12" fillId="6" borderId="5"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25" fillId="0" borderId="0"/>
    <xf numFmtId="0" fontId="247" fillId="72" borderId="29" applyNumberFormat="0" applyAlignment="0" applyProtection="0"/>
    <xf numFmtId="0" fontId="199" fillId="111"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5" fillId="0" borderId="0"/>
    <xf numFmtId="0" fontId="247" fillId="72" borderId="29" applyNumberFormat="0" applyAlignment="0" applyProtection="0"/>
    <xf numFmtId="0" fontId="247" fillId="72" borderId="29" applyNumberFormat="0" applyAlignment="0" applyProtection="0"/>
    <xf numFmtId="0" fontId="199" fillId="11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6" fillId="72" borderId="29" applyNumberFormat="0" applyAlignment="0" applyProtection="0"/>
    <xf numFmtId="0" fontId="246" fillId="72" borderId="29" applyNumberFormat="0" applyAlignment="0" applyProtection="0"/>
    <xf numFmtId="0" fontId="246" fillId="72" borderId="29" applyNumberFormat="0" applyAlignment="0" applyProtection="0"/>
    <xf numFmtId="0" fontId="246" fillId="72" borderId="29" applyNumberFormat="0" applyAlignment="0" applyProtection="0"/>
    <xf numFmtId="0" fontId="246" fillId="72" borderId="29" applyNumberFormat="0" applyAlignment="0" applyProtection="0"/>
    <xf numFmtId="0" fontId="168" fillId="0" borderId="26" applyNumberFormat="0" applyFill="0" applyAlignment="0" applyProtection="0"/>
    <xf numFmtId="0" fontId="25" fillId="0" borderId="0"/>
    <xf numFmtId="0" fontId="170" fillId="0" borderId="14" applyNumberFormat="0" applyFill="0" applyAlignment="0" applyProtection="0"/>
    <xf numFmtId="0" fontId="25" fillId="0" borderId="0"/>
    <xf numFmtId="0" fontId="5" fillId="0" borderId="1" applyNumberFormat="0" applyFill="0" applyAlignment="0" applyProtection="0"/>
    <xf numFmtId="0" fontId="25" fillId="0" borderId="0"/>
    <xf numFmtId="0" fontId="170" fillId="0" borderId="14" applyNumberFormat="0" applyFill="0" applyAlignment="0" applyProtection="0"/>
    <xf numFmtId="0" fontId="25" fillId="0" borderId="0"/>
    <xf numFmtId="0" fontId="25" fillId="0" borderId="0"/>
    <xf numFmtId="0" fontId="25" fillId="0" borderId="0"/>
    <xf numFmtId="0" fontId="25" fillId="0" borderId="0"/>
    <xf numFmtId="0" fontId="168" fillId="0" borderId="26" applyNumberFormat="0" applyFill="0" applyAlignment="0" applyProtection="0"/>
    <xf numFmtId="0" fontId="173" fillId="0" borderId="27" applyNumberFormat="0" applyFill="0" applyAlignment="0" applyProtection="0"/>
    <xf numFmtId="0" fontId="25" fillId="0" borderId="0"/>
    <xf numFmtId="0" fontId="174" fillId="0" borderId="15" applyNumberFormat="0" applyFill="0" applyAlignment="0" applyProtection="0"/>
    <xf numFmtId="0" fontId="25" fillId="0" borderId="0"/>
    <xf numFmtId="0" fontId="6" fillId="0" borderId="2" applyNumberFormat="0" applyFill="0" applyAlignment="0" applyProtection="0"/>
    <xf numFmtId="0" fontId="25" fillId="0" borderId="0"/>
    <xf numFmtId="0" fontId="174" fillId="0" borderId="15" applyNumberFormat="0" applyFill="0" applyAlignment="0" applyProtection="0"/>
    <xf numFmtId="0" fontId="25" fillId="0" borderId="0"/>
    <xf numFmtId="0" fontId="25" fillId="0" borderId="0"/>
    <xf numFmtId="0" fontId="25" fillId="0" borderId="0"/>
    <xf numFmtId="0" fontId="25" fillId="0" borderId="0"/>
    <xf numFmtId="0" fontId="173" fillId="0" borderId="27" applyNumberFormat="0" applyFill="0" applyAlignment="0" applyProtection="0"/>
    <xf numFmtId="0" fontId="177" fillId="0" borderId="28"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25" fillId="0" borderId="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25" fillId="0" borderId="0"/>
    <xf numFmtId="0" fontId="7" fillId="0" borderId="3" applyNumberFormat="0" applyFill="0" applyAlignment="0" applyProtection="0"/>
    <xf numFmtId="0" fontId="25" fillId="0" borderId="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25" fillId="0" borderId="0"/>
    <xf numFmtId="0" fontId="25" fillId="0" borderId="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25" fillId="0" borderId="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8" fillId="0" borderId="16" applyNumberFormat="0" applyFill="0" applyAlignment="0" applyProtection="0"/>
    <xf numFmtId="0" fontId="177" fillId="0" borderId="28" applyNumberFormat="0" applyFill="0" applyAlignment="0" applyProtection="0"/>
    <xf numFmtId="0" fontId="177" fillId="0" borderId="0" applyNumberFormat="0" applyFill="0" applyBorder="0" applyAlignment="0" applyProtection="0"/>
    <xf numFmtId="0" fontId="25" fillId="0" borderId="0"/>
    <xf numFmtId="0" fontId="178" fillId="0" borderId="0" applyNumberFormat="0" applyFill="0" applyBorder="0" applyAlignment="0" applyProtection="0"/>
    <xf numFmtId="0" fontId="25" fillId="0" borderId="0"/>
    <xf numFmtId="0" fontId="7" fillId="0" borderId="0" applyNumberFormat="0" applyFill="0" applyBorder="0" applyAlignment="0" applyProtection="0"/>
    <xf numFmtId="0" fontId="25" fillId="0" borderId="0"/>
    <xf numFmtId="0" fontId="178" fillId="0" borderId="0" applyNumberFormat="0" applyFill="0" applyBorder="0" applyAlignment="0" applyProtection="0"/>
    <xf numFmtId="0" fontId="25" fillId="0" borderId="0"/>
    <xf numFmtId="0" fontId="25" fillId="0" borderId="0"/>
    <xf numFmtId="0" fontId="25" fillId="0" borderId="0"/>
    <xf numFmtId="0" fontId="25" fillId="0" borderId="0"/>
    <xf numFmtId="0" fontId="177" fillId="0" borderId="0" applyNumberFormat="0" applyFill="0" applyBorder="0" applyAlignment="0" applyProtection="0"/>
    <xf numFmtId="0" fontId="248" fillId="0" borderId="0" applyNumberFormat="0" applyFill="0" applyBorder="0">
      <alignment horizontal="left"/>
    </xf>
    <xf numFmtId="0" fontId="248" fillId="0" borderId="0" applyNumberFormat="0" applyFill="0" applyBorder="0">
      <alignment horizontal="left"/>
    </xf>
    <xf numFmtId="0" fontId="25" fillId="0" borderId="0"/>
    <xf numFmtId="0" fontId="248" fillId="0" borderId="0" applyNumberFormat="0" applyFill="0" applyBorder="0">
      <alignment horizontal="left"/>
    </xf>
    <xf numFmtId="0" fontId="25" fillId="0" borderId="0"/>
    <xf numFmtId="0" fontId="248" fillId="0" borderId="0" applyNumberFormat="0" applyFill="0" applyBorder="0">
      <alignment horizontal="left"/>
    </xf>
    <xf numFmtId="0" fontId="25" fillId="0" borderId="0" applyProtection="0"/>
    <xf numFmtId="0" fontId="248" fillId="0" borderId="0" applyNumberFormat="0" applyFill="0" applyBorder="0">
      <alignment horizontal="left"/>
    </xf>
    <xf numFmtId="0" fontId="248" fillId="0" borderId="0" applyNumberFormat="0" applyFill="0" applyBorder="0">
      <alignment horizontal="left"/>
    </xf>
    <xf numFmtId="0" fontId="248" fillId="0" borderId="0" applyNumberFormat="0" applyFill="0" applyBorder="0">
      <alignment horizontal="left"/>
    </xf>
    <xf numFmtId="0" fontId="25" fillId="0" borderId="0"/>
    <xf numFmtId="0" fontId="248" fillId="0" borderId="0" applyNumberFormat="0" applyFill="0" applyBorder="0">
      <alignment horizontal="left"/>
    </xf>
    <xf numFmtId="0" fontId="25" fillId="0" borderId="0" applyProtection="0"/>
    <xf numFmtId="0" fontId="25" fillId="0" borderId="0"/>
    <xf numFmtId="0" fontId="25" fillId="0" borderId="0"/>
    <xf numFmtId="0" fontId="249" fillId="0" borderId="0" applyFill="0" applyBorder="0" applyProtection="0">
      <alignment horizontal="left"/>
    </xf>
    <xf numFmtId="0" fontId="250" fillId="0" borderId="0" applyFill="0" applyBorder="0" applyProtection="0">
      <alignment horizontal="left"/>
    </xf>
    <xf numFmtId="1" fontId="251" fillId="0" borderId="0" applyProtection="0">
      <alignment horizontal="right" vertical="center"/>
    </xf>
    <xf numFmtId="0" fontId="67" fillId="86" borderId="0" applyNumberFormat="0" applyBorder="0" applyAlignment="0" applyProtection="0"/>
    <xf numFmtId="0" fontId="67" fillId="75" borderId="0" applyNumberFormat="0" applyBorder="0" applyAlignment="0" applyProtection="0"/>
    <xf numFmtId="0" fontId="67" fillId="68" borderId="0" applyNumberFormat="0" applyBorder="0" applyAlignment="0" applyProtection="0"/>
    <xf numFmtId="0" fontId="67" fillId="99" borderId="0" applyNumberFormat="0" applyBorder="0" applyAlignment="0" applyProtection="0"/>
    <xf numFmtId="0" fontId="67" fillId="79" borderId="0" applyNumberFormat="0" applyBorder="0" applyAlignment="0" applyProtection="0"/>
    <xf numFmtId="0" fontId="67" fillId="90" borderId="0" applyNumberFormat="0" applyBorder="0" applyAlignment="0" applyProtection="0"/>
    <xf numFmtId="0" fontId="57" fillId="57" borderId="17" applyNumberFormat="0" applyFont="0" applyAlignment="0" applyProtection="0"/>
    <xf numFmtId="0" fontId="57" fillId="57" borderId="17" applyNumberFormat="0" applyFont="0" applyAlignment="0" applyProtection="0"/>
    <xf numFmtId="0" fontId="25" fillId="0" borderId="0" applyProtection="0"/>
    <xf numFmtId="0" fontId="252" fillId="0" borderId="0" applyNumberFormat="0" applyFill="0" applyBorder="0" applyAlignment="0" applyProtection="0"/>
    <xf numFmtId="201" fontId="253" fillId="0" borderId="10">
      <alignment vertical="center"/>
    </xf>
    <xf numFmtId="269" fontId="104" fillId="0" borderId="0" applyFont="0" applyFill="0" applyBorder="0" applyProtection="0">
      <alignment horizontal="right"/>
    </xf>
    <xf numFmtId="207" fontId="25" fillId="0" borderId="0" applyFont="0" applyFill="0" applyBorder="0" applyAlignment="0" applyProtection="0"/>
    <xf numFmtId="0" fontId="25" fillId="0" borderId="0"/>
    <xf numFmtId="270" fontId="25" fillId="0" borderId="0" applyFont="0" applyFill="0" applyBorder="0" applyAlignment="0" applyProtection="0"/>
    <xf numFmtId="270" fontId="25" fillId="0" borderId="0" applyFont="0" applyFill="0" applyBorder="0" applyAlignment="0" applyProtection="0"/>
    <xf numFmtId="271" fontId="25" fillId="0" borderId="0" applyFont="0" applyFill="0" applyBorder="0" applyProtection="0">
      <alignment horizontal="right"/>
    </xf>
    <xf numFmtId="271" fontId="25" fillId="0" borderId="0" applyFont="0" applyFill="0" applyBorder="0" applyProtection="0">
      <alignment horizontal="right"/>
    </xf>
    <xf numFmtId="271" fontId="25" fillId="0" borderId="0" applyFont="0" applyFill="0" applyBorder="0" applyProtection="0">
      <alignment horizontal="right"/>
    </xf>
    <xf numFmtId="0" fontId="25" fillId="0" borderId="0"/>
    <xf numFmtId="271" fontId="25" fillId="0" borderId="0" applyFont="0" applyFill="0" applyBorder="0" applyProtection="0">
      <alignment horizontal="right"/>
    </xf>
    <xf numFmtId="0" fontId="25" fillId="0" borderId="0" applyProtection="0"/>
    <xf numFmtId="17" fontId="25" fillId="0" borderId="0" applyFont="0" applyFill="0" applyBorder="0" applyProtection="0">
      <alignment horizontal="right"/>
    </xf>
    <xf numFmtId="17" fontId="25" fillId="0" borderId="0" applyFont="0" applyFill="0" applyBorder="0" applyProtection="0">
      <alignment horizontal="right"/>
    </xf>
    <xf numFmtId="17" fontId="25" fillId="0" borderId="0" applyFont="0" applyFill="0" applyBorder="0" applyProtection="0">
      <alignment horizontal="right"/>
    </xf>
    <xf numFmtId="0" fontId="25" fillId="0" borderId="0"/>
    <xf numFmtId="17" fontId="25" fillId="0" borderId="0" applyFont="0" applyFill="0" applyBorder="0" applyProtection="0">
      <alignment horizontal="right"/>
    </xf>
    <xf numFmtId="0" fontId="25" fillId="0" borderId="0" applyProtection="0"/>
    <xf numFmtId="9" fontId="2" fillId="0" borderId="0" applyFont="0" applyFill="0" applyBorder="0" applyAlignment="0" applyProtection="0"/>
    <xf numFmtId="0" fontId="25" fillId="0" borderId="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50" fillId="0" borderId="0" applyFont="0" applyFill="0" applyBorder="0" applyAlignment="0" applyProtection="0"/>
    <xf numFmtId="0" fontId="25" fillId="0" borderId="0" applyProtection="0"/>
    <xf numFmtId="9" fontId="27"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9" fontId="50" fillId="0" borderId="0" applyFont="0" applyFill="0" applyBorder="0" applyAlignment="0" applyProtection="0"/>
    <xf numFmtId="0" fontId="25" fillId="0" borderId="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applyProtection="0"/>
    <xf numFmtId="272" fontId="92" fillId="0" borderId="0" applyFont="0" applyFill="0" applyBorder="0" applyProtection="0">
      <alignment horizontal="right"/>
    </xf>
    <xf numFmtId="272" fontId="92" fillId="0" borderId="0" applyFont="0" applyFill="0" applyBorder="0" applyProtection="0">
      <alignment horizontal="right"/>
    </xf>
    <xf numFmtId="0" fontId="25" fillId="0" borderId="0"/>
    <xf numFmtId="273" fontId="124" fillId="0" borderId="0" applyFont="0" applyFill="0" applyBorder="0" applyAlignment="0" applyProtection="0"/>
    <xf numFmtId="274" fontId="40" fillId="0" borderId="0">
      <protection locked="0"/>
    </xf>
    <xf numFmtId="0" fontId="25" fillId="0" borderId="0"/>
    <xf numFmtId="274" fontId="40" fillId="0" borderId="0">
      <protection locked="0"/>
    </xf>
    <xf numFmtId="0" fontId="25" fillId="0" borderId="0"/>
    <xf numFmtId="0" fontId="25" fillId="0" borderId="0"/>
    <xf numFmtId="0" fontId="25" fillId="0" borderId="0" applyProtection="0"/>
    <xf numFmtId="9" fontId="27"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25" fillId="0" borderId="0" applyProtection="0"/>
    <xf numFmtId="9" fontId="50" fillId="0" borderId="0" applyFont="0" applyFill="0" applyBorder="0" applyAlignment="0" applyProtection="0"/>
    <xf numFmtId="9" fontId="50" fillId="0" borderId="0" applyFont="0" applyFill="0" applyBorder="0" applyAlignment="0" applyProtection="0"/>
    <xf numFmtId="0" fontId="25" fillId="0" borderId="0" applyProtection="0"/>
    <xf numFmtId="200" fontId="107" fillId="0" borderId="0" applyFill="0" applyBorder="0" applyAlignment="0"/>
    <xf numFmtId="202" fontId="107" fillId="0" borderId="0" applyFill="0" applyBorder="0" applyAlignment="0"/>
    <xf numFmtId="200" fontId="107" fillId="0" borderId="0" applyFill="0" applyBorder="0" applyAlignment="0"/>
    <xf numFmtId="209" fontId="107" fillId="0" borderId="0" applyFill="0" applyBorder="0" applyAlignment="0"/>
    <xf numFmtId="202" fontId="107" fillId="0" borderId="0" applyFill="0" applyBorder="0" applyAlignment="0"/>
    <xf numFmtId="0" fontId="254" fillId="0" borderId="0"/>
    <xf numFmtId="0" fontId="25" fillId="0" borderId="0"/>
    <xf numFmtId="0" fontId="25" fillId="0" borderId="0"/>
    <xf numFmtId="9" fontId="25" fillId="0" borderId="0" applyFont="0" applyFill="0" applyBorder="0" applyAlignment="0" applyProtection="0"/>
    <xf numFmtId="9" fontId="50"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173" fontId="25" fillId="0" borderId="0"/>
    <xf numFmtId="173" fontId="25" fillId="0" borderId="0"/>
    <xf numFmtId="173" fontId="25" fillId="0" borderId="0"/>
    <xf numFmtId="0" fontId="25" fillId="0" borderId="0"/>
    <xf numFmtId="173" fontId="25" fillId="0" borderId="0"/>
    <xf numFmtId="0" fontId="25" fillId="0" borderId="0" applyProtection="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applyProtection="0"/>
    <xf numFmtId="0" fontId="25" fillId="0" borderId="0"/>
    <xf numFmtId="0" fontId="25" fillId="0" borderId="0"/>
    <xf numFmtId="9" fontId="27" fillId="0" borderId="0" applyFont="0" applyFill="0" applyBorder="0" applyAlignment="0" applyProtection="0"/>
    <xf numFmtId="0" fontId="25" fillId="0" borderId="0"/>
    <xf numFmtId="9" fontId="27"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50" fillId="0" borderId="0" applyFont="0" applyFill="0" applyBorder="0" applyAlignment="0" applyProtection="0"/>
    <xf numFmtId="0" fontId="25" fillId="0" borderId="0"/>
    <xf numFmtId="0" fontId="25" fillId="0" borderId="0"/>
    <xf numFmtId="9" fontId="50" fillId="0" borderId="0" applyFont="0" applyFill="0" applyBorder="0" applyAlignment="0" applyProtection="0"/>
    <xf numFmtId="0" fontId="25" fillId="0" borderId="0"/>
    <xf numFmtId="9" fontId="50"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0" fontId="25" fillId="0" borderId="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xf numFmtId="9" fontId="203"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0" fontId="25" fillId="0" borderId="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0" fontId="25" fillId="0" borderId="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0" fontId="25" fillId="0" borderId="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5"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applyProtection="0"/>
    <xf numFmtId="0" fontId="25" fillId="0" borderId="0"/>
    <xf numFmtId="9" fontId="25" fillId="0" borderId="0" applyFont="0" applyFill="0" applyBorder="0" applyAlignment="0" applyProtection="0"/>
    <xf numFmtId="0" fontId="25" fillId="0" borderId="0"/>
    <xf numFmtId="9" fontId="3"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9" fontId="57" fillId="0" borderId="0" applyFont="0" applyFill="0" applyBorder="0" applyAlignment="0" applyProtection="0"/>
    <xf numFmtId="0" fontId="25" fillId="0" borderId="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9" fontId="46" fillId="0" borderId="0" applyFont="0" applyFill="0" applyBorder="0" applyAlignment="0" applyProtection="0"/>
    <xf numFmtId="0" fontId="25" fillId="0" borderId="0" applyProtection="0"/>
    <xf numFmtId="9" fontId="25" fillId="0" borderId="0" applyFont="0" applyFill="0" applyBorder="0" applyAlignment="0" applyProtection="0"/>
    <xf numFmtId="9" fontId="25" fillId="0" borderId="0" applyFont="0" applyFill="0" applyBorder="0" applyAlignment="0" applyProtection="0"/>
    <xf numFmtId="0" fontId="25" fillId="0" borderId="0" applyProtection="0"/>
    <xf numFmtId="0" fontId="25" fillId="0" borderId="0"/>
    <xf numFmtId="9" fontId="204" fillId="0" borderId="0" applyFont="0" applyFill="0" applyBorder="0" applyAlignment="0" applyProtection="0"/>
    <xf numFmtId="0" fontId="25" fillId="0" borderId="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5"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xf numFmtId="0" fontId="25" fillId="0" borderId="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5"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5" fillId="0" borderId="0" applyFont="0" applyFill="0" applyBorder="0" applyAlignment="0" applyProtection="0"/>
    <xf numFmtId="9" fontId="205"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0" fontId="25" fillId="0" borderId="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0" fontId="25" fillId="0" borderId="0"/>
    <xf numFmtId="0" fontId="25" fillId="0" borderId="0" applyProtection="0"/>
    <xf numFmtId="0" fontId="25" fillId="0" borderId="0"/>
    <xf numFmtId="9" fontId="27" fillId="0" borderId="0" applyFont="0" applyFill="0" applyBorder="0" applyAlignment="0" applyProtection="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9" fontId="2" fillId="0" borderId="0" applyFont="0" applyFill="0" applyBorder="0" applyAlignment="0" applyProtection="0"/>
    <xf numFmtId="9" fontId="2" fillId="0" borderId="0" applyFont="0" applyFill="0" applyBorder="0" applyAlignment="0" applyProtection="0"/>
    <xf numFmtId="0" fontId="25" fillId="0" borderId="0"/>
    <xf numFmtId="0" fontId="25" fillId="0" borderId="0"/>
    <xf numFmtId="0" fontId="25" fillId="0" borderId="0" applyProtection="0"/>
    <xf numFmtId="9" fontId="25" fillId="0" borderId="0" applyFont="0" applyFill="0" applyBorder="0" applyAlignment="0" applyProtection="0"/>
    <xf numFmtId="9" fontId="2" fillId="0" borderId="0" applyFont="0" applyFill="0" applyBorder="0" applyAlignment="0" applyProtection="0"/>
    <xf numFmtId="0" fontId="25" fillId="0" borderId="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0" fontId="25" fillId="0" borderId="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0" borderId="0" applyProtection="0"/>
    <xf numFmtId="9" fontId="25" fillId="0" borderId="0" applyFont="0" applyFill="0" applyBorder="0" applyAlignment="0" applyProtection="0"/>
    <xf numFmtId="0" fontId="25" fillId="0" borderId="0"/>
    <xf numFmtId="9" fontId="27"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9" fontId="27" fillId="0" borderId="0" applyFont="0" applyFill="0" applyBorder="0" applyAlignment="0" applyProtection="0"/>
    <xf numFmtId="0" fontId="25" fillId="0" borderId="0"/>
    <xf numFmtId="9" fontId="25" fillId="0" borderId="0" applyFont="0" applyFill="0" applyBorder="0" applyAlignment="0" applyProtection="0"/>
    <xf numFmtId="9" fontId="57" fillId="0" borderId="0" applyFont="0" applyFill="0" applyBorder="0" applyAlignment="0" applyProtection="0"/>
    <xf numFmtId="0" fontId="25" fillId="0" borderId="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25" fillId="0" borderId="0" applyProtection="0"/>
    <xf numFmtId="0" fontId="25" fillId="0" borderId="0"/>
    <xf numFmtId="0" fontId="25" fillId="0" borderId="0"/>
    <xf numFmtId="0" fontId="25" fillId="127" borderId="35" applyNumberFormat="0">
      <alignment vertical="top" wrapText="1"/>
    </xf>
    <xf numFmtId="0" fontId="25" fillId="127" borderId="35" applyNumberFormat="0">
      <alignment vertical="top" wrapText="1"/>
    </xf>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127" borderId="35" applyNumberFormat="0">
      <alignment vertical="top" wrapText="1"/>
    </xf>
    <xf numFmtId="0" fontId="25" fillId="127" borderId="35" applyNumberFormat="0">
      <alignment vertical="top" wrapText="1"/>
    </xf>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127" borderId="35" applyNumberFormat="0">
      <alignment vertical="top" wrapText="1"/>
    </xf>
    <xf numFmtId="0" fontId="25" fillId="127" borderId="35" applyNumberFormat="0">
      <alignment vertical="top" wrapText="1"/>
    </xf>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127" borderId="35" applyNumberFormat="0">
      <alignment vertical="top" wrapText="1"/>
    </xf>
    <xf numFmtId="0" fontId="25" fillId="127" borderId="35" applyNumberFormat="0">
      <alignment vertical="top" wrapText="1"/>
    </xf>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127" borderId="35" applyNumberFormat="0">
      <alignment vertical="top" wrapText="1"/>
    </xf>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275" fontId="104" fillId="0" borderId="0" applyFont="0" applyFill="0" applyBorder="0" applyAlignment="0" applyProtection="0">
      <alignment horizontal="right"/>
    </xf>
    <xf numFmtId="0" fontId="25" fillId="0" borderId="0"/>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0" fontId="25" fillId="0" borderId="0"/>
    <xf numFmtId="0" fontId="25" fillId="0" borderId="0"/>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0" fontId="25" fillId="0" borderId="0"/>
    <xf numFmtId="0" fontId="25" fillId="0" borderId="0" applyProtection="0"/>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173" fontId="57" fillId="90" borderId="59" applyNumberFormat="0" applyFont="0" applyBorder="0" applyAlignment="0" applyProtection="0">
      <alignment horizontal="center"/>
    </xf>
    <xf numFmtId="0" fontId="25" fillId="0" borderId="0"/>
    <xf numFmtId="173" fontId="57" fillId="90" borderId="59" applyNumberFormat="0" applyFont="0" applyBorder="0" applyAlignment="0" applyProtection="0">
      <alignment horizontal="center"/>
    </xf>
    <xf numFmtId="0" fontId="25" fillId="0" borderId="0" applyProtection="0"/>
    <xf numFmtId="0" fontId="25" fillId="0" borderId="0"/>
    <xf numFmtId="0" fontId="25" fillId="0" borderId="0" applyProtection="0"/>
    <xf numFmtId="3" fontId="25" fillId="54" borderId="25" applyFont="0">
      <alignment horizontal="right" vertical="center"/>
      <protection locked="0"/>
    </xf>
    <xf numFmtId="0" fontId="77" fillId="42" borderId="0" applyNumberFormat="0" applyBorder="0" applyAlignment="0" applyProtection="0"/>
    <xf numFmtId="0" fontId="25" fillId="0" borderId="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199" fillId="72" borderId="29" applyNumberFormat="0" applyAlignment="0" applyProtection="0"/>
    <xf numFmtId="0" fontId="25" fillId="0" borderId="0" applyProtection="0"/>
    <xf numFmtId="0" fontId="150" fillId="0" borderId="60">
      <alignment vertical="center"/>
    </xf>
    <xf numFmtId="0" fontId="201" fillId="0" borderId="23" applyNumberFormat="0" applyFill="0" applyAlignment="0" applyProtection="0"/>
    <xf numFmtId="4" fontId="96" fillId="35" borderId="61" applyNumberFormat="0" applyProtection="0">
      <alignment vertical="center"/>
    </xf>
    <xf numFmtId="0" fontId="25" fillId="0" borderId="0">
      <alignment vertical="top"/>
    </xf>
    <xf numFmtId="4" fontId="39" fillId="36" borderId="29" applyNumberFormat="0" applyProtection="0">
      <alignment vertical="center"/>
    </xf>
    <xf numFmtId="4" fontId="96" fillId="35" borderId="61" applyNumberFormat="0" applyProtection="0">
      <alignment vertical="center"/>
    </xf>
    <xf numFmtId="4" fontId="27" fillId="35" borderId="21" applyNumberFormat="0" applyProtection="0">
      <alignment vertical="center"/>
    </xf>
    <xf numFmtId="4" fontId="27" fillId="35" borderId="21" applyNumberFormat="0" applyProtection="0">
      <alignment vertical="center"/>
    </xf>
    <xf numFmtId="0" fontId="25" fillId="0" borderId="0">
      <alignment vertical="top"/>
    </xf>
    <xf numFmtId="0" fontId="25" fillId="0" borderId="0">
      <alignment vertical="top"/>
    </xf>
    <xf numFmtId="0" fontId="25" fillId="0" borderId="0">
      <alignment vertical="top"/>
    </xf>
    <xf numFmtId="4" fontId="255" fillId="36" borderId="29" applyNumberFormat="0" applyProtection="0">
      <alignment vertical="center"/>
    </xf>
    <xf numFmtId="4" fontId="256" fillId="35" borderId="61" applyNumberFormat="0" applyProtection="0">
      <alignment vertical="center"/>
    </xf>
    <xf numFmtId="4" fontId="257" fillId="36" borderId="21" applyNumberFormat="0" applyProtection="0">
      <alignment vertical="center"/>
    </xf>
    <xf numFmtId="4" fontId="257" fillId="36" borderId="21" applyNumberFormat="0" applyProtection="0">
      <alignment vertical="center"/>
    </xf>
    <xf numFmtId="0" fontId="25" fillId="0" borderId="0">
      <alignment vertical="top"/>
    </xf>
    <xf numFmtId="0" fontId="25" fillId="0" borderId="0">
      <alignment vertical="top"/>
    </xf>
    <xf numFmtId="4" fontId="39" fillId="36" borderId="29" applyNumberFormat="0" applyProtection="0">
      <alignment horizontal="left" vertical="center" indent="1"/>
    </xf>
    <xf numFmtId="4" fontId="96" fillId="35" borderId="61" applyNumberFormat="0" applyProtection="0">
      <alignment horizontal="left" vertical="center" indent="1"/>
    </xf>
    <xf numFmtId="4" fontId="27" fillId="36" borderId="21" applyNumberFormat="0" applyProtection="0">
      <alignment horizontal="left" vertical="center" indent="1"/>
    </xf>
    <xf numFmtId="4" fontId="27" fillId="36" borderId="21" applyNumberFormat="0" applyProtection="0">
      <alignment horizontal="left" vertical="center" indent="1"/>
    </xf>
    <xf numFmtId="0" fontId="96" fillId="36" borderId="61" applyNumberFormat="0" applyProtection="0">
      <alignment horizontal="left" vertical="top"/>
    </xf>
    <xf numFmtId="0" fontId="25" fillId="0" borderId="0">
      <alignment vertical="top"/>
    </xf>
    <xf numFmtId="4" fontId="39" fillId="36" borderId="29" applyNumberFormat="0" applyProtection="0">
      <alignment horizontal="left" vertical="center" indent="1"/>
    </xf>
    <xf numFmtId="0" fontId="96" fillId="35" borderId="61" applyNumberFormat="0" applyProtection="0">
      <alignment horizontal="left" vertical="top" indent="1"/>
    </xf>
    <xf numFmtId="0" fontId="258" fillId="35" borderId="61" applyNumberFormat="0" applyProtection="0">
      <alignment horizontal="left" vertical="top" indent="1"/>
    </xf>
    <xf numFmtId="0" fontId="25" fillId="0" borderId="0">
      <alignment vertical="top"/>
    </xf>
    <xf numFmtId="0" fontId="25" fillId="70" borderId="0"/>
    <xf numFmtId="0" fontId="25" fillId="70" borderId="0"/>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4" fontId="96" fillId="136" borderId="0"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4" fontId="27" fillId="79" borderId="21" applyNumberFormat="0" applyProtection="0">
      <alignment horizontal="left" vertical="center" indent="1"/>
    </xf>
    <xf numFmtId="4" fontId="27" fillId="79" borderId="21"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0" borderId="0">
      <alignment vertical="top"/>
    </xf>
    <xf numFmtId="0" fontId="25" fillId="0" borderId="0">
      <alignment vertical="top"/>
    </xf>
    <xf numFmtId="4" fontId="39" fillId="56" borderId="29" applyNumberFormat="0" applyProtection="0">
      <alignment horizontal="right" vertical="center"/>
    </xf>
    <xf numFmtId="4" fontId="39" fillId="42" borderId="61" applyNumberFormat="0" applyProtection="0">
      <alignment horizontal="right" vertical="center"/>
    </xf>
    <xf numFmtId="4" fontId="27" fillId="42" borderId="21" applyNumberFormat="0" applyProtection="0">
      <alignment horizontal="right" vertical="center"/>
    </xf>
    <xf numFmtId="4" fontId="27" fillId="42" borderId="21" applyNumberFormat="0" applyProtection="0">
      <alignment horizontal="right" vertical="center"/>
    </xf>
    <xf numFmtId="0" fontId="25" fillId="0" borderId="0">
      <alignment vertical="top"/>
    </xf>
    <xf numFmtId="0" fontId="25" fillId="0" borderId="0">
      <alignment vertical="top"/>
    </xf>
    <xf numFmtId="4" fontId="39" fillId="55" borderId="29" applyNumberFormat="0" applyProtection="0">
      <alignment horizontal="right" vertical="center"/>
    </xf>
    <xf numFmtId="4" fontId="39" fillId="52" borderId="61" applyNumberFormat="0" applyProtection="0">
      <alignment horizontal="right" vertical="center"/>
    </xf>
    <xf numFmtId="4" fontId="27" fillId="137" borderId="21" applyNumberFormat="0" applyProtection="0">
      <alignment horizontal="right" vertical="center"/>
    </xf>
    <xf numFmtId="4" fontId="27" fillId="137" borderId="21" applyNumberFormat="0" applyProtection="0">
      <alignment horizontal="right" vertical="center"/>
    </xf>
    <xf numFmtId="0" fontId="25" fillId="0" borderId="0">
      <alignment vertical="top"/>
    </xf>
    <xf numFmtId="0" fontId="25" fillId="0" borderId="0">
      <alignment vertical="top"/>
    </xf>
    <xf numFmtId="4" fontId="39" fillId="138" borderId="29" applyNumberFormat="0" applyProtection="0">
      <alignment horizontal="right" vertical="center"/>
    </xf>
    <xf numFmtId="4" fontId="39" fillId="90" borderId="61" applyNumberFormat="0" applyProtection="0">
      <alignment horizontal="right" vertical="center"/>
    </xf>
    <xf numFmtId="4" fontId="27" fillId="90" borderId="62" applyNumberFormat="0" applyProtection="0">
      <alignment horizontal="right" vertical="center"/>
    </xf>
    <xf numFmtId="0" fontId="25" fillId="0" borderId="0">
      <alignment vertical="top"/>
    </xf>
    <xf numFmtId="0" fontId="25" fillId="0" borderId="0">
      <alignment vertical="top"/>
    </xf>
    <xf numFmtId="4" fontId="39" fillId="71" borderId="29" applyNumberFormat="0" applyProtection="0">
      <alignment horizontal="right" vertical="center"/>
    </xf>
    <xf numFmtId="4" fontId="39" fillId="68" borderId="61" applyNumberFormat="0" applyProtection="0">
      <alignment horizontal="right" vertical="center"/>
    </xf>
    <xf numFmtId="4" fontId="27" fillId="68" borderId="21" applyNumberFormat="0" applyProtection="0">
      <alignment horizontal="right" vertical="center"/>
    </xf>
    <xf numFmtId="4" fontId="27" fillId="68" borderId="21" applyNumberFormat="0" applyProtection="0">
      <alignment horizontal="right" vertical="center"/>
    </xf>
    <xf numFmtId="0" fontId="25" fillId="0" borderId="0">
      <alignment vertical="top"/>
    </xf>
    <xf numFmtId="0" fontId="25" fillId="0" borderId="0">
      <alignment vertical="top"/>
    </xf>
    <xf numFmtId="4" fontId="39" fillId="139" borderId="29" applyNumberFormat="0" applyProtection="0">
      <alignment horizontal="right" vertical="center"/>
    </xf>
    <xf numFmtId="4" fontId="39" fillId="76" borderId="61" applyNumberFormat="0" applyProtection="0">
      <alignment horizontal="right" vertical="center"/>
    </xf>
    <xf numFmtId="4" fontId="27" fillId="76" borderId="21" applyNumberFormat="0" applyProtection="0">
      <alignment horizontal="right" vertical="center"/>
    </xf>
    <xf numFmtId="4" fontId="27" fillId="76" borderId="21" applyNumberFormat="0" applyProtection="0">
      <alignment horizontal="right" vertical="center"/>
    </xf>
    <xf numFmtId="0" fontId="25" fillId="0" borderId="0">
      <alignment vertical="top"/>
    </xf>
    <xf numFmtId="0" fontId="25" fillId="0" borderId="0">
      <alignment vertical="top"/>
    </xf>
    <xf numFmtId="4" fontId="39" fillId="140" borderId="29" applyNumberFormat="0" applyProtection="0">
      <alignment horizontal="right" vertical="center"/>
    </xf>
    <xf numFmtId="4" fontId="39" fillId="75" borderId="61" applyNumberFormat="0" applyProtection="0">
      <alignment horizontal="right" vertical="center"/>
    </xf>
    <xf numFmtId="4" fontId="27" fillId="75" borderId="21" applyNumberFormat="0" applyProtection="0">
      <alignment horizontal="right" vertical="center"/>
    </xf>
    <xf numFmtId="4" fontId="27" fillId="75" borderId="21" applyNumberFormat="0" applyProtection="0">
      <alignment horizontal="right" vertical="center"/>
    </xf>
    <xf numFmtId="0" fontId="25" fillId="0" borderId="0">
      <alignment vertical="top"/>
    </xf>
    <xf numFmtId="0" fontId="25" fillId="0" borderId="0">
      <alignment vertical="top"/>
    </xf>
    <xf numFmtId="4" fontId="39" fillId="122" borderId="29" applyNumberFormat="0" applyProtection="0">
      <alignment horizontal="right" vertical="center"/>
    </xf>
    <xf numFmtId="4" fontId="39" fillId="95" borderId="61" applyNumberFormat="0" applyProtection="0">
      <alignment horizontal="right" vertical="center"/>
    </xf>
    <xf numFmtId="4" fontId="27" fillId="95" borderId="21" applyNumberFormat="0" applyProtection="0">
      <alignment horizontal="right" vertical="center"/>
    </xf>
    <xf numFmtId="4" fontId="27" fillId="95" borderId="21" applyNumberFormat="0" applyProtection="0">
      <alignment horizontal="right" vertical="center"/>
    </xf>
    <xf numFmtId="0" fontId="25" fillId="0" borderId="0">
      <alignment vertical="top"/>
    </xf>
    <xf numFmtId="0" fontId="25" fillId="0" borderId="0">
      <alignment vertical="top"/>
    </xf>
    <xf numFmtId="4" fontId="39" fillId="130" borderId="29" applyNumberFormat="0" applyProtection="0">
      <alignment horizontal="right" vertical="center"/>
    </xf>
    <xf numFmtId="4" fontId="39" fillId="39" borderId="61" applyNumberFormat="0" applyProtection="0">
      <alignment horizontal="right" vertical="center"/>
    </xf>
    <xf numFmtId="4" fontId="27" fillId="39" borderId="21" applyNumberFormat="0" applyProtection="0">
      <alignment horizontal="right" vertical="center"/>
    </xf>
    <xf numFmtId="4" fontId="27" fillId="39" borderId="21" applyNumberFormat="0" applyProtection="0">
      <alignment horizontal="right" vertical="center"/>
    </xf>
    <xf numFmtId="0" fontId="25" fillId="0" borderId="0">
      <alignment vertical="top"/>
    </xf>
    <xf numFmtId="0" fontId="25" fillId="0" borderId="0">
      <alignment vertical="top"/>
    </xf>
    <xf numFmtId="4" fontId="39" fillId="70" borderId="29" applyNumberFormat="0" applyProtection="0">
      <alignment horizontal="right" vertical="center"/>
    </xf>
    <xf numFmtId="4" fontId="39" fillId="67" borderId="61" applyNumberFormat="0" applyProtection="0">
      <alignment horizontal="right" vertical="center"/>
    </xf>
    <xf numFmtId="4" fontId="27" fillId="67" borderId="21" applyNumberFormat="0" applyProtection="0">
      <alignment horizontal="right" vertical="center"/>
    </xf>
    <xf numFmtId="4" fontId="27" fillId="67" borderId="21" applyNumberFormat="0" applyProtection="0">
      <alignment horizontal="right" vertical="center"/>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2" borderId="63"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27" fillId="142" borderId="62"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96" fillId="141" borderId="29" applyNumberFormat="0" applyProtection="0">
      <alignment horizontal="left" vertical="center" indent="1"/>
    </xf>
    <xf numFmtId="4" fontId="39" fillId="61" borderId="0" applyNumberFormat="0" applyProtection="0">
      <alignment horizontal="left" vertical="center"/>
    </xf>
    <xf numFmtId="4" fontId="39" fillId="143" borderId="64" applyNumberFormat="0" applyProtection="0">
      <alignment horizontal="left" vertical="center" indent="1"/>
    </xf>
    <xf numFmtId="4" fontId="25" fillId="99" borderId="62" applyNumberFormat="0" applyProtection="0">
      <alignment horizontal="left" vertical="center" indent="1"/>
    </xf>
    <xf numFmtId="4" fontId="39" fillId="38" borderId="0" applyNumberFormat="0" applyProtection="0">
      <alignment horizontal="left" vertical="center" indent="1"/>
    </xf>
    <xf numFmtId="0" fontId="25" fillId="0" borderId="0">
      <alignment vertical="top"/>
    </xf>
    <xf numFmtId="0" fontId="25" fillId="0" borderId="0">
      <alignment vertical="top"/>
    </xf>
    <xf numFmtId="4" fontId="259" fillId="99" borderId="0" applyNumberFormat="0" applyProtection="0">
      <alignment horizontal="left" vertical="center" indent="1"/>
    </xf>
    <xf numFmtId="4" fontId="259" fillId="144" borderId="0" applyNumberFormat="0" applyProtection="0">
      <alignment horizontal="left" vertical="center" indent="1"/>
    </xf>
    <xf numFmtId="4" fontId="259" fillId="144" borderId="0" applyNumberFormat="0" applyProtection="0">
      <alignment horizontal="left" vertical="center" indent="1"/>
    </xf>
    <xf numFmtId="4" fontId="259" fillId="99" borderId="0" applyNumberFormat="0" applyProtection="0">
      <alignment horizontal="left" vertical="center" indent="1"/>
    </xf>
    <xf numFmtId="4" fontId="259" fillId="144" borderId="0" applyNumberFormat="0" applyProtection="0">
      <alignment horizontal="left" vertical="center" indent="1"/>
    </xf>
    <xf numFmtId="4" fontId="259" fillId="99" borderId="0" applyNumberFormat="0" applyProtection="0">
      <alignment horizontal="left" vertical="center" indent="1"/>
    </xf>
    <xf numFmtId="4" fontId="25" fillId="99" borderId="62" applyNumberFormat="0" applyProtection="0">
      <alignment horizontal="left" vertical="center" indent="1"/>
    </xf>
    <xf numFmtId="4" fontId="39" fillId="136" borderId="61" applyNumberFormat="0" applyProtection="0">
      <alignment horizontal="right" vertical="center"/>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4" fontId="39" fillId="136" borderId="61" applyNumberFormat="0" applyProtection="0">
      <alignment horizontal="right" vertical="center"/>
    </xf>
    <xf numFmtId="4" fontId="27" fillId="136" borderId="21" applyNumberFormat="0" applyProtection="0">
      <alignment horizontal="right" vertical="center"/>
    </xf>
    <xf numFmtId="4" fontId="27" fillId="136" borderId="21" applyNumberFormat="0" applyProtection="0">
      <alignment horizontal="right" vertical="center"/>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38" borderId="0"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38" borderId="0"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27" fillId="38" borderId="62"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43"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36" borderId="0"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36" borderId="0"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27" fillId="136" borderId="62"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4" fontId="39" fillId="126" borderId="29" applyNumberFormat="0" applyProtection="0">
      <alignment horizontal="left" vertical="center" indent="1"/>
    </xf>
    <xf numFmtId="0" fontId="25" fillId="144" borderId="61" applyNumberFormat="0" applyProtection="0">
      <alignment horizontal="left" vertical="center"/>
    </xf>
    <xf numFmtId="0" fontId="25" fillId="0" borderId="0">
      <alignment vertical="top"/>
    </xf>
    <xf numFmtId="0" fontId="25" fillId="99" borderId="61" applyNumberFormat="0" applyProtection="0">
      <alignment horizontal="left" vertical="center" indent="1"/>
    </xf>
    <xf numFmtId="0" fontId="25" fillId="126" borderId="29" applyNumberFormat="0" applyProtection="0">
      <alignment horizontal="left" vertical="center" indent="1"/>
    </xf>
    <xf numFmtId="0" fontId="25" fillId="126" borderId="29" applyNumberFormat="0" applyProtection="0">
      <alignment horizontal="left" vertical="center" indent="1"/>
    </xf>
    <xf numFmtId="0" fontId="25" fillId="99" borderId="61" applyNumberFormat="0" applyProtection="0">
      <alignment horizontal="left" vertical="center" indent="1"/>
    </xf>
    <xf numFmtId="0" fontId="25" fillId="126" borderId="29" applyNumberFormat="0" applyProtection="0">
      <alignment horizontal="left" vertical="center" indent="1"/>
    </xf>
    <xf numFmtId="0" fontId="25" fillId="99" borderId="61" applyNumberFormat="0" applyProtection="0">
      <alignment horizontal="left" vertical="center" indent="1"/>
    </xf>
    <xf numFmtId="0" fontId="27" fillId="72" borderId="21" applyNumberFormat="0" applyProtection="0">
      <alignment horizontal="left" vertical="center" indent="1"/>
    </xf>
    <xf numFmtId="0" fontId="27" fillId="72" borderId="21" applyNumberFormat="0" applyProtection="0">
      <alignment horizontal="left" vertical="center" indent="1"/>
    </xf>
    <xf numFmtId="0" fontId="25" fillId="0" borderId="0">
      <alignment vertical="top"/>
    </xf>
    <xf numFmtId="0" fontId="25" fillId="144" borderId="61" applyNumberFormat="0" applyProtection="0">
      <alignment horizontal="left" vertical="top"/>
    </xf>
    <xf numFmtId="0" fontId="25" fillId="0" borderId="0">
      <alignment vertical="top"/>
    </xf>
    <xf numFmtId="0" fontId="25" fillId="99" borderId="61" applyNumberFormat="0" applyProtection="0">
      <alignment horizontal="left" vertical="top" indent="1"/>
    </xf>
    <xf numFmtId="0" fontId="25" fillId="126" borderId="29" applyNumberFormat="0" applyProtection="0">
      <alignment horizontal="left" vertical="center" indent="1"/>
    </xf>
    <xf numFmtId="0" fontId="25" fillId="126" borderId="29" applyNumberFormat="0" applyProtection="0">
      <alignment horizontal="left" vertical="center" indent="1"/>
    </xf>
    <xf numFmtId="0" fontId="25" fillId="99" borderId="61" applyNumberFormat="0" applyProtection="0">
      <alignment horizontal="left" vertical="top" indent="1"/>
    </xf>
    <xf numFmtId="0" fontId="25" fillId="126" borderId="29" applyNumberFormat="0" applyProtection="0">
      <alignment horizontal="left" vertical="center" indent="1"/>
    </xf>
    <xf numFmtId="0" fontId="25" fillId="99" borderId="61" applyNumberFormat="0" applyProtection="0">
      <alignment horizontal="left" vertical="top" indent="1"/>
    </xf>
    <xf numFmtId="0" fontId="27" fillId="99" borderId="61" applyNumberFormat="0" applyProtection="0">
      <alignment horizontal="left" vertical="top" indent="1"/>
    </xf>
    <xf numFmtId="0" fontId="25" fillId="0" borderId="0">
      <alignment vertical="top"/>
    </xf>
    <xf numFmtId="0" fontId="25" fillId="145" borderId="61" applyNumberFormat="0" applyProtection="0">
      <alignment horizontal="left" vertical="center"/>
    </xf>
    <xf numFmtId="0" fontId="25" fillId="0" borderId="0">
      <alignment vertical="top"/>
    </xf>
    <xf numFmtId="0" fontId="25" fillId="136" borderId="61" applyNumberFormat="0" applyProtection="0">
      <alignment horizontal="left" vertical="center" indent="1"/>
    </xf>
    <xf numFmtId="0" fontId="25" fillId="127" borderId="29" applyNumberFormat="0" applyProtection="0">
      <alignment horizontal="left" vertical="center" indent="1"/>
    </xf>
    <xf numFmtId="0" fontId="25" fillId="127" borderId="29" applyNumberFormat="0" applyProtection="0">
      <alignment horizontal="left" vertical="center" indent="1"/>
    </xf>
    <xf numFmtId="0" fontId="25" fillId="136" borderId="61" applyNumberFormat="0" applyProtection="0">
      <alignment horizontal="left" vertical="center" indent="1"/>
    </xf>
    <xf numFmtId="0" fontId="25" fillId="127" borderId="29" applyNumberFormat="0" applyProtection="0">
      <alignment horizontal="left" vertical="center" indent="1"/>
    </xf>
    <xf numFmtId="0" fontId="25" fillId="136" borderId="61" applyNumberFormat="0" applyProtection="0">
      <alignment horizontal="left" vertical="center" indent="1"/>
    </xf>
    <xf numFmtId="0" fontId="27" fillId="107" borderId="21" applyNumberFormat="0" applyProtection="0">
      <alignment horizontal="left" vertical="center" indent="1"/>
    </xf>
    <xf numFmtId="0" fontId="27" fillId="107" borderId="21" applyNumberFormat="0" applyProtection="0">
      <alignment horizontal="left" vertical="center" indent="1"/>
    </xf>
    <xf numFmtId="0" fontId="25" fillId="0" borderId="0">
      <alignment vertical="top"/>
    </xf>
    <xf numFmtId="0" fontId="25" fillId="145" borderId="61" applyNumberFormat="0" applyProtection="0">
      <alignment horizontal="left" vertical="top"/>
    </xf>
    <xf numFmtId="0" fontId="25" fillId="0" borderId="0">
      <alignment vertical="top"/>
    </xf>
    <xf numFmtId="0" fontId="25" fillId="136" borderId="61" applyNumberFormat="0" applyProtection="0">
      <alignment horizontal="left" vertical="top" indent="1"/>
    </xf>
    <xf numFmtId="0" fontId="25" fillId="127" borderId="29" applyNumberFormat="0" applyProtection="0">
      <alignment horizontal="left" vertical="center" indent="1"/>
    </xf>
    <xf numFmtId="0" fontId="25" fillId="127" borderId="29" applyNumberFormat="0" applyProtection="0">
      <alignment horizontal="left" vertical="center" indent="1"/>
    </xf>
    <xf numFmtId="0" fontId="25" fillId="136" borderId="61" applyNumberFormat="0" applyProtection="0">
      <alignment horizontal="left" vertical="top" indent="1"/>
    </xf>
    <xf numFmtId="0" fontId="25" fillId="127" borderId="29" applyNumberFormat="0" applyProtection="0">
      <alignment horizontal="left" vertical="center" indent="1"/>
    </xf>
    <xf numFmtId="0" fontId="25" fillId="136" borderId="61" applyNumberFormat="0" applyProtection="0">
      <alignment horizontal="left" vertical="top" indent="1"/>
    </xf>
    <xf numFmtId="0" fontId="27" fillId="136" borderId="61" applyNumberFormat="0" applyProtection="0">
      <alignment horizontal="left" vertical="top" indent="1"/>
    </xf>
    <xf numFmtId="0" fontId="25" fillId="0" borderId="0">
      <alignment vertical="top"/>
    </xf>
    <xf numFmtId="0" fontId="25" fillId="69" borderId="61" applyNumberFormat="0" applyProtection="0">
      <alignment horizontal="left" vertical="center"/>
    </xf>
    <xf numFmtId="0" fontId="25" fillId="0" borderId="0">
      <alignment vertical="top"/>
    </xf>
    <xf numFmtId="0" fontId="25" fillId="61" borderId="61" applyNumberFormat="0" applyProtection="0">
      <alignment horizontal="left" vertical="center" indent="1"/>
    </xf>
    <xf numFmtId="0" fontId="25" fillId="73" borderId="29" applyNumberFormat="0" applyProtection="0">
      <alignment horizontal="left" vertical="center" indent="1"/>
    </xf>
    <xf numFmtId="0" fontId="25" fillId="73" borderId="29" applyNumberFormat="0" applyProtection="0">
      <alignment horizontal="left" vertical="center" indent="1"/>
    </xf>
    <xf numFmtId="0" fontId="25" fillId="61" borderId="61" applyNumberFormat="0" applyProtection="0">
      <alignment horizontal="left" vertical="center" indent="1"/>
    </xf>
    <xf numFmtId="0" fontId="25" fillId="73" borderId="29" applyNumberFormat="0" applyProtection="0">
      <alignment horizontal="left" vertical="center" indent="1"/>
    </xf>
    <xf numFmtId="0" fontId="25" fillId="61" borderId="61" applyNumberFormat="0" applyProtection="0">
      <alignment horizontal="left" vertical="center" indent="1"/>
    </xf>
    <xf numFmtId="0" fontId="27" fillId="61" borderId="21" applyNumberFormat="0" applyProtection="0">
      <alignment horizontal="left" vertical="center" indent="1"/>
    </xf>
    <xf numFmtId="0" fontId="27" fillId="61" borderId="21" applyNumberFormat="0" applyProtection="0">
      <alignment horizontal="left" vertical="center" indent="1"/>
    </xf>
    <xf numFmtId="0" fontId="25" fillId="0" borderId="0">
      <alignment vertical="top"/>
    </xf>
    <xf numFmtId="0" fontId="25" fillId="69" borderId="61" applyNumberFormat="0" applyProtection="0">
      <alignment horizontal="left" vertical="top"/>
    </xf>
    <xf numFmtId="0" fontId="25" fillId="0" borderId="0">
      <alignment vertical="top"/>
    </xf>
    <xf numFmtId="0" fontId="25" fillId="61" borderId="61" applyNumberFormat="0" applyProtection="0">
      <alignment horizontal="left" vertical="top" indent="1"/>
    </xf>
    <xf numFmtId="0" fontId="25" fillId="73" borderId="29" applyNumberFormat="0" applyProtection="0">
      <alignment horizontal="left" vertical="center" indent="1"/>
    </xf>
    <xf numFmtId="0" fontId="25" fillId="73" borderId="29" applyNumberFormat="0" applyProtection="0">
      <alignment horizontal="left" vertical="center" indent="1"/>
    </xf>
    <xf numFmtId="0" fontId="25" fillId="61" borderId="61" applyNumberFormat="0" applyProtection="0">
      <alignment horizontal="left" vertical="top" indent="1"/>
    </xf>
    <xf numFmtId="0" fontId="25" fillId="73" borderId="29" applyNumberFormat="0" applyProtection="0">
      <alignment horizontal="left" vertical="center" indent="1"/>
    </xf>
    <xf numFmtId="0" fontId="25" fillId="61" borderId="61" applyNumberFormat="0" applyProtection="0">
      <alignment horizontal="left" vertical="top" indent="1"/>
    </xf>
    <xf numFmtId="0" fontId="27" fillId="61" borderId="61" applyNumberFormat="0" applyProtection="0">
      <alignment horizontal="left" vertical="top" indent="1"/>
    </xf>
    <xf numFmtId="0" fontId="25" fillId="0" borderId="0">
      <alignment vertical="top"/>
    </xf>
    <xf numFmtId="0" fontId="25" fillId="146" borderId="61" applyNumberFormat="0" applyProtection="0">
      <alignment horizontal="left" vertical="center"/>
    </xf>
    <xf numFmtId="0" fontId="25" fillId="0" borderId="0">
      <alignment vertical="top"/>
    </xf>
    <xf numFmtId="0" fontId="25" fillId="38" borderId="61"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38" borderId="61" applyNumberFormat="0" applyProtection="0">
      <alignment horizontal="left" vertical="center" indent="1"/>
    </xf>
    <xf numFmtId="0" fontId="25" fillId="51" borderId="29" applyNumberFormat="0" applyProtection="0">
      <alignment horizontal="left" vertical="center" indent="1"/>
    </xf>
    <xf numFmtId="0" fontId="25" fillId="38" borderId="61" applyNumberFormat="0" applyProtection="0">
      <alignment horizontal="left" vertical="center" indent="1"/>
    </xf>
    <xf numFmtId="0" fontId="27" fillId="38" borderId="21" applyNumberFormat="0" applyProtection="0">
      <alignment horizontal="left" vertical="center" indent="1"/>
    </xf>
    <xf numFmtId="0" fontId="27" fillId="38" borderId="21" applyNumberFormat="0" applyProtection="0">
      <alignment horizontal="left" vertical="center" indent="1"/>
    </xf>
    <xf numFmtId="0" fontId="25" fillId="0" borderId="0">
      <alignment vertical="top"/>
    </xf>
    <xf numFmtId="0" fontId="25" fillId="0" borderId="0">
      <alignment vertical="top"/>
    </xf>
    <xf numFmtId="0" fontId="25" fillId="0" borderId="0">
      <alignment vertical="top"/>
    </xf>
    <xf numFmtId="0" fontId="25" fillId="38" borderId="61" applyNumberFormat="0" applyProtection="0">
      <alignment horizontal="left" vertical="top"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38" borderId="61" applyNumberFormat="0" applyProtection="0">
      <alignment horizontal="left" vertical="top" indent="1"/>
    </xf>
    <xf numFmtId="0" fontId="25" fillId="51" borderId="29" applyNumberFormat="0" applyProtection="0">
      <alignment horizontal="left" vertical="center" indent="1"/>
    </xf>
    <xf numFmtId="0" fontId="25" fillId="38" borderId="61" applyNumberFormat="0" applyProtection="0">
      <alignment horizontal="left" vertical="top" indent="1"/>
    </xf>
    <xf numFmtId="0" fontId="27" fillId="38" borderId="61" applyNumberFormat="0" applyProtection="0">
      <alignment horizontal="left" vertical="top" indent="1"/>
    </xf>
    <xf numFmtId="0" fontId="25" fillId="0" borderId="0">
      <alignment vertical="top"/>
    </xf>
    <xf numFmtId="0" fontId="25" fillId="0" borderId="0">
      <alignment vertical="top"/>
    </xf>
    <xf numFmtId="0" fontId="25" fillId="40" borderId="25" applyNumberFormat="0">
      <protection locked="0"/>
    </xf>
    <xf numFmtId="0" fontId="25" fillId="40" borderId="25" applyNumberFormat="0">
      <protection locked="0"/>
    </xf>
    <xf numFmtId="0" fontId="25" fillId="40" borderId="25" applyNumberFormat="0">
      <protection locked="0"/>
    </xf>
    <xf numFmtId="0" fontId="27" fillId="40" borderId="65" applyNumberFormat="0">
      <protection locked="0"/>
    </xf>
    <xf numFmtId="0" fontId="154" fillId="99" borderId="66" applyBorder="0"/>
    <xf numFmtId="0" fontId="154" fillId="99" borderId="66" applyBorder="0"/>
    <xf numFmtId="0" fontId="25" fillId="0" borderId="0">
      <alignment vertical="top"/>
    </xf>
    <xf numFmtId="0" fontId="25" fillId="0" borderId="0">
      <alignment vertical="top"/>
    </xf>
    <xf numFmtId="4" fontId="39" fillId="58" borderId="29" applyNumberFormat="0" applyProtection="0">
      <alignment vertical="center"/>
    </xf>
    <xf numFmtId="4" fontId="39" fillId="57" borderId="61" applyNumberFormat="0" applyProtection="0">
      <alignment vertical="center"/>
    </xf>
    <xf numFmtId="4" fontId="144" fillId="57" borderId="61" applyNumberFormat="0" applyProtection="0">
      <alignment vertical="center"/>
    </xf>
    <xf numFmtId="0" fontId="25" fillId="0" borderId="0">
      <alignment vertical="top"/>
    </xf>
    <xf numFmtId="0" fontId="25" fillId="0" borderId="0">
      <alignment vertical="top"/>
    </xf>
    <xf numFmtId="4" fontId="255" fillId="58" borderId="29" applyNumberFormat="0" applyProtection="0">
      <alignment vertical="center"/>
    </xf>
    <xf numFmtId="4" fontId="255" fillId="57" borderId="61" applyNumberFormat="0" applyProtection="0">
      <alignment vertical="center"/>
    </xf>
    <xf numFmtId="4" fontId="257" fillId="58" borderId="25" applyNumberFormat="0" applyProtection="0">
      <alignment vertical="center"/>
    </xf>
    <xf numFmtId="0" fontId="25" fillId="0" borderId="0">
      <alignment vertical="top"/>
    </xf>
    <xf numFmtId="0" fontId="25" fillId="0" borderId="0">
      <alignment vertical="top"/>
    </xf>
    <xf numFmtId="4" fontId="39" fillId="58" borderId="29" applyNumberFormat="0" applyProtection="0">
      <alignment horizontal="left" vertical="center" indent="1"/>
    </xf>
    <xf numFmtId="4" fontId="39" fillId="57" borderId="61" applyNumberFormat="0" applyProtection="0">
      <alignment horizontal="left" vertical="center" indent="1"/>
    </xf>
    <xf numFmtId="4" fontId="144" fillId="72" borderId="61" applyNumberFormat="0" applyProtection="0">
      <alignment horizontal="left" vertical="center" indent="1"/>
    </xf>
    <xf numFmtId="0" fontId="25" fillId="0" borderId="0">
      <alignment vertical="top"/>
    </xf>
    <xf numFmtId="0" fontId="25" fillId="0" borderId="0">
      <alignment vertical="top"/>
    </xf>
    <xf numFmtId="4" fontId="39" fillId="58" borderId="29" applyNumberFormat="0" applyProtection="0">
      <alignment horizontal="left" vertical="center" indent="1"/>
    </xf>
    <xf numFmtId="0" fontId="39" fillId="57" borderId="61" applyNumberFormat="0" applyProtection="0">
      <alignment horizontal="left" vertical="top" indent="1"/>
    </xf>
    <xf numFmtId="0" fontId="144" fillId="57" borderId="61" applyNumberFormat="0" applyProtection="0">
      <alignment horizontal="left" vertical="top" indent="1"/>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38" borderId="61"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27" fillId="0" borderId="21" applyNumberFormat="0" applyProtection="0">
      <alignment horizontal="right" vertical="center"/>
    </xf>
    <xf numFmtId="4" fontId="27" fillId="0" borderId="21"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4" fontId="39" fillId="143" borderId="29" applyNumberFormat="0" applyProtection="0">
      <alignment horizontal="right" vertical="center"/>
    </xf>
    <xf numFmtId="0" fontId="25" fillId="0" borderId="0">
      <alignment vertical="top"/>
    </xf>
    <xf numFmtId="0" fontId="25" fillId="0" borderId="0">
      <alignment vertical="top"/>
    </xf>
    <xf numFmtId="4" fontId="255" fillId="143" borderId="29" applyNumberFormat="0" applyProtection="0">
      <alignment horizontal="right" vertical="center"/>
    </xf>
    <xf numFmtId="4" fontId="255" fillId="38" borderId="61" applyNumberFormat="0" applyProtection="0">
      <alignment horizontal="right" vertical="center"/>
    </xf>
    <xf numFmtId="4" fontId="257" fillId="48" borderId="21" applyNumberFormat="0" applyProtection="0">
      <alignment horizontal="right" vertical="center"/>
    </xf>
    <xf numFmtId="4" fontId="257" fillId="48" borderId="21" applyNumberFormat="0" applyProtection="0">
      <alignment horizontal="right" vertical="center"/>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4" fontId="27" fillId="79" borderId="21" applyNumberFormat="0" applyProtection="0">
      <alignment horizontal="left" vertical="center" indent="1"/>
    </xf>
    <xf numFmtId="4" fontId="27" fillId="79" borderId="21"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4" fontId="39" fillId="136" borderId="61"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39" fillId="145" borderId="61" applyNumberFormat="0" applyProtection="0">
      <alignment horizontal="left" vertical="top"/>
    </xf>
    <xf numFmtId="0" fontId="25" fillId="0" borderId="0">
      <alignment vertical="top"/>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25" fillId="51" borderId="29" applyNumberFormat="0" applyProtection="0">
      <alignment horizontal="left" vertical="center" indent="1"/>
    </xf>
    <xf numFmtId="0" fontId="39" fillId="136" borderId="61" applyNumberFormat="0" applyProtection="0">
      <alignment horizontal="left" vertical="top" indent="1"/>
    </xf>
    <xf numFmtId="0" fontId="144" fillId="136" borderId="61" applyNumberFormat="0" applyProtection="0">
      <alignment horizontal="left" vertical="top" indent="1"/>
    </xf>
    <xf numFmtId="0" fontId="25" fillId="0" borderId="0">
      <alignment vertical="top"/>
    </xf>
    <xf numFmtId="0" fontId="260" fillId="0" borderId="0"/>
    <xf numFmtId="4" fontId="261" fillId="147" borderId="0" applyNumberFormat="0" applyProtection="0">
      <alignment horizontal="left" vertical="center" indent="1"/>
    </xf>
    <xf numFmtId="4" fontId="261" fillId="147" borderId="0" applyNumberFormat="0" applyProtection="0">
      <alignment horizontal="left" vertical="center" indent="1"/>
    </xf>
    <xf numFmtId="0" fontId="260" fillId="0" borderId="0"/>
    <xf numFmtId="0" fontId="260" fillId="0" borderId="0"/>
    <xf numFmtId="0" fontId="260" fillId="0" borderId="0"/>
    <xf numFmtId="4" fontId="261" fillId="147" borderId="0" applyNumberFormat="0" applyProtection="0">
      <alignment horizontal="left" vertical="center" indent="1"/>
    </xf>
    <xf numFmtId="4" fontId="262" fillId="147" borderId="62" applyNumberFormat="0" applyProtection="0">
      <alignment horizontal="left" vertical="center" indent="1"/>
    </xf>
    <xf numFmtId="0" fontId="27" fillId="148" borderId="25"/>
    <xf numFmtId="0" fontId="25" fillId="0" borderId="0">
      <alignment vertical="top"/>
    </xf>
    <xf numFmtId="0" fontId="25" fillId="0" borderId="0">
      <alignment vertical="top"/>
    </xf>
    <xf numFmtId="4" fontId="107" fillId="143" borderId="29" applyNumberFormat="0" applyProtection="0">
      <alignment horizontal="right" vertical="center"/>
    </xf>
    <xf numFmtId="4" fontId="107" fillId="38" borderId="61" applyNumberFormat="0" applyProtection="0">
      <alignment horizontal="right" vertical="center"/>
    </xf>
    <xf numFmtId="4" fontId="263" fillId="40" borderId="21" applyNumberFormat="0" applyProtection="0">
      <alignment horizontal="right" vertical="center"/>
    </xf>
    <xf numFmtId="4" fontId="263" fillId="40" borderId="21" applyNumberFormat="0" applyProtection="0">
      <alignment horizontal="right" vertical="center"/>
    </xf>
    <xf numFmtId="0" fontId="206" fillId="0" borderId="67"/>
    <xf numFmtId="276" fontId="39" fillId="72" borderId="0"/>
    <xf numFmtId="0" fontId="96" fillId="72" borderId="0"/>
    <xf numFmtId="0" fontId="264" fillId="0" borderId="0" applyNumberFormat="0" applyFill="0" applyBorder="0" applyAlignment="0" applyProtection="0"/>
    <xf numFmtId="0" fontId="25" fillId="0" borderId="0" applyProtection="0"/>
    <xf numFmtId="0" fontId="222" fillId="35" borderId="0" applyNumberFormat="0" applyBorder="0" applyAlignment="0" applyProtection="0"/>
    <xf numFmtId="0" fontId="46" fillId="121" borderId="0" applyNumberFormat="0" applyFont="0" applyBorder="0" applyAlignment="0" applyProtection="0"/>
    <xf numFmtId="1" fontId="254" fillId="149" borderId="0" applyNumberFormat="0" applyFont="0" applyBorder="0" applyAlignment="0">
      <alignment horizontal="left"/>
    </xf>
    <xf numFmtId="0" fontId="265" fillId="0" borderId="0" applyNumberFormat="0" applyFill="0" applyBorder="0" applyAlignment="0" applyProtection="0"/>
    <xf numFmtId="277" fontId="25" fillId="48" borderId="25" applyFont="0">
      <alignment horizontal="center" vertical="center"/>
    </xf>
    <xf numFmtId="3" fontId="25" fillId="48" borderId="25" applyFont="0">
      <alignment horizontal="right" vertical="center"/>
    </xf>
    <xf numFmtId="3" fontId="25" fillId="48" borderId="25" applyFont="0">
      <alignment horizontal="right" vertical="center"/>
    </xf>
    <xf numFmtId="278" fontId="25" fillId="48" borderId="25" applyFont="0">
      <alignment horizontal="right" vertical="center"/>
    </xf>
    <xf numFmtId="173" fontId="25" fillId="48" borderId="25" applyFont="0">
      <alignment horizontal="right" vertical="center"/>
    </xf>
    <xf numFmtId="10" fontId="25" fillId="48" borderId="25" applyFont="0">
      <alignment horizontal="right" vertical="center"/>
    </xf>
    <xf numFmtId="9" fontId="25" fillId="48" borderId="25" applyFont="0">
      <alignment horizontal="right" vertical="center"/>
    </xf>
    <xf numFmtId="279" fontId="25" fillId="48" borderId="25" applyFont="0">
      <alignment horizontal="center" vertical="center" wrapText="1"/>
    </xf>
    <xf numFmtId="0" fontId="25" fillId="72" borderId="68" applyNumberFormat="0" applyFont="0" applyBorder="0" applyAlignment="0" applyProtection="0"/>
    <xf numFmtId="164" fontId="93" fillId="0" borderId="0" applyFill="0" applyBorder="0" applyAlignment="0" applyProtection="0"/>
    <xf numFmtId="0" fontId="97" fillId="40" borderId="18" applyNumberFormat="0" applyAlignment="0" applyProtection="0"/>
    <xf numFmtId="276" fontId="63" fillId="137" borderId="0">
      <protection locked="0"/>
    </xf>
    <xf numFmtId="276" fontId="96" fillId="72" borderId="11"/>
    <xf numFmtId="276" fontId="96" fillId="72" borderId="0"/>
    <xf numFmtId="0" fontId="25" fillId="0" borderId="0"/>
    <xf numFmtId="0" fontId="25" fillId="0" borderId="0"/>
    <xf numFmtId="0" fontId="25" fillId="0" borderId="0"/>
    <xf numFmtId="0" fontId="25" fillId="0" borderId="0" applyProtection="0"/>
    <xf numFmtId="0" fontId="25" fillId="0" borderId="0"/>
    <xf numFmtId="0" fontId="50" fillId="0" borderId="0"/>
    <xf numFmtId="0" fontId="50" fillId="0" borderId="0"/>
    <xf numFmtId="0" fontId="25" fillId="0" borderId="0"/>
    <xf numFmtId="0" fontId="50" fillId="0" borderId="0"/>
    <xf numFmtId="0" fontId="50" fillId="0" borderId="0"/>
    <xf numFmtId="0" fontId="25" fillId="0" borderId="0" applyProtection="0"/>
    <xf numFmtId="0" fontId="25" fillId="0" borderId="0"/>
    <xf numFmtId="0" fontId="25" fillId="0" borderId="0" applyProtection="0"/>
    <xf numFmtId="0" fontId="25" fillId="0" borderId="0"/>
    <xf numFmtId="0" fontId="266" fillId="0" borderId="0"/>
    <xf numFmtId="0" fontId="25"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xf numFmtId="0" fontId="25"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xf numFmtId="0" fontId="25" fillId="0" borderId="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applyFont="0" applyFill="0" applyBorder="0" applyAlignment="0" applyProtection="0"/>
    <xf numFmtId="0" fontId="25" fillId="0" borderId="0" applyProtection="0"/>
    <xf numFmtId="0" fontId="25" fillId="0" borderId="0"/>
    <xf numFmtId="0" fontId="25" fillId="0" borderId="0" applyFont="0" applyFill="0" applyBorder="0" applyAlignment="0" applyProtection="0"/>
    <xf numFmtId="0" fontId="25" fillId="0" borderId="0" applyProtection="0"/>
    <xf numFmtId="0" fontId="25" fillId="0" borderId="0"/>
    <xf numFmtId="0" fontId="25" fillId="0" borderId="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applyFont="0" applyFill="0" applyBorder="0" applyAlignment="0" applyProtection="0"/>
    <xf numFmtId="0" fontId="25" fillId="0" borderId="0"/>
    <xf numFmtId="0" fontId="25" fillId="0" borderId="0" applyProtection="0"/>
    <xf numFmtId="0" fontId="25"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Fon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xf numFmtId="0" fontId="25" fillId="0" borderId="0" applyProtection="0"/>
    <xf numFmtId="0" fontId="25" fillId="0" borderId="0" applyFon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xf numFmtId="0" fontId="25" fillId="0" borderId="0"/>
    <xf numFmtId="0" fontId="73" fillId="0" borderId="0"/>
    <xf numFmtId="0" fontId="25" fillId="0" borderId="0" applyProtection="0"/>
    <xf numFmtId="0" fontId="25"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67" fillId="0" borderId="0" applyNumberFormat="0" applyFont="0" applyBorder="0" applyAlignment="0" applyProtection="0"/>
    <xf numFmtId="0" fontId="267" fillId="0" borderId="0" applyNumberFormat="0" applyFont="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38" fontId="57"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67" fillId="0" borderId="0" applyNumberFormat="0" applyFont="0" applyBorder="0" applyAlignment="0" applyProtection="0"/>
    <xf numFmtId="0" fontId="267" fillId="0" borderId="0" applyNumberFormat="0" applyFont="0" applyBorder="0" applyAlignment="0" applyProtection="0"/>
    <xf numFmtId="0" fontId="25" fillId="0" borderId="0"/>
    <xf numFmtId="0" fontId="267" fillId="0" borderId="0" applyNumberFormat="0" applyFont="0" applyBorder="0" applyAlignment="0" applyProtection="0"/>
    <xf numFmtId="0" fontId="267" fillId="0" borderId="0" applyNumberFormat="0" applyFont="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applyProtection="0"/>
    <xf numFmtId="280" fontId="25" fillId="0" borderId="0" applyFont="0" applyFill="0" applyBorder="0" applyAlignment="0" applyProtection="0"/>
    <xf numFmtId="280" fontId="25" fillId="0" borderId="0" applyFont="0" applyFill="0" applyBorder="0" applyAlignment="0" applyProtection="0"/>
    <xf numFmtId="280" fontId="25" fillId="0" borderId="0" applyFont="0" applyFill="0" applyBorder="0" applyAlignment="0" applyProtection="0"/>
    <xf numFmtId="0" fontId="25" fillId="0" borderId="0"/>
    <xf numFmtId="280" fontId="25" fillId="0" borderId="0" applyFont="0" applyFill="0" applyBorder="0" applyAlignment="0" applyProtection="0"/>
    <xf numFmtId="0" fontId="25" fillId="0" borderId="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applyProtection="0"/>
    <xf numFmtId="281" fontId="25" fillId="0" borderId="0" applyFont="0" applyFill="0" applyBorder="0" applyAlignment="0" applyProtection="0"/>
    <xf numFmtId="281" fontId="25" fillId="0" borderId="0" applyFont="0" applyFill="0" applyBorder="0" applyAlignment="0" applyProtection="0"/>
    <xf numFmtId="281" fontId="25" fillId="0" borderId="0" applyFont="0" applyFill="0" applyBorder="0" applyAlignment="0" applyProtection="0"/>
    <xf numFmtId="0" fontId="25" fillId="0" borderId="0"/>
    <xf numFmtId="281" fontId="25" fillId="0" borderId="0" applyFont="0" applyFill="0" applyBorder="0" applyAlignment="0" applyProtection="0"/>
    <xf numFmtId="0" fontId="25" fillId="0" borderId="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applyFont="0" applyFill="0" applyBorder="0" applyAlignment="0" applyProtection="0"/>
    <xf numFmtId="0" fontId="25" fillId="0" borderId="0" applyProtection="0"/>
    <xf numFmtId="282" fontId="25" fillId="0" borderId="0" applyFont="0" applyFill="0" applyBorder="0" applyAlignment="0" applyProtection="0"/>
    <xf numFmtId="282" fontId="25" fillId="0" borderId="0" applyFont="0" applyFill="0" applyBorder="0" applyAlignment="0" applyProtection="0"/>
    <xf numFmtId="282" fontId="25" fillId="0" borderId="0" applyFont="0" applyFill="0" applyBorder="0" applyAlignment="0" applyProtection="0"/>
    <xf numFmtId="0" fontId="25" fillId="0" borderId="0"/>
    <xf numFmtId="282" fontId="25" fillId="0" borderId="0" applyFont="0" applyFill="0" applyBorder="0" applyAlignment="0" applyProtection="0"/>
    <xf numFmtId="0" fontId="25" fillId="0" borderId="0" applyProtection="0"/>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25" fillId="0" borderId="0"/>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25" fillId="0" borderId="0"/>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25" fillId="0" borderId="0"/>
    <xf numFmtId="0" fontId="268" fillId="0" borderId="0"/>
    <xf numFmtId="0" fontId="268" fillId="0" borderId="0"/>
    <xf numFmtId="0" fontId="25" fillId="0" borderId="0"/>
    <xf numFmtId="0" fontId="268" fillId="0" borderId="0"/>
    <xf numFmtId="0" fontId="268" fillId="0" borderId="0"/>
    <xf numFmtId="0" fontId="25" fillId="0" borderId="0"/>
    <xf numFmtId="0" fontId="25" fillId="0" borderId="0"/>
    <xf numFmtId="0" fontId="25" fillId="0" borderId="0"/>
    <xf numFmtId="0" fontId="25" fillId="0" borderId="0" applyProtection="0"/>
    <xf numFmtId="0" fontId="25" fillId="0" borderId="0" applyProtection="0"/>
    <xf numFmtId="0" fontId="25" fillId="0" borderId="0"/>
    <xf numFmtId="0" fontId="25" fillId="0" borderId="0"/>
    <xf numFmtId="0" fontId="25" fillId="0" borderId="0" applyProtection="0"/>
    <xf numFmtId="0" fontId="25" fillId="0" borderId="0" applyProtection="0"/>
    <xf numFmtId="0" fontId="25" fillId="0" borderId="0"/>
    <xf numFmtId="0" fontId="25" fillId="0" borderId="0"/>
    <xf numFmtId="0" fontId="25" fillId="0" borderId="0" applyProtection="0"/>
    <xf numFmtId="0" fontId="25" fillId="0" borderId="0" applyProtection="0"/>
    <xf numFmtId="0" fontId="25" fillId="0" borderId="0"/>
    <xf numFmtId="0" fontId="25" fillId="0" borderId="0"/>
    <xf numFmtId="0" fontId="25" fillId="0" borderId="0" applyProtection="0"/>
    <xf numFmtId="0" fontId="25" fillId="0" borderId="0" applyProtection="0"/>
    <xf numFmtId="0" fontId="268" fillId="0" borderId="0"/>
    <xf numFmtId="0" fontId="268"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68" fillId="0" borderId="0"/>
    <xf numFmtId="0" fontId="268" fillId="0" borderId="0"/>
    <xf numFmtId="0" fontId="25" fillId="0" borderId="0"/>
    <xf numFmtId="0" fontId="25" fillId="72" borderId="68" applyNumberFormat="0" applyFont="0" applyBorder="0" applyAlignment="0" applyProtection="0"/>
    <xf numFmtId="0" fontId="25" fillId="72" borderId="68" applyNumberFormat="0" applyFont="0" applyBorder="0" applyAlignment="0" applyProtection="0"/>
    <xf numFmtId="0" fontId="25" fillId="72" borderId="68" applyNumberFormat="0" applyFont="0" applyBorder="0" applyAlignment="0" applyProtection="0"/>
    <xf numFmtId="0" fontId="25" fillId="0" borderId="0"/>
    <xf numFmtId="0" fontId="25" fillId="72" borderId="68" applyNumberFormat="0" applyFont="0" applyBorder="0" applyAlignment="0" applyProtection="0"/>
    <xf numFmtId="0" fontId="25" fillId="0" borderId="0" applyProtection="0"/>
    <xf numFmtId="0" fontId="25" fillId="72" borderId="68" applyNumberFormat="0" applyFont="0" applyBorder="0" applyAlignment="0" applyProtection="0"/>
    <xf numFmtId="0" fontId="25" fillId="72" borderId="68" applyNumberFormat="0" applyFont="0" applyBorder="0" applyAlignment="0" applyProtection="0"/>
    <xf numFmtId="0" fontId="25" fillId="72" borderId="68" applyNumberFormat="0" applyFont="0" applyBorder="0" applyAlignment="0" applyProtection="0"/>
    <xf numFmtId="0" fontId="25" fillId="0" borderId="0"/>
    <xf numFmtId="0" fontId="25" fillId="72" borderId="68" applyNumberFormat="0" applyFont="0" applyBorder="0" applyAlignment="0" applyProtection="0"/>
    <xf numFmtId="0" fontId="25" fillId="0" borderId="0" applyProtection="0"/>
    <xf numFmtId="0" fontId="25" fillId="72" borderId="68" applyNumberFormat="0" applyFont="0" applyBorder="0" applyAlignment="0" applyProtection="0"/>
    <xf numFmtId="0" fontId="25" fillId="72" borderId="68" applyNumberFormat="0" applyFont="0" applyBorder="0" applyAlignment="0" applyProtection="0"/>
    <xf numFmtId="0" fontId="25" fillId="72" borderId="68" applyNumberFormat="0" applyFont="0" applyBorder="0" applyAlignment="0" applyProtection="0"/>
    <xf numFmtId="0" fontId="25" fillId="0" borderId="0"/>
    <xf numFmtId="0" fontId="25" fillId="72" borderId="68" applyNumberFormat="0" applyFont="0" applyBorder="0" applyAlignment="0" applyProtection="0"/>
    <xf numFmtId="0" fontId="25" fillId="0" borderId="0" applyProtection="0"/>
    <xf numFmtId="0" fontId="25" fillId="72" borderId="68" applyNumberFormat="0" applyFont="0" applyBorder="0" applyAlignment="0" applyProtection="0"/>
    <xf numFmtId="0" fontId="25" fillId="72" borderId="68" applyNumberFormat="0" applyFont="0" applyBorder="0" applyAlignment="0" applyProtection="0"/>
    <xf numFmtId="0" fontId="25" fillId="72" borderId="68" applyNumberFormat="0" applyFont="0" applyBorder="0" applyAlignment="0" applyProtection="0"/>
    <xf numFmtId="0" fontId="25" fillId="0" borderId="0"/>
    <xf numFmtId="0" fontId="25" fillId="72" borderId="68" applyNumberFormat="0" applyFont="0" applyBorder="0" applyAlignment="0" applyProtection="0"/>
    <xf numFmtId="0" fontId="25" fillId="0" borderId="0" applyProtection="0"/>
    <xf numFmtId="0" fontId="269" fillId="0" borderId="0" applyFont="0" applyFill="0" applyBorder="0" applyAlignment="0" applyProtection="0"/>
    <xf numFmtId="0" fontId="269" fillId="0" borderId="0" applyFont="0" applyFill="0" applyBorder="0" applyAlignment="0" applyProtection="0"/>
    <xf numFmtId="0" fontId="25" fillId="0" borderId="0"/>
    <xf numFmtId="0" fontId="269" fillId="0" borderId="0" applyFont="0" applyFill="0" applyBorder="0" applyAlignment="0" applyProtection="0"/>
    <xf numFmtId="0" fontId="269" fillId="0" borderId="0" applyFont="0" applyFill="0" applyBorder="0" applyAlignment="0" applyProtection="0"/>
    <xf numFmtId="0" fontId="25" fillId="0" borderId="0"/>
    <xf numFmtId="0" fontId="269" fillId="0" borderId="0" applyFont="0" applyFill="0" applyBorder="0" applyAlignment="0" applyProtection="0"/>
    <xf numFmtId="0" fontId="269" fillId="0" borderId="0" applyFont="0" applyFill="0" applyBorder="0" applyAlignment="0" applyProtection="0"/>
    <xf numFmtId="0" fontId="25" fillId="0" borderId="0"/>
    <xf numFmtId="283" fontId="269" fillId="0" borderId="0" applyFont="0" applyFill="0" applyBorder="0" applyAlignment="0" applyProtection="0"/>
    <xf numFmtId="283" fontId="269" fillId="0" borderId="0" applyFon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Protection="0"/>
    <xf numFmtId="0" fontId="34" fillId="0" borderId="0"/>
    <xf numFmtId="0" fontId="34" fillId="0" borderId="0"/>
    <xf numFmtId="0" fontId="25" fillId="0" borderId="0"/>
    <xf numFmtId="284" fontId="270" fillId="0" borderId="0" applyNumberFormat="0" applyFill="0" applyBorder="0" applyAlignment="0" applyProtection="0">
      <alignment horizontal="right" vertical="center" wrapText="1"/>
    </xf>
    <xf numFmtId="0" fontId="25" fillId="0" borderId="0"/>
    <xf numFmtId="0" fontId="25" fillId="0" borderId="0"/>
    <xf numFmtId="0" fontId="271" fillId="0" borderId="0" applyNumberFormat="0" applyFill="0" applyBorder="0" applyAlignment="0" applyProtection="0"/>
    <xf numFmtId="0" fontId="25" fillId="0" borderId="0"/>
    <xf numFmtId="0" fontId="25" fillId="0" borderId="0"/>
    <xf numFmtId="0" fontId="272" fillId="0" borderId="0" applyNumberFormat="0" applyFill="0" applyBorder="0" applyAlignment="0" applyProtection="0">
      <protection locked="0"/>
    </xf>
    <xf numFmtId="0" fontId="25" fillId="0" borderId="0"/>
    <xf numFmtId="0" fontId="25" fillId="0" borderId="0"/>
    <xf numFmtId="0" fontId="273" fillId="0" borderId="34" applyNumberFormat="0" applyFill="0" applyProtection="0">
      <alignment horizontal="right"/>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5" fillId="0" borderId="0" applyProtection="0"/>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5" fillId="0" borderId="0" applyProtection="0"/>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5" fillId="0" borderId="0" applyProtection="0"/>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73" fillId="0" borderId="34" applyNumberFormat="0" applyFill="0" applyProtection="0">
      <alignment horizontal="right"/>
    </xf>
    <xf numFmtId="0" fontId="273" fillId="0" borderId="34" applyNumberFormat="0" applyFill="0" applyProtection="0">
      <alignment horizontal="right"/>
    </xf>
    <xf numFmtId="0" fontId="25" fillId="0" borderId="0"/>
    <xf numFmtId="0" fontId="25" fillId="0" borderId="0"/>
    <xf numFmtId="0" fontId="25" fillId="0" borderId="0"/>
    <xf numFmtId="0" fontId="250" fillId="0" borderId="0"/>
    <xf numFmtId="0" fontId="250" fillId="0" borderId="0"/>
    <xf numFmtId="0" fontId="250" fillId="0" borderId="0"/>
    <xf numFmtId="3" fontId="20" fillId="146" borderId="25" applyAlignment="0">
      <alignment horizontal="center"/>
    </xf>
    <xf numFmtId="0" fontId="126" fillId="0" borderId="69" applyNumberFormat="0" applyFill="0" applyAlignment="0" applyProtection="0"/>
    <xf numFmtId="0" fontId="25" fillId="0" borderId="0"/>
    <xf numFmtId="0" fontId="25" fillId="0" borderId="0" applyProtection="0"/>
    <xf numFmtId="0" fontId="25" fillId="0" borderId="0" applyProtection="0"/>
    <xf numFmtId="0" fontId="25" fillId="0" borderId="0" applyProtection="0"/>
    <xf numFmtId="0" fontId="274" fillId="0" borderId="69" applyNumberFormat="0" applyFill="0" applyAlignment="0" applyProtection="0"/>
    <xf numFmtId="0" fontId="25" fillId="0" borderId="0"/>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75" fillId="0" borderId="10" applyNumberFormat="0" applyFill="0" applyBorder="0">
      <alignment horizontal="left"/>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Protection="0"/>
    <xf numFmtId="0" fontId="25" fillId="0" borderId="0"/>
    <xf numFmtId="258" fontId="25" fillId="150" borderId="25" applyFont="0">
      <alignment vertical="center"/>
    </xf>
    <xf numFmtId="1" fontId="25" fillId="150" borderId="25" applyFont="0">
      <alignment horizontal="right" vertical="center"/>
    </xf>
    <xf numFmtId="235" fontId="25" fillId="150" borderId="25" applyFont="0">
      <alignment vertical="center"/>
    </xf>
    <xf numFmtId="9" fontId="25" fillId="150" borderId="25" applyFont="0">
      <alignment horizontal="right" vertical="center"/>
    </xf>
    <xf numFmtId="248" fontId="25" fillId="150" borderId="25" applyFont="0">
      <alignment horizontal="right" vertical="center"/>
    </xf>
    <xf numFmtId="10" fontId="25" fillId="150" borderId="25" applyFont="0">
      <alignment horizontal="right" vertical="center"/>
    </xf>
    <xf numFmtId="0" fontId="25" fillId="150" borderId="25" applyFont="0">
      <alignment horizontal="center" vertical="center" wrapText="1"/>
    </xf>
    <xf numFmtId="49" fontId="25" fillId="150" borderId="25" applyFont="0">
      <alignment vertical="center"/>
    </xf>
    <xf numFmtId="235" fontId="25" fillId="151" borderId="25" applyFont="0">
      <alignment vertical="center"/>
    </xf>
    <xf numFmtId="9" fontId="25" fillId="151" borderId="25" applyFont="0">
      <alignment horizontal="right" vertical="center"/>
    </xf>
    <xf numFmtId="258" fontId="25" fillId="89" borderId="25">
      <alignment vertical="center"/>
    </xf>
    <xf numFmtId="0" fontId="28" fillId="132" borderId="0" applyAlignment="0" applyProtection="0"/>
    <xf numFmtId="235" fontId="25" fillId="56" borderId="25" applyFont="0">
      <alignment horizontal="right" vertical="center"/>
    </xf>
    <xf numFmtId="1" fontId="25" fillId="56" borderId="25" applyFont="0">
      <alignment horizontal="right" vertical="center"/>
    </xf>
    <xf numFmtId="235" fontId="25" fillId="56" borderId="25" applyFont="0">
      <alignment vertical="center"/>
    </xf>
    <xf numFmtId="173" fontId="25" fillId="56" borderId="25" applyFont="0">
      <alignment vertical="center"/>
    </xf>
    <xf numFmtId="10" fontId="25" fillId="56" borderId="25" applyFont="0">
      <alignment horizontal="right" vertical="center"/>
    </xf>
    <xf numFmtId="9" fontId="25" fillId="56" borderId="25" applyFont="0">
      <alignment horizontal="right" vertical="center"/>
    </xf>
    <xf numFmtId="248" fontId="25" fillId="56" borderId="25" applyFont="0">
      <alignment horizontal="right" vertical="center"/>
    </xf>
    <xf numFmtId="10" fontId="25" fillId="56" borderId="24" applyFont="0">
      <alignment horizontal="right" vertical="center"/>
    </xf>
    <xf numFmtId="0" fontId="25" fillId="56" borderId="25" applyFont="0">
      <alignment horizontal="center" vertical="center" wrapText="1"/>
    </xf>
    <xf numFmtId="49" fontId="25" fillId="56" borderId="25" applyFont="0">
      <alignment vertical="center"/>
    </xf>
    <xf numFmtId="0" fontId="196" fillId="0" borderId="51" applyNumberFormat="0" applyFill="0" applyAlignment="0" applyProtection="0"/>
    <xf numFmtId="285" fontId="104" fillId="152" borderId="25" applyNumberFormat="0" applyBorder="0">
      <alignment horizontal="center" vertical="center"/>
      <protection locked="0"/>
    </xf>
    <xf numFmtId="286" fontId="40" fillId="58" borderId="0" applyBorder="0">
      <protection locked="0"/>
    </xf>
    <xf numFmtId="0" fontId="82" fillId="72" borderId="18" applyNumberFormat="0" applyAlignment="0" applyProtection="0"/>
    <xf numFmtId="0" fontId="82" fillId="72" borderId="18" applyNumberFormat="0" applyAlignment="0" applyProtection="0"/>
    <xf numFmtId="0" fontId="25" fillId="0" borderId="0" applyProtection="0"/>
    <xf numFmtId="0" fontId="25" fillId="0" borderId="0" applyProtection="0"/>
    <xf numFmtId="0" fontId="276" fillId="0" borderId="0" applyFill="0" applyBorder="0" applyProtection="0">
      <alignment horizontal="center" vertical="center"/>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5" fillId="0" borderId="0"/>
    <xf numFmtId="0" fontId="25" fillId="0" borderId="0"/>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5" fillId="0" borderId="0"/>
    <xf numFmtId="0" fontId="25" fillId="0" borderId="0" applyProtection="0"/>
    <xf numFmtId="0" fontId="273" fillId="0" borderId="70" applyNumberFormat="0" applyProtection="0">
      <alignment horizontal="right"/>
    </xf>
    <xf numFmtId="0" fontId="273" fillId="0" borderId="70" applyNumberFormat="0" applyProtection="0">
      <alignment horizontal="right"/>
    </xf>
    <xf numFmtId="0" fontId="273" fillId="0" borderId="70" applyNumberFormat="0" applyProtection="0">
      <alignment horizontal="right"/>
    </xf>
    <xf numFmtId="0" fontId="25" fillId="0" borderId="0"/>
    <xf numFmtId="0" fontId="273" fillId="0" borderId="70" applyNumberFormat="0" applyProtection="0">
      <alignment horizontal="right"/>
    </xf>
    <xf numFmtId="0" fontId="25" fillId="0" borderId="0" applyProtection="0"/>
    <xf numFmtId="0" fontId="25" fillId="0" borderId="0"/>
    <xf numFmtId="0" fontId="273" fillId="0" borderId="70" applyNumberFormat="0" applyProtection="0">
      <alignment horizontal="right"/>
    </xf>
    <xf numFmtId="0" fontId="273" fillId="0" borderId="70" applyNumberFormat="0" applyProtection="0">
      <alignment horizontal="right"/>
    </xf>
    <xf numFmtId="0" fontId="25" fillId="0" borderId="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5" fillId="0" borderId="0"/>
    <xf numFmtId="0" fontId="277" fillId="0" borderId="10" applyNumberFormat="0" applyFill="0" applyProtection="0"/>
    <xf numFmtId="0" fontId="277" fillId="0" borderId="10" applyNumberFormat="0" applyFill="0" applyProtection="0"/>
    <xf numFmtId="0" fontId="25" fillId="0" borderId="0"/>
    <xf numFmtId="0" fontId="25" fillId="0" borderId="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5" fillId="0" borderId="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5" fillId="0" borderId="0"/>
    <xf numFmtId="0" fontId="25" fillId="0" borderId="0" applyProtection="0"/>
    <xf numFmtId="0" fontId="277" fillId="0" borderId="10" applyNumberFormat="0" applyFill="0" applyProtection="0"/>
    <xf numFmtId="0" fontId="277" fillId="0" borderId="10" applyNumberFormat="0" applyFill="0" applyProtection="0"/>
    <xf numFmtId="0" fontId="277" fillId="0" borderId="10" applyNumberFormat="0" applyFill="0" applyProtection="0"/>
    <xf numFmtId="0" fontId="25" fillId="0" borderId="0" applyProtection="0"/>
    <xf numFmtId="0" fontId="277" fillId="0" borderId="10" applyNumberFormat="0" applyFill="0" applyProtection="0"/>
    <xf numFmtId="0" fontId="25" fillId="0" borderId="0" applyProtection="0"/>
    <xf numFmtId="0" fontId="25" fillId="0" borderId="0"/>
    <xf numFmtId="0" fontId="25" fillId="0" borderId="0"/>
    <xf numFmtId="0" fontId="25" fillId="0" borderId="0"/>
    <xf numFmtId="0" fontId="25" fillId="0" borderId="0"/>
    <xf numFmtId="0" fontId="25" fillId="0" borderId="0"/>
    <xf numFmtId="0" fontId="25" fillId="0" borderId="0"/>
    <xf numFmtId="240" fontId="278" fillId="0" borderId="10" applyBorder="0" applyProtection="0">
      <alignment horizontal="right" vertical="center"/>
    </xf>
    <xf numFmtId="0" fontId="279" fillId="62" borderId="0" applyBorder="0" applyProtection="0">
      <alignment horizontal="centerContinuous" vertical="center"/>
    </xf>
    <xf numFmtId="0" fontId="279" fillId="153" borderId="10" applyBorder="0" applyProtection="0">
      <alignment horizontal="centerContinuous" vertical="center"/>
    </xf>
    <xf numFmtId="0" fontId="278" fillId="0" borderId="0" applyBorder="0" applyProtection="0">
      <alignment vertical="center"/>
    </xf>
    <xf numFmtId="0" fontId="154" fillId="0" borderId="0" applyBorder="0" applyProtection="0">
      <alignment horizontal="left"/>
    </xf>
    <xf numFmtId="0" fontId="154" fillId="0" borderId="0" applyBorder="0" applyProtection="0">
      <alignment horizontal="left"/>
    </xf>
    <xf numFmtId="0" fontId="154" fillId="0" borderId="0" applyBorder="0" applyProtection="0">
      <alignment horizontal="left"/>
    </xf>
    <xf numFmtId="0" fontId="151" fillId="0" borderId="0" applyNumberFormat="0" applyFill="0" applyBorder="0" applyProtection="0">
      <alignment horizontal="left"/>
    </xf>
    <xf numFmtId="0" fontId="276" fillId="0" borderId="0" applyFill="0" applyBorder="0" applyProtection="0"/>
    <xf numFmtId="0" fontId="175" fillId="0" borderId="0" applyNumberFormat="0" applyFill="0" applyBorder="0" applyProtection="0"/>
    <xf numFmtId="0" fontId="280" fillId="0" borderId="0">
      <alignment vertical="center"/>
    </xf>
    <xf numFmtId="0" fontId="280" fillId="0" borderId="0">
      <alignment vertical="center"/>
    </xf>
    <xf numFmtId="0" fontId="25" fillId="0" borderId="0"/>
    <xf numFmtId="0" fontId="280" fillId="0" borderId="0">
      <alignment vertical="center"/>
    </xf>
    <xf numFmtId="0" fontId="25" fillId="0" borderId="0"/>
    <xf numFmtId="0" fontId="280" fillId="0" borderId="0">
      <alignment vertical="center"/>
    </xf>
    <xf numFmtId="0" fontId="25" fillId="0" borderId="0" applyProtection="0"/>
    <xf numFmtId="0" fontId="280" fillId="0" borderId="0">
      <alignment vertical="center"/>
    </xf>
    <xf numFmtId="0" fontId="280" fillId="0" borderId="0">
      <alignment vertical="center"/>
    </xf>
    <xf numFmtId="0" fontId="280" fillId="0" borderId="0">
      <alignment vertical="center"/>
    </xf>
    <xf numFmtId="0" fontId="25" fillId="0" borderId="0"/>
    <xf numFmtId="0" fontId="280" fillId="0" borderId="0">
      <alignment vertical="center"/>
    </xf>
    <xf numFmtId="0" fontId="25" fillId="0" borderId="0" applyProtection="0"/>
    <xf numFmtId="0" fontId="25" fillId="0" borderId="0"/>
    <xf numFmtId="0" fontId="155" fillId="0" borderId="0">
      <alignment vertical="center"/>
    </xf>
    <xf numFmtId="0" fontId="155" fillId="0" borderId="0">
      <alignment vertical="center"/>
    </xf>
    <xf numFmtId="0" fontId="25" fillId="0" borderId="0"/>
    <xf numFmtId="0" fontId="155" fillId="0" borderId="0">
      <alignment vertical="center"/>
    </xf>
    <xf numFmtId="0" fontId="25" fillId="0" borderId="0"/>
    <xf numFmtId="0" fontId="155" fillId="0" borderId="0">
      <alignment vertical="center"/>
    </xf>
    <xf numFmtId="0" fontId="25" fillId="0" borderId="0" applyProtection="0"/>
    <xf numFmtId="0" fontId="25" fillId="0" borderId="0"/>
    <xf numFmtId="0" fontId="155" fillId="0" borderId="0">
      <alignment vertical="center"/>
    </xf>
    <xf numFmtId="0" fontId="25" fillId="0" borderId="0"/>
    <xf numFmtId="0" fontId="25" fillId="0" borderId="0"/>
    <xf numFmtId="0" fontId="25" fillId="0" borderId="0"/>
    <xf numFmtId="0" fontId="25" fillId="0" borderId="0"/>
    <xf numFmtId="0" fontId="163" fillId="0" borderId="0">
      <alignment vertical="center"/>
    </xf>
    <xf numFmtId="0" fontId="163" fillId="0" borderId="0">
      <alignment vertical="center"/>
    </xf>
    <xf numFmtId="0" fontId="25" fillId="0" borderId="0"/>
    <xf numFmtId="0" fontId="163" fillId="0" borderId="0">
      <alignment vertical="center"/>
    </xf>
    <xf numFmtId="0" fontId="25" fillId="0" borderId="0"/>
    <xf numFmtId="0" fontId="163" fillId="0" borderId="0">
      <alignment vertical="center"/>
    </xf>
    <xf numFmtId="0" fontId="25" fillId="0" borderId="0" applyProtection="0"/>
    <xf numFmtId="0" fontId="163" fillId="0" borderId="0">
      <alignment vertical="center"/>
    </xf>
    <xf numFmtId="0" fontId="163" fillId="0" borderId="0">
      <alignment vertical="center"/>
    </xf>
    <xf numFmtId="0" fontId="163" fillId="0" borderId="0">
      <alignment vertical="center"/>
    </xf>
    <xf numFmtId="0" fontId="25" fillId="0" borderId="0"/>
    <xf numFmtId="0" fontId="163" fillId="0" borderId="0">
      <alignment vertical="center"/>
    </xf>
    <xf numFmtId="0" fontId="25" fillId="0" borderId="0" applyProtection="0"/>
    <xf numFmtId="0" fontId="25" fillId="0" borderId="0"/>
    <xf numFmtId="0" fontId="25" fillId="0" borderId="0"/>
    <xf numFmtId="0" fontId="25" fillId="0" borderId="0" applyProtection="0"/>
    <xf numFmtId="0" fontId="276" fillId="0" borderId="0" applyFill="0" applyBorder="0" applyProtection="0">
      <alignment horizontal="left"/>
    </xf>
    <xf numFmtId="0" fontId="27" fillId="0" borderId="39" applyFill="0" applyBorder="0" applyProtection="0">
      <alignment horizontal="left" vertical="top"/>
    </xf>
    <xf numFmtId="0" fontId="27" fillId="0" borderId="39" applyFill="0" applyBorder="0" applyProtection="0">
      <alignment horizontal="left" vertical="top"/>
    </xf>
    <xf numFmtId="0" fontId="25" fillId="0" borderId="0" applyProtection="0"/>
    <xf numFmtId="0" fontId="100" fillId="0" borderId="0">
      <alignment horizontal="centerContinuous"/>
    </xf>
    <xf numFmtId="0" fontId="25" fillId="40" borderId="71" applyNumberFormat="0" applyAlignment="0" applyProtection="0">
      <alignment vertical="center"/>
    </xf>
    <xf numFmtId="0" fontId="25" fillId="40" borderId="71" applyNumberFormat="0" applyAlignment="0" applyProtection="0">
      <alignment vertical="center"/>
    </xf>
    <xf numFmtId="0" fontId="25" fillId="48" borderId="71" applyNumberFormat="0" applyProtection="0"/>
    <xf numFmtId="0" fontId="25" fillId="48" borderId="71" applyNumberFormat="0" applyProtection="0"/>
    <xf numFmtId="0" fontId="25" fillId="48" borderId="71" applyNumberFormat="0" applyProtection="0"/>
    <xf numFmtId="0" fontId="25" fillId="0" borderId="0" applyProtection="0"/>
    <xf numFmtId="0" fontId="281" fillId="40" borderId="72" applyNumberFormat="0" applyAlignment="0" applyProtection="0">
      <alignment vertical="center"/>
    </xf>
    <xf numFmtId="0" fontId="25" fillId="0" borderId="71" applyNumberFormat="0" applyProtection="0">
      <alignment horizontal="centerContinuous" vertical="center"/>
    </xf>
    <xf numFmtId="0" fontId="25" fillId="0" borderId="71" applyNumberFormat="0" applyProtection="0">
      <alignment horizontal="centerContinuous" vertical="center"/>
    </xf>
    <xf numFmtId="0" fontId="25" fillId="0" borderId="71" applyNumberFormat="0" applyProtection="0">
      <alignment horizontal="centerContinuous" vertical="center"/>
    </xf>
    <xf numFmtId="0" fontId="25" fillId="0" borderId="0"/>
    <xf numFmtId="0" fontId="25" fillId="0" borderId="71" applyNumberFormat="0" applyProtection="0">
      <alignment horizontal="centerContinuous" vertical="center"/>
    </xf>
    <xf numFmtId="0" fontId="25" fillId="0" borderId="0" applyProtection="0"/>
    <xf numFmtId="0" fontId="25" fillId="154" borderId="0" applyNumberFormat="0" applyBorder="0" applyAlignment="0" applyProtection="0">
      <alignment vertical="center"/>
    </xf>
    <xf numFmtId="0" fontId="25" fillId="154" borderId="0" applyNumberFormat="0" applyBorder="0" applyAlignment="0" applyProtection="0">
      <alignment vertical="center"/>
    </xf>
    <xf numFmtId="0" fontId="25" fillId="63" borderId="0" applyNumberFormat="0" applyBorder="0" applyProtection="0"/>
    <xf numFmtId="0" fontId="25" fillId="63" borderId="0" applyNumberFormat="0" applyBorder="0" applyProtection="0"/>
    <xf numFmtId="0" fontId="25" fillId="63" borderId="0" applyNumberFormat="0" applyBorder="0" applyProtection="0"/>
    <xf numFmtId="0" fontId="25" fillId="0" borderId="0" applyProtection="0"/>
    <xf numFmtId="0" fontId="25" fillId="40" borderId="0" applyNumberFormat="0" applyBorder="0" applyAlignment="0" applyProtection="0">
      <alignment vertical="center"/>
    </xf>
    <xf numFmtId="0" fontId="25" fillId="40" borderId="0" applyNumberFormat="0" applyBorder="0" applyAlignment="0" applyProtection="0">
      <alignment vertical="center"/>
    </xf>
    <xf numFmtId="0" fontId="25" fillId="48" borderId="0" applyNumberFormat="0" applyBorder="0" applyProtection="0"/>
    <xf numFmtId="0" fontId="25" fillId="48" borderId="0" applyNumberFormat="0" applyBorder="0" applyProtection="0"/>
    <xf numFmtId="0" fontId="25" fillId="48" borderId="0" applyNumberFormat="0" applyBorder="0" applyProtection="0"/>
    <xf numFmtId="0" fontId="25" fillId="0" borderId="0" applyProtection="0"/>
    <xf numFmtId="0" fontId="282" fillId="134" borderId="22" applyNumberFormat="0" applyAlignment="0" applyProtection="0"/>
    <xf numFmtId="0" fontId="283" fillId="0" borderId="0" applyNumberFormat="0" applyFill="0" applyBorder="0" applyAlignment="0" applyProtection="0"/>
    <xf numFmtId="0" fontId="284" fillId="0" borderId="0" applyNumberFormat="0" applyFill="0" applyBorder="0" applyAlignment="0" applyProtection="0"/>
    <xf numFmtId="49" fontId="104" fillId="0" borderId="10">
      <alignment vertical="center"/>
    </xf>
    <xf numFmtId="0" fontId="25" fillId="0" borderId="0" applyProtection="0"/>
    <xf numFmtId="0" fontId="190" fillId="0" borderId="0" applyNumberFormat="0" applyFill="0" applyBorder="0">
      <alignment horizontal="left"/>
    </xf>
    <xf numFmtId="230" fontId="104" fillId="0" borderId="0" applyFont="0" applyFill="0" applyBorder="0" applyProtection="0">
      <alignment horizontal="left"/>
    </xf>
    <xf numFmtId="230" fontId="285" fillId="0" borderId="0" applyFont="0" applyFill="0" applyBorder="0" applyProtection="0">
      <alignment horizontal="left"/>
    </xf>
    <xf numFmtId="0" fontId="286" fillId="0" borderId="0" applyNumberFormat="0" applyFill="0" applyBorder="0" applyProtection="0"/>
    <xf numFmtId="0" fontId="25" fillId="0" borderId="0"/>
    <xf numFmtId="0" fontId="286" fillId="0" borderId="0" applyNumberFormat="0" applyFill="0" applyBorder="0" applyProtection="0"/>
    <xf numFmtId="0" fontId="25" fillId="0" borderId="0"/>
    <xf numFmtId="0" fontId="287" fillId="0" borderId="0" applyNumberFormat="0" applyFill="0" applyBorder="0" applyProtection="0"/>
    <xf numFmtId="0" fontId="287" fillId="0" borderId="0" applyNumberFormat="0" applyFill="0" applyBorder="0" applyProtection="0"/>
    <xf numFmtId="0" fontId="286" fillId="0" borderId="0" applyNumberFormat="0" applyFill="0" applyBorder="0" applyProtection="0"/>
    <xf numFmtId="0" fontId="286" fillId="0" borderId="0"/>
    <xf numFmtId="49" fontId="39" fillId="0" borderId="0" applyFill="0" applyBorder="0" applyAlignment="0"/>
    <xf numFmtId="287" fontId="39" fillId="0" borderId="0" applyFill="0" applyBorder="0" applyAlignment="0"/>
    <xf numFmtId="288" fontId="39" fillId="0" borderId="0" applyFill="0" applyBorder="0" applyAlignment="0"/>
    <xf numFmtId="0" fontId="25" fillId="0" borderId="0" applyProtection="0"/>
    <xf numFmtId="0" fontId="145" fillId="0" borderId="0" applyNumberFormat="0" applyFill="0" applyBorder="0" applyAlignment="0" applyProtection="0"/>
    <xf numFmtId="0" fontId="141" fillId="0" borderId="0" applyNumberFormat="0" applyFill="0" applyBorder="0" applyAlignment="0" applyProtection="0"/>
    <xf numFmtId="0" fontId="25" fillId="0" borderId="0"/>
    <xf numFmtId="0" fontId="288" fillId="114" borderId="22" applyNumberFormat="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25" fillId="0" borderId="0"/>
    <xf numFmtId="0" fontId="108" fillId="0" borderId="0" applyNumberFormat="0" applyFill="0" applyBorder="0" applyAlignment="0" applyProtection="0"/>
    <xf numFmtId="0" fontId="25" fillId="0" borderId="0" applyProtection="0"/>
    <xf numFmtId="0" fontId="25" fillId="0" borderId="0"/>
    <xf numFmtId="0" fontId="108" fillId="0" borderId="0" applyNumberFormat="0" applyFill="0" applyBorder="0" applyAlignment="0" applyProtection="0"/>
    <xf numFmtId="0" fontId="108" fillId="0" borderId="0" applyNumberFormat="0" applyFill="0" applyBorder="0" applyAlignment="0" applyProtection="0"/>
    <xf numFmtId="0" fontId="25" fillId="0" borderId="0"/>
    <xf numFmtId="0" fontId="25" fillId="0" borderId="0" applyProtection="0"/>
    <xf numFmtId="0" fontId="4" fillId="0" borderId="0" applyNumberFormat="0" applyFill="0" applyBorder="0" applyAlignment="0" applyProtection="0"/>
    <xf numFmtId="0" fontId="265" fillId="0" borderId="0" applyNumberFormat="0" applyFill="0" applyBorder="0" applyAlignment="0" applyProtection="0"/>
    <xf numFmtId="0" fontId="25" fillId="0" borderId="0"/>
    <xf numFmtId="0" fontId="108" fillId="0" borderId="0" applyNumberFormat="0" applyFill="0" applyBorder="0" applyAlignment="0" applyProtection="0"/>
    <xf numFmtId="3" fontId="289" fillId="155" borderId="0" applyNumberFormat="0" applyFont="0" applyFill="0" applyAlignment="0" applyProtection="0">
      <alignment horizontal="centerContinuous"/>
    </xf>
    <xf numFmtId="0" fontId="290" fillId="62" borderId="0" applyBorder="0"/>
    <xf numFmtId="0" fontId="25" fillId="0" borderId="0" applyProtection="0"/>
    <xf numFmtId="0" fontId="108" fillId="0" borderId="0" applyNumberFormat="0" applyFill="0" applyBorder="0" applyAlignment="0" applyProtection="0"/>
    <xf numFmtId="0" fontId="25" fillId="0" borderId="0"/>
    <xf numFmtId="0" fontId="265" fillId="0" borderId="0" applyNumberFormat="0" applyFill="0" applyBorder="0" applyAlignment="0" applyProtection="0"/>
    <xf numFmtId="0" fontId="25" fillId="0" borderId="0"/>
    <xf numFmtId="0" fontId="25" fillId="0" borderId="0"/>
    <xf numFmtId="0" fontId="265" fillId="0" borderId="0" applyNumberFormat="0" applyFill="0" applyBorder="0" applyAlignment="0" applyProtection="0"/>
    <xf numFmtId="0" fontId="25" fillId="0" borderId="0"/>
    <xf numFmtId="0" fontId="25" fillId="0" borderId="0"/>
    <xf numFmtId="0" fontId="25" fillId="0" borderId="0"/>
    <xf numFmtId="0" fontId="25" fillId="0" borderId="0"/>
    <xf numFmtId="0" fontId="108" fillId="0" borderId="0" applyNumberFormat="0" applyFill="0" applyBorder="0" applyAlignment="0" applyProtection="0"/>
    <xf numFmtId="0" fontId="108" fillId="0" borderId="0" applyNumberFormat="0" applyFill="0" applyBorder="0" applyAlignment="0" applyProtection="0"/>
    <xf numFmtId="0" fontId="109" fillId="0" borderId="26" applyNumberFormat="0" applyFill="0" applyAlignment="0" applyProtection="0"/>
    <xf numFmtId="0" fontId="110" fillId="0" borderId="27" applyNumberFormat="0" applyFill="0" applyAlignment="0" applyProtection="0"/>
    <xf numFmtId="0" fontId="111" fillId="0" borderId="28" applyNumberFormat="0" applyFill="0" applyAlignment="0" applyProtection="0"/>
    <xf numFmtId="0" fontId="108" fillId="0" borderId="0" applyNumberFormat="0" applyFill="0" applyBorder="0" applyAlignment="0" applyProtection="0"/>
    <xf numFmtId="289" fontId="104" fillId="0" borderId="0" applyNumberFormat="0" applyFill="0" applyBorder="0" applyProtection="0">
      <alignment vertical="top"/>
    </xf>
    <xf numFmtId="0" fontId="287" fillId="0" borderId="0"/>
    <xf numFmtId="0" fontId="286" fillId="0" borderId="0"/>
    <xf numFmtId="0" fontId="25" fillId="0" borderId="0" applyProtection="0"/>
    <xf numFmtId="0" fontId="291" fillId="0" borderId="73" applyNumberFormat="0" applyFill="0" applyAlignment="0" applyProtection="0"/>
    <xf numFmtId="0" fontId="291" fillId="0" borderId="73" applyNumberFormat="0" applyFill="0" applyAlignment="0" applyProtection="0"/>
    <xf numFmtId="0" fontId="292"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5" fillId="0" borderId="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5" fillId="0" borderId="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5" fillId="0" borderId="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5"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5" fillId="0" borderId="0"/>
    <xf numFmtId="0" fontId="291"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5" fillId="0" borderId="0"/>
    <xf numFmtId="0" fontId="291" fillId="0" borderId="73" applyNumberFormat="0" applyFill="0" applyAlignment="0" applyProtection="0"/>
    <xf numFmtId="0" fontId="25" fillId="0" borderId="0"/>
    <xf numFmtId="0" fontId="18" fillId="0" borderId="9"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91" fillId="0" borderId="73" applyNumberFormat="0" applyFill="0" applyAlignment="0" applyProtection="0"/>
    <xf numFmtId="0" fontId="25" fillId="0" borderId="0"/>
    <xf numFmtId="0" fontId="291" fillId="0" borderId="73" applyNumberFormat="0" applyFill="0" applyAlignment="0" applyProtection="0"/>
    <xf numFmtId="0" fontId="291" fillId="0" borderId="76" applyNumberFormat="0" applyFill="0" applyAlignment="0" applyProtection="0"/>
    <xf numFmtId="0" fontId="291" fillId="0" borderId="76"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5" fillId="0" borderId="0"/>
    <xf numFmtId="0" fontId="291" fillId="0" borderId="74" applyNumberFormat="0" applyFill="0" applyAlignment="0" applyProtection="0"/>
    <xf numFmtId="0" fontId="291" fillId="0" borderId="74"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0" fontId="292" fillId="0" borderId="73" applyNumberFormat="0" applyFill="0" applyAlignment="0" applyProtection="0"/>
    <xf numFmtId="254" fontId="293" fillId="0" borderId="0" applyFill="0" applyBorder="0" applyProtection="0"/>
    <xf numFmtId="290" fontId="293" fillId="0" borderId="0" applyFill="0" applyBorder="0" applyProtection="0"/>
    <xf numFmtId="0" fontId="291"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5" fillId="0" borderId="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5" fillId="0" borderId="0" applyProtection="0"/>
    <xf numFmtId="0" fontId="96" fillId="0" borderId="73" applyNumberFormat="0" applyFill="0" applyAlignment="0" applyProtection="0"/>
    <xf numFmtId="0" fontId="291"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5" fillId="0" borderId="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291" fillId="0" borderId="74" applyNumberFormat="0" applyFill="0" applyAlignment="0" applyProtection="0"/>
    <xf numFmtId="0" fontId="25" fillId="0" borderId="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5" fillId="0" borderId="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1" fillId="0" borderId="74"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5" fillId="0" borderId="0" applyProtection="0"/>
    <xf numFmtId="0" fontId="291"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5" fillId="0" borderId="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96" fillId="0" borderId="73" applyNumberFormat="0" applyFill="0" applyAlignment="0" applyProtection="0"/>
    <xf numFmtId="0" fontId="292" fillId="0" borderId="73" applyNumberFormat="0" applyFill="0" applyAlignment="0" applyProtection="0"/>
    <xf numFmtId="291" fontId="294" fillId="0" borderId="0" applyBorder="0"/>
    <xf numFmtId="201" fontId="100" fillId="132" borderId="0">
      <alignment horizontal="center"/>
    </xf>
    <xf numFmtId="201" fontId="100" fillId="132" borderId="0">
      <alignment horizontal="center"/>
    </xf>
    <xf numFmtId="0" fontId="25" fillId="0" borderId="0" applyProtection="0"/>
    <xf numFmtId="201" fontId="100" fillId="132" borderId="0">
      <alignment horizontal="center"/>
    </xf>
    <xf numFmtId="0" fontId="274" fillId="37" borderId="29" applyNumberFormat="0" applyAlignment="0" applyProtection="0"/>
    <xf numFmtId="0" fontId="25" fillId="0" borderId="0"/>
    <xf numFmtId="0" fontId="25" fillId="0" borderId="0"/>
    <xf numFmtId="0" fontId="25" fillId="0" borderId="0"/>
    <xf numFmtId="165" fontId="25" fillId="0" borderId="0" applyFont="0" applyFill="0" applyBorder="0" applyAlignment="0" applyProtection="0"/>
    <xf numFmtId="0" fontId="25" fillId="0" borderId="0"/>
    <xf numFmtId="165" fontId="25" fillId="0" borderId="0" applyFont="0" applyFill="0" applyBorder="0" applyAlignment="0" applyProtection="0"/>
    <xf numFmtId="0" fontId="25" fillId="0" borderId="0" applyProtection="0"/>
    <xf numFmtId="0" fontId="25" fillId="0" borderId="0"/>
    <xf numFmtId="165" fontId="25" fillId="0" borderId="0" applyFont="0" applyFill="0" applyBorder="0" applyAlignment="0" applyProtection="0"/>
    <xf numFmtId="0" fontId="25" fillId="0" borderId="0"/>
    <xf numFmtId="165" fontId="25" fillId="0" borderId="0" applyFont="0" applyFill="0" applyBorder="0" applyAlignment="0" applyProtection="0"/>
    <xf numFmtId="0" fontId="25" fillId="0" borderId="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7" fillId="0" borderId="0" applyFont="0" applyFill="0" applyBorder="0" applyAlignment="0" applyProtection="0"/>
    <xf numFmtId="43" fontId="25" fillId="0" borderId="0" applyFont="0" applyFill="0" applyBorder="0" applyAlignment="0" applyProtection="0"/>
    <xf numFmtId="166" fontId="27"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7" fillId="0" borderId="0" applyFont="0" applyFill="0" applyBorder="0" applyAlignment="0" applyProtection="0"/>
    <xf numFmtId="0" fontId="25" fillId="0" borderId="0"/>
    <xf numFmtId="166" fontId="27"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7" fillId="0" borderId="0" applyFont="0" applyFill="0" applyBorder="0" applyAlignment="0" applyProtection="0"/>
    <xf numFmtId="0" fontId="25" fillId="0" borderId="0"/>
    <xf numFmtId="166" fontId="27"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166" fontId="25" fillId="0" borderId="0" applyFont="0" applyFill="0" applyBorder="0" applyAlignment="0" applyProtection="0"/>
    <xf numFmtId="166" fontId="27" fillId="0" borderId="0" applyFont="0" applyFill="0" applyBorder="0" applyAlignment="0" applyProtection="0"/>
    <xf numFmtId="43"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70" fontId="25" fillId="0" borderId="0" applyFont="0" applyFill="0" applyBorder="0" applyAlignment="0" applyProtection="0"/>
    <xf numFmtId="0" fontId="25" fillId="0" borderId="0" applyProtection="0"/>
    <xf numFmtId="170" fontId="25" fillId="0" borderId="0" applyFont="0" applyFill="0" applyBorder="0" applyAlignment="0" applyProtection="0"/>
    <xf numFmtId="166" fontId="27" fillId="0" borderId="0" applyFont="0" applyFill="0" applyBorder="0" applyAlignment="0" applyProtection="0"/>
    <xf numFmtId="43" fontId="25" fillId="0" borderId="0" applyFont="0" applyFill="0" applyBorder="0" applyAlignment="0" applyProtection="0"/>
    <xf numFmtId="0" fontId="25" fillId="0" borderId="0"/>
    <xf numFmtId="166" fontId="25" fillId="0" borderId="0" applyFont="0" applyFill="0" applyBorder="0" applyAlignment="0" applyProtection="0"/>
    <xf numFmtId="43"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70" fontId="25" fillId="0" borderId="0" applyFont="0" applyFill="0" applyBorder="0" applyAlignment="0" applyProtection="0"/>
    <xf numFmtId="170" fontId="25" fillId="0" borderId="0" applyFont="0" applyFill="0" applyBorder="0" applyAlignment="0" applyProtection="0"/>
    <xf numFmtId="166" fontId="25" fillId="0" borderId="0" applyFont="0" applyFill="0" applyBorder="0" applyAlignment="0" applyProtection="0"/>
    <xf numFmtId="0" fontId="25" fillId="0" borderId="0" applyProtection="0"/>
    <xf numFmtId="0" fontId="25" fillId="0" borderId="0" applyProtection="0"/>
    <xf numFmtId="0" fontId="25" fillId="0" borderId="0" applyProtection="0"/>
    <xf numFmtId="166" fontId="25" fillId="0" borderId="0" applyFont="0" applyFill="0" applyBorder="0" applyAlignment="0" applyProtection="0"/>
    <xf numFmtId="0" fontId="25" fillId="0" borderId="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0" fontId="204"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0" fontId="25" fillId="0" borderId="0"/>
    <xf numFmtId="0" fontId="25" fillId="0" borderId="0" applyProtection="0"/>
    <xf numFmtId="0" fontId="25" fillId="0" borderId="0" applyProtection="0"/>
    <xf numFmtId="0" fontId="25" fillId="0" borderId="0"/>
    <xf numFmtId="0" fontId="25" fillId="0" borderId="0" applyProtection="0"/>
    <xf numFmtId="0" fontId="25" fillId="0" borderId="0" applyProtection="0"/>
    <xf numFmtId="0" fontId="25" fillId="0" borderId="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166" fontId="27" fillId="0" borderId="0" applyFont="0" applyFill="0" applyBorder="0" applyAlignment="0" applyProtection="0"/>
    <xf numFmtId="0" fontId="25" fillId="0" borderId="0"/>
    <xf numFmtId="170"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43" fontId="25" fillId="0" borderId="0" applyFont="0" applyFill="0" applyBorder="0" applyAlignment="0" applyProtection="0"/>
    <xf numFmtId="166" fontId="25" fillId="0" borderId="0" applyFont="0" applyFill="0" applyBorder="0" applyAlignment="0" applyProtection="0"/>
    <xf numFmtId="170" fontId="57" fillId="0" borderId="0" applyFont="0" applyFill="0" applyBorder="0" applyAlignment="0" applyProtection="0"/>
    <xf numFmtId="0" fontId="25" fillId="0" borderId="0" applyProtection="0"/>
    <xf numFmtId="170" fontId="57" fillId="0" borderId="0" applyFont="0" applyFill="0" applyBorder="0" applyAlignment="0" applyProtection="0"/>
    <xf numFmtId="170" fontId="204" fillId="0" borderId="0" applyFont="0" applyFill="0" applyBorder="0" applyAlignment="0" applyProtection="0"/>
    <xf numFmtId="0" fontId="25" fillId="0" borderId="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166" fontId="27" fillId="0" borderId="0" applyFont="0" applyFill="0" applyBorder="0" applyAlignment="0" applyProtection="0"/>
    <xf numFmtId="0" fontId="25" fillId="0" borderId="0"/>
    <xf numFmtId="0" fontId="25" fillId="0" borderId="0"/>
    <xf numFmtId="0" fontId="25" fillId="0" borderId="0"/>
    <xf numFmtId="166" fontId="27" fillId="0" borderId="0" applyFont="0" applyFill="0" applyBorder="0" applyAlignment="0" applyProtection="0"/>
    <xf numFmtId="0" fontId="25" fillId="0" borderId="0"/>
    <xf numFmtId="166" fontId="27" fillId="0" borderId="0" applyFont="0" applyFill="0" applyBorder="0" applyAlignment="0" applyProtection="0"/>
    <xf numFmtId="0" fontId="25" fillId="0" borderId="0" applyProtection="0"/>
    <xf numFmtId="0" fontId="25" fillId="0" borderId="0"/>
    <xf numFmtId="0" fontId="25" fillId="0" borderId="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70" fontId="50" fillId="0" borderId="0" applyFont="0" applyFill="0" applyBorder="0" applyAlignment="0" applyProtection="0"/>
    <xf numFmtId="0" fontId="25" fillId="0" borderId="0"/>
    <xf numFmtId="0" fontId="25" fillId="0" borderId="0"/>
    <xf numFmtId="170" fontId="50" fillId="0" borderId="0" applyFont="0" applyFill="0" applyBorder="0" applyAlignment="0" applyProtection="0"/>
    <xf numFmtId="0" fontId="25" fillId="0" borderId="0"/>
    <xf numFmtId="170" fontId="50" fillId="0" borderId="0" applyFont="0" applyFill="0" applyBorder="0" applyAlignment="0" applyProtection="0"/>
    <xf numFmtId="0" fontId="25" fillId="0" borderId="0" applyProtection="0"/>
    <xf numFmtId="0" fontId="25" fillId="0" borderId="0"/>
    <xf numFmtId="166" fontId="27"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70" fontId="27"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6" fontId="25" fillId="0" borderId="0" applyFont="0" applyFill="0" applyBorder="0" applyAlignment="0" applyProtection="0"/>
    <xf numFmtId="166" fontId="25" fillId="0" borderId="0" applyFont="0" applyFill="0" applyBorder="0" applyAlignment="0" applyProtection="0"/>
    <xf numFmtId="166" fontId="27" fillId="0" borderId="0" applyFont="0" applyFill="0" applyBorder="0" applyAlignment="0" applyProtection="0"/>
    <xf numFmtId="0" fontId="25" fillId="0" borderId="0"/>
    <xf numFmtId="0" fontId="25" fillId="0" borderId="0"/>
    <xf numFmtId="166" fontId="27" fillId="0" borderId="0" applyFont="0" applyFill="0" applyBorder="0" applyAlignment="0" applyProtection="0"/>
    <xf numFmtId="0" fontId="25" fillId="0" borderId="0"/>
    <xf numFmtId="166" fontId="25" fillId="0" borderId="0" applyFont="0" applyFill="0" applyBorder="0" applyAlignment="0" applyProtection="0"/>
    <xf numFmtId="0" fontId="25" fillId="0" borderId="0" applyProtection="0"/>
    <xf numFmtId="165" fontId="25" fillId="0" borderId="0" applyFont="0" applyFill="0" applyBorder="0" applyAlignment="0" applyProtection="0"/>
    <xf numFmtId="166" fontId="46" fillId="0" borderId="0" applyFont="0" applyFill="0" applyBorder="0" applyAlignment="0" applyProtection="0"/>
    <xf numFmtId="40" fontId="57" fillId="0" borderId="0" applyFont="0" applyFill="0" applyBorder="0" applyAlignment="0" applyProtection="0"/>
    <xf numFmtId="0" fontId="295" fillId="0" borderId="0" applyNumberFormat="0" applyFill="0" applyBorder="0" applyAlignment="0" applyProtection="0"/>
    <xf numFmtId="0" fontId="34" fillId="0" borderId="0"/>
    <xf numFmtId="0" fontId="79" fillId="42" borderId="0" applyNumberFormat="0" applyBorder="0" applyAlignment="0" applyProtection="0"/>
    <xf numFmtId="0" fontId="296" fillId="0" borderId="0">
      <alignment horizontal="fill"/>
    </xf>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5" fillId="0" borderId="0"/>
    <xf numFmtId="0" fontId="25" fillId="0" borderId="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5" fillId="0" borderId="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47" fillId="72"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5" fillId="0" borderId="0"/>
    <xf numFmtId="0" fontId="25" fillId="0" borderId="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199" fillId="40" borderId="29" applyNumberFormat="0" applyAlignment="0" applyProtection="0"/>
    <xf numFmtId="0" fontId="25" fillId="0" borderId="0" applyProtection="0"/>
    <xf numFmtId="0" fontId="25" fillId="0" borderId="0"/>
    <xf numFmtId="0" fontId="25" fillId="0" borderId="0"/>
    <xf numFmtId="0" fontId="246" fillId="72" borderId="29" applyNumberFormat="0" applyAlignment="0" applyProtection="0"/>
    <xf numFmtId="0" fontId="63" fillId="84" borderId="0" applyNumberFormat="0" applyBorder="0" applyAlignment="0" applyProtection="0"/>
    <xf numFmtId="0" fontId="25" fillId="0" borderId="0"/>
    <xf numFmtId="0" fontId="62" fillId="86" borderId="0" applyNumberFormat="0" applyBorder="0" applyAlignment="0" applyProtection="0"/>
    <xf numFmtId="0" fontId="25" fillId="0" borderId="0" applyProtection="0"/>
    <xf numFmtId="0" fontId="25" fillId="0" borderId="0"/>
    <xf numFmtId="0" fontId="19" fillId="9" borderId="0" applyNumberFormat="0" applyBorder="0" applyAlignment="0" applyProtection="0"/>
    <xf numFmtId="0" fontId="25" fillId="0" borderId="0"/>
    <xf numFmtId="0" fontId="62" fillId="86" borderId="0" applyNumberFormat="0" applyBorder="0" applyAlignment="0" applyProtection="0"/>
    <xf numFmtId="0" fontId="25" fillId="0" borderId="0"/>
    <xf numFmtId="0" fontId="25" fillId="0" borderId="0"/>
    <xf numFmtId="0" fontId="25" fillId="0" borderId="0"/>
    <xf numFmtId="0" fontId="25" fillId="0" borderId="0"/>
    <xf numFmtId="0" fontId="61" fillId="84" borderId="0" applyNumberFormat="0" applyBorder="0" applyAlignment="0" applyProtection="0"/>
    <xf numFmtId="0" fontId="63" fillId="90" borderId="0" applyNumberFormat="0" applyBorder="0" applyAlignment="0" applyProtection="0"/>
    <xf numFmtId="0" fontId="25" fillId="0" borderId="0"/>
    <xf numFmtId="0" fontId="62" fillId="75" borderId="0" applyNumberFormat="0" applyBorder="0" applyAlignment="0" applyProtection="0"/>
    <xf numFmtId="0" fontId="25" fillId="0" borderId="0" applyProtection="0"/>
    <xf numFmtId="0" fontId="25" fillId="0" borderId="0"/>
    <xf numFmtId="0" fontId="19" fillId="13" borderId="0" applyNumberFormat="0" applyBorder="0" applyAlignment="0" applyProtection="0"/>
    <xf numFmtId="0" fontId="25" fillId="0" borderId="0"/>
    <xf numFmtId="0" fontId="62" fillId="75" borderId="0" applyNumberFormat="0" applyBorder="0" applyAlignment="0" applyProtection="0"/>
    <xf numFmtId="0" fontId="25" fillId="0" borderId="0"/>
    <xf numFmtId="0" fontId="25" fillId="0" borderId="0"/>
    <xf numFmtId="0" fontId="25" fillId="0" borderId="0"/>
    <xf numFmtId="0" fontId="25" fillId="0" borderId="0"/>
    <xf numFmtId="0" fontId="61" fillId="90" borderId="0" applyNumberFormat="0" applyBorder="0" applyAlignment="0" applyProtection="0"/>
    <xf numFmtId="0" fontId="63" fillId="95" borderId="0" applyNumberFormat="0" applyBorder="0" applyAlignment="0" applyProtection="0"/>
    <xf numFmtId="0" fontId="25" fillId="0" borderId="0"/>
    <xf numFmtId="0" fontId="62" fillId="68" borderId="0" applyNumberFormat="0" applyBorder="0" applyAlignment="0" applyProtection="0"/>
    <xf numFmtId="0" fontId="25" fillId="0" borderId="0" applyProtection="0"/>
    <xf numFmtId="0" fontId="25" fillId="0" borderId="0"/>
    <xf numFmtId="0" fontId="19" fillId="17" borderId="0" applyNumberFormat="0" applyBorder="0" applyAlignment="0" applyProtection="0"/>
    <xf numFmtId="0" fontId="25" fillId="0" borderId="0"/>
    <xf numFmtId="0" fontId="62" fillId="68" borderId="0" applyNumberFormat="0" applyBorder="0" applyAlignment="0" applyProtection="0"/>
    <xf numFmtId="0" fontId="25" fillId="0" borderId="0"/>
    <xf numFmtId="0" fontId="25" fillId="0" borderId="0"/>
    <xf numFmtId="0" fontId="25" fillId="0" borderId="0"/>
    <xf numFmtId="0" fontId="25" fillId="0" borderId="0"/>
    <xf numFmtId="0" fontId="61" fillId="95" borderId="0" applyNumberFormat="0" applyBorder="0" applyAlignment="0" applyProtection="0"/>
    <xf numFmtId="0" fontId="63" fillId="78" borderId="0" applyNumberFormat="0" applyBorder="0" applyAlignment="0" applyProtection="0"/>
    <xf numFmtId="0" fontId="25" fillId="0" borderId="0"/>
    <xf numFmtId="0" fontId="62" fillId="99" borderId="0" applyNumberFormat="0" applyBorder="0" applyAlignment="0" applyProtection="0"/>
    <xf numFmtId="0" fontId="25" fillId="0" borderId="0" applyProtection="0"/>
    <xf numFmtId="0" fontId="25" fillId="0" borderId="0"/>
    <xf numFmtId="0" fontId="19" fillId="21" borderId="0" applyNumberFormat="0" applyBorder="0" applyAlignment="0" applyProtection="0"/>
    <xf numFmtId="0" fontId="25" fillId="0" borderId="0"/>
    <xf numFmtId="0" fontId="62" fillId="99" borderId="0" applyNumberFormat="0" applyBorder="0" applyAlignment="0" applyProtection="0"/>
    <xf numFmtId="0" fontId="25" fillId="0" borderId="0"/>
    <xf numFmtId="0" fontId="25" fillId="0" borderId="0"/>
    <xf numFmtId="0" fontId="25" fillId="0" borderId="0"/>
    <xf numFmtId="0" fontId="25" fillId="0" borderId="0"/>
    <xf numFmtId="0" fontId="61" fillId="78" borderId="0" applyNumberFormat="0" applyBorder="0" applyAlignment="0" applyProtection="0"/>
    <xf numFmtId="0" fontId="63" fillId="79" borderId="0" applyNumberFormat="0" applyBorder="0" applyAlignment="0" applyProtection="0"/>
    <xf numFmtId="0" fontId="25" fillId="0" borderId="0"/>
    <xf numFmtId="0" fontId="62" fillId="79" borderId="0" applyNumberFormat="0" applyBorder="0" applyAlignment="0" applyProtection="0"/>
    <xf numFmtId="0" fontId="25" fillId="0" borderId="0" applyProtection="0"/>
    <xf numFmtId="0" fontId="25" fillId="0" borderId="0"/>
    <xf numFmtId="0" fontId="19" fillId="25" borderId="0" applyNumberFormat="0" applyBorder="0" applyAlignment="0" applyProtection="0"/>
    <xf numFmtId="0" fontId="25" fillId="0" borderId="0"/>
    <xf numFmtId="0" fontId="62" fillId="79" borderId="0" applyNumberFormat="0" applyBorder="0" applyAlignment="0" applyProtection="0"/>
    <xf numFmtId="0" fontId="25" fillId="0" borderId="0"/>
    <xf numFmtId="0" fontId="25" fillId="0" borderId="0"/>
    <xf numFmtId="0" fontId="25" fillId="0" borderId="0"/>
    <xf numFmtId="0" fontId="25" fillId="0" borderId="0"/>
    <xf numFmtId="0" fontId="61" fillId="79" borderId="0" applyNumberFormat="0" applyBorder="0" applyAlignment="0" applyProtection="0"/>
    <xf numFmtId="0" fontId="63" fillId="75" borderId="0" applyNumberFormat="0" applyBorder="0" applyAlignment="0" applyProtection="0"/>
    <xf numFmtId="0" fontId="25" fillId="0" borderId="0"/>
    <xf numFmtId="0" fontId="62" fillId="90" borderId="0" applyNumberFormat="0" applyBorder="0" applyAlignment="0" applyProtection="0"/>
    <xf numFmtId="0" fontId="25" fillId="0" borderId="0" applyProtection="0"/>
    <xf numFmtId="0" fontId="25" fillId="0" borderId="0"/>
    <xf numFmtId="0" fontId="19" fillId="29" borderId="0" applyNumberFormat="0" applyBorder="0" applyAlignment="0" applyProtection="0"/>
    <xf numFmtId="0" fontId="25" fillId="0" borderId="0"/>
    <xf numFmtId="0" fontId="62" fillId="90" borderId="0" applyNumberFormat="0" applyBorder="0" applyAlignment="0" applyProtection="0"/>
    <xf numFmtId="0" fontId="25" fillId="0" borderId="0"/>
    <xf numFmtId="0" fontId="25" fillId="0" borderId="0"/>
    <xf numFmtId="0" fontId="25" fillId="0" borderId="0"/>
    <xf numFmtId="0" fontId="25" fillId="0" borderId="0"/>
    <xf numFmtId="0" fontId="61" fillId="75" borderId="0" applyNumberFormat="0" applyBorder="0" applyAlignment="0" applyProtection="0"/>
    <xf numFmtId="0" fontId="25" fillId="38" borderId="47" applyNumberFormat="0" applyFont="0" applyAlignment="0" applyProtection="0"/>
    <xf numFmtId="292" fontId="25" fillId="0" borderId="0" applyFont="0" applyFill="0" applyBorder="0" applyAlignment="0" applyProtection="0"/>
    <xf numFmtId="293" fontId="25" fillId="0" borderId="0" applyFont="0" applyFill="0" applyBorder="0" applyAlignment="0" applyProtection="0"/>
    <xf numFmtId="0" fontId="25" fillId="0" borderId="0" applyProtection="0"/>
    <xf numFmtId="167" fontId="57" fillId="0" borderId="0" applyFont="0" applyFill="0" applyBorder="0" applyAlignment="0" applyProtection="0"/>
    <xf numFmtId="293" fontId="25" fillId="0" borderId="0" applyFont="0" applyFill="0" applyBorder="0" applyAlignment="0" applyProtection="0"/>
    <xf numFmtId="0" fontId="25" fillId="0" borderId="0" applyProtection="0"/>
    <xf numFmtId="0" fontId="25" fillId="0" borderId="0" applyProtection="0"/>
    <xf numFmtId="169" fontId="2" fillId="0" borderId="0" applyFont="0" applyFill="0" applyBorder="0" applyAlignment="0" applyProtection="0"/>
    <xf numFmtId="0" fontId="297" fillId="0" borderId="0" applyNumberFormat="0" applyFill="0" applyBorder="0" applyAlignment="0" applyProtection="0"/>
    <xf numFmtId="0" fontId="107" fillId="0" borderId="0" applyNumberFormat="0" applyFill="0" applyBorder="0" applyAlignment="0" applyProtection="0"/>
    <xf numFmtId="0" fontId="25" fillId="0" borderId="0"/>
    <xf numFmtId="0" fontId="145" fillId="0" borderId="0" applyNumberFormat="0" applyFill="0" applyBorder="0" applyAlignment="0" applyProtection="0"/>
    <xf numFmtId="0" fontId="25" fillId="0" borderId="0" applyProtection="0"/>
    <xf numFmtId="0" fontId="25" fillId="0" borderId="0"/>
    <xf numFmtId="0" fontId="16" fillId="0" borderId="0" applyNumberFormat="0" applyFill="0" applyBorder="0" applyAlignment="0" applyProtection="0"/>
    <xf numFmtId="0" fontId="25" fillId="0" borderId="0"/>
    <xf numFmtId="0" fontId="145" fillId="0" borderId="0" applyNumberFormat="0" applyFill="0" applyBorder="0" applyAlignment="0" applyProtection="0"/>
    <xf numFmtId="0" fontId="25" fillId="0" borderId="0"/>
    <xf numFmtId="0" fontId="25" fillId="0" borderId="0"/>
    <xf numFmtId="0" fontId="145" fillId="0" borderId="0" applyNumberFormat="0" applyFill="0" applyBorder="0" applyAlignment="0" applyProtection="0"/>
    <xf numFmtId="0" fontId="145" fillId="0" borderId="0" applyNumberFormat="0" applyFill="0" applyBorder="0" applyAlignment="0" applyProtection="0"/>
    <xf numFmtId="0" fontId="25" fillId="0" borderId="0"/>
    <xf numFmtId="0" fontId="72" fillId="0" borderId="0" applyNumberFormat="0" applyFill="0" applyBorder="0" applyAlignment="0" applyProtection="0"/>
    <xf numFmtId="0" fontId="298" fillId="0" borderId="0" applyNumberFormat="0" applyFill="0" applyBorder="0" applyAlignment="0"/>
    <xf numFmtId="0" fontId="25" fillId="0" borderId="0" applyProtection="0"/>
    <xf numFmtId="0" fontId="25" fillId="0" borderId="0" applyProtection="0"/>
    <xf numFmtId="0" fontId="25" fillId="0" borderId="0" applyProtection="0"/>
    <xf numFmtId="0" fontId="25" fillId="0" borderId="0" applyProtection="0"/>
    <xf numFmtId="0" fontId="25" fillId="0" borderId="0"/>
    <xf numFmtId="0" fontId="25" fillId="0" borderId="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289" fontId="104" fillId="40" borderId="0" applyNumberFormat="0" applyBorder="0" applyProtection="0">
      <alignment horizontal="centerContinuous" vertical="center"/>
    </xf>
    <xf numFmtId="0" fontId="107" fillId="0" borderId="0" applyNumberFormat="0" applyFill="0" applyBorder="0" applyAlignment="0" applyProtection="0"/>
    <xf numFmtId="0" fontId="145" fillId="0" borderId="0" applyNumberFormat="0" applyFill="0" applyBorder="0" applyAlignment="0" applyProtection="0"/>
    <xf numFmtId="0" fontId="25" fillId="0" borderId="0" applyProtection="0"/>
    <xf numFmtId="0" fontId="25" fillId="0" borderId="0" applyProtection="0"/>
    <xf numFmtId="0" fontId="107" fillId="0" borderId="0" applyNumberFormat="0" applyFill="0" applyBorder="0" applyAlignment="0" applyProtection="0"/>
    <xf numFmtId="0" fontId="16" fillId="0" borderId="0" applyNumberFormat="0" applyFill="0" applyBorder="0" applyAlignment="0" applyProtection="0"/>
    <xf numFmtId="0" fontId="145" fillId="0" borderId="0" applyNumberFormat="0" applyFill="0" applyBorder="0" applyAlignment="0" applyProtection="0"/>
    <xf numFmtId="0" fontId="103" fillId="0" borderId="0" applyNumberFormat="0" applyFill="0" applyBorder="0" applyAlignment="0" applyProtection="0"/>
    <xf numFmtId="294" fontId="25" fillId="0" borderId="0" applyFont="0" applyFill="0" applyBorder="0" applyAlignment="0" applyProtection="0"/>
    <xf numFmtId="295" fontId="25" fillId="0" borderId="0" applyFont="0" applyFill="0" applyBorder="0" applyAlignment="0" applyProtection="0"/>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0" fontId="25" fillId="0" borderId="0"/>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0" fontId="25" fillId="0" borderId="0"/>
    <xf numFmtId="0" fontId="25" fillId="0" borderId="0" applyProtection="0"/>
    <xf numFmtId="1" fontId="100" fillId="0" borderId="11" applyFill="0" applyProtection="0">
      <alignment horizontal="right"/>
    </xf>
    <xf numFmtId="1" fontId="100" fillId="0" borderId="11" applyFill="0" applyProtection="0">
      <alignment horizontal="right"/>
    </xf>
    <xf numFmtId="0" fontId="25" fillId="0" borderId="0" applyProtection="0"/>
    <xf numFmtId="1" fontId="100" fillId="0" borderId="11" applyFill="0" applyProtection="0">
      <alignment horizontal="right"/>
    </xf>
    <xf numFmtId="1" fontId="100" fillId="0" borderId="11" applyFill="0" applyProtection="0">
      <alignment horizontal="right"/>
    </xf>
    <xf numFmtId="0" fontId="25" fillId="0" borderId="0"/>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0" fontId="25" fillId="0" borderId="0"/>
    <xf numFmtId="0" fontId="25" fillId="0" borderId="0" applyProtection="0"/>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0" fontId="25" fillId="0" borderId="0"/>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0" fontId="25" fillId="0" borderId="0"/>
    <xf numFmtId="0" fontId="25" fillId="0" borderId="0" applyProtection="0"/>
    <xf numFmtId="1" fontId="100" fillId="0" borderId="11" applyFill="0" applyProtection="0">
      <alignment horizontal="right"/>
    </xf>
    <xf numFmtId="1" fontId="100" fillId="0" borderId="11" applyFill="0" applyProtection="0">
      <alignment horizontal="right"/>
    </xf>
    <xf numFmtId="0" fontId="25" fillId="0" borderId="0"/>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1" fontId="100" fillId="0" borderId="11" applyFill="0" applyProtection="0">
      <alignment horizontal="right"/>
    </xf>
    <xf numFmtId="0" fontId="25" fillId="0" borderId="0"/>
    <xf numFmtId="0" fontId="25" fillId="0" borderId="0" applyProtection="0"/>
    <xf numFmtId="0" fontId="25" fillId="0" borderId="0"/>
    <xf numFmtId="1" fontId="100" fillId="0" borderId="11" applyFill="0" applyProtection="0">
      <alignment horizontal="right"/>
    </xf>
    <xf numFmtId="1" fontId="100" fillId="0" borderId="11" applyFill="0" applyProtection="0">
      <alignment horizontal="right"/>
    </xf>
    <xf numFmtId="0" fontId="25" fillId="0" borderId="0" applyProtection="0"/>
    <xf numFmtId="1" fontId="100" fillId="0" borderId="11" applyFill="0" applyProtection="0">
      <alignment horizontal="right"/>
    </xf>
    <xf numFmtId="1" fontId="100" fillId="0" borderId="11" applyFill="0" applyProtection="0">
      <alignment horizontal="right"/>
    </xf>
    <xf numFmtId="0" fontId="25" fillId="0" borderId="0"/>
    <xf numFmtId="296" fontId="25" fillId="0" borderId="0" applyFont="0" applyFill="0" applyBorder="0" applyAlignment="0" applyProtection="0"/>
    <xf numFmtId="0" fontId="25" fillId="0" borderId="0" applyProtection="0"/>
    <xf numFmtId="0" fontId="25" fillId="0" borderId="0" applyProtection="0"/>
    <xf numFmtId="297" fontId="93" fillId="0" borderId="0" applyFont="0" applyFill="0" applyBorder="0" applyAlignment="0" applyProtection="0"/>
    <xf numFmtId="0" fontId="299" fillId="128" borderId="0" applyNumberFormat="0" applyBorder="0" applyAlignment="0" applyProtection="0"/>
    <xf numFmtId="0" fontId="291" fillId="0" borderId="73" applyNumberFormat="0" applyFill="0" applyAlignment="0" applyProtection="0"/>
    <xf numFmtId="0" fontId="291" fillId="0" borderId="73" applyNumberFormat="0" applyFill="0" applyAlignment="0" applyProtection="0"/>
    <xf numFmtId="0" fontId="25" fillId="0" borderId="0" applyProtection="0"/>
    <xf numFmtId="0" fontId="69" fillId="84" borderId="0" applyNumberFormat="0" applyBorder="0" applyAlignment="0" applyProtection="0"/>
    <xf numFmtId="0" fontId="69" fillId="90" borderId="0" applyNumberFormat="0" applyBorder="0" applyAlignment="0" applyProtection="0"/>
    <xf numFmtId="0" fontId="69" fillId="95" borderId="0" applyNumberFormat="0" applyBorder="0" applyAlignment="0" applyProtection="0"/>
    <xf numFmtId="0" fontId="69" fillId="78" borderId="0" applyNumberFormat="0" applyBorder="0" applyAlignment="0" applyProtection="0"/>
    <xf numFmtId="0" fontId="69" fillId="79" borderId="0" applyNumberFormat="0" applyBorder="0" applyAlignment="0" applyProtection="0"/>
    <xf numFmtId="0" fontId="69" fillId="75" borderId="0" applyNumberFormat="0" applyBorder="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0" fillId="45" borderId="18"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1" fillId="72" borderId="29"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302" fillId="72" borderId="18" applyNumberFormat="0" applyAlignment="0" applyProtection="0"/>
    <xf numFmtId="0" fontId="25" fillId="0" borderId="0" applyProtection="0"/>
    <xf numFmtId="298" fontId="303" fillId="0" borderId="0" applyFont="0" applyFill="0" applyBorder="0" applyAlignment="0" applyProtection="0"/>
    <xf numFmtId="295" fontId="38" fillId="0" borderId="0" applyFont="0" applyFill="0" applyBorder="0" applyAlignment="0" applyProtection="0"/>
    <xf numFmtId="3" fontId="304" fillId="155" borderId="0" applyNumberFormat="0" applyFill="0" applyAlignment="0" applyProtection="0">
      <alignment horizontal="centerContinuous"/>
    </xf>
    <xf numFmtId="0" fontId="305" fillId="0" borderId="26" applyNumberFormat="0" applyFill="0" applyAlignment="0" applyProtection="0"/>
    <xf numFmtId="0" fontId="306" fillId="0" borderId="27" applyNumberFormat="0" applyFill="0" applyAlignment="0" applyProtection="0"/>
    <xf numFmtId="0" fontId="307" fillId="0" borderId="28" applyNumberFormat="0" applyFill="0" applyAlignment="0" applyProtection="0"/>
    <xf numFmtId="0" fontId="307" fillId="0" borderId="0" applyNumberFormat="0" applyFill="0" applyBorder="0" applyAlignment="0" applyProtection="0"/>
    <xf numFmtId="3" fontId="308" fillId="155" borderId="0" applyNumberFormat="0" applyFon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09" fillId="0" borderId="73" applyNumberFormat="0" applyFill="0" applyAlignment="0" applyProtection="0"/>
    <xf numFmtId="0" fontId="310" fillId="114" borderId="22" applyNumberFormat="0" applyAlignment="0" applyProtection="0"/>
    <xf numFmtId="0" fontId="311" fillId="0" borderId="0" applyNumberFormat="0" applyFill="0" applyBorder="0" applyAlignment="0" applyProtection="0"/>
    <xf numFmtId="0" fontId="312" fillId="35" borderId="0" applyNumberFormat="0" applyBorder="0" applyAlignment="0" applyProtection="0"/>
    <xf numFmtId="0" fontId="58" fillId="0" borderId="0"/>
    <xf numFmtId="0" fontId="303" fillId="0" borderId="0"/>
    <xf numFmtId="0" fontId="303" fillId="0" borderId="0"/>
    <xf numFmtId="0" fontId="313" fillId="0" borderId="0"/>
    <xf numFmtId="0" fontId="38" fillId="0" borderId="0"/>
    <xf numFmtId="0" fontId="25" fillId="0" borderId="0"/>
    <xf numFmtId="0" fontId="314" fillId="42" borderId="0" applyNumberFormat="0" applyBorder="0" applyAlignment="0" applyProtection="0"/>
    <xf numFmtId="0" fontId="315" fillId="0" borderId="0" applyNumberFormat="0" applyFill="0" applyBorder="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0" fontId="38" fillId="57" borderId="17" applyNumberFormat="0" applyFont="0" applyAlignment="0" applyProtection="0"/>
    <xf numFmtId="9" fontId="313" fillId="0" borderId="0" applyFont="0" applyFill="0" applyBorder="0" applyAlignment="0" applyProtection="0"/>
    <xf numFmtId="9" fontId="30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16" fillId="0" borderId="23" applyNumberFormat="0" applyFill="0" applyAlignment="0" applyProtection="0"/>
    <xf numFmtId="0" fontId="34" fillId="0" borderId="0"/>
    <xf numFmtId="0" fontId="38" fillId="155" borderId="0" applyFont="0" applyFill="0" applyBorder="0" applyAlignment="0" applyProtection="0"/>
    <xf numFmtId="0" fontId="317" fillId="0" borderId="0" applyNumberFormat="0" applyFill="0" applyBorder="0" applyAlignment="0" applyProtection="0"/>
    <xf numFmtId="3" fontId="318" fillId="155" borderId="0" applyNumberFormat="0" applyFill="0" applyAlignment="0" applyProtection="0">
      <alignment horizontal="right"/>
    </xf>
    <xf numFmtId="299" fontId="319" fillId="0" borderId="0" applyFont="0" applyFill="0" applyBorder="0" applyAlignment="0" applyProtection="0"/>
    <xf numFmtId="299" fontId="303" fillId="0" borderId="0" applyFont="0" applyFill="0" applyBorder="0" applyAlignment="0" applyProtection="0"/>
    <xf numFmtId="299" fontId="58" fillId="0" borderId="0" applyFont="0" applyFill="0" applyBorder="0" applyAlignment="0" applyProtection="0"/>
    <xf numFmtId="299" fontId="303" fillId="0" borderId="0" applyFont="0" applyFill="0" applyBorder="0" applyAlignment="0" applyProtection="0"/>
    <xf numFmtId="238" fontId="38" fillId="0" borderId="0" applyFont="0" applyFill="0" applyBorder="0" applyAlignment="0" applyProtection="0"/>
    <xf numFmtId="0" fontId="25" fillId="0" borderId="0"/>
    <xf numFmtId="0" fontId="320" fillId="43" borderId="0" applyNumberFormat="0" applyBorder="0" applyAlignment="0" applyProtection="0"/>
    <xf numFmtId="0" fontId="332" fillId="0" borderId="0">
      <alignment vertical="top"/>
    </xf>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37" fillId="0" borderId="0" applyNumberFormat="0" applyFill="0" applyBorder="0">
      <protection locked="0"/>
    </xf>
    <xf numFmtId="0" fontId="25" fillId="0" borderId="0"/>
    <xf numFmtId="0" fontId="25" fillId="0" borderId="0"/>
    <xf numFmtId="0" fontId="1" fillId="0" borderId="0"/>
    <xf numFmtId="0" fontId="25" fillId="0" borderId="0">
      <alignment vertical="top"/>
    </xf>
  </cellStyleXfs>
  <cellXfs count="111">
    <xf numFmtId="0" fontId="0" fillId="0" borderId="0" xfId="0"/>
    <xf numFmtId="0" fontId="20" fillId="0" borderId="0" xfId="0" applyFont="1"/>
    <xf numFmtId="0" fontId="22" fillId="0" borderId="0" xfId="0" applyFont="1"/>
    <xf numFmtId="0" fontId="23" fillId="0" borderId="0" xfId="0" applyFont="1"/>
    <xf numFmtId="0" fontId="24" fillId="0" borderId="0" xfId="0" applyFont="1"/>
    <xf numFmtId="0" fontId="23" fillId="0" borderId="10" xfId="0" applyFont="1" applyBorder="1"/>
    <xf numFmtId="0" fontId="30" fillId="33" borderId="0" xfId="7" applyFont="1" applyFill="1" applyAlignment="1">
      <alignment horizontal="right" vertical="top"/>
    </xf>
    <xf numFmtId="176" fontId="28" fillId="33" borderId="0" xfId="9" applyNumberFormat="1" applyFont="1" applyFill="1" applyAlignment="1">
      <alignment vertical="top"/>
    </xf>
    <xf numFmtId="0" fontId="27" fillId="0" borderId="0" xfId="0" applyFont="1" applyAlignment="1">
      <alignment horizontal="left" vertical="center" wrapText="1"/>
    </xf>
    <xf numFmtId="171" fontId="23" fillId="0" borderId="0" xfId="1" applyNumberFormat="1" applyFont="1" applyAlignment="1"/>
    <xf numFmtId="170" fontId="23" fillId="0" borderId="10" xfId="1" applyFont="1" applyBorder="1" applyAlignment="1"/>
    <xf numFmtId="170" fontId="23" fillId="0" borderId="10" xfId="0" applyNumberFormat="1" applyFont="1" applyBorder="1"/>
    <xf numFmtId="175" fontId="23" fillId="0" borderId="10" xfId="1" applyNumberFormat="1" applyFont="1" applyBorder="1" applyAlignment="1"/>
    <xf numFmtId="170" fontId="23" fillId="0" borderId="0" xfId="1" applyFont="1" applyAlignment="1"/>
    <xf numFmtId="171" fontId="23" fillId="0" borderId="10" xfId="0" applyNumberFormat="1" applyFont="1" applyBorder="1"/>
    <xf numFmtId="0" fontId="326" fillId="0" borderId="0" xfId="0" applyFont="1"/>
    <xf numFmtId="0" fontId="27" fillId="0" borderId="0" xfId="0" applyFont="1" applyAlignment="1">
      <alignment vertical="center"/>
    </xf>
    <xf numFmtId="0" fontId="27" fillId="0" borderId="0" xfId="0" applyFont="1" applyAlignment="1">
      <alignment vertical="center" wrapText="1"/>
    </xf>
    <xf numFmtId="0" fontId="327" fillId="0" borderId="0" xfId="0" applyFont="1" applyAlignment="1">
      <alignment vertical="center" wrapText="1"/>
    </xf>
    <xf numFmtId="0" fontId="30" fillId="0" borderId="0" xfId="0" applyFont="1" applyAlignment="1">
      <alignment vertical="center" wrapText="1"/>
    </xf>
    <xf numFmtId="0" fontId="30" fillId="0" borderId="0" xfId="0" applyFont="1" applyAlignment="1">
      <alignment horizontal="left" vertical="center" wrapText="1"/>
    </xf>
    <xf numFmtId="0" fontId="328" fillId="0" borderId="0" xfId="0" applyFont="1" applyAlignment="1">
      <alignment vertical="center" wrapText="1"/>
    </xf>
    <xf numFmtId="0" fontId="329" fillId="0" borderId="0" xfId="0" applyFont="1"/>
    <xf numFmtId="0" fontId="22" fillId="0" borderId="0" xfId="0" applyFont="1" applyAlignment="1">
      <alignment horizontal="left" wrapText="1"/>
    </xf>
    <xf numFmtId="0" fontId="22" fillId="0" borderId="0" xfId="0" applyFont="1" applyAlignment="1">
      <alignment horizontal="left" vertical="top" wrapText="1"/>
    </xf>
    <xf numFmtId="0" fontId="22" fillId="0" borderId="0" xfId="0" applyFont="1" applyAlignment="1">
      <alignment horizontal="right"/>
    </xf>
    <xf numFmtId="0" fontId="322" fillId="0" borderId="0" xfId="64676" applyFont="1" applyAlignment="1"/>
    <xf numFmtId="0" fontId="332" fillId="0" borderId="0" xfId="64676" applyAlignment="1"/>
    <xf numFmtId="0" fontId="330" fillId="0" borderId="0" xfId="64676" applyFont="1" applyAlignment="1"/>
    <xf numFmtId="0" fontId="321" fillId="0" borderId="0" xfId="64676" applyFont="1" applyAlignment="1">
      <alignment vertical="center"/>
    </xf>
    <xf numFmtId="0" fontId="321" fillId="0" borderId="0" xfId="64676" applyFont="1" applyAlignment="1">
      <alignment vertical="center" wrapText="1"/>
    </xf>
    <xf numFmtId="0" fontId="325" fillId="0" borderId="0" xfId="64676" applyFont="1" applyAlignment="1">
      <alignment vertical="center" wrapText="1"/>
    </xf>
    <xf numFmtId="0" fontId="331" fillId="0" borderId="0" xfId="64676" applyFont="1" applyAlignment="1">
      <alignment horizontal="left" vertical="center" wrapText="1"/>
    </xf>
    <xf numFmtId="0" fontId="323" fillId="0" borderId="0" xfId="64676" applyFont="1" applyAlignment="1">
      <alignment vertical="center" wrapText="1"/>
    </xf>
    <xf numFmtId="0" fontId="321" fillId="0" borderId="0" xfId="51636" applyFont="1" applyAlignment="1">
      <alignment horizontal="left" vertical="center" wrapText="1"/>
    </xf>
    <xf numFmtId="0" fontId="21" fillId="0" borderId="0" xfId="51636" applyFont="1" applyAlignment="1">
      <alignment horizontal="left" vertical="center" wrapText="1"/>
    </xf>
    <xf numFmtId="0" fontId="3" fillId="0" borderId="0" xfId="51636"/>
    <xf numFmtId="0" fontId="321" fillId="0" borderId="0" xfId="64676" applyFont="1" applyAlignment="1">
      <alignment horizontal="left" vertical="center" wrapText="1"/>
    </xf>
    <xf numFmtId="0" fontId="27" fillId="0" borderId="0" xfId="51636" applyFont="1" applyAlignment="1">
      <alignment horizontal="left" vertical="center" wrapText="1"/>
    </xf>
    <xf numFmtId="0" fontId="324" fillId="0" borderId="0" xfId="64676" applyFont="1" applyAlignment="1"/>
    <xf numFmtId="177" fontId="28" fillId="33" borderId="0" xfId="59060" applyNumberFormat="1" applyFont="1" applyFill="1" applyBorder="1" applyAlignment="1">
      <alignment vertical="top"/>
    </xf>
    <xf numFmtId="177" fontId="333" fillId="33" borderId="0" xfId="59060" applyNumberFormat="1" applyFont="1" applyFill="1" applyBorder="1" applyAlignment="1">
      <alignment vertical="top"/>
    </xf>
    <xf numFmtId="176" fontId="333" fillId="33" borderId="0" xfId="9" applyNumberFormat="1" applyFont="1" applyFill="1" applyAlignment="1">
      <alignment vertical="top"/>
    </xf>
    <xf numFmtId="171" fontId="23" fillId="0" borderId="0" xfId="1" applyNumberFormat="1" applyFont="1" applyFill="1" applyAlignment="1"/>
    <xf numFmtId="171" fontId="23" fillId="0" borderId="10" xfId="1" applyNumberFormat="1" applyFont="1" applyFill="1" applyBorder="1" applyAlignment="1"/>
    <xf numFmtId="0" fontId="23" fillId="0" borderId="11" xfId="0" applyFont="1" applyBorder="1"/>
    <xf numFmtId="170" fontId="23" fillId="0" borderId="10" xfId="1" applyFont="1" applyFill="1" applyBorder="1" applyAlignment="1"/>
    <xf numFmtId="172" fontId="23" fillId="0" borderId="10" xfId="1" applyNumberFormat="1" applyFont="1" applyFill="1" applyBorder="1" applyAlignment="1"/>
    <xf numFmtId="170" fontId="23" fillId="0" borderId="11" xfId="1" applyFont="1" applyFill="1" applyBorder="1" applyAlignment="1"/>
    <xf numFmtId="175" fontId="23" fillId="0" borderId="11" xfId="1" applyNumberFormat="1" applyFont="1" applyFill="1" applyBorder="1" applyAlignment="1"/>
    <xf numFmtId="174" fontId="23" fillId="0" borderId="10" xfId="1" applyNumberFormat="1" applyFont="1" applyFill="1" applyBorder="1" applyAlignment="1"/>
    <xf numFmtId="171" fontId="23" fillId="0" borderId="11" xfId="1" applyNumberFormat="1" applyFont="1" applyFill="1" applyBorder="1" applyAlignment="1"/>
    <xf numFmtId="174" fontId="23" fillId="0" borderId="0" xfId="1" applyNumberFormat="1" applyFont="1" applyFill="1" applyBorder="1" applyAlignment="1"/>
    <xf numFmtId="0" fontId="23" fillId="0" borderId="10" xfId="0" applyFont="1" applyBorder="1" applyAlignment="1">
      <alignment wrapText="1"/>
    </xf>
    <xf numFmtId="175" fontId="23" fillId="0" borderId="10" xfId="1" applyNumberFormat="1" applyFont="1" applyFill="1" applyBorder="1" applyAlignment="1"/>
    <xf numFmtId="171" fontId="23" fillId="0" borderId="0" xfId="1" applyNumberFormat="1" applyFont="1" applyFill="1"/>
    <xf numFmtId="171" fontId="23" fillId="0" borderId="10" xfId="1" applyNumberFormat="1" applyFont="1" applyFill="1" applyBorder="1"/>
    <xf numFmtId="174" fontId="23" fillId="0" borderId="10" xfId="1" applyNumberFormat="1" applyFont="1" applyBorder="1" applyAlignment="1"/>
    <xf numFmtId="171" fontId="23" fillId="0" borderId="11" xfId="1" applyNumberFormat="1" applyFont="1" applyFill="1" applyBorder="1"/>
    <xf numFmtId="170" fontId="23" fillId="0" borderId="11" xfId="1" applyFont="1" applyFill="1" applyBorder="1"/>
    <xf numFmtId="174" fontId="23" fillId="0" borderId="0" xfId="1" applyNumberFormat="1" applyFont="1" applyBorder="1" applyAlignment="1"/>
    <xf numFmtId="0" fontId="28" fillId="0" borderId="0" xfId="0" applyFont="1"/>
    <xf numFmtId="176" fontId="28" fillId="0" borderId="0" xfId="45331" applyNumberFormat="1" applyFont="1" applyFill="1" applyBorder="1" applyAlignment="1"/>
    <xf numFmtId="300" fontId="28" fillId="0" borderId="11" xfId="45331" applyNumberFormat="1" applyFont="1" applyFill="1" applyBorder="1" applyAlignment="1">
      <alignment vertical="top"/>
    </xf>
    <xf numFmtId="0" fontId="28" fillId="0" borderId="0" xfId="5" applyFont="1" applyAlignment="1"/>
    <xf numFmtId="176" fontId="28" fillId="0" borderId="0" xfId="2" applyNumberFormat="1" applyFont="1" applyFill="1" applyBorder="1" applyAlignment="1"/>
    <xf numFmtId="176" fontId="28" fillId="0" borderId="0" xfId="2" applyNumberFormat="1" applyFont="1" applyBorder="1" applyAlignment="1"/>
    <xf numFmtId="176" fontId="28" fillId="0" borderId="0" xfId="2" applyNumberFormat="1" applyFont="1" applyFill="1" applyAlignment="1">
      <alignment vertical="top"/>
    </xf>
    <xf numFmtId="176" fontId="28" fillId="33" borderId="0" xfId="2" applyNumberFormat="1" applyFont="1" applyFill="1" applyBorder="1" applyAlignment="1">
      <alignment vertical="top"/>
    </xf>
    <xf numFmtId="176" fontId="28" fillId="0" borderId="0" xfId="2" applyNumberFormat="1" applyFont="1" applyAlignment="1"/>
    <xf numFmtId="176" fontId="28" fillId="33" borderId="0" xfId="2" applyNumberFormat="1" applyFont="1" applyFill="1" applyAlignment="1">
      <alignment vertical="top"/>
    </xf>
    <xf numFmtId="10" fontId="28" fillId="33" borderId="0" xfId="58837" applyNumberFormat="1" applyFont="1" applyFill="1" applyBorder="1" applyAlignment="1">
      <alignment vertical="top"/>
    </xf>
    <xf numFmtId="301" fontId="28" fillId="33" borderId="0" xfId="58837" applyNumberFormat="1" applyFont="1" applyFill="1" applyBorder="1" applyAlignment="1">
      <alignment vertical="top"/>
    </xf>
    <xf numFmtId="172" fontId="23" fillId="0" borderId="0" xfId="1" applyNumberFormat="1" applyFont="1" applyFill="1" applyBorder="1" applyAlignment="1"/>
    <xf numFmtId="176" fontId="28" fillId="33" borderId="0" xfId="9" applyNumberFormat="1" applyFont="1" applyFill="1" applyBorder="1" applyAlignment="1">
      <alignment vertical="top"/>
    </xf>
    <xf numFmtId="176" fontId="28" fillId="0" borderId="0" xfId="9" applyNumberFormat="1" applyFont="1" applyAlignment="1"/>
    <xf numFmtId="177" fontId="28" fillId="0" borderId="0" xfId="58837" applyNumberFormat="1" applyFont="1" applyFill="1" applyBorder="1" applyAlignment="1">
      <alignment vertical="top"/>
    </xf>
    <xf numFmtId="176" fontId="28" fillId="0" borderId="0" xfId="9" applyNumberFormat="1" applyFont="1" applyFill="1" applyAlignment="1">
      <alignment vertical="top"/>
    </xf>
    <xf numFmtId="2" fontId="28" fillId="0" borderId="11" xfId="58837" applyNumberFormat="1" applyFont="1" applyFill="1" applyBorder="1" applyAlignment="1">
      <alignment vertical="top"/>
    </xf>
    <xf numFmtId="179" fontId="28" fillId="0" borderId="11" xfId="58837" applyNumberFormat="1" applyFont="1" applyFill="1" applyBorder="1" applyAlignment="1">
      <alignment vertical="top"/>
    </xf>
    <xf numFmtId="10" fontId="28" fillId="0" borderId="0" xfId="58837" applyNumberFormat="1" applyFont="1" applyFill="1" applyBorder="1" applyAlignment="1">
      <alignment vertical="top"/>
    </xf>
    <xf numFmtId="0" fontId="22" fillId="0" borderId="0" xfId="0" applyFont="1" applyAlignment="1">
      <alignment wrapText="1"/>
    </xf>
    <xf numFmtId="171" fontId="24" fillId="0" borderId="0" xfId="0" applyNumberFormat="1" applyFont="1"/>
    <xf numFmtId="170" fontId="24" fillId="0" borderId="0" xfId="1" applyFont="1"/>
    <xf numFmtId="0" fontId="28" fillId="33" borderId="11" xfId="8" applyFont="1" applyFill="1" applyBorder="1" applyAlignment="1">
      <alignment vertical="top" wrapText="1"/>
    </xf>
    <xf numFmtId="0" fontId="28" fillId="33" borderId="11" xfId="8" applyFont="1" applyFill="1" applyBorder="1">
      <alignment vertical="top"/>
    </xf>
    <xf numFmtId="171" fontId="23" fillId="0" borderId="0" xfId="0" applyNumberFormat="1" applyFont="1"/>
    <xf numFmtId="0" fontId="30" fillId="0" borderId="0" xfId="64687" applyFont="1" applyAlignment="1"/>
    <xf numFmtId="0" fontId="28" fillId="0" borderId="0" xfId="64687" applyFont="1" applyAlignment="1"/>
    <xf numFmtId="0" fontId="333" fillId="0" borderId="0" xfId="64687" applyFont="1" applyAlignment="1"/>
    <xf numFmtId="0" fontId="29" fillId="0" borderId="0" xfId="64687" applyFont="1" applyAlignment="1"/>
    <xf numFmtId="0" fontId="30" fillId="33" borderId="0" xfId="7" applyFont="1" applyFill="1">
      <alignment vertical="top"/>
    </xf>
    <xf numFmtId="0" fontId="30" fillId="33" borderId="0" xfId="8" applyFont="1" applyFill="1">
      <alignment vertical="top"/>
    </xf>
    <xf numFmtId="0" fontId="28" fillId="0" borderId="0" xfId="8" applyFont="1">
      <alignment vertical="top"/>
    </xf>
    <xf numFmtId="0" fontId="28" fillId="33" borderId="10" xfId="8" applyFont="1" applyFill="1" applyBorder="1">
      <alignment vertical="top"/>
    </xf>
    <xf numFmtId="0" fontId="28" fillId="0" borderId="11" xfId="64687" applyFont="1" applyBorder="1" applyAlignment="1"/>
    <xf numFmtId="173" fontId="28" fillId="0" borderId="11" xfId="58837" applyNumberFormat="1" applyFont="1" applyFill="1" applyBorder="1" applyAlignment="1">
      <alignment vertical="top"/>
    </xf>
    <xf numFmtId="0" fontId="30" fillId="0" borderId="0" xfId="8" applyFont="1">
      <alignment vertical="top"/>
    </xf>
    <xf numFmtId="0" fontId="28" fillId="0" borderId="11" xfId="8" applyFont="1" applyBorder="1">
      <alignment vertical="top"/>
    </xf>
    <xf numFmtId="176" fontId="28" fillId="0" borderId="0" xfId="0" applyNumberFormat="1" applyFont="1"/>
    <xf numFmtId="178" fontId="28" fillId="0" borderId="0" xfId="64687" applyNumberFormat="1" applyFont="1" applyAlignment="1"/>
    <xf numFmtId="178" fontId="28" fillId="0" borderId="0" xfId="0" applyNumberFormat="1" applyFont="1"/>
    <xf numFmtId="0" fontId="28" fillId="33" borderId="0" xfId="8" applyFont="1" applyFill="1">
      <alignment vertical="top"/>
    </xf>
    <xf numFmtId="176" fontId="28" fillId="0" borderId="11" xfId="64687" applyNumberFormat="1" applyFont="1" applyBorder="1" applyAlignment="1"/>
    <xf numFmtId="176" fontId="28" fillId="0" borderId="11" xfId="0" applyNumberFormat="1" applyFont="1" applyBorder="1"/>
    <xf numFmtId="3" fontId="339" fillId="0" borderId="0" xfId="0" applyNumberFormat="1" applyFont="1"/>
    <xf numFmtId="0" fontId="336" fillId="0" borderId="0" xfId="51789" applyFont="1" applyAlignment="1">
      <alignment vertical="top" wrapText="1"/>
    </xf>
    <xf numFmtId="0" fontId="23" fillId="0" borderId="0" xfId="0" applyFont="1" applyAlignment="1">
      <alignment vertical="top" wrapText="1"/>
    </xf>
    <xf numFmtId="0" fontId="22" fillId="0" borderId="0" xfId="0" applyFont="1" applyAlignment="1">
      <alignment horizontal="left" wrapText="1"/>
    </xf>
    <xf numFmtId="0" fontId="22" fillId="0" borderId="0" xfId="0" applyFont="1" applyAlignment="1">
      <alignment horizontal="left" vertical="top" wrapText="1"/>
    </xf>
    <xf numFmtId="0" fontId="30" fillId="0" borderId="0" xfId="8" applyFont="1" applyAlignment="1">
      <alignment vertical="top" wrapText="1"/>
    </xf>
  </cellXfs>
  <cellStyles count="64688">
    <cellStyle name="-" xfId="11" xr:uid="{00000000-0005-0000-0000-000000000000}"/>
    <cellStyle name=" 1" xfId="12" xr:uid="{00000000-0005-0000-0000-000001000000}"/>
    <cellStyle name=" 1 10" xfId="13" xr:uid="{00000000-0005-0000-0000-000002000000}"/>
    <cellStyle name=" 1 10 2" xfId="14" xr:uid="{00000000-0005-0000-0000-000003000000}"/>
    <cellStyle name=" 1 10 3" xfId="15" xr:uid="{00000000-0005-0000-0000-000004000000}"/>
    <cellStyle name=" 1 11" xfId="16" xr:uid="{00000000-0005-0000-0000-000005000000}"/>
    <cellStyle name=" 1 11 2" xfId="17" xr:uid="{00000000-0005-0000-0000-000006000000}"/>
    <cellStyle name=" 1 11 3" xfId="18" xr:uid="{00000000-0005-0000-0000-000007000000}"/>
    <cellStyle name=" 1 12" xfId="19" xr:uid="{00000000-0005-0000-0000-000008000000}"/>
    <cellStyle name=" 1 12 2" xfId="20" xr:uid="{00000000-0005-0000-0000-000009000000}"/>
    <cellStyle name=" 1 13" xfId="21" xr:uid="{00000000-0005-0000-0000-00000A000000}"/>
    <cellStyle name=" 1 2" xfId="22" xr:uid="{00000000-0005-0000-0000-00000B000000}"/>
    <cellStyle name=" 1 2 2" xfId="23" xr:uid="{00000000-0005-0000-0000-00000C000000}"/>
    <cellStyle name=" 1 2 2 2" xfId="24" xr:uid="{00000000-0005-0000-0000-00000D000000}"/>
    <cellStyle name=" 1 2 2 2 2" xfId="25" xr:uid="{00000000-0005-0000-0000-00000E000000}"/>
    <cellStyle name=" 1 2 2 3" xfId="26" xr:uid="{00000000-0005-0000-0000-00000F000000}"/>
    <cellStyle name=" 1 2 2 3 2" xfId="27" xr:uid="{00000000-0005-0000-0000-000010000000}"/>
    <cellStyle name=" 1 2 2 4" xfId="28" xr:uid="{00000000-0005-0000-0000-000011000000}"/>
    <cellStyle name=" 1 2 3" xfId="29" xr:uid="{00000000-0005-0000-0000-000012000000}"/>
    <cellStyle name=" 1 2 3 2" xfId="30" xr:uid="{00000000-0005-0000-0000-000013000000}"/>
    <cellStyle name=" 1 2 4" xfId="31" xr:uid="{00000000-0005-0000-0000-000014000000}"/>
    <cellStyle name=" 1 2 4 2" xfId="32" xr:uid="{00000000-0005-0000-0000-000015000000}"/>
    <cellStyle name=" 1 2 5" xfId="33" xr:uid="{00000000-0005-0000-0000-000016000000}"/>
    <cellStyle name=" 1 3" xfId="34" xr:uid="{00000000-0005-0000-0000-000017000000}"/>
    <cellStyle name=" 1 3 2" xfId="35" xr:uid="{00000000-0005-0000-0000-000018000000}"/>
    <cellStyle name=" 1 4" xfId="36" xr:uid="{00000000-0005-0000-0000-000019000000}"/>
    <cellStyle name=" 1 4 2" xfId="37" xr:uid="{00000000-0005-0000-0000-00001A000000}"/>
    <cellStyle name=" 1 4 2 2" xfId="38" xr:uid="{00000000-0005-0000-0000-00001B000000}"/>
    <cellStyle name=" 1 4 3" xfId="39" xr:uid="{00000000-0005-0000-0000-00001C000000}"/>
    <cellStyle name=" 1 5" xfId="40" xr:uid="{00000000-0005-0000-0000-00001D000000}"/>
    <cellStyle name=" 1 5 2" xfId="41" xr:uid="{00000000-0005-0000-0000-00001E000000}"/>
    <cellStyle name=" 1 5 2 2" xfId="42" xr:uid="{00000000-0005-0000-0000-00001F000000}"/>
    <cellStyle name=" 1 5 3" xfId="43" xr:uid="{00000000-0005-0000-0000-000020000000}"/>
    <cellStyle name=" 1 5 3 2" xfId="44" xr:uid="{00000000-0005-0000-0000-000021000000}"/>
    <cellStyle name=" 1 5 4" xfId="45" xr:uid="{00000000-0005-0000-0000-000022000000}"/>
    <cellStyle name=" 1 6" xfId="46" xr:uid="{00000000-0005-0000-0000-000023000000}"/>
    <cellStyle name=" 1 6 2" xfId="47" xr:uid="{00000000-0005-0000-0000-000024000000}"/>
    <cellStyle name=" 1 6 2 2" xfId="48" xr:uid="{00000000-0005-0000-0000-000025000000}"/>
    <cellStyle name=" 1 6 3" xfId="49" xr:uid="{00000000-0005-0000-0000-000026000000}"/>
    <cellStyle name=" 1 7" xfId="50" xr:uid="{00000000-0005-0000-0000-000027000000}"/>
    <cellStyle name=" 1 7 2" xfId="51" xr:uid="{00000000-0005-0000-0000-000028000000}"/>
    <cellStyle name=" 1 8" xfId="52" xr:uid="{00000000-0005-0000-0000-000029000000}"/>
    <cellStyle name=" 1 8 2" xfId="53" xr:uid="{00000000-0005-0000-0000-00002A000000}"/>
    <cellStyle name=" 1 9" xfId="54" xr:uid="{00000000-0005-0000-0000-00002B000000}"/>
    <cellStyle name=" 1 9 2" xfId="55" xr:uid="{00000000-0005-0000-0000-00002C000000}"/>
    <cellStyle name=" 1_BKR quarter" xfId="56" xr:uid="{00000000-0005-0000-0000-00002D000000}"/>
    <cellStyle name="!END" xfId="57" xr:uid="{00000000-0005-0000-0000-00002E000000}"/>
    <cellStyle name="&quot;123&quot;" xfId="58" xr:uid="{00000000-0005-0000-0000-00002F000000}"/>
    <cellStyle name="%" xfId="59" xr:uid="{00000000-0005-0000-0000-000030000000}"/>
    <cellStyle name="% 2" xfId="60" xr:uid="{00000000-0005-0000-0000-000031000000}"/>
    <cellStyle name="%_Ansatte" xfId="61" xr:uid="{00000000-0005-0000-0000-000032000000}"/>
    <cellStyle name="******************************************" xfId="62" xr:uid="{00000000-0005-0000-0000-000033000000}"/>
    <cellStyle name="****************************************** 2" xfId="63" xr:uid="{00000000-0005-0000-0000-000034000000}"/>
    <cellStyle name="****************************************** 2 2" xfId="64" xr:uid="{00000000-0005-0000-0000-000035000000}"/>
    <cellStyle name="****************************************** 2 2 2" xfId="65" xr:uid="{00000000-0005-0000-0000-000036000000}"/>
    <cellStyle name="****************************************** 2 2_Nøkkeltall" xfId="66" xr:uid="{00000000-0005-0000-0000-000037000000}"/>
    <cellStyle name="****************************************** 2 3" xfId="67" xr:uid="{00000000-0005-0000-0000-000038000000}"/>
    <cellStyle name="****************************************** 2 3 2" xfId="68" xr:uid="{00000000-0005-0000-0000-000039000000}"/>
    <cellStyle name="****************************************** 2 4" xfId="69" xr:uid="{00000000-0005-0000-0000-00003A000000}"/>
    <cellStyle name="****************************************** 2_BILAG 34-3 Brasil" xfId="70" xr:uid="{00000000-0005-0000-0000-00003B000000}"/>
    <cellStyle name="****************************************** 3" xfId="71" xr:uid="{00000000-0005-0000-0000-00003C000000}"/>
    <cellStyle name="****************************************** 3 2" xfId="72" xr:uid="{00000000-0005-0000-0000-00003D000000}"/>
    <cellStyle name="****************************************** 3_Nøkkeltall" xfId="73" xr:uid="{00000000-0005-0000-0000-00003E000000}"/>
    <cellStyle name="****************************************** 4" xfId="74" xr:uid="{00000000-0005-0000-0000-00003F000000}"/>
    <cellStyle name="****************************************** 4 2" xfId="75" xr:uid="{00000000-0005-0000-0000-000040000000}"/>
    <cellStyle name="****************************************** 5" xfId="76" xr:uid="{00000000-0005-0000-0000-000041000000}"/>
    <cellStyle name="******************************************_Adj_comprehensive_income_Trends" xfId="77" xr:uid="{00000000-0005-0000-0000-000042000000}"/>
    <cellStyle name="?蟓%U?&amp;H?_x0008__x001e__x000d_?_x000f__x0001__x0001_" xfId="78" xr:uid="{00000000-0005-0000-0000-000043000000}"/>
    <cellStyle name="?蟓%U?&amp;H?_x0008__x001e_?_x000f__x0001__x0001_" xfId="79" xr:uid="{00000000-0005-0000-0000-000044000000}"/>
    <cellStyle name="_%(SignOnly)" xfId="80" xr:uid="{00000000-0005-0000-0000-000045000000}"/>
    <cellStyle name="_%(SignOnly) 2" xfId="81" xr:uid="{00000000-0005-0000-0000-000046000000}"/>
    <cellStyle name="_%(SignSpaceOnly)" xfId="82" xr:uid="{00000000-0005-0000-0000-000047000000}"/>
    <cellStyle name="_%(SignSpaceOnly) 2" xfId="83" xr:uid="{00000000-0005-0000-0000-000048000000}"/>
    <cellStyle name="_0108 Balanse + ledelsesrapport" xfId="84" xr:uid="{00000000-0005-0000-0000-000049000000}"/>
    <cellStyle name="_0108 Balanse + ledelsesrapport 2" xfId="85" xr:uid="{00000000-0005-0000-0000-00004A000000}"/>
    <cellStyle name="_0108 Balanse + ledelsesrapport 2 2" xfId="86" xr:uid="{00000000-0005-0000-0000-00004B000000}"/>
    <cellStyle name="_0108 Balanse + ledelsesrapport 2 2 2" xfId="87" xr:uid="{00000000-0005-0000-0000-00004C000000}"/>
    <cellStyle name="_0108 Balanse + ledelsesrapport 2 3" xfId="88" xr:uid="{00000000-0005-0000-0000-00004D000000}"/>
    <cellStyle name="_0108 Balanse + ledelsesrapport 2 3 2" xfId="89" xr:uid="{00000000-0005-0000-0000-00004E000000}"/>
    <cellStyle name="_0108 Balanse + ledelsesrapport 2 4" xfId="90" xr:uid="{00000000-0005-0000-0000-00004F000000}"/>
    <cellStyle name="_0108 Balanse + ledelsesrapport 3" xfId="91" xr:uid="{00000000-0005-0000-0000-000050000000}"/>
    <cellStyle name="_0108 Balanse + ledelsesrapport 3 2" xfId="92" xr:uid="{00000000-0005-0000-0000-000051000000}"/>
    <cellStyle name="_0108 Balanse + ledelsesrapport 3 2 2" xfId="93" xr:uid="{00000000-0005-0000-0000-000052000000}"/>
    <cellStyle name="_0108 Balanse + ledelsesrapport 3 3" xfId="94" xr:uid="{00000000-0005-0000-0000-000053000000}"/>
    <cellStyle name="_0108 Balanse + ledelsesrapport 3 3 2" xfId="95" xr:uid="{00000000-0005-0000-0000-000054000000}"/>
    <cellStyle name="_0108 Balanse + ledelsesrapport 3 4" xfId="96" xr:uid="{00000000-0005-0000-0000-000055000000}"/>
    <cellStyle name="_0108 Balanse + ledelsesrapport 4" xfId="97" xr:uid="{00000000-0005-0000-0000-000056000000}"/>
    <cellStyle name="_0108 Balanse + ledelsesrapport 4 2" xfId="98" xr:uid="{00000000-0005-0000-0000-000057000000}"/>
    <cellStyle name="_0108 Balanse + ledelsesrapport 5" xfId="99" xr:uid="{00000000-0005-0000-0000-000058000000}"/>
    <cellStyle name="_0108 Balanse + ledelsesrapport 5 2" xfId="100" xr:uid="{00000000-0005-0000-0000-000059000000}"/>
    <cellStyle name="_0108 Balanse + ledelsesrapport 6" xfId="101" xr:uid="{00000000-0005-0000-0000-00005A000000}"/>
    <cellStyle name="_06-Tilknytta 0909" xfId="102" xr:uid="{00000000-0005-0000-0000-00005B000000}"/>
    <cellStyle name="_0806" xfId="103" xr:uid="{00000000-0005-0000-0000-00005C000000}"/>
    <cellStyle name="_13-Interne derivater Treasury 0912" xfId="104" xr:uid="{00000000-0005-0000-0000-00005D000000}"/>
    <cellStyle name="_2" xfId="105" xr:uid="{00000000-0005-0000-0000-00005E000000}"/>
    <cellStyle name="_2 10" xfId="106" xr:uid="{00000000-0005-0000-0000-00005F000000}"/>
    <cellStyle name="_2 11" xfId="107" xr:uid="{00000000-0005-0000-0000-000060000000}"/>
    <cellStyle name="_2 12" xfId="108" xr:uid="{00000000-0005-0000-0000-000061000000}"/>
    <cellStyle name="_2 13" xfId="109" xr:uid="{00000000-0005-0000-0000-000062000000}"/>
    <cellStyle name="_2 14" xfId="110" xr:uid="{00000000-0005-0000-0000-000063000000}"/>
    <cellStyle name="_2 15" xfId="111" xr:uid="{00000000-0005-0000-0000-000064000000}"/>
    <cellStyle name="_2 16" xfId="112" xr:uid="{00000000-0005-0000-0000-000065000000}"/>
    <cellStyle name="_2 2" xfId="113" xr:uid="{00000000-0005-0000-0000-000066000000}"/>
    <cellStyle name="_2 2 2" xfId="114" xr:uid="{00000000-0005-0000-0000-000067000000}"/>
    <cellStyle name="_2 2 2 2" xfId="115" xr:uid="{00000000-0005-0000-0000-000068000000}"/>
    <cellStyle name="_2 2 2_Innskuddsdekning" xfId="116" xr:uid="{00000000-0005-0000-0000-000069000000}"/>
    <cellStyle name="_2 2 2_Nøkkeltall" xfId="117" xr:uid="{00000000-0005-0000-0000-00006A000000}"/>
    <cellStyle name="_2 2 2_Presentasjon" xfId="118" xr:uid="{00000000-0005-0000-0000-00006B000000}"/>
    <cellStyle name="_2 2 3" xfId="119" xr:uid="{00000000-0005-0000-0000-00006C000000}"/>
    <cellStyle name="_2 2 3_Innskuddsdekning" xfId="120" xr:uid="{00000000-0005-0000-0000-00006D000000}"/>
    <cellStyle name="_2 2 3_Nøkkeltall" xfId="121" xr:uid="{00000000-0005-0000-0000-00006E000000}"/>
    <cellStyle name="_2 2 3_Presentasjon" xfId="122" xr:uid="{00000000-0005-0000-0000-00006F000000}"/>
    <cellStyle name="_2 2_1" xfId="123" xr:uid="{00000000-0005-0000-0000-000070000000}"/>
    <cellStyle name="_2 2_8" xfId="124" xr:uid="{00000000-0005-0000-0000-000071000000}"/>
    <cellStyle name="_2 2_Gj. sn. ant. aksjer 2016" xfId="125" xr:uid="{00000000-0005-0000-0000-000072000000}"/>
    <cellStyle name="_2 2_Gj. sn. ant. aksjer 2017" xfId="126" xr:uid="{00000000-0005-0000-0000-000073000000}"/>
    <cellStyle name="_2 2_Innskuddsdekning" xfId="127" xr:uid="{00000000-0005-0000-0000-000074000000}"/>
    <cellStyle name="_2 2_Nøkkeltall" xfId="128" xr:uid="{00000000-0005-0000-0000-000075000000}"/>
    <cellStyle name="_2 2_Presentasjon" xfId="129" xr:uid="{00000000-0005-0000-0000-000076000000}"/>
    <cellStyle name="_2 3" xfId="130" xr:uid="{00000000-0005-0000-0000-000077000000}"/>
    <cellStyle name="_2 3 2" xfId="131" xr:uid="{00000000-0005-0000-0000-000078000000}"/>
    <cellStyle name="_2 3 2 2" xfId="132" xr:uid="{00000000-0005-0000-0000-000079000000}"/>
    <cellStyle name="_2 3 2 2_Innskuddsdekning" xfId="133" xr:uid="{00000000-0005-0000-0000-00007A000000}"/>
    <cellStyle name="_2 3 2 2_Nøkkeltall" xfId="134" xr:uid="{00000000-0005-0000-0000-00007B000000}"/>
    <cellStyle name="_2 3 2 2_Presentasjon" xfId="135" xr:uid="{00000000-0005-0000-0000-00007C000000}"/>
    <cellStyle name="_2 3 2_Innskuddsdekning" xfId="136" xr:uid="{00000000-0005-0000-0000-00007D000000}"/>
    <cellStyle name="_2 3 2_Nøkkeltall" xfId="137" xr:uid="{00000000-0005-0000-0000-00007E000000}"/>
    <cellStyle name="_2 3 2_Presentasjon" xfId="138" xr:uid="{00000000-0005-0000-0000-00007F000000}"/>
    <cellStyle name="_2 3 3" xfId="139" xr:uid="{00000000-0005-0000-0000-000080000000}"/>
    <cellStyle name="_2 3 3 2" xfId="140" xr:uid="{00000000-0005-0000-0000-000081000000}"/>
    <cellStyle name="_2 3 3 2_Innskuddsdekning" xfId="141" xr:uid="{00000000-0005-0000-0000-000082000000}"/>
    <cellStyle name="_2 3 3 2_Nøkkeltall" xfId="142" xr:uid="{00000000-0005-0000-0000-000083000000}"/>
    <cellStyle name="_2 3 3 2_Presentasjon" xfId="143" xr:uid="{00000000-0005-0000-0000-000084000000}"/>
    <cellStyle name="_2 3 3 3" xfId="144" xr:uid="{00000000-0005-0000-0000-000085000000}"/>
    <cellStyle name="_2 3 3 3_Innskuddsdekning" xfId="145" xr:uid="{00000000-0005-0000-0000-000086000000}"/>
    <cellStyle name="_2 3 3 3_Nøkkeltall" xfId="146" xr:uid="{00000000-0005-0000-0000-000087000000}"/>
    <cellStyle name="_2 3 3 3_Presentasjon" xfId="147" xr:uid="{00000000-0005-0000-0000-000088000000}"/>
    <cellStyle name="_2 3 3 4" xfId="148" xr:uid="{00000000-0005-0000-0000-000089000000}"/>
    <cellStyle name="_2 3 3_Innskuddsdekning" xfId="149" xr:uid="{00000000-0005-0000-0000-00008A000000}"/>
    <cellStyle name="_2 3 3_Nøkkeltall" xfId="150" xr:uid="{00000000-0005-0000-0000-00008B000000}"/>
    <cellStyle name="_2 3 3_Presentasjon" xfId="151" xr:uid="{00000000-0005-0000-0000-00008C000000}"/>
    <cellStyle name="_2 3 4" xfId="152" xr:uid="{00000000-0005-0000-0000-00008D000000}"/>
    <cellStyle name="_2 3_Innskuddsdekning" xfId="153" xr:uid="{00000000-0005-0000-0000-00008E000000}"/>
    <cellStyle name="_2 3_Nøkkeltall" xfId="154" xr:uid="{00000000-0005-0000-0000-00008F000000}"/>
    <cellStyle name="_2 3_Presentasjon" xfId="155" xr:uid="{00000000-0005-0000-0000-000090000000}"/>
    <cellStyle name="_2 4" xfId="156" xr:uid="{00000000-0005-0000-0000-000091000000}"/>
    <cellStyle name="_2 4 2" xfId="157" xr:uid="{00000000-0005-0000-0000-000092000000}"/>
    <cellStyle name="_2 4 2_Innskuddsdekning" xfId="158" xr:uid="{00000000-0005-0000-0000-000093000000}"/>
    <cellStyle name="_2 4 2_Nøkkeltall" xfId="159" xr:uid="{00000000-0005-0000-0000-000094000000}"/>
    <cellStyle name="_2 4 2_Presentasjon" xfId="160" xr:uid="{00000000-0005-0000-0000-000095000000}"/>
    <cellStyle name="_2 4_Innskuddsdekning" xfId="161" xr:uid="{00000000-0005-0000-0000-000096000000}"/>
    <cellStyle name="_2 4_Nøkkeltall" xfId="162" xr:uid="{00000000-0005-0000-0000-000097000000}"/>
    <cellStyle name="_2 4_Presentasjon" xfId="163" xr:uid="{00000000-0005-0000-0000-000098000000}"/>
    <cellStyle name="_2 5" xfId="164" xr:uid="{00000000-0005-0000-0000-000099000000}"/>
    <cellStyle name="_2 5 2" xfId="165" xr:uid="{00000000-0005-0000-0000-00009A000000}"/>
    <cellStyle name="_2 5 2_Innskuddsdekning" xfId="166" xr:uid="{00000000-0005-0000-0000-00009B000000}"/>
    <cellStyle name="_2 5 2_Nøkkeltall" xfId="167" xr:uid="{00000000-0005-0000-0000-00009C000000}"/>
    <cellStyle name="_2 5 2_Presentasjon" xfId="168" xr:uid="{00000000-0005-0000-0000-00009D000000}"/>
    <cellStyle name="_2 5_Innskuddsdekning" xfId="169" xr:uid="{00000000-0005-0000-0000-00009E000000}"/>
    <cellStyle name="_2 5_Nøkkeltall" xfId="170" xr:uid="{00000000-0005-0000-0000-00009F000000}"/>
    <cellStyle name="_2 5_Presentasjon" xfId="171" xr:uid="{00000000-0005-0000-0000-0000A0000000}"/>
    <cellStyle name="_2 6" xfId="172" xr:uid="{00000000-0005-0000-0000-0000A1000000}"/>
    <cellStyle name="_2 7" xfId="173" xr:uid="{00000000-0005-0000-0000-0000A2000000}"/>
    <cellStyle name="_2 8" xfId="174" xr:uid="{00000000-0005-0000-0000-0000A3000000}"/>
    <cellStyle name="_2 9" xfId="175" xr:uid="{00000000-0005-0000-0000-0000A4000000}"/>
    <cellStyle name="_2_1" xfId="176" xr:uid="{00000000-0005-0000-0000-0000A5000000}"/>
    <cellStyle name="_2_8" xfId="177" xr:uid="{00000000-0005-0000-0000-0000A6000000}"/>
    <cellStyle name="_2_Gj. sn. ant. aksjer 2016" xfId="178" xr:uid="{00000000-0005-0000-0000-0000A7000000}"/>
    <cellStyle name="_2_Gj. sn. ant. aksjer 2017" xfId="179" xr:uid="{00000000-0005-0000-0000-0000A8000000}"/>
    <cellStyle name="_2_Innskuddsdekning" xfId="180" xr:uid="{00000000-0005-0000-0000-0000A9000000}"/>
    <cellStyle name="_2_Nøkkeltall" xfId="181" xr:uid="{00000000-0005-0000-0000-0000AA000000}"/>
    <cellStyle name="_2_Presentasjon" xfId="182" xr:uid="{00000000-0005-0000-0000-0000AB000000}"/>
    <cellStyle name="_2_Side 9" xfId="183" xr:uid="{00000000-0005-0000-0000-0000AC000000}"/>
    <cellStyle name="_2009-12 Branches RFF Template" xfId="184" xr:uid="{00000000-0005-0000-0000-0000AD000000}"/>
    <cellStyle name="_2011-02-22 RFF IB on GPC template" xfId="185" xr:uid="{00000000-0005-0000-0000-0000AE000000}"/>
    <cellStyle name="_3" xfId="186" xr:uid="{00000000-0005-0000-0000-0000AF000000}"/>
    <cellStyle name="_3 10" xfId="187" xr:uid="{00000000-0005-0000-0000-0000B0000000}"/>
    <cellStyle name="_3 11" xfId="188" xr:uid="{00000000-0005-0000-0000-0000B1000000}"/>
    <cellStyle name="_3 12" xfId="189" xr:uid="{00000000-0005-0000-0000-0000B2000000}"/>
    <cellStyle name="_3 13" xfId="190" xr:uid="{00000000-0005-0000-0000-0000B3000000}"/>
    <cellStyle name="_3 14" xfId="191" xr:uid="{00000000-0005-0000-0000-0000B4000000}"/>
    <cellStyle name="_3 15" xfId="192" xr:uid="{00000000-0005-0000-0000-0000B5000000}"/>
    <cellStyle name="_3 16" xfId="193" xr:uid="{00000000-0005-0000-0000-0000B6000000}"/>
    <cellStyle name="_3 2" xfId="194" xr:uid="{00000000-0005-0000-0000-0000B7000000}"/>
    <cellStyle name="_3 2 2" xfId="195" xr:uid="{00000000-0005-0000-0000-0000B8000000}"/>
    <cellStyle name="_3 2 2 2" xfId="196" xr:uid="{00000000-0005-0000-0000-0000B9000000}"/>
    <cellStyle name="_3 2 2_Innskuddsdekning" xfId="197" xr:uid="{00000000-0005-0000-0000-0000BA000000}"/>
    <cellStyle name="_3 2 2_Nøkkeltall" xfId="198" xr:uid="{00000000-0005-0000-0000-0000BB000000}"/>
    <cellStyle name="_3 2 2_Presentasjon" xfId="199" xr:uid="{00000000-0005-0000-0000-0000BC000000}"/>
    <cellStyle name="_3 2 3" xfId="200" xr:uid="{00000000-0005-0000-0000-0000BD000000}"/>
    <cellStyle name="_3 2 3_Innskuddsdekning" xfId="201" xr:uid="{00000000-0005-0000-0000-0000BE000000}"/>
    <cellStyle name="_3 2 3_Nøkkeltall" xfId="202" xr:uid="{00000000-0005-0000-0000-0000BF000000}"/>
    <cellStyle name="_3 2 3_Presentasjon" xfId="203" xr:uid="{00000000-0005-0000-0000-0000C0000000}"/>
    <cellStyle name="_3 2_1" xfId="204" xr:uid="{00000000-0005-0000-0000-0000C1000000}"/>
    <cellStyle name="_3 2_8" xfId="205" xr:uid="{00000000-0005-0000-0000-0000C2000000}"/>
    <cellStyle name="_3 2_Gj. sn. ant. aksjer 2016" xfId="206" xr:uid="{00000000-0005-0000-0000-0000C3000000}"/>
    <cellStyle name="_3 2_Gj. sn. ant. aksjer 2017" xfId="207" xr:uid="{00000000-0005-0000-0000-0000C4000000}"/>
    <cellStyle name="_3 2_Innskuddsdekning" xfId="208" xr:uid="{00000000-0005-0000-0000-0000C5000000}"/>
    <cellStyle name="_3 2_Nøkkeltall" xfId="209" xr:uid="{00000000-0005-0000-0000-0000C6000000}"/>
    <cellStyle name="_3 2_Presentasjon" xfId="210" xr:uid="{00000000-0005-0000-0000-0000C7000000}"/>
    <cellStyle name="_3 3" xfId="211" xr:uid="{00000000-0005-0000-0000-0000C8000000}"/>
    <cellStyle name="_3 3 2" xfId="212" xr:uid="{00000000-0005-0000-0000-0000C9000000}"/>
    <cellStyle name="_3 3 2 2" xfId="213" xr:uid="{00000000-0005-0000-0000-0000CA000000}"/>
    <cellStyle name="_3 3 2 2_Innskuddsdekning" xfId="214" xr:uid="{00000000-0005-0000-0000-0000CB000000}"/>
    <cellStyle name="_3 3 2 2_Nøkkeltall" xfId="215" xr:uid="{00000000-0005-0000-0000-0000CC000000}"/>
    <cellStyle name="_3 3 2 2_Presentasjon" xfId="216" xr:uid="{00000000-0005-0000-0000-0000CD000000}"/>
    <cellStyle name="_3 3 2_Innskuddsdekning" xfId="217" xr:uid="{00000000-0005-0000-0000-0000CE000000}"/>
    <cellStyle name="_3 3 2_Nøkkeltall" xfId="218" xr:uid="{00000000-0005-0000-0000-0000CF000000}"/>
    <cellStyle name="_3 3 2_Presentasjon" xfId="219" xr:uid="{00000000-0005-0000-0000-0000D0000000}"/>
    <cellStyle name="_3 3 3" xfId="220" xr:uid="{00000000-0005-0000-0000-0000D1000000}"/>
    <cellStyle name="_3 3 3 2" xfId="221" xr:uid="{00000000-0005-0000-0000-0000D2000000}"/>
    <cellStyle name="_3 3 3 2_Innskuddsdekning" xfId="222" xr:uid="{00000000-0005-0000-0000-0000D3000000}"/>
    <cellStyle name="_3 3 3 2_Nøkkeltall" xfId="223" xr:uid="{00000000-0005-0000-0000-0000D4000000}"/>
    <cellStyle name="_3 3 3 2_Presentasjon" xfId="224" xr:uid="{00000000-0005-0000-0000-0000D5000000}"/>
    <cellStyle name="_3 3 3 3" xfId="225" xr:uid="{00000000-0005-0000-0000-0000D6000000}"/>
    <cellStyle name="_3 3 3 3_Innskuddsdekning" xfId="226" xr:uid="{00000000-0005-0000-0000-0000D7000000}"/>
    <cellStyle name="_3 3 3 3_Nøkkeltall" xfId="227" xr:uid="{00000000-0005-0000-0000-0000D8000000}"/>
    <cellStyle name="_3 3 3 3_Presentasjon" xfId="228" xr:uid="{00000000-0005-0000-0000-0000D9000000}"/>
    <cellStyle name="_3 3 3 4" xfId="229" xr:uid="{00000000-0005-0000-0000-0000DA000000}"/>
    <cellStyle name="_3 3 3_Innskuddsdekning" xfId="230" xr:uid="{00000000-0005-0000-0000-0000DB000000}"/>
    <cellStyle name="_3 3 3_Nøkkeltall" xfId="231" xr:uid="{00000000-0005-0000-0000-0000DC000000}"/>
    <cellStyle name="_3 3 3_Presentasjon" xfId="232" xr:uid="{00000000-0005-0000-0000-0000DD000000}"/>
    <cellStyle name="_3 3 4" xfId="233" xr:uid="{00000000-0005-0000-0000-0000DE000000}"/>
    <cellStyle name="_3 3_Innskuddsdekning" xfId="234" xr:uid="{00000000-0005-0000-0000-0000DF000000}"/>
    <cellStyle name="_3 3_Nøkkeltall" xfId="235" xr:uid="{00000000-0005-0000-0000-0000E0000000}"/>
    <cellStyle name="_3 3_Presentasjon" xfId="236" xr:uid="{00000000-0005-0000-0000-0000E1000000}"/>
    <cellStyle name="_3 4" xfId="237" xr:uid="{00000000-0005-0000-0000-0000E2000000}"/>
    <cellStyle name="_3 4 2" xfId="238" xr:uid="{00000000-0005-0000-0000-0000E3000000}"/>
    <cellStyle name="_3 4 2_Innskuddsdekning" xfId="239" xr:uid="{00000000-0005-0000-0000-0000E4000000}"/>
    <cellStyle name="_3 4 2_Nøkkeltall" xfId="240" xr:uid="{00000000-0005-0000-0000-0000E5000000}"/>
    <cellStyle name="_3 4 2_Presentasjon" xfId="241" xr:uid="{00000000-0005-0000-0000-0000E6000000}"/>
    <cellStyle name="_3 4_Innskuddsdekning" xfId="242" xr:uid="{00000000-0005-0000-0000-0000E7000000}"/>
    <cellStyle name="_3 4_Nøkkeltall" xfId="243" xr:uid="{00000000-0005-0000-0000-0000E8000000}"/>
    <cellStyle name="_3 4_Presentasjon" xfId="244" xr:uid="{00000000-0005-0000-0000-0000E9000000}"/>
    <cellStyle name="_3 5" xfId="245" xr:uid="{00000000-0005-0000-0000-0000EA000000}"/>
    <cellStyle name="_3 5 2" xfId="246" xr:uid="{00000000-0005-0000-0000-0000EB000000}"/>
    <cellStyle name="_3 5 2_Innskuddsdekning" xfId="247" xr:uid="{00000000-0005-0000-0000-0000EC000000}"/>
    <cellStyle name="_3 5 2_Nøkkeltall" xfId="248" xr:uid="{00000000-0005-0000-0000-0000ED000000}"/>
    <cellStyle name="_3 5 2_Presentasjon" xfId="249" xr:uid="{00000000-0005-0000-0000-0000EE000000}"/>
    <cellStyle name="_3 5_Innskuddsdekning" xfId="250" xr:uid="{00000000-0005-0000-0000-0000EF000000}"/>
    <cellStyle name="_3 5_Nøkkeltall" xfId="251" xr:uid="{00000000-0005-0000-0000-0000F0000000}"/>
    <cellStyle name="_3 5_Presentasjon" xfId="252" xr:uid="{00000000-0005-0000-0000-0000F1000000}"/>
    <cellStyle name="_3 6" xfId="253" xr:uid="{00000000-0005-0000-0000-0000F2000000}"/>
    <cellStyle name="_3 7" xfId="254" xr:uid="{00000000-0005-0000-0000-0000F3000000}"/>
    <cellStyle name="_3 8" xfId="255" xr:uid="{00000000-0005-0000-0000-0000F4000000}"/>
    <cellStyle name="_3 9" xfId="256" xr:uid="{00000000-0005-0000-0000-0000F5000000}"/>
    <cellStyle name="_3_1" xfId="257" xr:uid="{00000000-0005-0000-0000-0000F6000000}"/>
    <cellStyle name="_3_8" xfId="258" xr:uid="{00000000-0005-0000-0000-0000F7000000}"/>
    <cellStyle name="_3_Gj. sn. ant. aksjer 2016" xfId="259" xr:uid="{00000000-0005-0000-0000-0000F8000000}"/>
    <cellStyle name="_3_Gj. sn. ant. aksjer 2017" xfId="260" xr:uid="{00000000-0005-0000-0000-0000F9000000}"/>
    <cellStyle name="_3_Innskuddsdekning" xfId="261" xr:uid="{00000000-0005-0000-0000-0000FA000000}"/>
    <cellStyle name="_3_Nøkkeltall" xfId="262" xr:uid="{00000000-0005-0000-0000-0000FB000000}"/>
    <cellStyle name="_3_Presentasjon" xfId="263" xr:uid="{00000000-0005-0000-0000-0000FC000000}"/>
    <cellStyle name="_3_Side 9" xfId="264" xr:uid="{00000000-0005-0000-0000-0000FD000000}"/>
    <cellStyle name="_39 - Virkelig verdi marginlån 0912" xfId="265" xr:uid="{00000000-0005-0000-0000-0000FE000000}"/>
    <cellStyle name="_39 - Virkelig verdi marginlån 3Q09" xfId="266" xr:uid="{00000000-0005-0000-0000-0000FF000000}"/>
    <cellStyle name="_4 Årsregnskap med noter Vital 2007" xfId="267" xr:uid="{00000000-0005-0000-0000-000000010000}"/>
    <cellStyle name="_4 Årsregnskap med noter Vital 2007 2" xfId="268" xr:uid="{00000000-0005-0000-0000-000001010000}"/>
    <cellStyle name="_4 Årsregnskap med noter Vital 2007 2 2" xfId="269" xr:uid="{00000000-0005-0000-0000-000002010000}"/>
    <cellStyle name="_4 Årsregnskap med noter Vital 2007 2 2 2" xfId="270" xr:uid="{00000000-0005-0000-0000-000003010000}"/>
    <cellStyle name="_4 Årsregnskap med noter Vital 2007 2 3" xfId="271" xr:uid="{00000000-0005-0000-0000-000004010000}"/>
    <cellStyle name="_4 Årsregnskap med noter Vital 2007 2 3 2" xfId="272" xr:uid="{00000000-0005-0000-0000-000005010000}"/>
    <cellStyle name="_4 Årsregnskap med noter Vital 2007 2 4" xfId="273" xr:uid="{00000000-0005-0000-0000-000006010000}"/>
    <cellStyle name="_4 Årsregnskap med noter Vital 2007 3" xfId="274" xr:uid="{00000000-0005-0000-0000-000007010000}"/>
    <cellStyle name="_4 Årsregnskap med noter Vital 2007 3 2" xfId="275" xr:uid="{00000000-0005-0000-0000-000008010000}"/>
    <cellStyle name="_4 Årsregnskap med noter Vital 2007 3 2 2" xfId="276" xr:uid="{00000000-0005-0000-0000-000009010000}"/>
    <cellStyle name="_4 Årsregnskap med noter Vital 2007 3 3" xfId="277" xr:uid="{00000000-0005-0000-0000-00000A010000}"/>
    <cellStyle name="_4 Årsregnskap med noter Vital 2007 3 3 2" xfId="278" xr:uid="{00000000-0005-0000-0000-00000B010000}"/>
    <cellStyle name="_4 Årsregnskap med noter Vital 2007 3 4" xfId="279" xr:uid="{00000000-0005-0000-0000-00000C010000}"/>
    <cellStyle name="_4 Årsregnskap med noter Vital 2007 4" xfId="280" xr:uid="{00000000-0005-0000-0000-00000D010000}"/>
    <cellStyle name="_4 Årsregnskap med noter Vital 2007 4 2" xfId="281" xr:uid="{00000000-0005-0000-0000-00000E010000}"/>
    <cellStyle name="_4 Årsregnskap med noter Vital 2007 5" xfId="282" xr:uid="{00000000-0005-0000-0000-00000F010000}"/>
    <cellStyle name="_4 Årsregnskap med noter Vital 2007 5 2" xfId="283" xr:uid="{00000000-0005-0000-0000-000010010000}"/>
    <cellStyle name="_4 Årsregnskap med noter Vital 2007 6" xfId="284" xr:uid="{00000000-0005-0000-0000-000011010000}"/>
    <cellStyle name="_67- Basisswapper Boligkreditt flytting 0907" xfId="285" xr:uid="{00000000-0005-0000-0000-000012010000}"/>
    <cellStyle name="_A010000 Boligkred ompost fin.instr 0812" xfId="286" xr:uid="{00000000-0005-0000-0000-000013010000}"/>
    <cellStyle name="_A010000 Boligkred ompost fin.instr 0912" xfId="287" xr:uid="{00000000-0005-0000-0000-000014010000}"/>
    <cellStyle name="_ADDrpt2" xfId="288" xr:uid="{00000000-0005-0000-0000-000015010000}"/>
    <cellStyle name="_Adm inntekter pr april 09 v.2" xfId="289" xr:uid="{00000000-0005-0000-0000-000016010000}"/>
    <cellStyle name="_Adm inntekter pr april 09 v.2 10" xfId="290" xr:uid="{00000000-0005-0000-0000-000017010000}"/>
    <cellStyle name="_Adm inntekter pr april 09 v.2 11" xfId="291" xr:uid="{00000000-0005-0000-0000-000018010000}"/>
    <cellStyle name="_Adm inntekter pr april 09 v.2 2" xfId="292" xr:uid="{00000000-0005-0000-0000-000019010000}"/>
    <cellStyle name="_Adm inntekter pr april 09 v.2 2 2" xfId="293" xr:uid="{00000000-0005-0000-0000-00001A010000}"/>
    <cellStyle name="_Adm inntekter pr april 09 v.2 2 2 2" xfId="294" xr:uid="{00000000-0005-0000-0000-00001B010000}"/>
    <cellStyle name="_Adm inntekter pr april 09 v.2 2 3" xfId="295" xr:uid="{00000000-0005-0000-0000-00001C010000}"/>
    <cellStyle name="_Adm inntekter pr april 09 v.2 3" xfId="296" xr:uid="{00000000-0005-0000-0000-00001D010000}"/>
    <cellStyle name="_Adm inntekter pr april 09 v.2 3 2" xfId="297" xr:uid="{00000000-0005-0000-0000-00001E010000}"/>
    <cellStyle name="_Adm inntekter pr april 09 v.2 3 2 2" xfId="298" xr:uid="{00000000-0005-0000-0000-00001F010000}"/>
    <cellStyle name="_Adm inntekter pr april 09 v.2 3 3" xfId="299" xr:uid="{00000000-0005-0000-0000-000020010000}"/>
    <cellStyle name="_Adm inntekter pr april 09 v.2 3 3 2" xfId="300" xr:uid="{00000000-0005-0000-0000-000021010000}"/>
    <cellStyle name="_Adm inntekter pr april 09 v.2 3 3 3" xfId="301" xr:uid="{00000000-0005-0000-0000-000022010000}"/>
    <cellStyle name="_Adm inntekter pr april 09 v.2 3 3 4" xfId="302" xr:uid="{00000000-0005-0000-0000-000023010000}"/>
    <cellStyle name="_Adm inntekter pr april 09 v.2 3 4" xfId="303" xr:uid="{00000000-0005-0000-0000-000024010000}"/>
    <cellStyle name="_Adm inntekter pr april 09 v.2 4" xfId="304" xr:uid="{00000000-0005-0000-0000-000025010000}"/>
    <cellStyle name="_Adm inntekter pr april 09 v.2 4 2" xfId="305" xr:uid="{00000000-0005-0000-0000-000026010000}"/>
    <cellStyle name="_Adm inntekter pr april 09 v.2 5" xfId="306" xr:uid="{00000000-0005-0000-0000-000027010000}"/>
    <cellStyle name="_Adm inntekter pr april 09 v.2 5 2" xfId="307" xr:uid="{00000000-0005-0000-0000-000028010000}"/>
    <cellStyle name="_Adm inntekter pr april 09 v.2 6" xfId="308" xr:uid="{00000000-0005-0000-0000-000029010000}"/>
    <cellStyle name="_Adm inntekter pr april 09 v.2 7" xfId="309" xr:uid="{00000000-0005-0000-0000-00002A010000}"/>
    <cellStyle name="_Adm inntekter pr april 09 v.2 8" xfId="310" xr:uid="{00000000-0005-0000-0000-00002B010000}"/>
    <cellStyle name="_Adm inntekter pr april 09 v.2 9" xfId="311" xr:uid="{00000000-0005-0000-0000-00002C010000}"/>
    <cellStyle name="_Adm inntekter pr juli 10 v1" xfId="312" xr:uid="{00000000-0005-0000-0000-00002D010000}"/>
    <cellStyle name="_Adm inntekter pr juli 10 v1 2" xfId="313" xr:uid="{00000000-0005-0000-0000-00002E010000}"/>
    <cellStyle name="_Adm inntekter pr juli 10 v1 2 2" xfId="314" xr:uid="{00000000-0005-0000-0000-00002F010000}"/>
    <cellStyle name="_Adm inntekter pr juli 10 v1 3" xfId="315" xr:uid="{00000000-0005-0000-0000-000030010000}"/>
    <cellStyle name="_Adm inntekter pr juli 10 v1 3 2" xfId="316" xr:uid="{00000000-0005-0000-0000-000031010000}"/>
    <cellStyle name="_Adm inntekter pr juli 10 v1 3 3" xfId="317" xr:uid="{00000000-0005-0000-0000-000032010000}"/>
    <cellStyle name="_Adm inntekter pr juli 10 v1 3 4" xfId="318" xr:uid="{00000000-0005-0000-0000-000033010000}"/>
    <cellStyle name="_Adm inntekter pr juli 10 v1 4" xfId="319" xr:uid="{00000000-0005-0000-0000-000034010000}"/>
    <cellStyle name="_Adm inntekter pr juli 10 v1 4 2" xfId="320" xr:uid="{00000000-0005-0000-0000-000035010000}"/>
    <cellStyle name="_Adm inntekter pr juni 2011 v1" xfId="321" xr:uid="{00000000-0005-0000-0000-000036010000}"/>
    <cellStyle name="_Adm inntekter pr juni 2011 v1 2" xfId="322" xr:uid="{00000000-0005-0000-0000-000037010000}"/>
    <cellStyle name="_Adm inntekter pr juni 2011 v1 2 2" xfId="323" xr:uid="{00000000-0005-0000-0000-000038010000}"/>
    <cellStyle name="_Adm inntekter pr juni 2011 v1 3" xfId="324" xr:uid="{00000000-0005-0000-0000-000039010000}"/>
    <cellStyle name="_Adm inntekter pr juni 2011 v1 3 2" xfId="325" xr:uid="{00000000-0005-0000-0000-00003A010000}"/>
    <cellStyle name="_Adm inntekter pr juni 2011 v1 3 3" xfId="326" xr:uid="{00000000-0005-0000-0000-00003B010000}"/>
    <cellStyle name="_Adm inntekter pr juni 2011 v1 3 4" xfId="327" xr:uid="{00000000-0005-0000-0000-00003C010000}"/>
    <cellStyle name="_Adm inntekter pr juni 2011 v1 4" xfId="328" xr:uid="{00000000-0005-0000-0000-00003D010000}"/>
    <cellStyle name="_Adm.inntekter okt-09" xfId="329" xr:uid="{00000000-0005-0000-0000-00003E010000}"/>
    <cellStyle name="_Adm.inntekter okt-09 10" xfId="330" xr:uid="{00000000-0005-0000-0000-00003F010000}"/>
    <cellStyle name="_Adm.inntekter okt-09 11" xfId="331" xr:uid="{00000000-0005-0000-0000-000040010000}"/>
    <cellStyle name="_Adm.inntekter okt-09 2" xfId="332" xr:uid="{00000000-0005-0000-0000-000041010000}"/>
    <cellStyle name="_Adm.inntekter okt-09 2 2" xfId="333" xr:uid="{00000000-0005-0000-0000-000042010000}"/>
    <cellStyle name="_Adm.inntekter okt-09 2 2 2" xfId="334" xr:uid="{00000000-0005-0000-0000-000043010000}"/>
    <cellStyle name="_Adm.inntekter okt-09 2 3" xfId="335" xr:uid="{00000000-0005-0000-0000-000044010000}"/>
    <cellStyle name="_Adm.inntekter okt-09 3" xfId="336" xr:uid="{00000000-0005-0000-0000-000045010000}"/>
    <cellStyle name="_Adm.inntekter okt-09 3 2" xfId="337" xr:uid="{00000000-0005-0000-0000-000046010000}"/>
    <cellStyle name="_Adm.inntekter okt-09 3 2 2" xfId="338" xr:uid="{00000000-0005-0000-0000-000047010000}"/>
    <cellStyle name="_Adm.inntekter okt-09 3 3" xfId="339" xr:uid="{00000000-0005-0000-0000-000048010000}"/>
    <cellStyle name="_Adm.inntekter okt-09 3 3 2" xfId="340" xr:uid="{00000000-0005-0000-0000-000049010000}"/>
    <cellStyle name="_Adm.inntekter okt-09 3 3 3" xfId="341" xr:uid="{00000000-0005-0000-0000-00004A010000}"/>
    <cellStyle name="_Adm.inntekter okt-09 3 3 4" xfId="342" xr:uid="{00000000-0005-0000-0000-00004B010000}"/>
    <cellStyle name="_Adm.inntekter okt-09 3 4" xfId="343" xr:uid="{00000000-0005-0000-0000-00004C010000}"/>
    <cellStyle name="_Adm.inntekter okt-09 4" xfId="344" xr:uid="{00000000-0005-0000-0000-00004D010000}"/>
    <cellStyle name="_Adm.inntekter okt-09 4 2" xfId="345" xr:uid="{00000000-0005-0000-0000-00004E010000}"/>
    <cellStyle name="_Adm.inntekter okt-09 5" xfId="346" xr:uid="{00000000-0005-0000-0000-00004F010000}"/>
    <cellStyle name="_Adm.inntekter okt-09 5 2" xfId="347" xr:uid="{00000000-0005-0000-0000-000050010000}"/>
    <cellStyle name="_Adm.inntekter okt-09 6" xfId="348" xr:uid="{00000000-0005-0000-0000-000051010000}"/>
    <cellStyle name="_Adm.inntekter okt-09 7" xfId="349" xr:uid="{00000000-0005-0000-0000-000052010000}"/>
    <cellStyle name="_Adm.inntekter okt-09 8" xfId="350" xr:uid="{00000000-0005-0000-0000-000053010000}"/>
    <cellStyle name="_Adm.inntekter okt-09 9" xfId="351" xr:uid="{00000000-0005-0000-0000-000054010000}"/>
    <cellStyle name="_Adm.result prod april-11" xfId="352" xr:uid="{00000000-0005-0000-0000-000055010000}"/>
    <cellStyle name="_Adm.result prod april-11 2" xfId="353" xr:uid="{00000000-0005-0000-0000-000056010000}"/>
    <cellStyle name="_Adm.result prod april-11 2 2" xfId="354" xr:uid="{00000000-0005-0000-0000-000057010000}"/>
    <cellStyle name="_Adm.result prod april-11 3" xfId="355" xr:uid="{00000000-0005-0000-0000-000058010000}"/>
    <cellStyle name="_Adm.result prod april-11 3 2" xfId="356" xr:uid="{00000000-0005-0000-0000-000059010000}"/>
    <cellStyle name="_Adm.result prod april-11 3 3" xfId="357" xr:uid="{00000000-0005-0000-0000-00005A010000}"/>
    <cellStyle name="_Adm.result prod april-11 3 4" xfId="358" xr:uid="{00000000-0005-0000-0000-00005B010000}"/>
    <cellStyle name="_Adm.result prod april-11 4" xfId="359" xr:uid="{00000000-0005-0000-0000-00005C010000}"/>
    <cellStyle name="_Adm.result prod april-11 4 2" xfId="360" xr:uid="{00000000-0005-0000-0000-00005D010000}"/>
    <cellStyle name="_Adm.result prod mars-11" xfId="361" xr:uid="{00000000-0005-0000-0000-00005E010000}"/>
    <cellStyle name="_Adm.result prod mars-11 2" xfId="362" xr:uid="{00000000-0005-0000-0000-00005F010000}"/>
    <cellStyle name="_Adm.result prod mars-11 2 2" xfId="363" xr:uid="{00000000-0005-0000-0000-000060010000}"/>
    <cellStyle name="_Adm.result prod mars-11 3" xfId="364" xr:uid="{00000000-0005-0000-0000-000061010000}"/>
    <cellStyle name="_Adm.result prod mars-11 3 2" xfId="365" xr:uid="{00000000-0005-0000-0000-000062010000}"/>
    <cellStyle name="_Adm.result prod mars-11 3 3" xfId="366" xr:uid="{00000000-0005-0000-0000-000063010000}"/>
    <cellStyle name="_Adm.result prod mars-11 3 4" xfId="367" xr:uid="{00000000-0005-0000-0000-000064010000}"/>
    <cellStyle name="_Adm.result prod mars-11 4" xfId="368" xr:uid="{00000000-0005-0000-0000-000065010000}"/>
    <cellStyle name="_Adm.result prod mars-11 4 2" xfId="369" xr:uid="{00000000-0005-0000-0000-000066010000}"/>
    <cellStyle name="_Adm.result prod sept-11" xfId="370" xr:uid="{00000000-0005-0000-0000-000067010000}"/>
    <cellStyle name="_Adm.result prod sept-11 2" xfId="371" xr:uid="{00000000-0005-0000-0000-000068010000}"/>
    <cellStyle name="_Adm.result prod sept-11 2 2" xfId="372" xr:uid="{00000000-0005-0000-0000-000069010000}"/>
    <cellStyle name="_Adm.result prod sept-11 3" xfId="373" xr:uid="{00000000-0005-0000-0000-00006A010000}"/>
    <cellStyle name="_Adm.result prod sept-11 3 2" xfId="374" xr:uid="{00000000-0005-0000-0000-00006B010000}"/>
    <cellStyle name="_Adm.result prod sept-11 3 3" xfId="375" xr:uid="{00000000-0005-0000-0000-00006C010000}"/>
    <cellStyle name="_Adm.result prod sept-11 3 4" xfId="376" xr:uid="{00000000-0005-0000-0000-00006D010000}"/>
    <cellStyle name="_Adm.result prod sept-11 4" xfId="377" xr:uid="{00000000-0005-0000-0000-00006E010000}"/>
    <cellStyle name="_Adm.resultater august-11" xfId="378" xr:uid="{00000000-0005-0000-0000-00006F010000}"/>
    <cellStyle name="_Adm.resultater august-11 2" xfId="379" xr:uid="{00000000-0005-0000-0000-000070010000}"/>
    <cellStyle name="_Adm.resultater august-11 2 2" xfId="380" xr:uid="{00000000-0005-0000-0000-000071010000}"/>
    <cellStyle name="_Adm.resultater august-11 3" xfId="381" xr:uid="{00000000-0005-0000-0000-000072010000}"/>
    <cellStyle name="_Adm.resultater august-11 3 2" xfId="382" xr:uid="{00000000-0005-0000-0000-000073010000}"/>
    <cellStyle name="_Adm.resultater august-11 3 3" xfId="383" xr:uid="{00000000-0005-0000-0000-000074010000}"/>
    <cellStyle name="_Adm.resultater august-11 3 4" xfId="384" xr:uid="{00000000-0005-0000-0000-000075010000}"/>
    <cellStyle name="_Adm.resultater august-11 4" xfId="385" xr:uid="{00000000-0005-0000-0000-000076010000}"/>
    <cellStyle name="_Adm.resultater mai-11" xfId="386" xr:uid="{00000000-0005-0000-0000-000077010000}"/>
    <cellStyle name="_Adm.resultater mai-11 2" xfId="387" xr:uid="{00000000-0005-0000-0000-000078010000}"/>
    <cellStyle name="_Adm.resultater mai-11 2 2" xfId="388" xr:uid="{00000000-0005-0000-0000-000079010000}"/>
    <cellStyle name="_Adm.resultater mai-11 3" xfId="389" xr:uid="{00000000-0005-0000-0000-00007A010000}"/>
    <cellStyle name="_Adm.resultater mai-11 3 2" xfId="390" xr:uid="{00000000-0005-0000-0000-00007B010000}"/>
    <cellStyle name="_Adm.resultater mai-11 3 3" xfId="391" xr:uid="{00000000-0005-0000-0000-00007C010000}"/>
    <cellStyle name="_Adm.resultater mai-11 3 4" xfId="392" xr:uid="{00000000-0005-0000-0000-00007D010000}"/>
    <cellStyle name="_Adm.resultater mai-11 4" xfId="393" xr:uid="{00000000-0005-0000-0000-00007E010000}"/>
    <cellStyle name="_Adm.resultater mars-11" xfId="394" xr:uid="{00000000-0005-0000-0000-00007F010000}"/>
    <cellStyle name="_Adm.resultater mars-11 2" xfId="395" xr:uid="{00000000-0005-0000-0000-000080010000}"/>
    <cellStyle name="_Adm.resultater mars-11 2 2" xfId="396" xr:uid="{00000000-0005-0000-0000-000081010000}"/>
    <cellStyle name="_Adm.resultater mars-11 3" xfId="397" xr:uid="{00000000-0005-0000-0000-000082010000}"/>
    <cellStyle name="_Adm.resultater mars-11 3 2" xfId="398" xr:uid="{00000000-0005-0000-0000-000083010000}"/>
    <cellStyle name="_Adm.resultater mars-11 3 3" xfId="399" xr:uid="{00000000-0005-0000-0000-000084010000}"/>
    <cellStyle name="_Adm.resultater mars-11 3 4" xfId="400" xr:uid="{00000000-0005-0000-0000-000085010000}"/>
    <cellStyle name="_Adm.resultater mars-11 4" xfId="401" xr:uid="{00000000-0005-0000-0000-000086010000}"/>
    <cellStyle name="_Adm.resultater mars-11 4 2" xfId="402" xr:uid="{00000000-0005-0000-0000-000087010000}"/>
    <cellStyle name="_Ark1" xfId="403" xr:uid="{00000000-0005-0000-0000-000088010000}"/>
    <cellStyle name="_Ark1 10" xfId="404" xr:uid="{00000000-0005-0000-0000-000089010000}"/>
    <cellStyle name="_Ark1 10 2" xfId="405" xr:uid="{00000000-0005-0000-0000-00008A010000}"/>
    <cellStyle name="_Ark1 11" xfId="406" xr:uid="{00000000-0005-0000-0000-00008B010000}"/>
    <cellStyle name="_Ark1 2" xfId="407" xr:uid="{00000000-0005-0000-0000-00008C010000}"/>
    <cellStyle name="_Ark1 2 2" xfId="408" xr:uid="{00000000-0005-0000-0000-00008D010000}"/>
    <cellStyle name="_Ark1 2 2 2" xfId="409" xr:uid="{00000000-0005-0000-0000-00008E010000}"/>
    <cellStyle name="_Ark1 2 2 2 2" xfId="410" xr:uid="{00000000-0005-0000-0000-00008F010000}"/>
    <cellStyle name="_Ark1 2 2 2 2 2" xfId="411" xr:uid="{00000000-0005-0000-0000-000090010000}"/>
    <cellStyle name="_Ark1 2 2 2 2 2 2" xfId="412" xr:uid="{00000000-0005-0000-0000-000091010000}"/>
    <cellStyle name="_Ark1 2 2 2 2 3" xfId="413" xr:uid="{00000000-0005-0000-0000-000092010000}"/>
    <cellStyle name="_Ark1 2 2 2 2 4" xfId="414" xr:uid="{00000000-0005-0000-0000-000093010000}"/>
    <cellStyle name="_Ark1 2 2 2 3" xfId="415" xr:uid="{00000000-0005-0000-0000-000094010000}"/>
    <cellStyle name="_Ark1 2 2 2 3 2" xfId="416" xr:uid="{00000000-0005-0000-0000-000095010000}"/>
    <cellStyle name="_Ark1 2 2 2 4" xfId="417" xr:uid="{00000000-0005-0000-0000-000096010000}"/>
    <cellStyle name="_Ark1 2 2 2 5" xfId="418" xr:uid="{00000000-0005-0000-0000-000097010000}"/>
    <cellStyle name="_Ark1 2 2 2_Innskuddsdekning" xfId="419" xr:uid="{00000000-0005-0000-0000-000098010000}"/>
    <cellStyle name="_Ark1 2 2 2_Nøkkeltall" xfId="420" xr:uid="{00000000-0005-0000-0000-000099010000}"/>
    <cellStyle name="_Ark1 2 2 2_Presentasjon" xfId="421" xr:uid="{00000000-0005-0000-0000-00009A010000}"/>
    <cellStyle name="_Ark1 2 2 3" xfId="422" xr:uid="{00000000-0005-0000-0000-00009B010000}"/>
    <cellStyle name="_Ark1 2 2 3 2" xfId="423" xr:uid="{00000000-0005-0000-0000-00009C010000}"/>
    <cellStyle name="_Ark1 2 2 3 2 2" xfId="424" xr:uid="{00000000-0005-0000-0000-00009D010000}"/>
    <cellStyle name="_Ark1 2 2 3 3" xfId="425" xr:uid="{00000000-0005-0000-0000-00009E010000}"/>
    <cellStyle name="_Ark1 2 2 3 4" xfId="426" xr:uid="{00000000-0005-0000-0000-00009F010000}"/>
    <cellStyle name="_Ark1 2 2 4" xfId="427" xr:uid="{00000000-0005-0000-0000-0000A0010000}"/>
    <cellStyle name="_Ark1 2 2 4 2" xfId="428" xr:uid="{00000000-0005-0000-0000-0000A1010000}"/>
    <cellStyle name="_Ark1 2 2 5" xfId="429" xr:uid="{00000000-0005-0000-0000-0000A2010000}"/>
    <cellStyle name="_Ark1 2 2 6" xfId="430" xr:uid="{00000000-0005-0000-0000-0000A3010000}"/>
    <cellStyle name="_Ark1 2 2_Innskuddsdekning" xfId="431" xr:uid="{00000000-0005-0000-0000-0000A4010000}"/>
    <cellStyle name="_Ark1 2 2_Nøkkeltall" xfId="432" xr:uid="{00000000-0005-0000-0000-0000A5010000}"/>
    <cellStyle name="_Ark1 2 2_Presentasjon" xfId="433" xr:uid="{00000000-0005-0000-0000-0000A6010000}"/>
    <cellStyle name="_Ark1 2 3" xfId="434" xr:uid="{00000000-0005-0000-0000-0000A7010000}"/>
    <cellStyle name="_Ark1 2 3 2" xfId="435" xr:uid="{00000000-0005-0000-0000-0000A8010000}"/>
    <cellStyle name="_Ark1 2 3 2 2" xfId="436" xr:uid="{00000000-0005-0000-0000-0000A9010000}"/>
    <cellStyle name="_Ark1 2 3 2 2 2" xfId="437" xr:uid="{00000000-0005-0000-0000-0000AA010000}"/>
    <cellStyle name="_Ark1 2 3 2 3" xfId="438" xr:uid="{00000000-0005-0000-0000-0000AB010000}"/>
    <cellStyle name="_Ark1 2 3 2 4" xfId="439" xr:uid="{00000000-0005-0000-0000-0000AC010000}"/>
    <cellStyle name="_Ark1 2 3 3" xfId="440" xr:uid="{00000000-0005-0000-0000-0000AD010000}"/>
    <cellStyle name="_Ark1 2 3 3 2" xfId="441" xr:uid="{00000000-0005-0000-0000-0000AE010000}"/>
    <cellStyle name="_Ark1 2 3 4" xfId="442" xr:uid="{00000000-0005-0000-0000-0000AF010000}"/>
    <cellStyle name="_Ark1 2 3 5" xfId="443" xr:uid="{00000000-0005-0000-0000-0000B0010000}"/>
    <cellStyle name="_Ark1 2 3_Innskuddsdekning" xfId="444" xr:uid="{00000000-0005-0000-0000-0000B1010000}"/>
    <cellStyle name="_Ark1 2 3_Nøkkeltall" xfId="445" xr:uid="{00000000-0005-0000-0000-0000B2010000}"/>
    <cellStyle name="_Ark1 2 3_Presentasjon" xfId="446" xr:uid="{00000000-0005-0000-0000-0000B3010000}"/>
    <cellStyle name="_Ark1 2 4" xfId="447" xr:uid="{00000000-0005-0000-0000-0000B4010000}"/>
    <cellStyle name="_Ark1 2 4 2" xfId="448" xr:uid="{00000000-0005-0000-0000-0000B5010000}"/>
    <cellStyle name="_Ark1 2 4 2 2" xfId="449" xr:uid="{00000000-0005-0000-0000-0000B6010000}"/>
    <cellStyle name="_Ark1 2 4 3" xfId="450" xr:uid="{00000000-0005-0000-0000-0000B7010000}"/>
    <cellStyle name="_Ark1 2 4 3 2" xfId="451" xr:uid="{00000000-0005-0000-0000-0000B8010000}"/>
    <cellStyle name="_Ark1 2 4 4" xfId="452" xr:uid="{00000000-0005-0000-0000-0000B9010000}"/>
    <cellStyle name="_Ark1 2 5" xfId="453" xr:uid="{00000000-0005-0000-0000-0000BA010000}"/>
    <cellStyle name="_Ark1 2 5 2" xfId="454" xr:uid="{00000000-0005-0000-0000-0000BB010000}"/>
    <cellStyle name="_Ark1 2 6" xfId="455" xr:uid="{00000000-0005-0000-0000-0000BC010000}"/>
    <cellStyle name="_Ark1 2 6 2" xfId="456" xr:uid="{00000000-0005-0000-0000-0000BD010000}"/>
    <cellStyle name="_Ark1 2 7" xfId="457" xr:uid="{00000000-0005-0000-0000-0000BE010000}"/>
    <cellStyle name="_Ark1 2_Innskuddsdekning" xfId="458" xr:uid="{00000000-0005-0000-0000-0000BF010000}"/>
    <cellStyle name="_Ark1 2_Nøkkeltall" xfId="459" xr:uid="{00000000-0005-0000-0000-0000C0010000}"/>
    <cellStyle name="_Ark1 2_Presentasjon" xfId="460" xr:uid="{00000000-0005-0000-0000-0000C1010000}"/>
    <cellStyle name="_Ark1 2_Prognose eksponering " xfId="461" xr:uid="{00000000-0005-0000-0000-0000C2010000}"/>
    <cellStyle name="_Ark1 2_Prognose eksponering  2" xfId="462" xr:uid="{00000000-0005-0000-0000-0000C3010000}"/>
    <cellStyle name="_Ark1 2_Prognose eksponering  2 2" xfId="463" xr:uid="{00000000-0005-0000-0000-0000C4010000}"/>
    <cellStyle name="_Ark1 2_Prognose eksponering  2 2 2" xfId="464" xr:uid="{00000000-0005-0000-0000-0000C5010000}"/>
    <cellStyle name="_Ark1 2_Prognose eksponering  2 3" xfId="465" xr:uid="{00000000-0005-0000-0000-0000C6010000}"/>
    <cellStyle name="_Ark1 2_Prognose eksponering  2 4" xfId="466" xr:uid="{00000000-0005-0000-0000-0000C7010000}"/>
    <cellStyle name="_Ark1 2_Prognose eksponering  3" xfId="467" xr:uid="{00000000-0005-0000-0000-0000C8010000}"/>
    <cellStyle name="_Ark1 2_Prognose eksponering  3 2" xfId="468" xr:uid="{00000000-0005-0000-0000-0000C9010000}"/>
    <cellStyle name="_Ark1 2_Prognose eksponering  4" xfId="469" xr:uid="{00000000-0005-0000-0000-0000CA010000}"/>
    <cellStyle name="_Ark1 2_Prognose eksponering  5" xfId="470" xr:uid="{00000000-0005-0000-0000-0000CB010000}"/>
    <cellStyle name="_Ark1 2_Vedlegg" xfId="471" xr:uid="{00000000-0005-0000-0000-0000CC010000}"/>
    <cellStyle name="_Ark1 2_Vedlegg 2" xfId="472" xr:uid="{00000000-0005-0000-0000-0000CD010000}"/>
    <cellStyle name="_Ark1 2_Vedlegg 2 2" xfId="473" xr:uid="{00000000-0005-0000-0000-0000CE010000}"/>
    <cellStyle name="_Ark1 2_Vedlegg 2 2 2" xfId="474" xr:uid="{00000000-0005-0000-0000-0000CF010000}"/>
    <cellStyle name="_Ark1 2_Vedlegg 2 3" xfId="475" xr:uid="{00000000-0005-0000-0000-0000D0010000}"/>
    <cellStyle name="_Ark1 2_Vedlegg 2 4" xfId="476" xr:uid="{00000000-0005-0000-0000-0000D1010000}"/>
    <cellStyle name="_Ark1 2_Vedlegg 3" xfId="477" xr:uid="{00000000-0005-0000-0000-0000D2010000}"/>
    <cellStyle name="_Ark1 2_Vedlegg 3 2" xfId="478" xr:uid="{00000000-0005-0000-0000-0000D3010000}"/>
    <cellStyle name="_Ark1 2_Vedlegg 4" xfId="479" xr:uid="{00000000-0005-0000-0000-0000D4010000}"/>
    <cellStyle name="_Ark1 2_Vedlegg 5" xfId="480" xr:uid="{00000000-0005-0000-0000-0000D5010000}"/>
    <cellStyle name="_Ark1 3" xfId="481" xr:uid="{00000000-0005-0000-0000-0000D6010000}"/>
    <cellStyle name="_Ark1 3 2" xfId="482" xr:uid="{00000000-0005-0000-0000-0000D7010000}"/>
    <cellStyle name="_Ark1 3 2 2" xfId="483" xr:uid="{00000000-0005-0000-0000-0000D8010000}"/>
    <cellStyle name="_Ark1 3 2 2 2" xfId="484" xr:uid="{00000000-0005-0000-0000-0000D9010000}"/>
    <cellStyle name="_Ark1 3 2 2 2 2" xfId="485" xr:uid="{00000000-0005-0000-0000-0000DA010000}"/>
    <cellStyle name="_Ark1 3 2 2 3" xfId="486" xr:uid="{00000000-0005-0000-0000-0000DB010000}"/>
    <cellStyle name="_Ark1 3 2 2 4" xfId="487" xr:uid="{00000000-0005-0000-0000-0000DC010000}"/>
    <cellStyle name="_Ark1 3 2 3" xfId="488" xr:uid="{00000000-0005-0000-0000-0000DD010000}"/>
    <cellStyle name="_Ark1 3 2 3 2" xfId="489" xr:uid="{00000000-0005-0000-0000-0000DE010000}"/>
    <cellStyle name="_Ark1 3 2 4" xfId="490" xr:uid="{00000000-0005-0000-0000-0000DF010000}"/>
    <cellStyle name="_Ark1 3 2 5" xfId="491" xr:uid="{00000000-0005-0000-0000-0000E0010000}"/>
    <cellStyle name="_Ark1 3 2_Innskuddsdekning" xfId="492" xr:uid="{00000000-0005-0000-0000-0000E1010000}"/>
    <cellStyle name="_Ark1 3 2_Nøkkeltall" xfId="493" xr:uid="{00000000-0005-0000-0000-0000E2010000}"/>
    <cellStyle name="_Ark1 3 2_Presentasjon" xfId="494" xr:uid="{00000000-0005-0000-0000-0000E3010000}"/>
    <cellStyle name="_Ark1 3 3" xfId="495" xr:uid="{00000000-0005-0000-0000-0000E4010000}"/>
    <cellStyle name="_Ark1 3 3 2" xfId="496" xr:uid="{00000000-0005-0000-0000-0000E5010000}"/>
    <cellStyle name="_Ark1 3 3 2 2" xfId="497" xr:uid="{00000000-0005-0000-0000-0000E6010000}"/>
    <cellStyle name="_Ark1 3 3 3" xfId="498" xr:uid="{00000000-0005-0000-0000-0000E7010000}"/>
    <cellStyle name="_Ark1 3 3 4" xfId="499" xr:uid="{00000000-0005-0000-0000-0000E8010000}"/>
    <cellStyle name="_Ark1 3 4" xfId="500" xr:uid="{00000000-0005-0000-0000-0000E9010000}"/>
    <cellStyle name="_Ark1 3 4 2" xfId="501" xr:uid="{00000000-0005-0000-0000-0000EA010000}"/>
    <cellStyle name="_Ark1 3 5" xfId="502" xr:uid="{00000000-0005-0000-0000-0000EB010000}"/>
    <cellStyle name="_Ark1 3 6" xfId="503" xr:uid="{00000000-0005-0000-0000-0000EC010000}"/>
    <cellStyle name="_Ark1 3_Innskuddsdekning" xfId="504" xr:uid="{00000000-0005-0000-0000-0000ED010000}"/>
    <cellStyle name="_Ark1 3_Nøkkeltall" xfId="505" xr:uid="{00000000-0005-0000-0000-0000EE010000}"/>
    <cellStyle name="_Ark1 3_Presentasjon" xfId="506" xr:uid="{00000000-0005-0000-0000-0000EF010000}"/>
    <cellStyle name="_Ark1 4" xfId="507" xr:uid="{00000000-0005-0000-0000-0000F0010000}"/>
    <cellStyle name="_Ark1 4 2" xfId="508" xr:uid="{00000000-0005-0000-0000-0000F1010000}"/>
    <cellStyle name="_Ark1 4 2 2" xfId="509" xr:uid="{00000000-0005-0000-0000-0000F2010000}"/>
    <cellStyle name="_Ark1 4 2 2 2" xfId="510" xr:uid="{00000000-0005-0000-0000-0000F3010000}"/>
    <cellStyle name="_Ark1 4 2 2 2 2" xfId="511" xr:uid="{00000000-0005-0000-0000-0000F4010000}"/>
    <cellStyle name="_Ark1 4 2 2 2 2 2" xfId="512" xr:uid="{00000000-0005-0000-0000-0000F5010000}"/>
    <cellStyle name="_Ark1 4 2 2 2 3" xfId="513" xr:uid="{00000000-0005-0000-0000-0000F6010000}"/>
    <cellStyle name="_Ark1 4 2 2 2 4" xfId="514" xr:uid="{00000000-0005-0000-0000-0000F7010000}"/>
    <cellStyle name="_Ark1 4 2 2 3" xfId="515" xr:uid="{00000000-0005-0000-0000-0000F8010000}"/>
    <cellStyle name="_Ark1 4 2 2 3 2" xfId="516" xr:uid="{00000000-0005-0000-0000-0000F9010000}"/>
    <cellStyle name="_Ark1 4 2 2 4" xfId="517" xr:uid="{00000000-0005-0000-0000-0000FA010000}"/>
    <cellStyle name="_Ark1 4 2 2 5" xfId="518" xr:uid="{00000000-0005-0000-0000-0000FB010000}"/>
    <cellStyle name="_Ark1 4 2 2_Innskuddsdekning" xfId="519" xr:uid="{00000000-0005-0000-0000-0000FC010000}"/>
    <cellStyle name="_Ark1 4 2 2_Nøkkeltall" xfId="520" xr:uid="{00000000-0005-0000-0000-0000FD010000}"/>
    <cellStyle name="_Ark1 4 2 2_Presentasjon" xfId="521" xr:uid="{00000000-0005-0000-0000-0000FE010000}"/>
    <cellStyle name="_Ark1 4 2 3" xfId="522" xr:uid="{00000000-0005-0000-0000-0000FF010000}"/>
    <cellStyle name="_Ark1 4 2 3 2" xfId="523" xr:uid="{00000000-0005-0000-0000-000000020000}"/>
    <cellStyle name="_Ark1 4 2 3 2 2" xfId="524" xr:uid="{00000000-0005-0000-0000-000001020000}"/>
    <cellStyle name="_Ark1 4 2 3 3" xfId="525" xr:uid="{00000000-0005-0000-0000-000002020000}"/>
    <cellStyle name="_Ark1 4 2 3 4" xfId="526" xr:uid="{00000000-0005-0000-0000-000003020000}"/>
    <cellStyle name="_Ark1 4 2 4" xfId="527" xr:uid="{00000000-0005-0000-0000-000004020000}"/>
    <cellStyle name="_Ark1 4 2 4 2" xfId="528" xr:uid="{00000000-0005-0000-0000-000005020000}"/>
    <cellStyle name="_Ark1 4 2 5" xfId="529" xr:uid="{00000000-0005-0000-0000-000006020000}"/>
    <cellStyle name="_Ark1 4 2 6" xfId="530" xr:uid="{00000000-0005-0000-0000-000007020000}"/>
    <cellStyle name="_Ark1 4 2_Innskuddsdekning" xfId="531" xr:uid="{00000000-0005-0000-0000-000008020000}"/>
    <cellStyle name="_Ark1 4 2_Nøkkeltall" xfId="532" xr:uid="{00000000-0005-0000-0000-000009020000}"/>
    <cellStyle name="_Ark1 4 2_Presentasjon" xfId="533" xr:uid="{00000000-0005-0000-0000-00000A020000}"/>
    <cellStyle name="_Ark1 4 3" xfId="534" xr:uid="{00000000-0005-0000-0000-00000B020000}"/>
    <cellStyle name="_Ark1 4 3 2" xfId="535" xr:uid="{00000000-0005-0000-0000-00000C020000}"/>
    <cellStyle name="_Ark1 4 3 2 2" xfId="536" xr:uid="{00000000-0005-0000-0000-00000D020000}"/>
    <cellStyle name="_Ark1 4 3 2 2 2" xfId="537" xr:uid="{00000000-0005-0000-0000-00000E020000}"/>
    <cellStyle name="_Ark1 4 3 2 3" xfId="538" xr:uid="{00000000-0005-0000-0000-00000F020000}"/>
    <cellStyle name="_Ark1 4 3 2 4" xfId="539" xr:uid="{00000000-0005-0000-0000-000010020000}"/>
    <cellStyle name="_Ark1 4 3 3" xfId="540" xr:uid="{00000000-0005-0000-0000-000011020000}"/>
    <cellStyle name="_Ark1 4 3 3 2" xfId="541" xr:uid="{00000000-0005-0000-0000-000012020000}"/>
    <cellStyle name="_Ark1 4 3 4" xfId="542" xr:uid="{00000000-0005-0000-0000-000013020000}"/>
    <cellStyle name="_Ark1 4 3 5" xfId="543" xr:uid="{00000000-0005-0000-0000-000014020000}"/>
    <cellStyle name="_Ark1 4 3_Innskuddsdekning" xfId="544" xr:uid="{00000000-0005-0000-0000-000015020000}"/>
    <cellStyle name="_Ark1 4 3_Nøkkeltall" xfId="545" xr:uid="{00000000-0005-0000-0000-000016020000}"/>
    <cellStyle name="_Ark1 4 3_Presentasjon" xfId="546" xr:uid="{00000000-0005-0000-0000-000017020000}"/>
    <cellStyle name="_Ark1 4 4" xfId="547" xr:uid="{00000000-0005-0000-0000-000018020000}"/>
    <cellStyle name="_Ark1 4 4 2" xfId="548" xr:uid="{00000000-0005-0000-0000-000019020000}"/>
    <cellStyle name="_Ark1 4 4 2 2" xfId="549" xr:uid="{00000000-0005-0000-0000-00001A020000}"/>
    <cellStyle name="_Ark1 4 4 3" xfId="550" xr:uid="{00000000-0005-0000-0000-00001B020000}"/>
    <cellStyle name="_Ark1 4 4 4" xfId="551" xr:uid="{00000000-0005-0000-0000-00001C020000}"/>
    <cellStyle name="_Ark1 4 5" xfId="552" xr:uid="{00000000-0005-0000-0000-00001D020000}"/>
    <cellStyle name="_Ark1 4 5 2" xfId="553" xr:uid="{00000000-0005-0000-0000-00001E020000}"/>
    <cellStyle name="_Ark1 4 6" xfId="554" xr:uid="{00000000-0005-0000-0000-00001F020000}"/>
    <cellStyle name="_Ark1 4 7" xfId="555" xr:uid="{00000000-0005-0000-0000-000020020000}"/>
    <cellStyle name="_Ark1 4_Innskuddsdekning" xfId="556" xr:uid="{00000000-0005-0000-0000-000021020000}"/>
    <cellStyle name="_Ark1 4_Nøkkeltall" xfId="557" xr:uid="{00000000-0005-0000-0000-000022020000}"/>
    <cellStyle name="_Ark1 4_Presentasjon" xfId="558" xr:uid="{00000000-0005-0000-0000-000023020000}"/>
    <cellStyle name="_Ark1 5" xfId="559" xr:uid="{00000000-0005-0000-0000-000024020000}"/>
    <cellStyle name="_Ark1 5 2" xfId="560" xr:uid="{00000000-0005-0000-0000-000025020000}"/>
    <cellStyle name="_Ark1 5 2 2" xfId="561" xr:uid="{00000000-0005-0000-0000-000026020000}"/>
    <cellStyle name="_Ark1 5 2 2 2" xfId="562" xr:uid="{00000000-0005-0000-0000-000027020000}"/>
    <cellStyle name="_Ark1 5 2 2 2 2" xfId="563" xr:uid="{00000000-0005-0000-0000-000028020000}"/>
    <cellStyle name="_Ark1 5 2 2 2 2 2" xfId="564" xr:uid="{00000000-0005-0000-0000-000029020000}"/>
    <cellStyle name="_Ark1 5 2 2 2 3" xfId="565" xr:uid="{00000000-0005-0000-0000-00002A020000}"/>
    <cellStyle name="_Ark1 5 2 2 2 4" xfId="566" xr:uid="{00000000-0005-0000-0000-00002B020000}"/>
    <cellStyle name="_Ark1 5 2 2 3" xfId="567" xr:uid="{00000000-0005-0000-0000-00002C020000}"/>
    <cellStyle name="_Ark1 5 2 2 3 2" xfId="568" xr:uid="{00000000-0005-0000-0000-00002D020000}"/>
    <cellStyle name="_Ark1 5 2 2 4" xfId="569" xr:uid="{00000000-0005-0000-0000-00002E020000}"/>
    <cellStyle name="_Ark1 5 2 2 5" xfId="570" xr:uid="{00000000-0005-0000-0000-00002F020000}"/>
    <cellStyle name="_Ark1 5 2 2_Innskuddsdekning" xfId="571" xr:uid="{00000000-0005-0000-0000-000030020000}"/>
    <cellStyle name="_Ark1 5 2 2_Nøkkeltall" xfId="572" xr:uid="{00000000-0005-0000-0000-000031020000}"/>
    <cellStyle name="_Ark1 5 2 2_Presentasjon" xfId="573" xr:uid="{00000000-0005-0000-0000-000032020000}"/>
    <cellStyle name="_Ark1 5 2 3" xfId="574" xr:uid="{00000000-0005-0000-0000-000033020000}"/>
    <cellStyle name="_Ark1 5 2 3 2" xfId="575" xr:uid="{00000000-0005-0000-0000-000034020000}"/>
    <cellStyle name="_Ark1 5 2 3 2 2" xfId="576" xr:uid="{00000000-0005-0000-0000-000035020000}"/>
    <cellStyle name="_Ark1 5 2 3 3" xfId="577" xr:uid="{00000000-0005-0000-0000-000036020000}"/>
    <cellStyle name="_Ark1 5 2 3 4" xfId="578" xr:uid="{00000000-0005-0000-0000-000037020000}"/>
    <cellStyle name="_Ark1 5 2 4" xfId="579" xr:uid="{00000000-0005-0000-0000-000038020000}"/>
    <cellStyle name="_Ark1 5 2 4 2" xfId="580" xr:uid="{00000000-0005-0000-0000-000039020000}"/>
    <cellStyle name="_Ark1 5 2 5" xfId="581" xr:uid="{00000000-0005-0000-0000-00003A020000}"/>
    <cellStyle name="_Ark1 5 2 6" xfId="582" xr:uid="{00000000-0005-0000-0000-00003B020000}"/>
    <cellStyle name="_Ark1 5 2_Innskuddsdekning" xfId="583" xr:uid="{00000000-0005-0000-0000-00003C020000}"/>
    <cellStyle name="_Ark1 5 2_Nøkkeltall" xfId="584" xr:uid="{00000000-0005-0000-0000-00003D020000}"/>
    <cellStyle name="_Ark1 5 2_Presentasjon" xfId="585" xr:uid="{00000000-0005-0000-0000-00003E020000}"/>
    <cellStyle name="_Ark1 5 3" xfId="586" xr:uid="{00000000-0005-0000-0000-00003F020000}"/>
    <cellStyle name="_Ark1 5 3 2" xfId="587" xr:uid="{00000000-0005-0000-0000-000040020000}"/>
    <cellStyle name="_Ark1 5 3 2 2" xfId="588" xr:uid="{00000000-0005-0000-0000-000041020000}"/>
    <cellStyle name="_Ark1 5 3 2 2 2" xfId="589" xr:uid="{00000000-0005-0000-0000-000042020000}"/>
    <cellStyle name="_Ark1 5 3 2 3" xfId="590" xr:uid="{00000000-0005-0000-0000-000043020000}"/>
    <cellStyle name="_Ark1 5 3 2 4" xfId="591" xr:uid="{00000000-0005-0000-0000-000044020000}"/>
    <cellStyle name="_Ark1 5 3 3" xfId="592" xr:uid="{00000000-0005-0000-0000-000045020000}"/>
    <cellStyle name="_Ark1 5 3 3 2" xfId="593" xr:uid="{00000000-0005-0000-0000-000046020000}"/>
    <cellStyle name="_Ark1 5 3 4" xfId="594" xr:uid="{00000000-0005-0000-0000-000047020000}"/>
    <cellStyle name="_Ark1 5 3 5" xfId="595" xr:uid="{00000000-0005-0000-0000-000048020000}"/>
    <cellStyle name="_Ark1 5 3_Innskuddsdekning" xfId="596" xr:uid="{00000000-0005-0000-0000-000049020000}"/>
    <cellStyle name="_Ark1 5 3_Nøkkeltall" xfId="597" xr:uid="{00000000-0005-0000-0000-00004A020000}"/>
    <cellStyle name="_Ark1 5 3_Presentasjon" xfId="598" xr:uid="{00000000-0005-0000-0000-00004B020000}"/>
    <cellStyle name="_Ark1 5 4" xfId="599" xr:uid="{00000000-0005-0000-0000-00004C020000}"/>
    <cellStyle name="_Ark1 5 4 2" xfId="600" xr:uid="{00000000-0005-0000-0000-00004D020000}"/>
    <cellStyle name="_Ark1 5 4 2 2" xfId="601" xr:uid="{00000000-0005-0000-0000-00004E020000}"/>
    <cellStyle name="_Ark1 5 4 3" xfId="602" xr:uid="{00000000-0005-0000-0000-00004F020000}"/>
    <cellStyle name="_Ark1 5 4 4" xfId="603" xr:uid="{00000000-0005-0000-0000-000050020000}"/>
    <cellStyle name="_Ark1 5 5" xfId="604" xr:uid="{00000000-0005-0000-0000-000051020000}"/>
    <cellStyle name="_Ark1 5 5 2" xfId="605" xr:uid="{00000000-0005-0000-0000-000052020000}"/>
    <cellStyle name="_Ark1 5 6" xfId="606" xr:uid="{00000000-0005-0000-0000-000053020000}"/>
    <cellStyle name="_Ark1 5 7" xfId="607" xr:uid="{00000000-0005-0000-0000-000054020000}"/>
    <cellStyle name="_Ark1 5_Innskuddsdekning" xfId="608" xr:uid="{00000000-0005-0000-0000-000055020000}"/>
    <cellStyle name="_Ark1 5_Nøkkeltall" xfId="609" xr:uid="{00000000-0005-0000-0000-000056020000}"/>
    <cellStyle name="_Ark1 5_Presentasjon" xfId="610" xr:uid="{00000000-0005-0000-0000-000057020000}"/>
    <cellStyle name="_Ark1 6" xfId="611" xr:uid="{00000000-0005-0000-0000-000058020000}"/>
    <cellStyle name="_Ark1 6 2" xfId="612" xr:uid="{00000000-0005-0000-0000-000059020000}"/>
    <cellStyle name="_Ark1 6 2 2" xfId="613" xr:uid="{00000000-0005-0000-0000-00005A020000}"/>
    <cellStyle name="_Ark1 6 2 2 2" xfId="614" xr:uid="{00000000-0005-0000-0000-00005B020000}"/>
    <cellStyle name="_Ark1 6 2 2 2 2" xfId="615" xr:uid="{00000000-0005-0000-0000-00005C020000}"/>
    <cellStyle name="_Ark1 6 2 2 2 2 2" xfId="616" xr:uid="{00000000-0005-0000-0000-00005D020000}"/>
    <cellStyle name="_Ark1 6 2 2 2 3" xfId="617" xr:uid="{00000000-0005-0000-0000-00005E020000}"/>
    <cellStyle name="_Ark1 6 2 2 2 4" xfId="618" xr:uid="{00000000-0005-0000-0000-00005F020000}"/>
    <cellStyle name="_Ark1 6 2 2 3" xfId="619" xr:uid="{00000000-0005-0000-0000-000060020000}"/>
    <cellStyle name="_Ark1 6 2 2 3 2" xfId="620" xr:uid="{00000000-0005-0000-0000-000061020000}"/>
    <cellStyle name="_Ark1 6 2 2 4" xfId="621" xr:uid="{00000000-0005-0000-0000-000062020000}"/>
    <cellStyle name="_Ark1 6 2 2 5" xfId="622" xr:uid="{00000000-0005-0000-0000-000063020000}"/>
    <cellStyle name="_Ark1 6 2 2_Innskuddsdekning" xfId="623" xr:uid="{00000000-0005-0000-0000-000064020000}"/>
    <cellStyle name="_Ark1 6 2 2_Nøkkeltall" xfId="624" xr:uid="{00000000-0005-0000-0000-000065020000}"/>
    <cellStyle name="_Ark1 6 2 2_Presentasjon" xfId="625" xr:uid="{00000000-0005-0000-0000-000066020000}"/>
    <cellStyle name="_Ark1 6 2 3" xfId="626" xr:uid="{00000000-0005-0000-0000-000067020000}"/>
    <cellStyle name="_Ark1 6 2 3 2" xfId="627" xr:uid="{00000000-0005-0000-0000-000068020000}"/>
    <cellStyle name="_Ark1 6 2 3 2 2" xfId="628" xr:uid="{00000000-0005-0000-0000-000069020000}"/>
    <cellStyle name="_Ark1 6 2 3 3" xfId="629" xr:uid="{00000000-0005-0000-0000-00006A020000}"/>
    <cellStyle name="_Ark1 6 2 3 4" xfId="630" xr:uid="{00000000-0005-0000-0000-00006B020000}"/>
    <cellStyle name="_Ark1 6 2 4" xfId="631" xr:uid="{00000000-0005-0000-0000-00006C020000}"/>
    <cellStyle name="_Ark1 6 2 4 2" xfId="632" xr:uid="{00000000-0005-0000-0000-00006D020000}"/>
    <cellStyle name="_Ark1 6 2 5" xfId="633" xr:uid="{00000000-0005-0000-0000-00006E020000}"/>
    <cellStyle name="_Ark1 6 2 6" xfId="634" xr:uid="{00000000-0005-0000-0000-00006F020000}"/>
    <cellStyle name="_Ark1 6 2_Innskuddsdekning" xfId="635" xr:uid="{00000000-0005-0000-0000-000070020000}"/>
    <cellStyle name="_Ark1 6 2_Nøkkeltall" xfId="636" xr:uid="{00000000-0005-0000-0000-000071020000}"/>
    <cellStyle name="_Ark1 6 2_Presentasjon" xfId="637" xr:uid="{00000000-0005-0000-0000-000072020000}"/>
    <cellStyle name="_Ark1 6 3" xfId="638" xr:uid="{00000000-0005-0000-0000-000073020000}"/>
    <cellStyle name="_Ark1 6 3 2" xfId="639" xr:uid="{00000000-0005-0000-0000-000074020000}"/>
    <cellStyle name="_Ark1 6 3 2 2" xfId="640" xr:uid="{00000000-0005-0000-0000-000075020000}"/>
    <cellStyle name="_Ark1 6 3 2 2 2" xfId="641" xr:uid="{00000000-0005-0000-0000-000076020000}"/>
    <cellStyle name="_Ark1 6 3 2 3" xfId="642" xr:uid="{00000000-0005-0000-0000-000077020000}"/>
    <cellStyle name="_Ark1 6 3 2 4" xfId="643" xr:uid="{00000000-0005-0000-0000-000078020000}"/>
    <cellStyle name="_Ark1 6 3 3" xfId="644" xr:uid="{00000000-0005-0000-0000-000079020000}"/>
    <cellStyle name="_Ark1 6 3 3 2" xfId="645" xr:uid="{00000000-0005-0000-0000-00007A020000}"/>
    <cellStyle name="_Ark1 6 3 4" xfId="646" xr:uid="{00000000-0005-0000-0000-00007B020000}"/>
    <cellStyle name="_Ark1 6 3 5" xfId="647" xr:uid="{00000000-0005-0000-0000-00007C020000}"/>
    <cellStyle name="_Ark1 6 3_Innskuddsdekning" xfId="648" xr:uid="{00000000-0005-0000-0000-00007D020000}"/>
    <cellStyle name="_Ark1 6 3_Nøkkeltall" xfId="649" xr:uid="{00000000-0005-0000-0000-00007E020000}"/>
    <cellStyle name="_Ark1 6 3_Presentasjon" xfId="650" xr:uid="{00000000-0005-0000-0000-00007F020000}"/>
    <cellStyle name="_Ark1 6 4" xfId="651" xr:uid="{00000000-0005-0000-0000-000080020000}"/>
    <cellStyle name="_Ark1 6 4 2" xfId="652" xr:uid="{00000000-0005-0000-0000-000081020000}"/>
    <cellStyle name="_Ark1 6 4 2 2" xfId="653" xr:uid="{00000000-0005-0000-0000-000082020000}"/>
    <cellStyle name="_Ark1 6 4 3" xfId="654" xr:uid="{00000000-0005-0000-0000-000083020000}"/>
    <cellStyle name="_Ark1 6 4 4" xfId="655" xr:uid="{00000000-0005-0000-0000-000084020000}"/>
    <cellStyle name="_Ark1 6 5" xfId="656" xr:uid="{00000000-0005-0000-0000-000085020000}"/>
    <cellStyle name="_Ark1 6 5 2" xfId="657" xr:uid="{00000000-0005-0000-0000-000086020000}"/>
    <cellStyle name="_Ark1 6 6" xfId="658" xr:uid="{00000000-0005-0000-0000-000087020000}"/>
    <cellStyle name="_Ark1 6 7" xfId="659" xr:uid="{00000000-0005-0000-0000-000088020000}"/>
    <cellStyle name="_Ark1 6_Innskuddsdekning" xfId="660" xr:uid="{00000000-0005-0000-0000-000089020000}"/>
    <cellStyle name="_Ark1 6_Nøkkeltall" xfId="661" xr:uid="{00000000-0005-0000-0000-00008A020000}"/>
    <cellStyle name="_Ark1 6_Presentasjon" xfId="662" xr:uid="{00000000-0005-0000-0000-00008B020000}"/>
    <cellStyle name="_Ark1 7" xfId="663" xr:uid="{00000000-0005-0000-0000-00008C020000}"/>
    <cellStyle name="_Ark1 7 2" xfId="664" xr:uid="{00000000-0005-0000-0000-00008D020000}"/>
    <cellStyle name="_Ark1 7 2 2" xfId="665" xr:uid="{00000000-0005-0000-0000-00008E020000}"/>
    <cellStyle name="_Ark1 7 2 2 2" xfId="666" xr:uid="{00000000-0005-0000-0000-00008F020000}"/>
    <cellStyle name="_Ark1 7 2 2 2 2" xfId="667" xr:uid="{00000000-0005-0000-0000-000090020000}"/>
    <cellStyle name="_Ark1 7 2 2 3" xfId="668" xr:uid="{00000000-0005-0000-0000-000091020000}"/>
    <cellStyle name="_Ark1 7 2 2 4" xfId="669" xr:uid="{00000000-0005-0000-0000-000092020000}"/>
    <cellStyle name="_Ark1 7 2 3" xfId="670" xr:uid="{00000000-0005-0000-0000-000093020000}"/>
    <cellStyle name="_Ark1 7 2 3 2" xfId="671" xr:uid="{00000000-0005-0000-0000-000094020000}"/>
    <cellStyle name="_Ark1 7 2 4" xfId="672" xr:uid="{00000000-0005-0000-0000-000095020000}"/>
    <cellStyle name="_Ark1 7 2 5" xfId="673" xr:uid="{00000000-0005-0000-0000-000096020000}"/>
    <cellStyle name="_Ark1 7 2_Innskuddsdekning" xfId="674" xr:uid="{00000000-0005-0000-0000-000097020000}"/>
    <cellStyle name="_Ark1 7 2_Nøkkeltall" xfId="675" xr:uid="{00000000-0005-0000-0000-000098020000}"/>
    <cellStyle name="_Ark1 7 2_Presentasjon" xfId="676" xr:uid="{00000000-0005-0000-0000-000099020000}"/>
    <cellStyle name="_Ark1 7 3" xfId="677" xr:uid="{00000000-0005-0000-0000-00009A020000}"/>
    <cellStyle name="_Ark1 7 3 2" xfId="678" xr:uid="{00000000-0005-0000-0000-00009B020000}"/>
    <cellStyle name="_Ark1 7 3 2 2" xfId="679" xr:uid="{00000000-0005-0000-0000-00009C020000}"/>
    <cellStyle name="_Ark1 7 3 2 2 2" xfId="680" xr:uid="{00000000-0005-0000-0000-00009D020000}"/>
    <cellStyle name="_Ark1 7 3 2 3" xfId="681" xr:uid="{00000000-0005-0000-0000-00009E020000}"/>
    <cellStyle name="_Ark1 7 3 2 4" xfId="682" xr:uid="{00000000-0005-0000-0000-00009F020000}"/>
    <cellStyle name="_Ark1 7 3 3" xfId="683" xr:uid="{00000000-0005-0000-0000-0000A0020000}"/>
    <cellStyle name="_Ark1 7 3 3 2" xfId="684" xr:uid="{00000000-0005-0000-0000-0000A1020000}"/>
    <cellStyle name="_Ark1 7 3 4" xfId="685" xr:uid="{00000000-0005-0000-0000-0000A2020000}"/>
    <cellStyle name="_Ark1 7 3 5" xfId="686" xr:uid="{00000000-0005-0000-0000-0000A3020000}"/>
    <cellStyle name="_Ark1 7 3_Innskuddsdekning" xfId="687" xr:uid="{00000000-0005-0000-0000-0000A4020000}"/>
    <cellStyle name="_Ark1 7 3_Nøkkeltall" xfId="688" xr:uid="{00000000-0005-0000-0000-0000A5020000}"/>
    <cellStyle name="_Ark1 7 3_Presentasjon" xfId="689" xr:uid="{00000000-0005-0000-0000-0000A6020000}"/>
    <cellStyle name="_Ark1 7 4" xfId="690" xr:uid="{00000000-0005-0000-0000-0000A7020000}"/>
    <cellStyle name="_Ark1 7 4 2" xfId="691" xr:uid="{00000000-0005-0000-0000-0000A8020000}"/>
    <cellStyle name="_Ark1 7 4 2 2" xfId="692" xr:uid="{00000000-0005-0000-0000-0000A9020000}"/>
    <cellStyle name="_Ark1 7 4 3" xfId="693" xr:uid="{00000000-0005-0000-0000-0000AA020000}"/>
    <cellStyle name="_Ark1 7 4 4" xfId="694" xr:uid="{00000000-0005-0000-0000-0000AB020000}"/>
    <cellStyle name="_Ark1 7 5" xfId="695" xr:uid="{00000000-0005-0000-0000-0000AC020000}"/>
    <cellStyle name="_Ark1 7 5 2" xfId="696" xr:uid="{00000000-0005-0000-0000-0000AD020000}"/>
    <cellStyle name="_Ark1 7 6" xfId="697" xr:uid="{00000000-0005-0000-0000-0000AE020000}"/>
    <cellStyle name="_Ark1 7 7" xfId="698" xr:uid="{00000000-0005-0000-0000-0000AF020000}"/>
    <cellStyle name="_Ark1 7_Innskuddsdekning" xfId="699" xr:uid="{00000000-0005-0000-0000-0000B0020000}"/>
    <cellStyle name="_Ark1 7_Nøkkeltall" xfId="700" xr:uid="{00000000-0005-0000-0000-0000B1020000}"/>
    <cellStyle name="_Ark1 7_Presentasjon" xfId="701" xr:uid="{00000000-0005-0000-0000-0000B2020000}"/>
    <cellStyle name="_Ark1 8" xfId="702" xr:uid="{00000000-0005-0000-0000-0000B3020000}"/>
    <cellStyle name="_Ark1 8 2" xfId="703" xr:uid="{00000000-0005-0000-0000-0000B4020000}"/>
    <cellStyle name="_Ark1 8 2 2" xfId="704" xr:uid="{00000000-0005-0000-0000-0000B5020000}"/>
    <cellStyle name="_Ark1 8 3" xfId="705" xr:uid="{00000000-0005-0000-0000-0000B6020000}"/>
    <cellStyle name="_Ark1 8 3 2" xfId="706" xr:uid="{00000000-0005-0000-0000-0000B7020000}"/>
    <cellStyle name="_Ark1 8 4" xfId="707" xr:uid="{00000000-0005-0000-0000-0000B8020000}"/>
    <cellStyle name="_Ark1 9" xfId="708" xr:uid="{00000000-0005-0000-0000-0000B9020000}"/>
    <cellStyle name="_Ark1 9 2" xfId="709" xr:uid="{00000000-0005-0000-0000-0000BA020000}"/>
    <cellStyle name="_Ark1_Adj_comprehensive_income_Trends" xfId="710" xr:uid="{00000000-0005-0000-0000-0000BB020000}"/>
    <cellStyle name="_Ark1_Adj_Key figures" xfId="711" xr:uid="{00000000-0005-0000-0000-0000BC020000}"/>
    <cellStyle name="_Ark1_Adjustment-Hovedtall" xfId="712" xr:uid="{00000000-0005-0000-0000-0000BD020000}"/>
    <cellStyle name="_Ark1_Adjustment-Hovedtall_Nøkkeltall" xfId="713" xr:uid="{00000000-0005-0000-0000-0000BE020000}"/>
    <cellStyle name="_Ark1_Expenses (1)" xfId="714" xr:uid="{00000000-0005-0000-0000-0000BF020000}"/>
    <cellStyle name="_Ark1_Hovedtall" xfId="715" xr:uid="{00000000-0005-0000-0000-0000C0020000}"/>
    <cellStyle name="_Ark1_Hovedtall_Nøkkeltall" xfId="716" xr:uid="{00000000-0005-0000-0000-0000C1020000}"/>
    <cellStyle name="_Ark1_Nøkkeltall" xfId="717" xr:uid="{00000000-0005-0000-0000-0000C2020000}"/>
    <cellStyle name="_Ark1_Nøkkeltall_Nøkkeltall" xfId="718" xr:uid="{00000000-0005-0000-0000-0000C3020000}"/>
    <cellStyle name="_Ark1_PL package data" xfId="719" xr:uid="{00000000-0005-0000-0000-0000C4020000}"/>
    <cellStyle name="_Ark1_Prognose eksponering " xfId="720" xr:uid="{00000000-0005-0000-0000-0000C5020000}"/>
    <cellStyle name="_Ark1_Prognose eksponering  2" xfId="721" xr:uid="{00000000-0005-0000-0000-0000C6020000}"/>
    <cellStyle name="_Ark1_Prognose eksponering  2 2" xfId="722" xr:uid="{00000000-0005-0000-0000-0000C7020000}"/>
    <cellStyle name="_Ark1_Prognose eksponering  2 2 2" xfId="723" xr:uid="{00000000-0005-0000-0000-0000C8020000}"/>
    <cellStyle name="_Ark1_Prognose eksponering  2 3" xfId="724" xr:uid="{00000000-0005-0000-0000-0000C9020000}"/>
    <cellStyle name="_Ark1_Prognose eksponering  2 4" xfId="725" xr:uid="{00000000-0005-0000-0000-0000CA020000}"/>
    <cellStyle name="_Ark1_Prognose eksponering  3" xfId="726" xr:uid="{00000000-0005-0000-0000-0000CB020000}"/>
    <cellStyle name="_Ark1_Prognose eksponering  3 2" xfId="727" xr:uid="{00000000-0005-0000-0000-0000CC020000}"/>
    <cellStyle name="_Ark1_Prognose eksponering  4" xfId="728" xr:uid="{00000000-0005-0000-0000-0000CD020000}"/>
    <cellStyle name="_Ark1_Prognose eksponering  5" xfId="729" xr:uid="{00000000-0005-0000-0000-0000CE020000}"/>
    <cellStyle name="_Ark1_Resultat" xfId="730" xr:uid="{00000000-0005-0000-0000-0000CF020000}"/>
    <cellStyle name="_Ark1_Results &amp; key fig." xfId="731" xr:uid="{00000000-0005-0000-0000-0000D0020000}"/>
    <cellStyle name="_Ark1_Vedlegg" xfId="732" xr:uid="{00000000-0005-0000-0000-0000D1020000}"/>
    <cellStyle name="_Ark1_Vedlegg 2" xfId="733" xr:uid="{00000000-0005-0000-0000-0000D2020000}"/>
    <cellStyle name="_Ark1_Vedlegg 2 2" xfId="734" xr:uid="{00000000-0005-0000-0000-0000D3020000}"/>
    <cellStyle name="_Ark1_Vedlegg 2 2 2" xfId="735" xr:uid="{00000000-0005-0000-0000-0000D4020000}"/>
    <cellStyle name="_Ark1_Vedlegg 2 3" xfId="736" xr:uid="{00000000-0005-0000-0000-0000D5020000}"/>
    <cellStyle name="_Ark1_Vedlegg 2 4" xfId="737" xr:uid="{00000000-0005-0000-0000-0000D6020000}"/>
    <cellStyle name="_Ark1_Vedlegg 3" xfId="738" xr:uid="{00000000-0005-0000-0000-0000D7020000}"/>
    <cellStyle name="_Ark1_Vedlegg 3 2" xfId="739" xr:uid="{00000000-0005-0000-0000-0000D8020000}"/>
    <cellStyle name="_Ark1_Vedlegg 4" xfId="740" xr:uid="{00000000-0005-0000-0000-0000D9020000}"/>
    <cellStyle name="_Ark1_Vedlegg 5" xfId="741" xr:uid="{00000000-0005-0000-0000-0000DA020000}"/>
    <cellStyle name="_Ark2" xfId="742" xr:uid="{00000000-0005-0000-0000-0000DB020000}"/>
    <cellStyle name="_Ark2_Q Sum_Res N" xfId="743" xr:uid="{00000000-0005-0000-0000-0000DC020000}"/>
    <cellStyle name="_Ark3" xfId="744" xr:uid="{00000000-0005-0000-0000-0000DD020000}"/>
    <cellStyle name="_Ark3_Q Sum_Res N" xfId="745" xr:uid="{00000000-0005-0000-0000-0000DE020000}"/>
    <cellStyle name="_Ark4" xfId="746" xr:uid="{00000000-0005-0000-0000-0000DF020000}"/>
    <cellStyle name="_Ark4_Q Sum_Res N" xfId="747" xr:uid="{00000000-0005-0000-0000-0000E0020000}"/>
    <cellStyle name="_Attr" xfId="748" xr:uid="{00000000-0005-0000-0000-0000E1020000}"/>
    <cellStyle name="_Attr 10" xfId="749" xr:uid="{00000000-0005-0000-0000-0000E2020000}"/>
    <cellStyle name="_Attr 10 2" xfId="750" xr:uid="{00000000-0005-0000-0000-0000E3020000}"/>
    <cellStyle name="_Attr 11" xfId="751" xr:uid="{00000000-0005-0000-0000-0000E4020000}"/>
    <cellStyle name="_Attr 2" xfId="752" xr:uid="{00000000-0005-0000-0000-0000E5020000}"/>
    <cellStyle name="_Attr 2 2" xfId="753" xr:uid="{00000000-0005-0000-0000-0000E6020000}"/>
    <cellStyle name="_Attr 2 2 2" xfId="754" xr:uid="{00000000-0005-0000-0000-0000E7020000}"/>
    <cellStyle name="_Attr 2 2 2 2" xfId="755" xr:uid="{00000000-0005-0000-0000-0000E8020000}"/>
    <cellStyle name="_Attr 2 2 2 2 2" xfId="756" xr:uid="{00000000-0005-0000-0000-0000E9020000}"/>
    <cellStyle name="_Attr 2 2 2 2 2 2" xfId="757" xr:uid="{00000000-0005-0000-0000-0000EA020000}"/>
    <cellStyle name="_Attr 2 2 2 2 3" xfId="758" xr:uid="{00000000-0005-0000-0000-0000EB020000}"/>
    <cellStyle name="_Attr 2 2 2 2 4" xfId="759" xr:uid="{00000000-0005-0000-0000-0000EC020000}"/>
    <cellStyle name="_Attr 2 2 2 3" xfId="760" xr:uid="{00000000-0005-0000-0000-0000ED020000}"/>
    <cellStyle name="_Attr 2 2 2 3 2" xfId="761" xr:uid="{00000000-0005-0000-0000-0000EE020000}"/>
    <cellStyle name="_Attr 2 2 2 4" xfId="762" xr:uid="{00000000-0005-0000-0000-0000EF020000}"/>
    <cellStyle name="_Attr 2 2 2 5" xfId="763" xr:uid="{00000000-0005-0000-0000-0000F0020000}"/>
    <cellStyle name="_Attr 2 2 2_Innskuddsdekning" xfId="764" xr:uid="{00000000-0005-0000-0000-0000F1020000}"/>
    <cellStyle name="_Attr 2 2 2_Nøkkeltall" xfId="765" xr:uid="{00000000-0005-0000-0000-0000F2020000}"/>
    <cellStyle name="_Attr 2 2 2_Presentasjon" xfId="766" xr:uid="{00000000-0005-0000-0000-0000F3020000}"/>
    <cellStyle name="_Attr 2 2 3" xfId="767" xr:uid="{00000000-0005-0000-0000-0000F4020000}"/>
    <cellStyle name="_Attr 2 2 3 2" xfId="768" xr:uid="{00000000-0005-0000-0000-0000F5020000}"/>
    <cellStyle name="_Attr 2 2 3 2 2" xfId="769" xr:uid="{00000000-0005-0000-0000-0000F6020000}"/>
    <cellStyle name="_Attr 2 2 3 3" xfId="770" xr:uid="{00000000-0005-0000-0000-0000F7020000}"/>
    <cellStyle name="_Attr 2 2 3 4" xfId="771" xr:uid="{00000000-0005-0000-0000-0000F8020000}"/>
    <cellStyle name="_Attr 2 2 4" xfId="772" xr:uid="{00000000-0005-0000-0000-0000F9020000}"/>
    <cellStyle name="_Attr 2 2 4 2" xfId="773" xr:uid="{00000000-0005-0000-0000-0000FA020000}"/>
    <cellStyle name="_Attr 2 2 5" xfId="774" xr:uid="{00000000-0005-0000-0000-0000FB020000}"/>
    <cellStyle name="_Attr 2 2 6" xfId="775" xr:uid="{00000000-0005-0000-0000-0000FC020000}"/>
    <cellStyle name="_Attr 2 2_Innskuddsdekning" xfId="776" xr:uid="{00000000-0005-0000-0000-0000FD020000}"/>
    <cellStyle name="_Attr 2 2_Nøkkeltall" xfId="777" xr:uid="{00000000-0005-0000-0000-0000FE020000}"/>
    <cellStyle name="_Attr 2 2_Presentasjon" xfId="778" xr:uid="{00000000-0005-0000-0000-0000FF020000}"/>
    <cellStyle name="_Attr 2 3" xfId="779" xr:uid="{00000000-0005-0000-0000-000000030000}"/>
    <cellStyle name="_Attr 2 3 2" xfId="780" xr:uid="{00000000-0005-0000-0000-000001030000}"/>
    <cellStyle name="_Attr 2 3 2 2" xfId="781" xr:uid="{00000000-0005-0000-0000-000002030000}"/>
    <cellStyle name="_Attr 2 3 2 2 2" xfId="782" xr:uid="{00000000-0005-0000-0000-000003030000}"/>
    <cellStyle name="_Attr 2 3 2 3" xfId="783" xr:uid="{00000000-0005-0000-0000-000004030000}"/>
    <cellStyle name="_Attr 2 3 2 4" xfId="784" xr:uid="{00000000-0005-0000-0000-000005030000}"/>
    <cellStyle name="_Attr 2 3 3" xfId="785" xr:uid="{00000000-0005-0000-0000-000006030000}"/>
    <cellStyle name="_Attr 2 3 3 2" xfId="786" xr:uid="{00000000-0005-0000-0000-000007030000}"/>
    <cellStyle name="_Attr 2 3 4" xfId="787" xr:uid="{00000000-0005-0000-0000-000008030000}"/>
    <cellStyle name="_Attr 2 3 5" xfId="788" xr:uid="{00000000-0005-0000-0000-000009030000}"/>
    <cellStyle name="_Attr 2 3_Innskuddsdekning" xfId="789" xr:uid="{00000000-0005-0000-0000-00000A030000}"/>
    <cellStyle name="_Attr 2 3_Nøkkeltall" xfId="790" xr:uid="{00000000-0005-0000-0000-00000B030000}"/>
    <cellStyle name="_Attr 2 3_Presentasjon" xfId="791" xr:uid="{00000000-0005-0000-0000-00000C030000}"/>
    <cellStyle name="_Attr 2 4" xfId="792" xr:uid="{00000000-0005-0000-0000-00000D030000}"/>
    <cellStyle name="_Attr 2 4 2" xfId="793" xr:uid="{00000000-0005-0000-0000-00000E030000}"/>
    <cellStyle name="_Attr 2 4 2 2" xfId="794" xr:uid="{00000000-0005-0000-0000-00000F030000}"/>
    <cellStyle name="_Attr 2 4 3" xfId="795" xr:uid="{00000000-0005-0000-0000-000010030000}"/>
    <cellStyle name="_Attr 2 4 3 2" xfId="796" xr:uid="{00000000-0005-0000-0000-000011030000}"/>
    <cellStyle name="_Attr 2 4 4" xfId="797" xr:uid="{00000000-0005-0000-0000-000012030000}"/>
    <cellStyle name="_Attr 2 5" xfId="798" xr:uid="{00000000-0005-0000-0000-000013030000}"/>
    <cellStyle name="_Attr 2 5 2" xfId="799" xr:uid="{00000000-0005-0000-0000-000014030000}"/>
    <cellStyle name="_Attr 2 6" xfId="800" xr:uid="{00000000-0005-0000-0000-000015030000}"/>
    <cellStyle name="_Attr 2 6 2" xfId="801" xr:uid="{00000000-0005-0000-0000-000016030000}"/>
    <cellStyle name="_Attr 2 7" xfId="802" xr:uid="{00000000-0005-0000-0000-000017030000}"/>
    <cellStyle name="_Attr 2_Innskuddsdekning" xfId="803" xr:uid="{00000000-0005-0000-0000-000018030000}"/>
    <cellStyle name="_Attr 2_Nøkkeltall" xfId="804" xr:uid="{00000000-0005-0000-0000-000019030000}"/>
    <cellStyle name="_Attr 2_Presentasjon" xfId="805" xr:uid="{00000000-0005-0000-0000-00001A030000}"/>
    <cellStyle name="_Attr 2_Prognose eksponering " xfId="806" xr:uid="{00000000-0005-0000-0000-00001B030000}"/>
    <cellStyle name="_Attr 2_Prognose eksponering  2" xfId="807" xr:uid="{00000000-0005-0000-0000-00001C030000}"/>
    <cellStyle name="_Attr 2_Prognose eksponering  2 2" xfId="808" xr:uid="{00000000-0005-0000-0000-00001D030000}"/>
    <cellStyle name="_Attr 2_Prognose eksponering  2 2 2" xfId="809" xr:uid="{00000000-0005-0000-0000-00001E030000}"/>
    <cellStyle name="_Attr 2_Prognose eksponering  2 3" xfId="810" xr:uid="{00000000-0005-0000-0000-00001F030000}"/>
    <cellStyle name="_Attr 2_Prognose eksponering  2 4" xfId="811" xr:uid="{00000000-0005-0000-0000-000020030000}"/>
    <cellStyle name="_Attr 2_Prognose eksponering  3" xfId="812" xr:uid="{00000000-0005-0000-0000-000021030000}"/>
    <cellStyle name="_Attr 2_Prognose eksponering  3 2" xfId="813" xr:uid="{00000000-0005-0000-0000-000022030000}"/>
    <cellStyle name="_Attr 2_Prognose eksponering  4" xfId="814" xr:uid="{00000000-0005-0000-0000-000023030000}"/>
    <cellStyle name="_Attr 2_Prognose eksponering  5" xfId="815" xr:uid="{00000000-0005-0000-0000-000024030000}"/>
    <cellStyle name="_Attr 2_Vedlegg" xfId="816" xr:uid="{00000000-0005-0000-0000-000025030000}"/>
    <cellStyle name="_Attr 2_Vedlegg 2" xfId="817" xr:uid="{00000000-0005-0000-0000-000026030000}"/>
    <cellStyle name="_Attr 2_Vedlegg 2 2" xfId="818" xr:uid="{00000000-0005-0000-0000-000027030000}"/>
    <cellStyle name="_Attr 2_Vedlegg 2 2 2" xfId="819" xr:uid="{00000000-0005-0000-0000-000028030000}"/>
    <cellStyle name="_Attr 2_Vedlegg 2 3" xfId="820" xr:uid="{00000000-0005-0000-0000-000029030000}"/>
    <cellStyle name="_Attr 2_Vedlegg 2 4" xfId="821" xr:uid="{00000000-0005-0000-0000-00002A030000}"/>
    <cellStyle name="_Attr 2_Vedlegg 3" xfId="822" xr:uid="{00000000-0005-0000-0000-00002B030000}"/>
    <cellStyle name="_Attr 2_Vedlegg 3 2" xfId="823" xr:uid="{00000000-0005-0000-0000-00002C030000}"/>
    <cellStyle name="_Attr 2_Vedlegg 4" xfId="824" xr:uid="{00000000-0005-0000-0000-00002D030000}"/>
    <cellStyle name="_Attr 2_Vedlegg 5" xfId="825" xr:uid="{00000000-0005-0000-0000-00002E030000}"/>
    <cellStyle name="_Attr 3" xfId="826" xr:uid="{00000000-0005-0000-0000-00002F030000}"/>
    <cellStyle name="_Attr 3 2" xfId="827" xr:uid="{00000000-0005-0000-0000-000030030000}"/>
    <cellStyle name="_Attr 3 2 2" xfId="828" xr:uid="{00000000-0005-0000-0000-000031030000}"/>
    <cellStyle name="_Attr 3 2 2 2" xfId="829" xr:uid="{00000000-0005-0000-0000-000032030000}"/>
    <cellStyle name="_Attr 3 2 2 2 2" xfId="830" xr:uid="{00000000-0005-0000-0000-000033030000}"/>
    <cellStyle name="_Attr 3 2 2 3" xfId="831" xr:uid="{00000000-0005-0000-0000-000034030000}"/>
    <cellStyle name="_Attr 3 2 2 4" xfId="832" xr:uid="{00000000-0005-0000-0000-000035030000}"/>
    <cellStyle name="_Attr 3 2 3" xfId="833" xr:uid="{00000000-0005-0000-0000-000036030000}"/>
    <cellStyle name="_Attr 3 2 3 2" xfId="834" xr:uid="{00000000-0005-0000-0000-000037030000}"/>
    <cellStyle name="_Attr 3 2 4" xfId="835" xr:uid="{00000000-0005-0000-0000-000038030000}"/>
    <cellStyle name="_Attr 3 2 5" xfId="836" xr:uid="{00000000-0005-0000-0000-000039030000}"/>
    <cellStyle name="_Attr 3 2_Innskuddsdekning" xfId="837" xr:uid="{00000000-0005-0000-0000-00003A030000}"/>
    <cellStyle name="_Attr 3 2_Nøkkeltall" xfId="838" xr:uid="{00000000-0005-0000-0000-00003B030000}"/>
    <cellStyle name="_Attr 3 2_Presentasjon" xfId="839" xr:uid="{00000000-0005-0000-0000-00003C030000}"/>
    <cellStyle name="_Attr 3 3" xfId="840" xr:uid="{00000000-0005-0000-0000-00003D030000}"/>
    <cellStyle name="_Attr 3 3 2" xfId="841" xr:uid="{00000000-0005-0000-0000-00003E030000}"/>
    <cellStyle name="_Attr 3 3 2 2" xfId="842" xr:uid="{00000000-0005-0000-0000-00003F030000}"/>
    <cellStyle name="_Attr 3 3 3" xfId="843" xr:uid="{00000000-0005-0000-0000-000040030000}"/>
    <cellStyle name="_Attr 3 3 4" xfId="844" xr:uid="{00000000-0005-0000-0000-000041030000}"/>
    <cellStyle name="_Attr 3 4" xfId="845" xr:uid="{00000000-0005-0000-0000-000042030000}"/>
    <cellStyle name="_Attr 3 4 2" xfId="846" xr:uid="{00000000-0005-0000-0000-000043030000}"/>
    <cellStyle name="_Attr 3 5" xfId="847" xr:uid="{00000000-0005-0000-0000-000044030000}"/>
    <cellStyle name="_Attr 3 6" xfId="848" xr:uid="{00000000-0005-0000-0000-000045030000}"/>
    <cellStyle name="_Attr 3_Innskuddsdekning" xfId="849" xr:uid="{00000000-0005-0000-0000-000046030000}"/>
    <cellStyle name="_Attr 3_Nøkkeltall" xfId="850" xr:uid="{00000000-0005-0000-0000-000047030000}"/>
    <cellStyle name="_Attr 3_Presentasjon" xfId="851" xr:uid="{00000000-0005-0000-0000-000048030000}"/>
    <cellStyle name="_Attr 4" xfId="852" xr:uid="{00000000-0005-0000-0000-000049030000}"/>
    <cellStyle name="_Attr 4 2" xfId="853" xr:uid="{00000000-0005-0000-0000-00004A030000}"/>
    <cellStyle name="_Attr 4 2 2" xfId="854" xr:uid="{00000000-0005-0000-0000-00004B030000}"/>
    <cellStyle name="_Attr 4 2 2 2" xfId="855" xr:uid="{00000000-0005-0000-0000-00004C030000}"/>
    <cellStyle name="_Attr 4 2 2 2 2" xfId="856" xr:uid="{00000000-0005-0000-0000-00004D030000}"/>
    <cellStyle name="_Attr 4 2 2 2 2 2" xfId="857" xr:uid="{00000000-0005-0000-0000-00004E030000}"/>
    <cellStyle name="_Attr 4 2 2 2 3" xfId="858" xr:uid="{00000000-0005-0000-0000-00004F030000}"/>
    <cellStyle name="_Attr 4 2 2 2 4" xfId="859" xr:uid="{00000000-0005-0000-0000-000050030000}"/>
    <cellStyle name="_Attr 4 2 2 3" xfId="860" xr:uid="{00000000-0005-0000-0000-000051030000}"/>
    <cellStyle name="_Attr 4 2 2 3 2" xfId="861" xr:uid="{00000000-0005-0000-0000-000052030000}"/>
    <cellStyle name="_Attr 4 2 2 4" xfId="862" xr:uid="{00000000-0005-0000-0000-000053030000}"/>
    <cellStyle name="_Attr 4 2 2 5" xfId="863" xr:uid="{00000000-0005-0000-0000-000054030000}"/>
    <cellStyle name="_Attr 4 2 2_Innskuddsdekning" xfId="864" xr:uid="{00000000-0005-0000-0000-000055030000}"/>
    <cellStyle name="_Attr 4 2 2_Nøkkeltall" xfId="865" xr:uid="{00000000-0005-0000-0000-000056030000}"/>
    <cellStyle name="_Attr 4 2 2_Presentasjon" xfId="866" xr:uid="{00000000-0005-0000-0000-000057030000}"/>
    <cellStyle name="_Attr 4 2 3" xfId="867" xr:uid="{00000000-0005-0000-0000-000058030000}"/>
    <cellStyle name="_Attr 4 2 3 2" xfId="868" xr:uid="{00000000-0005-0000-0000-000059030000}"/>
    <cellStyle name="_Attr 4 2 3 2 2" xfId="869" xr:uid="{00000000-0005-0000-0000-00005A030000}"/>
    <cellStyle name="_Attr 4 2 3 3" xfId="870" xr:uid="{00000000-0005-0000-0000-00005B030000}"/>
    <cellStyle name="_Attr 4 2 3 4" xfId="871" xr:uid="{00000000-0005-0000-0000-00005C030000}"/>
    <cellStyle name="_Attr 4 2 4" xfId="872" xr:uid="{00000000-0005-0000-0000-00005D030000}"/>
    <cellStyle name="_Attr 4 2 4 2" xfId="873" xr:uid="{00000000-0005-0000-0000-00005E030000}"/>
    <cellStyle name="_Attr 4 2 5" xfId="874" xr:uid="{00000000-0005-0000-0000-00005F030000}"/>
    <cellStyle name="_Attr 4 2 6" xfId="875" xr:uid="{00000000-0005-0000-0000-000060030000}"/>
    <cellStyle name="_Attr 4 2_Innskuddsdekning" xfId="876" xr:uid="{00000000-0005-0000-0000-000061030000}"/>
    <cellStyle name="_Attr 4 2_Nøkkeltall" xfId="877" xr:uid="{00000000-0005-0000-0000-000062030000}"/>
    <cellStyle name="_Attr 4 2_Presentasjon" xfId="878" xr:uid="{00000000-0005-0000-0000-000063030000}"/>
    <cellStyle name="_Attr 4 3" xfId="879" xr:uid="{00000000-0005-0000-0000-000064030000}"/>
    <cellStyle name="_Attr 4 3 2" xfId="880" xr:uid="{00000000-0005-0000-0000-000065030000}"/>
    <cellStyle name="_Attr 4 3 2 2" xfId="881" xr:uid="{00000000-0005-0000-0000-000066030000}"/>
    <cellStyle name="_Attr 4 3 2 2 2" xfId="882" xr:uid="{00000000-0005-0000-0000-000067030000}"/>
    <cellStyle name="_Attr 4 3 2 3" xfId="883" xr:uid="{00000000-0005-0000-0000-000068030000}"/>
    <cellStyle name="_Attr 4 3 2 4" xfId="884" xr:uid="{00000000-0005-0000-0000-000069030000}"/>
    <cellStyle name="_Attr 4 3 3" xfId="885" xr:uid="{00000000-0005-0000-0000-00006A030000}"/>
    <cellStyle name="_Attr 4 3 3 2" xfId="886" xr:uid="{00000000-0005-0000-0000-00006B030000}"/>
    <cellStyle name="_Attr 4 3 4" xfId="887" xr:uid="{00000000-0005-0000-0000-00006C030000}"/>
    <cellStyle name="_Attr 4 3 5" xfId="888" xr:uid="{00000000-0005-0000-0000-00006D030000}"/>
    <cellStyle name="_Attr 4 3_Innskuddsdekning" xfId="889" xr:uid="{00000000-0005-0000-0000-00006E030000}"/>
    <cellStyle name="_Attr 4 3_Nøkkeltall" xfId="890" xr:uid="{00000000-0005-0000-0000-00006F030000}"/>
    <cellStyle name="_Attr 4 3_Presentasjon" xfId="891" xr:uid="{00000000-0005-0000-0000-000070030000}"/>
    <cellStyle name="_Attr 4 4" xfId="892" xr:uid="{00000000-0005-0000-0000-000071030000}"/>
    <cellStyle name="_Attr 4 4 2" xfId="893" xr:uid="{00000000-0005-0000-0000-000072030000}"/>
    <cellStyle name="_Attr 4 4 2 2" xfId="894" xr:uid="{00000000-0005-0000-0000-000073030000}"/>
    <cellStyle name="_Attr 4 4 3" xfId="895" xr:uid="{00000000-0005-0000-0000-000074030000}"/>
    <cellStyle name="_Attr 4 4 4" xfId="896" xr:uid="{00000000-0005-0000-0000-000075030000}"/>
    <cellStyle name="_Attr 4 5" xfId="897" xr:uid="{00000000-0005-0000-0000-000076030000}"/>
    <cellStyle name="_Attr 4 5 2" xfId="898" xr:uid="{00000000-0005-0000-0000-000077030000}"/>
    <cellStyle name="_Attr 4 6" xfId="899" xr:uid="{00000000-0005-0000-0000-000078030000}"/>
    <cellStyle name="_Attr 4 7" xfId="900" xr:uid="{00000000-0005-0000-0000-000079030000}"/>
    <cellStyle name="_Attr 4_Innskuddsdekning" xfId="901" xr:uid="{00000000-0005-0000-0000-00007A030000}"/>
    <cellStyle name="_Attr 4_Nøkkeltall" xfId="902" xr:uid="{00000000-0005-0000-0000-00007B030000}"/>
    <cellStyle name="_Attr 4_Presentasjon" xfId="903" xr:uid="{00000000-0005-0000-0000-00007C030000}"/>
    <cellStyle name="_Attr 5" xfId="904" xr:uid="{00000000-0005-0000-0000-00007D030000}"/>
    <cellStyle name="_Attr 5 2" xfId="905" xr:uid="{00000000-0005-0000-0000-00007E030000}"/>
    <cellStyle name="_Attr 5 2 2" xfId="906" xr:uid="{00000000-0005-0000-0000-00007F030000}"/>
    <cellStyle name="_Attr 5 2 2 2" xfId="907" xr:uid="{00000000-0005-0000-0000-000080030000}"/>
    <cellStyle name="_Attr 5 2 2 2 2" xfId="908" xr:uid="{00000000-0005-0000-0000-000081030000}"/>
    <cellStyle name="_Attr 5 2 2 2 2 2" xfId="909" xr:uid="{00000000-0005-0000-0000-000082030000}"/>
    <cellStyle name="_Attr 5 2 2 2 3" xfId="910" xr:uid="{00000000-0005-0000-0000-000083030000}"/>
    <cellStyle name="_Attr 5 2 2 2 4" xfId="911" xr:uid="{00000000-0005-0000-0000-000084030000}"/>
    <cellStyle name="_Attr 5 2 2 3" xfId="912" xr:uid="{00000000-0005-0000-0000-000085030000}"/>
    <cellStyle name="_Attr 5 2 2 3 2" xfId="913" xr:uid="{00000000-0005-0000-0000-000086030000}"/>
    <cellStyle name="_Attr 5 2 2 4" xfId="914" xr:uid="{00000000-0005-0000-0000-000087030000}"/>
    <cellStyle name="_Attr 5 2 2 5" xfId="915" xr:uid="{00000000-0005-0000-0000-000088030000}"/>
    <cellStyle name="_Attr 5 2 2_Innskuddsdekning" xfId="916" xr:uid="{00000000-0005-0000-0000-000089030000}"/>
    <cellStyle name="_Attr 5 2 2_Nøkkeltall" xfId="917" xr:uid="{00000000-0005-0000-0000-00008A030000}"/>
    <cellStyle name="_Attr 5 2 2_Presentasjon" xfId="918" xr:uid="{00000000-0005-0000-0000-00008B030000}"/>
    <cellStyle name="_Attr 5 2 3" xfId="919" xr:uid="{00000000-0005-0000-0000-00008C030000}"/>
    <cellStyle name="_Attr 5 2 3 2" xfId="920" xr:uid="{00000000-0005-0000-0000-00008D030000}"/>
    <cellStyle name="_Attr 5 2 3 2 2" xfId="921" xr:uid="{00000000-0005-0000-0000-00008E030000}"/>
    <cellStyle name="_Attr 5 2 3 3" xfId="922" xr:uid="{00000000-0005-0000-0000-00008F030000}"/>
    <cellStyle name="_Attr 5 2 3 4" xfId="923" xr:uid="{00000000-0005-0000-0000-000090030000}"/>
    <cellStyle name="_Attr 5 2 4" xfId="924" xr:uid="{00000000-0005-0000-0000-000091030000}"/>
    <cellStyle name="_Attr 5 2 4 2" xfId="925" xr:uid="{00000000-0005-0000-0000-000092030000}"/>
    <cellStyle name="_Attr 5 2 5" xfId="926" xr:uid="{00000000-0005-0000-0000-000093030000}"/>
    <cellStyle name="_Attr 5 2 6" xfId="927" xr:uid="{00000000-0005-0000-0000-000094030000}"/>
    <cellStyle name="_Attr 5 2_Innskuddsdekning" xfId="928" xr:uid="{00000000-0005-0000-0000-000095030000}"/>
    <cellStyle name="_Attr 5 2_Nøkkeltall" xfId="929" xr:uid="{00000000-0005-0000-0000-000096030000}"/>
    <cellStyle name="_Attr 5 2_Presentasjon" xfId="930" xr:uid="{00000000-0005-0000-0000-000097030000}"/>
    <cellStyle name="_Attr 5 3" xfId="931" xr:uid="{00000000-0005-0000-0000-000098030000}"/>
    <cellStyle name="_Attr 5 3 2" xfId="932" xr:uid="{00000000-0005-0000-0000-000099030000}"/>
    <cellStyle name="_Attr 5 3 2 2" xfId="933" xr:uid="{00000000-0005-0000-0000-00009A030000}"/>
    <cellStyle name="_Attr 5 3 2 2 2" xfId="934" xr:uid="{00000000-0005-0000-0000-00009B030000}"/>
    <cellStyle name="_Attr 5 3 2 3" xfId="935" xr:uid="{00000000-0005-0000-0000-00009C030000}"/>
    <cellStyle name="_Attr 5 3 2 4" xfId="936" xr:uid="{00000000-0005-0000-0000-00009D030000}"/>
    <cellStyle name="_Attr 5 3 3" xfId="937" xr:uid="{00000000-0005-0000-0000-00009E030000}"/>
    <cellStyle name="_Attr 5 3 3 2" xfId="938" xr:uid="{00000000-0005-0000-0000-00009F030000}"/>
    <cellStyle name="_Attr 5 3 4" xfId="939" xr:uid="{00000000-0005-0000-0000-0000A0030000}"/>
    <cellStyle name="_Attr 5 3 5" xfId="940" xr:uid="{00000000-0005-0000-0000-0000A1030000}"/>
    <cellStyle name="_Attr 5 3_Innskuddsdekning" xfId="941" xr:uid="{00000000-0005-0000-0000-0000A2030000}"/>
    <cellStyle name="_Attr 5 3_Nøkkeltall" xfId="942" xr:uid="{00000000-0005-0000-0000-0000A3030000}"/>
    <cellStyle name="_Attr 5 3_Presentasjon" xfId="943" xr:uid="{00000000-0005-0000-0000-0000A4030000}"/>
    <cellStyle name="_Attr 5 4" xfId="944" xr:uid="{00000000-0005-0000-0000-0000A5030000}"/>
    <cellStyle name="_Attr 5 4 2" xfId="945" xr:uid="{00000000-0005-0000-0000-0000A6030000}"/>
    <cellStyle name="_Attr 5 4 2 2" xfId="946" xr:uid="{00000000-0005-0000-0000-0000A7030000}"/>
    <cellStyle name="_Attr 5 4 3" xfId="947" xr:uid="{00000000-0005-0000-0000-0000A8030000}"/>
    <cellStyle name="_Attr 5 4 4" xfId="948" xr:uid="{00000000-0005-0000-0000-0000A9030000}"/>
    <cellStyle name="_Attr 5 5" xfId="949" xr:uid="{00000000-0005-0000-0000-0000AA030000}"/>
    <cellStyle name="_Attr 5 5 2" xfId="950" xr:uid="{00000000-0005-0000-0000-0000AB030000}"/>
    <cellStyle name="_Attr 5 6" xfId="951" xr:uid="{00000000-0005-0000-0000-0000AC030000}"/>
    <cellStyle name="_Attr 5 7" xfId="952" xr:uid="{00000000-0005-0000-0000-0000AD030000}"/>
    <cellStyle name="_Attr 5_Innskuddsdekning" xfId="953" xr:uid="{00000000-0005-0000-0000-0000AE030000}"/>
    <cellStyle name="_Attr 5_Nøkkeltall" xfId="954" xr:uid="{00000000-0005-0000-0000-0000AF030000}"/>
    <cellStyle name="_Attr 5_Presentasjon" xfId="955" xr:uid="{00000000-0005-0000-0000-0000B0030000}"/>
    <cellStyle name="_Attr 6" xfId="956" xr:uid="{00000000-0005-0000-0000-0000B1030000}"/>
    <cellStyle name="_Attr 6 2" xfId="957" xr:uid="{00000000-0005-0000-0000-0000B2030000}"/>
    <cellStyle name="_Attr 6 2 2" xfId="958" xr:uid="{00000000-0005-0000-0000-0000B3030000}"/>
    <cellStyle name="_Attr 6 2 2 2" xfId="959" xr:uid="{00000000-0005-0000-0000-0000B4030000}"/>
    <cellStyle name="_Attr 6 2 2 2 2" xfId="960" xr:uid="{00000000-0005-0000-0000-0000B5030000}"/>
    <cellStyle name="_Attr 6 2 2 2 2 2" xfId="961" xr:uid="{00000000-0005-0000-0000-0000B6030000}"/>
    <cellStyle name="_Attr 6 2 2 2 3" xfId="962" xr:uid="{00000000-0005-0000-0000-0000B7030000}"/>
    <cellStyle name="_Attr 6 2 2 2 4" xfId="963" xr:uid="{00000000-0005-0000-0000-0000B8030000}"/>
    <cellStyle name="_Attr 6 2 2 3" xfId="964" xr:uid="{00000000-0005-0000-0000-0000B9030000}"/>
    <cellStyle name="_Attr 6 2 2 3 2" xfId="965" xr:uid="{00000000-0005-0000-0000-0000BA030000}"/>
    <cellStyle name="_Attr 6 2 2 4" xfId="966" xr:uid="{00000000-0005-0000-0000-0000BB030000}"/>
    <cellStyle name="_Attr 6 2 2 5" xfId="967" xr:uid="{00000000-0005-0000-0000-0000BC030000}"/>
    <cellStyle name="_Attr 6 2 2_Innskuddsdekning" xfId="968" xr:uid="{00000000-0005-0000-0000-0000BD030000}"/>
    <cellStyle name="_Attr 6 2 2_Nøkkeltall" xfId="969" xr:uid="{00000000-0005-0000-0000-0000BE030000}"/>
    <cellStyle name="_Attr 6 2 2_Presentasjon" xfId="970" xr:uid="{00000000-0005-0000-0000-0000BF030000}"/>
    <cellStyle name="_Attr 6 2 3" xfId="971" xr:uid="{00000000-0005-0000-0000-0000C0030000}"/>
    <cellStyle name="_Attr 6 2 3 2" xfId="972" xr:uid="{00000000-0005-0000-0000-0000C1030000}"/>
    <cellStyle name="_Attr 6 2 3 2 2" xfId="973" xr:uid="{00000000-0005-0000-0000-0000C2030000}"/>
    <cellStyle name="_Attr 6 2 3 3" xfId="974" xr:uid="{00000000-0005-0000-0000-0000C3030000}"/>
    <cellStyle name="_Attr 6 2 3 4" xfId="975" xr:uid="{00000000-0005-0000-0000-0000C4030000}"/>
    <cellStyle name="_Attr 6 2 4" xfId="976" xr:uid="{00000000-0005-0000-0000-0000C5030000}"/>
    <cellStyle name="_Attr 6 2 4 2" xfId="977" xr:uid="{00000000-0005-0000-0000-0000C6030000}"/>
    <cellStyle name="_Attr 6 2 5" xfId="978" xr:uid="{00000000-0005-0000-0000-0000C7030000}"/>
    <cellStyle name="_Attr 6 2 6" xfId="979" xr:uid="{00000000-0005-0000-0000-0000C8030000}"/>
    <cellStyle name="_Attr 6 2_Innskuddsdekning" xfId="980" xr:uid="{00000000-0005-0000-0000-0000C9030000}"/>
    <cellStyle name="_Attr 6 2_Nøkkeltall" xfId="981" xr:uid="{00000000-0005-0000-0000-0000CA030000}"/>
    <cellStyle name="_Attr 6 2_Presentasjon" xfId="982" xr:uid="{00000000-0005-0000-0000-0000CB030000}"/>
    <cellStyle name="_Attr 6 3" xfId="983" xr:uid="{00000000-0005-0000-0000-0000CC030000}"/>
    <cellStyle name="_Attr 6 3 2" xfId="984" xr:uid="{00000000-0005-0000-0000-0000CD030000}"/>
    <cellStyle name="_Attr 6 3 2 2" xfId="985" xr:uid="{00000000-0005-0000-0000-0000CE030000}"/>
    <cellStyle name="_Attr 6 3 2 2 2" xfId="986" xr:uid="{00000000-0005-0000-0000-0000CF030000}"/>
    <cellStyle name="_Attr 6 3 2 3" xfId="987" xr:uid="{00000000-0005-0000-0000-0000D0030000}"/>
    <cellStyle name="_Attr 6 3 2 4" xfId="988" xr:uid="{00000000-0005-0000-0000-0000D1030000}"/>
    <cellStyle name="_Attr 6 3 3" xfId="989" xr:uid="{00000000-0005-0000-0000-0000D2030000}"/>
    <cellStyle name="_Attr 6 3 3 2" xfId="990" xr:uid="{00000000-0005-0000-0000-0000D3030000}"/>
    <cellStyle name="_Attr 6 3 4" xfId="991" xr:uid="{00000000-0005-0000-0000-0000D4030000}"/>
    <cellStyle name="_Attr 6 3 5" xfId="992" xr:uid="{00000000-0005-0000-0000-0000D5030000}"/>
    <cellStyle name="_Attr 6 3_Innskuddsdekning" xfId="993" xr:uid="{00000000-0005-0000-0000-0000D6030000}"/>
    <cellStyle name="_Attr 6 3_Nøkkeltall" xfId="994" xr:uid="{00000000-0005-0000-0000-0000D7030000}"/>
    <cellStyle name="_Attr 6 3_Presentasjon" xfId="995" xr:uid="{00000000-0005-0000-0000-0000D8030000}"/>
    <cellStyle name="_Attr 6 4" xfId="996" xr:uid="{00000000-0005-0000-0000-0000D9030000}"/>
    <cellStyle name="_Attr 6 4 2" xfId="997" xr:uid="{00000000-0005-0000-0000-0000DA030000}"/>
    <cellStyle name="_Attr 6 4 2 2" xfId="998" xr:uid="{00000000-0005-0000-0000-0000DB030000}"/>
    <cellStyle name="_Attr 6 4 3" xfId="999" xr:uid="{00000000-0005-0000-0000-0000DC030000}"/>
    <cellStyle name="_Attr 6 4 4" xfId="1000" xr:uid="{00000000-0005-0000-0000-0000DD030000}"/>
    <cellStyle name="_Attr 6 5" xfId="1001" xr:uid="{00000000-0005-0000-0000-0000DE030000}"/>
    <cellStyle name="_Attr 6 5 2" xfId="1002" xr:uid="{00000000-0005-0000-0000-0000DF030000}"/>
    <cellStyle name="_Attr 6 6" xfId="1003" xr:uid="{00000000-0005-0000-0000-0000E0030000}"/>
    <cellStyle name="_Attr 6 7" xfId="1004" xr:uid="{00000000-0005-0000-0000-0000E1030000}"/>
    <cellStyle name="_Attr 6_Innskuddsdekning" xfId="1005" xr:uid="{00000000-0005-0000-0000-0000E2030000}"/>
    <cellStyle name="_Attr 6_Nøkkeltall" xfId="1006" xr:uid="{00000000-0005-0000-0000-0000E3030000}"/>
    <cellStyle name="_Attr 6_Presentasjon" xfId="1007" xr:uid="{00000000-0005-0000-0000-0000E4030000}"/>
    <cellStyle name="_Attr 7" xfId="1008" xr:uid="{00000000-0005-0000-0000-0000E5030000}"/>
    <cellStyle name="_Attr 7 2" xfId="1009" xr:uid="{00000000-0005-0000-0000-0000E6030000}"/>
    <cellStyle name="_Attr 7 2 2" xfId="1010" xr:uid="{00000000-0005-0000-0000-0000E7030000}"/>
    <cellStyle name="_Attr 7 2 2 2" xfId="1011" xr:uid="{00000000-0005-0000-0000-0000E8030000}"/>
    <cellStyle name="_Attr 7 2 2 2 2" xfId="1012" xr:uid="{00000000-0005-0000-0000-0000E9030000}"/>
    <cellStyle name="_Attr 7 2 2 3" xfId="1013" xr:uid="{00000000-0005-0000-0000-0000EA030000}"/>
    <cellStyle name="_Attr 7 2 2 4" xfId="1014" xr:uid="{00000000-0005-0000-0000-0000EB030000}"/>
    <cellStyle name="_Attr 7 2 3" xfId="1015" xr:uid="{00000000-0005-0000-0000-0000EC030000}"/>
    <cellStyle name="_Attr 7 2 3 2" xfId="1016" xr:uid="{00000000-0005-0000-0000-0000ED030000}"/>
    <cellStyle name="_Attr 7 2 4" xfId="1017" xr:uid="{00000000-0005-0000-0000-0000EE030000}"/>
    <cellStyle name="_Attr 7 2 5" xfId="1018" xr:uid="{00000000-0005-0000-0000-0000EF030000}"/>
    <cellStyle name="_Attr 7 2_Innskuddsdekning" xfId="1019" xr:uid="{00000000-0005-0000-0000-0000F0030000}"/>
    <cellStyle name="_Attr 7 2_Nøkkeltall" xfId="1020" xr:uid="{00000000-0005-0000-0000-0000F1030000}"/>
    <cellStyle name="_Attr 7 2_Presentasjon" xfId="1021" xr:uid="{00000000-0005-0000-0000-0000F2030000}"/>
    <cellStyle name="_Attr 7 3" xfId="1022" xr:uid="{00000000-0005-0000-0000-0000F3030000}"/>
    <cellStyle name="_Attr 7 3 2" xfId="1023" xr:uid="{00000000-0005-0000-0000-0000F4030000}"/>
    <cellStyle name="_Attr 7 3 2 2" xfId="1024" xr:uid="{00000000-0005-0000-0000-0000F5030000}"/>
    <cellStyle name="_Attr 7 3 2 2 2" xfId="1025" xr:uid="{00000000-0005-0000-0000-0000F6030000}"/>
    <cellStyle name="_Attr 7 3 2 3" xfId="1026" xr:uid="{00000000-0005-0000-0000-0000F7030000}"/>
    <cellStyle name="_Attr 7 3 2 4" xfId="1027" xr:uid="{00000000-0005-0000-0000-0000F8030000}"/>
    <cellStyle name="_Attr 7 3 3" xfId="1028" xr:uid="{00000000-0005-0000-0000-0000F9030000}"/>
    <cellStyle name="_Attr 7 3 3 2" xfId="1029" xr:uid="{00000000-0005-0000-0000-0000FA030000}"/>
    <cellStyle name="_Attr 7 3 4" xfId="1030" xr:uid="{00000000-0005-0000-0000-0000FB030000}"/>
    <cellStyle name="_Attr 7 3 5" xfId="1031" xr:uid="{00000000-0005-0000-0000-0000FC030000}"/>
    <cellStyle name="_Attr 7 3_Innskuddsdekning" xfId="1032" xr:uid="{00000000-0005-0000-0000-0000FD030000}"/>
    <cellStyle name="_Attr 7 3_Nøkkeltall" xfId="1033" xr:uid="{00000000-0005-0000-0000-0000FE030000}"/>
    <cellStyle name="_Attr 7 3_Presentasjon" xfId="1034" xr:uid="{00000000-0005-0000-0000-0000FF030000}"/>
    <cellStyle name="_Attr 7 4" xfId="1035" xr:uid="{00000000-0005-0000-0000-000000040000}"/>
    <cellStyle name="_Attr 7 4 2" xfId="1036" xr:uid="{00000000-0005-0000-0000-000001040000}"/>
    <cellStyle name="_Attr 7 4 2 2" xfId="1037" xr:uid="{00000000-0005-0000-0000-000002040000}"/>
    <cellStyle name="_Attr 7 4 3" xfId="1038" xr:uid="{00000000-0005-0000-0000-000003040000}"/>
    <cellStyle name="_Attr 7 4 4" xfId="1039" xr:uid="{00000000-0005-0000-0000-000004040000}"/>
    <cellStyle name="_Attr 7 5" xfId="1040" xr:uid="{00000000-0005-0000-0000-000005040000}"/>
    <cellStyle name="_Attr 7 5 2" xfId="1041" xr:uid="{00000000-0005-0000-0000-000006040000}"/>
    <cellStyle name="_Attr 7 6" xfId="1042" xr:uid="{00000000-0005-0000-0000-000007040000}"/>
    <cellStyle name="_Attr 7 7" xfId="1043" xr:uid="{00000000-0005-0000-0000-000008040000}"/>
    <cellStyle name="_Attr 7_Innskuddsdekning" xfId="1044" xr:uid="{00000000-0005-0000-0000-000009040000}"/>
    <cellStyle name="_Attr 7_Nøkkeltall" xfId="1045" xr:uid="{00000000-0005-0000-0000-00000A040000}"/>
    <cellStyle name="_Attr 7_Presentasjon" xfId="1046" xr:uid="{00000000-0005-0000-0000-00000B040000}"/>
    <cellStyle name="_Attr 8" xfId="1047" xr:uid="{00000000-0005-0000-0000-00000C040000}"/>
    <cellStyle name="_Attr 8 2" xfId="1048" xr:uid="{00000000-0005-0000-0000-00000D040000}"/>
    <cellStyle name="_Attr 8 2 2" xfId="1049" xr:uid="{00000000-0005-0000-0000-00000E040000}"/>
    <cellStyle name="_Attr 8 3" xfId="1050" xr:uid="{00000000-0005-0000-0000-00000F040000}"/>
    <cellStyle name="_Attr 8 3 2" xfId="1051" xr:uid="{00000000-0005-0000-0000-000010040000}"/>
    <cellStyle name="_Attr 8 4" xfId="1052" xr:uid="{00000000-0005-0000-0000-000011040000}"/>
    <cellStyle name="_Attr 9" xfId="1053" xr:uid="{00000000-0005-0000-0000-000012040000}"/>
    <cellStyle name="_Attr 9 2" xfId="1054" xr:uid="{00000000-0005-0000-0000-000013040000}"/>
    <cellStyle name="_Attr_Adj_comprehensive_income_Trends" xfId="1055" xr:uid="{00000000-0005-0000-0000-000014040000}"/>
    <cellStyle name="_Attr_Adj_Key figures" xfId="1056" xr:uid="{00000000-0005-0000-0000-000015040000}"/>
    <cellStyle name="_Attr_Adjustment-Hovedtall" xfId="1057" xr:uid="{00000000-0005-0000-0000-000016040000}"/>
    <cellStyle name="_Attr_Adjustment-Hovedtall_Nøkkeltall" xfId="1058" xr:uid="{00000000-0005-0000-0000-000017040000}"/>
    <cellStyle name="_Attr_Expenses (1)" xfId="1059" xr:uid="{00000000-0005-0000-0000-000018040000}"/>
    <cellStyle name="_Attr_Hovedtall" xfId="1060" xr:uid="{00000000-0005-0000-0000-000019040000}"/>
    <cellStyle name="_Attr_Hovedtall_Nøkkeltall" xfId="1061" xr:uid="{00000000-0005-0000-0000-00001A040000}"/>
    <cellStyle name="_Attr_Nøkkeltall" xfId="1062" xr:uid="{00000000-0005-0000-0000-00001B040000}"/>
    <cellStyle name="_Attr_Nøkkeltall_Nøkkeltall" xfId="1063" xr:uid="{00000000-0005-0000-0000-00001C040000}"/>
    <cellStyle name="_Attr_PL package data" xfId="1064" xr:uid="{00000000-0005-0000-0000-00001D040000}"/>
    <cellStyle name="_Attr_Prognose eksponering " xfId="1065" xr:uid="{00000000-0005-0000-0000-00001E040000}"/>
    <cellStyle name="_Attr_Prognose eksponering  2" xfId="1066" xr:uid="{00000000-0005-0000-0000-00001F040000}"/>
    <cellStyle name="_Attr_Prognose eksponering  2 2" xfId="1067" xr:uid="{00000000-0005-0000-0000-000020040000}"/>
    <cellStyle name="_Attr_Prognose eksponering  2 2 2" xfId="1068" xr:uid="{00000000-0005-0000-0000-000021040000}"/>
    <cellStyle name="_Attr_Prognose eksponering  2 3" xfId="1069" xr:uid="{00000000-0005-0000-0000-000022040000}"/>
    <cellStyle name="_Attr_Prognose eksponering  2 4" xfId="1070" xr:uid="{00000000-0005-0000-0000-000023040000}"/>
    <cellStyle name="_Attr_Prognose eksponering  3" xfId="1071" xr:uid="{00000000-0005-0000-0000-000024040000}"/>
    <cellStyle name="_Attr_Prognose eksponering  3 2" xfId="1072" xr:uid="{00000000-0005-0000-0000-000025040000}"/>
    <cellStyle name="_Attr_Prognose eksponering  4" xfId="1073" xr:uid="{00000000-0005-0000-0000-000026040000}"/>
    <cellStyle name="_Attr_Prognose eksponering  5" xfId="1074" xr:uid="{00000000-0005-0000-0000-000027040000}"/>
    <cellStyle name="_Attr_Resultat" xfId="1075" xr:uid="{00000000-0005-0000-0000-000028040000}"/>
    <cellStyle name="_Attr_Results &amp; key fig." xfId="1076" xr:uid="{00000000-0005-0000-0000-000029040000}"/>
    <cellStyle name="_Attr_Vedlegg" xfId="1077" xr:uid="{00000000-0005-0000-0000-00002A040000}"/>
    <cellStyle name="_Attr_Vedlegg 2" xfId="1078" xr:uid="{00000000-0005-0000-0000-00002B040000}"/>
    <cellStyle name="_Attr_Vedlegg 2 2" xfId="1079" xr:uid="{00000000-0005-0000-0000-00002C040000}"/>
    <cellStyle name="_Attr_Vedlegg 2 2 2" xfId="1080" xr:uid="{00000000-0005-0000-0000-00002D040000}"/>
    <cellStyle name="_Attr_Vedlegg 2 3" xfId="1081" xr:uid="{00000000-0005-0000-0000-00002E040000}"/>
    <cellStyle name="_Attr_Vedlegg 2 4" xfId="1082" xr:uid="{00000000-0005-0000-0000-00002F040000}"/>
    <cellStyle name="_Attr_Vedlegg 3" xfId="1083" xr:uid="{00000000-0005-0000-0000-000030040000}"/>
    <cellStyle name="_Attr_Vedlegg 3 2" xfId="1084" xr:uid="{00000000-0005-0000-0000-000031040000}"/>
    <cellStyle name="_Attr_Vedlegg 4" xfId="1085" xr:uid="{00000000-0005-0000-0000-000032040000}"/>
    <cellStyle name="_Attr_Vedlegg 5" xfId="1086" xr:uid="{00000000-0005-0000-0000-000033040000}"/>
    <cellStyle name="_AUM kapitalforvaltning 4Q09" xfId="1087" xr:uid="{00000000-0005-0000-0000-000034040000}"/>
    <cellStyle name="_Balansen" xfId="1088" xr:uid="{00000000-0005-0000-0000-000035040000}"/>
    <cellStyle name="_Balansen 10" xfId="1089" xr:uid="{00000000-0005-0000-0000-000036040000}"/>
    <cellStyle name="_Balansen 10 2" xfId="1090" xr:uid="{00000000-0005-0000-0000-000037040000}"/>
    <cellStyle name="_Balansen 11" xfId="1091" xr:uid="{00000000-0005-0000-0000-000038040000}"/>
    <cellStyle name="_Balansen 2" xfId="1092" xr:uid="{00000000-0005-0000-0000-000039040000}"/>
    <cellStyle name="_Balansen 2 2" xfId="1093" xr:uid="{00000000-0005-0000-0000-00003A040000}"/>
    <cellStyle name="_Balansen 2 2 2" xfId="1094" xr:uid="{00000000-0005-0000-0000-00003B040000}"/>
    <cellStyle name="_Balansen 2 2 2 2" xfId="1095" xr:uid="{00000000-0005-0000-0000-00003C040000}"/>
    <cellStyle name="_Balansen 2 2 2 2 2" xfId="1096" xr:uid="{00000000-0005-0000-0000-00003D040000}"/>
    <cellStyle name="_Balansen 2 2 2 2 2 2" xfId="1097" xr:uid="{00000000-0005-0000-0000-00003E040000}"/>
    <cellStyle name="_Balansen 2 2 2 2 3" xfId="1098" xr:uid="{00000000-0005-0000-0000-00003F040000}"/>
    <cellStyle name="_Balansen 2 2 2 2 4" xfId="1099" xr:uid="{00000000-0005-0000-0000-000040040000}"/>
    <cellStyle name="_Balansen 2 2 2 3" xfId="1100" xr:uid="{00000000-0005-0000-0000-000041040000}"/>
    <cellStyle name="_Balansen 2 2 2 3 2" xfId="1101" xr:uid="{00000000-0005-0000-0000-000042040000}"/>
    <cellStyle name="_Balansen 2 2 2 4" xfId="1102" xr:uid="{00000000-0005-0000-0000-000043040000}"/>
    <cellStyle name="_Balansen 2 2 2 5" xfId="1103" xr:uid="{00000000-0005-0000-0000-000044040000}"/>
    <cellStyle name="_Balansen 2 2 3" xfId="1104" xr:uid="{00000000-0005-0000-0000-000045040000}"/>
    <cellStyle name="_Balansen 2 2 3 2" xfId="1105" xr:uid="{00000000-0005-0000-0000-000046040000}"/>
    <cellStyle name="_Balansen 2 2 3 2 2" xfId="1106" xr:uid="{00000000-0005-0000-0000-000047040000}"/>
    <cellStyle name="_Balansen 2 2 3 3" xfId="1107" xr:uid="{00000000-0005-0000-0000-000048040000}"/>
    <cellStyle name="_Balansen 2 2 3 4" xfId="1108" xr:uid="{00000000-0005-0000-0000-000049040000}"/>
    <cellStyle name="_Balansen 2 2 4" xfId="1109" xr:uid="{00000000-0005-0000-0000-00004A040000}"/>
    <cellStyle name="_Balansen 2 2 4 2" xfId="1110" xr:uid="{00000000-0005-0000-0000-00004B040000}"/>
    <cellStyle name="_Balansen 2 2 5" xfId="1111" xr:uid="{00000000-0005-0000-0000-00004C040000}"/>
    <cellStyle name="_Balansen 2 2 6" xfId="1112" xr:uid="{00000000-0005-0000-0000-00004D040000}"/>
    <cellStyle name="_Balansen 2 3" xfId="1113" xr:uid="{00000000-0005-0000-0000-00004E040000}"/>
    <cellStyle name="_Balansen 2 3 2" xfId="1114" xr:uid="{00000000-0005-0000-0000-00004F040000}"/>
    <cellStyle name="_Balansen 2 3 2 2" xfId="1115" xr:uid="{00000000-0005-0000-0000-000050040000}"/>
    <cellStyle name="_Balansen 2 3 2 2 2" xfId="1116" xr:uid="{00000000-0005-0000-0000-000051040000}"/>
    <cellStyle name="_Balansen 2 3 2 3" xfId="1117" xr:uid="{00000000-0005-0000-0000-000052040000}"/>
    <cellStyle name="_Balansen 2 3 2 4" xfId="1118" xr:uid="{00000000-0005-0000-0000-000053040000}"/>
    <cellStyle name="_Balansen 2 3 3" xfId="1119" xr:uid="{00000000-0005-0000-0000-000054040000}"/>
    <cellStyle name="_Balansen 2 3 3 2" xfId="1120" xr:uid="{00000000-0005-0000-0000-000055040000}"/>
    <cellStyle name="_Balansen 2 3 4" xfId="1121" xr:uid="{00000000-0005-0000-0000-000056040000}"/>
    <cellStyle name="_Balansen 2 3 5" xfId="1122" xr:uid="{00000000-0005-0000-0000-000057040000}"/>
    <cellStyle name="_Balansen 2 4" xfId="1123" xr:uid="{00000000-0005-0000-0000-000058040000}"/>
    <cellStyle name="_Balansen 2 4 2" xfId="1124" xr:uid="{00000000-0005-0000-0000-000059040000}"/>
    <cellStyle name="_Balansen 2 4 2 2" xfId="1125" xr:uid="{00000000-0005-0000-0000-00005A040000}"/>
    <cellStyle name="_Balansen 2 4 3" xfId="1126" xr:uid="{00000000-0005-0000-0000-00005B040000}"/>
    <cellStyle name="_Balansen 2 4 3 2" xfId="1127" xr:uid="{00000000-0005-0000-0000-00005C040000}"/>
    <cellStyle name="_Balansen 2 4 4" xfId="1128" xr:uid="{00000000-0005-0000-0000-00005D040000}"/>
    <cellStyle name="_Balansen 2 5" xfId="1129" xr:uid="{00000000-0005-0000-0000-00005E040000}"/>
    <cellStyle name="_Balansen 2 5 2" xfId="1130" xr:uid="{00000000-0005-0000-0000-00005F040000}"/>
    <cellStyle name="_Balansen 2 6" xfId="1131" xr:uid="{00000000-0005-0000-0000-000060040000}"/>
    <cellStyle name="_Balansen 2 6 2" xfId="1132" xr:uid="{00000000-0005-0000-0000-000061040000}"/>
    <cellStyle name="_Balansen 2 7" xfId="1133" xr:uid="{00000000-0005-0000-0000-000062040000}"/>
    <cellStyle name="_Balansen 3" xfId="1134" xr:uid="{00000000-0005-0000-0000-000063040000}"/>
    <cellStyle name="_Balansen 3 2" xfId="1135" xr:uid="{00000000-0005-0000-0000-000064040000}"/>
    <cellStyle name="_Balansen 3 2 2" xfId="1136" xr:uid="{00000000-0005-0000-0000-000065040000}"/>
    <cellStyle name="_Balansen 3 2 2 2" xfId="1137" xr:uid="{00000000-0005-0000-0000-000066040000}"/>
    <cellStyle name="_Balansen 3 2 2 2 2" xfId="1138" xr:uid="{00000000-0005-0000-0000-000067040000}"/>
    <cellStyle name="_Balansen 3 2 2 3" xfId="1139" xr:uid="{00000000-0005-0000-0000-000068040000}"/>
    <cellStyle name="_Balansen 3 2 2 4" xfId="1140" xr:uid="{00000000-0005-0000-0000-000069040000}"/>
    <cellStyle name="_Balansen 3 2 3" xfId="1141" xr:uid="{00000000-0005-0000-0000-00006A040000}"/>
    <cellStyle name="_Balansen 3 2 3 2" xfId="1142" xr:uid="{00000000-0005-0000-0000-00006B040000}"/>
    <cellStyle name="_Balansen 3 2 4" xfId="1143" xr:uid="{00000000-0005-0000-0000-00006C040000}"/>
    <cellStyle name="_Balansen 3 2 5" xfId="1144" xr:uid="{00000000-0005-0000-0000-00006D040000}"/>
    <cellStyle name="_Balansen 3 3" xfId="1145" xr:uid="{00000000-0005-0000-0000-00006E040000}"/>
    <cellStyle name="_Balansen 3 3 2" xfId="1146" xr:uid="{00000000-0005-0000-0000-00006F040000}"/>
    <cellStyle name="_Balansen 3 3 2 2" xfId="1147" xr:uid="{00000000-0005-0000-0000-000070040000}"/>
    <cellStyle name="_Balansen 3 3 3" xfId="1148" xr:uid="{00000000-0005-0000-0000-000071040000}"/>
    <cellStyle name="_Balansen 3 3 4" xfId="1149" xr:uid="{00000000-0005-0000-0000-000072040000}"/>
    <cellStyle name="_Balansen 3 4" xfId="1150" xr:uid="{00000000-0005-0000-0000-000073040000}"/>
    <cellStyle name="_Balansen 3 4 2" xfId="1151" xr:uid="{00000000-0005-0000-0000-000074040000}"/>
    <cellStyle name="_Balansen 3 5" xfId="1152" xr:uid="{00000000-0005-0000-0000-000075040000}"/>
    <cellStyle name="_Balansen 3 6" xfId="1153" xr:uid="{00000000-0005-0000-0000-000076040000}"/>
    <cellStyle name="_Balansen 4" xfId="1154" xr:uid="{00000000-0005-0000-0000-000077040000}"/>
    <cellStyle name="_Balansen 4 2" xfId="1155" xr:uid="{00000000-0005-0000-0000-000078040000}"/>
    <cellStyle name="_Balansen 4 2 2" xfId="1156" xr:uid="{00000000-0005-0000-0000-000079040000}"/>
    <cellStyle name="_Balansen 4 2 2 2" xfId="1157" xr:uid="{00000000-0005-0000-0000-00007A040000}"/>
    <cellStyle name="_Balansen 4 2 2 2 2" xfId="1158" xr:uid="{00000000-0005-0000-0000-00007B040000}"/>
    <cellStyle name="_Balansen 4 2 2 2 2 2" xfId="1159" xr:uid="{00000000-0005-0000-0000-00007C040000}"/>
    <cellStyle name="_Balansen 4 2 2 2 3" xfId="1160" xr:uid="{00000000-0005-0000-0000-00007D040000}"/>
    <cellStyle name="_Balansen 4 2 2 2 4" xfId="1161" xr:uid="{00000000-0005-0000-0000-00007E040000}"/>
    <cellStyle name="_Balansen 4 2 2 3" xfId="1162" xr:uid="{00000000-0005-0000-0000-00007F040000}"/>
    <cellStyle name="_Balansen 4 2 2 3 2" xfId="1163" xr:uid="{00000000-0005-0000-0000-000080040000}"/>
    <cellStyle name="_Balansen 4 2 2 4" xfId="1164" xr:uid="{00000000-0005-0000-0000-000081040000}"/>
    <cellStyle name="_Balansen 4 2 2 5" xfId="1165" xr:uid="{00000000-0005-0000-0000-000082040000}"/>
    <cellStyle name="_Balansen 4 2 3" xfId="1166" xr:uid="{00000000-0005-0000-0000-000083040000}"/>
    <cellStyle name="_Balansen 4 2 3 2" xfId="1167" xr:uid="{00000000-0005-0000-0000-000084040000}"/>
    <cellStyle name="_Balansen 4 2 3 2 2" xfId="1168" xr:uid="{00000000-0005-0000-0000-000085040000}"/>
    <cellStyle name="_Balansen 4 2 3 3" xfId="1169" xr:uid="{00000000-0005-0000-0000-000086040000}"/>
    <cellStyle name="_Balansen 4 2 3 4" xfId="1170" xr:uid="{00000000-0005-0000-0000-000087040000}"/>
    <cellStyle name="_Balansen 4 2 4" xfId="1171" xr:uid="{00000000-0005-0000-0000-000088040000}"/>
    <cellStyle name="_Balansen 4 2 4 2" xfId="1172" xr:uid="{00000000-0005-0000-0000-000089040000}"/>
    <cellStyle name="_Balansen 4 2 5" xfId="1173" xr:uid="{00000000-0005-0000-0000-00008A040000}"/>
    <cellStyle name="_Balansen 4 2 6" xfId="1174" xr:uid="{00000000-0005-0000-0000-00008B040000}"/>
    <cellStyle name="_Balansen 4 3" xfId="1175" xr:uid="{00000000-0005-0000-0000-00008C040000}"/>
    <cellStyle name="_Balansen 4 3 2" xfId="1176" xr:uid="{00000000-0005-0000-0000-00008D040000}"/>
    <cellStyle name="_Balansen 4 3 2 2" xfId="1177" xr:uid="{00000000-0005-0000-0000-00008E040000}"/>
    <cellStyle name="_Balansen 4 3 2 2 2" xfId="1178" xr:uid="{00000000-0005-0000-0000-00008F040000}"/>
    <cellStyle name="_Balansen 4 3 2 3" xfId="1179" xr:uid="{00000000-0005-0000-0000-000090040000}"/>
    <cellStyle name="_Balansen 4 3 2 4" xfId="1180" xr:uid="{00000000-0005-0000-0000-000091040000}"/>
    <cellStyle name="_Balansen 4 3 3" xfId="1181" xr:uid="{00000000-0005-0000-0000-000092040000}"/>
    <cellStyle name="_Balansen 4 3 3 2" xfId="1182" xr:uid="{00000000-0005-0000-0000-000093040000}"/>
    <cellStyle name="_Balansen 4 3 4" xfId="1183" xr:uid="{00000000-0005-0000-0000-000094040000}"/>
    <cellStyle name="_Balansen 4 3 5" xfId="1184" xr:uid="{00000000-0005-0000-0000-000095040000}"/>
    <cellStyle name="_Balansen 4 4" xfId="1185" xr:uid="{00000000-0005-0000-0000-000096040000}"/>
    <cellStyle name="_Balansen 4 4 2" xfId="1186" xr:uid="{00000000-0005-0000-0000-000097040000}"/>
    <cellStyle name="_Balansen 4 4 2 2" xfId="1187" xr:uid="{00000000-0005-0000-0000-000098040000}"/>
    <cellStyle name="_Balansen 4 4 3" xfId="1188" xr:uid="{00000000-0005-0000-0000-000099040000}"/>
    <cellStyle name="_Balansen 4 4 4" xfId="1189" xr:uid="{00000000-0005-0000-0000-00009A040000}"/>
    <cellStyle name="_Balansen 4 5" xfId="1190" xr:uid="{00000000-0005-0000-0000-00009B040000}"/>
    <cellStyle name="_Balansen 4 5 2" xfId="1191" xr:uid="{00000000-0005-0000-0000-00009C040000}"/>
    <cellStyle name="_Balansen 4 6" xfId="1192" xr:uid="{00000000-0005-0000-0000-00009D040000}"/>
    <cellStyle name="_Balansen 4 7" xfId="1193" xr:uid="{00000000-0005-0000-0000-00009E040000}"/>
    <cellStyle name="_Balansen 5" xfId="1194" xr:uid="{00000000-0005-0000-0000-00009F040000}"/>
    <cellStyle name="_Balansen 5 2" xfId="1195" xr:uid="{00000000-0005-0000-0000-0000A0040000}"/>
    <cellStyle name="_Balansen 5 2 2" xfId="1196" xr:uid="{00000000-0005-0000-0000-0000A1040000}"/>
    <cellStyle name="_Balansen 5 2 2 2" xfId="1197" xr:uid="{00000000-0005-0000-0000-0000A2040000}"/>
    <cellStyle name="_Balansen 5 2 2 2 2" xfId="1198" xr:uid="{00000000-0005-0000-0000-0000A3040000}"/>
    <cellStyle name="_Balansen 5 2 2 2 2 2" xfId="1199" xr:uid="{00000000-0005-0000-0000-0000A4040000}"/>
    <cellStyle name="_Balansen 5 2 2 2 3" xfId="1200" xr:uid="{00000000-0005-0000-0000-0000A5040000}"/>
    <cellStyle name="_Balansen 5 2 2 2 4" xfId="1201" xr:uid="{00000000-0005-0000-0000-0000A6040000}"/>
    <cellStyle name="_Balansen 5 2 2 3" xfId="1202" xr:uid="{00000000-0005-0000-0000-0000A7040000}"/>
    <cellStyle name="_Balansen 5 2 2 3 2" xfId="1203" xr:uid="{00000000-0005-0000-0000-0000A8040000}"/>
    <cellStyle name="_Balansen 5 2 2 4" xfId="1204" xr:uid="{00000000-0005-0000-0000-0000A9040000}"/>
    <cellStyle name="_Balansen 5 2 2 5" xfId="1205" xr:uid="{00000000-0005-0000-0000-0000AA040000}"/>
    <cellStyle name="_Balansen 5 2 3" xfId="1206" xr:uid="{00000000-0005-0000-0000-0000AB040000}"/>
    <cellStyle name="_Balansen 5 2 3 2" xfId="1207" xr:uid="{00000000-0005-0000-0000-0000AC040000}"/>
    <cellStyle name="_Balansen 5 2 3 2 2" xfId="1208" xr:uid="{00000000-0005-0000-0000-0000AD040000}"/>
    <cellStyle name="_Balansen 5 2 3 3" xfId="1209" xr:uid="{00000000-0005-0000-0000-0000AE040000}"/>
    <cellStyle name="_Balansen 5 2 3 4" xfId="1210" xr:uid="{00000000-0005-0000-0000-0000AF040000}"/>
    <cellStyle name="_Balansen 5 2 4" xfId="1211" xr:uid="{00000000-0005-0000-0000-0000B0040000}"/>
    <cellStyle name="_Balansen 5 2 4 2" xfId="1212" xr:uid="{00000000-0005-0000-0000-0000B1040000}"/>
    <cellStyle name="_Balansen 5 2 5" xfId="1213" xr:uid="{00000000-0005-0000-0000-0000B2040000}"/>
    <cellStyle name="_Balansen 5 2 6" xfId="1214" xr:uid="{00000000-0005-0000-0000-0000B3040000}"/>
    <cellStyle name="_Balansen 5 3" xfId="1215" xr:uid="{00000000-0005-0000-0000-0000B4040000}"/>
    <cellStyle name="_Balansen 5 3 2" xfId="1216" xr:uid="{00000000-0005-0000-0000-0000B5040000}"/>
    <cellStyle name="_Balansen 5 3 2 2" xfId="1217" xr:uid="{00000000-0005-0000-0000-0000B6040000}"/>
    <cellStyle name="_Balansen 5 3 2 2 2" xfId="1218" xr:uid="{00000000-0005-0000-0000-0000B7040000}"/>
    <cellStyle name="_Balansen 5 3 2 3" xfId="1219" xr:uid="{00000000-0005-0000-0000-0000B8040000}"/>
    <cellStyle name="_Balansen 5 3 2 4" xfId="1220" xr:uid="{00000000-0005-0000-0000-0000B9040000}"/>
    <cellStyle name="_Balansen 5 3 3" xfId="1221" xr:uid="{00000000-0005-0000-0000-0000BA040000}"/>
    <cellStyle name="_Balansen 5 3 3 2" xfId="1222" xr:uid="{00000000-0005-0000-0000-0000BB040000}"/>
    <cellStyle name="_Balansen 5 3 4" xfId="1223" xr:uid="{00000000-0005-0000-0000-0000BC040000}"/>
    <cellStyle name="_Balansen 5 3 5" xfId="1224" xr:uid="{00000000-0005-0000-0000-0000BD040000}"/>
    <cellStyle name="_Balansen 5 4" xfId="1225" xr:uid="{00000000-0005-0000-0000-0000BE040000}"/>
    <cellStyle name="_Balansen 5 4 2" xfId="1226" xr:uid="{00000000-0005-0000-0000-0000BF040000}"/>
    <cellStyle name="_Balansen 5 4 2 2" xfId="1227" xr:uid="{00000000-0005-0000-0000-0000C0040000}"/>
    <cellStyle name="_Balansen 5 4 3" xfId="1228" xr:uid="{00000000-0005-0000-0000-0000C1040000}"/>
    <cellStyle name="_Balansen 5 4 4" xfId="1229" xr:uid="{00000000-0005-0000-0000-0000C2040000}"/>
    <cellStyle name="_Balansen 5 5" xfId="1230" xr:uid="{00000000-0005-0000-0000-0000C3040000}"/>
    <cellStyle name="_Balansen 5 5 2" xfId="1231" xr:uid="{00000000-0005-0000-0000-0000C4040000}"/>
    <cellStyle name="_Balansen 5 6" xfId="1232" xr:uid="{00000000-0005-0000-0000-0000C5040000}"/>
    <cellStyle name="_Balansen 5 7" xfId="1233" xr:uid="{00000000-0005-0000-0000-0000C6040000}"/>
    <cellStyle name="_Balansen 6" xfId="1234" xr:uid="{00000000-0005-0000-0000-0000C7040000}"/>
    <cellStyle name="_Balansen 6 2" xfId="1235" xr:uid="{00000000-0005-0000-0000-0000C8040000}"/>
    <cellStyle name="_Balansen 6 2 2" xfId="1236" xr:uid="{00000000-0005-0000-0000-0000C9040000}"/>
    <cellStyle name="_Balansen 6 2 2 2" xfId="1237" xr:uid="{00000000-0005-0000-0000-0000CA040000}"/>
    <cellStyle name="_Balansen 6 2 2 2 2" xfId="1238" xr:uid="{00000000-0005-0000-0000-0000CB040000}"/>
    <cellStyle name="_Balansen 6 2 2 2 2 2" xfId="1239" xr:uid="{00000000-0005-0000-0000-0000CC040000}"/>
    <cellStyle name="_Balansen 6 2 2 2 3" xfId="1240" xr:uid="{00000000-0005-0000-0000-0000CD040000}"/>
    <cellStyle name="_Balansen 6 2 2 2 4" xfId="1241" xr:uid="{00000000-0005-0000-0000-0000CE040000}"/>
    <cellStyle name="_Balansen 6 2 2 3" xfId="1242" xr:uid="{00000000-0005-0000-0000-0000CF040000}"/>
    <cellStyle name="_Balansen 6 2 2 3 2" xfId="1243" xr:uid="{00000000-0005-0000-0000-0000D0040000}"/>
    <cellStyle name="_Balansen 6 2 2 4" xfId="1244" xr:uid="{00000000-0005-0000-0000-0000D1040000}"/>
    <cellStyle name="_Balansen 6 2 2 5" xfId="1245" xr:uid="{00000000-0005-0000-0000-0000D2040000}"/>
    <cellStyle name="_Balansen 6 2 3" xfId="1246" xr:uid="{00000000-0005-0000-0000-0000D3040000}"/>
    <cellStyle name="_Balansen 6 2 3 2" xfId="1247" xr:uid="{00000000-0005-0000-0000-0000D4040000}"/>
    <cellStyle name="_Balansen 6 2 3 2 2" xfId="1248" xr:uid="{00000000-0005-0000-0000-0000D5040000}"/>
    <cellStyle name="_Balansen 6 2 3 3" xfId="1249" xr:uid="{00000000-0005-0000-0000-0000D6040000}"/>
    <cellStyle name="_Balansen 6 2 3 4" xfId="1250" xr:uid="{00000000-0005-0000-0000-0000D7040000}"/>
    <cellStyle name="_Balansen 6 2 4" xfId="1251" xr:uid="{00000000-0005-0000-0000-0000D8040000}"/>
    <cellStyle name="_Balansen 6 2 4 2" xfId="1252" xr:uid="{00000000-0005-0000-0000-0000D9040000}"/>
    <cellStyle name="_Balansen 6 2 5" xfId="1253" xr:uid="{00000000-0005-0000-0000-0000DA040000}"/>
    <cellStyle name="_Balansen 6 2 6" xfId="1254" xr:uid="{00000000-0005-0000-0000-0000DB040000}"/>
    <cellStyle name="_Balansen 6 3" xfId="1255" xr:uid="{00000000-0005-0000-0000-0000DC040000}"/>
    <cellStyle name="_Balansen 6 3 2" xfId="1256" xr:uid="{00000000-0005-0000-0000-0000DD040000}"/>
    <cellStyle name="_Balansen 6 3 2 2" xfId="1257" xr:uid="{00000000-0005-0000-0000-0000DE040000}"/>
    <cellStyle name="_Balansen 6 3 2 2 2" xfId="1258" xr:uid="{00000000-0005-0000-0000-0000DF040000}"/>
    <cellStyle name="_Balansen 6 3 2 3" xfId="1259" xr:uid="{00000000-0005-0000-0000-0000E0040000}"/>
    <cellStyle name="_Balansen 6 3 2 4" xfId="1260" xr:uid="{00000000-0005-0000-0000-0000E1040000}"/>
    <cellStyle name="_Balansen 6 3 3" xfId="1261" xr:uid="{00000000-0005-0000-0000-0000E2040000}"/>
    <cellStyle name="_Balansen 6 3 3 2" xfId="1262" xr:uid="{00000000-0005-0000-0000-0000E3040000}"/>
    <cellStyle name="_Balansen 6 3 4" xfId="1263" xr:uid="{00000000-0005-0000-0000-0000E4040000}"/>
    <cellStyle name="_Balansen 6 3 5" xfId="1264" xr:uid="{00000000-0005-0000-0000-0000E5040000}"/>
    <cellStyle name="_Balansen 6 4" xfId="1265" xr:uid="{00000000-0005-0000-0000-0000E6040000}"/>
    <cellStyle name="_Balansen 6 4 2" xfId="1266" xr:uid="{00000000-0005-0000-0000-0000E7040000}"/>
    <cellStyle name="_Balansen 6 4 2 2" xfId="1267" xr:uid="{00000000-0005-0000-0000-0000E8040000}"/>
    <cellStyle name="_Balansen 6 4 3" xfId="1268" xr:uid="{00000000-0005-0000-0000-0000E9040000}"/>
    <cellStyle name="_Balansen 6 4 4" xfId="1269" xr:uid="{00000000-0005-0000-0000-0000EA040000}"/>
    <cellStyle name="_Balansen 6 5" xfId="1270" xr:uid="{00000000-0005-0000-0000-0000EB040000}"/>
    <cellStyle name="_Balansen 6 5 2" xfId="1271" xr:uid="{00000000-0005-0000-0000-0000EC040000}"/>
    <cellStyle name="_Balansen 6 6" xfId="1272" xr:uid="{00000000-0005-0000-0000-0000ED040000}"/>
    <cellStyle name="_Balansen 6 7" xfId="1273" xr:uid="{00000000-0005-0000-0000-0000EE040000}"/>
    <cellStyle name="_Balansen 7" xfId="1274" xr:uid="{00000000-0005-0000-0000-0000EF040000}"/>
    <cellStyle name="_Balansen 7 2" xfId="1275" xr:uid="{00000000-0005-0000-0000-0000F0040000}"/>
    <cellStyle name="_Balansen 7 2 2" xfId="1276" xr:uid="{00000000-0005-0000-0000-0000F1040000}"/>
    <cellStyle name="_Balansen 7 2 2 2" xfId="1277" xr:uid="{00000000-0005-0000-0000-0000F2040000}"/>
    <cellStyle name="_Balansen 7 2 2 2 2" xfId="1278" xr:uid="{00000000-0005-0000-0000-0000F3040000}"/>
    <cellStyle name="_Balansen 7 2 2 3" xfId="1279" xr:uid="{00000000-0005-0000-0000-0000F4040000}"/>
    <cellStyle name="_Balansen 7 2 2 4" xfId="1280" xr:uid="{00000000-0005-0000-0000-0000F5040000}"/>
    <cellStyle name="_Balansen 7 2 3" xfId="1281" xr:uid="{00000000-0005-0000-0000-0000F6040000}"/>
    <cellStyle name="_Balansen 7 2 3 2" xfId="1282" xr:uid="{00000000-0005-0000-0000-0000F7040000}"/>
    <cellStyle name="_Balansen 7 2 4" xfId="1283" xr:uid="{00000000-0005-0000-0000-0000F8040000}"/>
    <cellStyle name="_Balansen 7 2 5" xfId="1284" xr:uid="{00000000-0005-0000-0000-0000F9040000}"/>
    <cellStyle name="_Balansen 7 3" xfId="1285" xr:uid="{00000000-0005-0000-0000-0000FA040000}"/>
    <cellStyle name="_Balansen 7 3 2" xfId="1286" xr:uid="{00000000-0005-0000-0000-0000FB040000}"/>
    <cellStyle name="_Balansen 7 3 2 2" xfId="1287" xr:uid="{00000000-0005-0000-0000-0000FC040000}"/>
    <cellStyle name="_Balansen 7 3 2 2 2" xfId="1288" xr:uid="{00000000-0005-0000-0000-0000FD040000}"/>
    <cellStyle name="_Balansen 7 3 2 3" xfId="1289" xr:uid="{00000000-0005-0000-0000-0000FE040000}"/>
    <cellStyle name="_Balansen 7 3 2 4" xfId="1290" xr:uid="{00000000-0005-0000-0000-0000FF040000}"/>
    <cellStyle name="_Balansen 7 3 3" xfId="1291" xr:uid="{00000000-0005-0000-0000-000000050000}"/>
    <cellStyle name="_Balansen 7 3 3 2" xfId="1292" xr:uid="{00000000-0005-0000-0000-000001050000}"/>
    <cellStyle name="_Balansen 7 3 4" xfId="1293" xr:uid="{00000000-0005-0000-0000-000002050000}"/>
    <cellStyle name="_Balansen 7 3 5" xfId="1294" xr:uid="{00000000-0005-0000-0000-000003050000}"/>
    <cellStyle name="_Balansen 7 4" xfId="1295" xr:uid="{00000000-0005-0000-0000-000004050000}"/>
    <cellStyle name="_Balansen 7 4 2" xfId="1296" xr:uid="{00000000-0005-0000-0000-000005050000}"/>
    <cellStyle name="_Balansen 7 4 2 2" xfId="1297" xr:uid="{00000000-0005-0000-0000-000006050000}"/>
    <cellStyle name="_Balansen 7 4 3" xfId="1298" xr:uid="{00000000-0005-0000-0000-000007050000}"/>
    <cellStyle name="_Balansen 7 4 4" xfId="1299" xr:uid="{00000000-0005-0000-0000-000008050000}"/>
    <cellStyle name="_Balansen 7 5" xfId="1300" xr:uid="{00000000-0005-0000-0000-000009050000}"/>
    <cellStyle name="_Balansen 7 5 2" xfId="1301" xr:uid="{00000000-0005-0000-0000-00000A050000}"/>
    <cellStyle name="_Balansen 7 6" xfId="1302" xr:uid="{00000000-0005-0000-0000-00000B050000}"/>
    <cellStyle name="_Balansen 7 7" xfId="1303" xr:uid="{00000000-0005-0000-0000-00000C050000}"/>
    <cellStyle name="_Balansen 8" xfId="1304" xr:uid="{00000000-0005-0000-0000-00000D050000}"/>
    <cellStyle name="_Balansen 8 2" xfId="1305" xr:uid="{00000000-0005-0000-0000-00000E050000}"/>
    <cellStyle name="_Balansen 8 2 2" xfId="1306" xr:uid="{00000000-0005-0000-0000-00000F050000}"/>
    <cellStyle name="_Balansen 8 3" xfId="1307" xr:uid="{00000000-0005-0000-0000-000010050000}"/>
    <cellStyle name="_Balansen 8 3 2" xfId="1308" xr:uid="{00000000-0005-0000-0000-000011050000}"/>
    <cellStyle name="_Balansen 8 4" xfId="1309" xr:uid="{00000000-0005-0000-0000-000012050000}"/>
    <cellStyle name="_Balansen 9" xfId="1310" xr:uid="{00000000-0005-0000-0000-000013050000}"/>
    <cellStyle name="_Balansen 9 2" xfId="1311" xr:uid="{00000000-0005-0000-0000-000014050000}"/>
    <cellStyle name="_Basisswapper 2010" xfId="1312" xr:uid="{00000000-0005-0000-0000-000015050000}"/>
    <cellStyle name="_Bok1 (2)" xfId="1313" xr:uid="{00000000-0005-0000-0000-000016050000}"/>
    <cellStyle name="_Bok3" xfId="1314" xr:uid="{00000000-0005-0000-0000-000017050000}"/>
    <cellStyle name="_Boligkreditt_R21_1231" xfId="1315" xr:uid="{00000000-0005-0000-0000-000018050000}"/>
    <cellStyle name="_Book3" xfId="1316" xr:uid="{00000000-0005-0000-0000-000019050000}"/>
    <cellStyle name="_Book3 10" xfId="1317" xr:uid="{00000000-0005-0000-0000-00001A050000}"/>
    <cellStyle name="_Book3 10 2" xfId="1318" xr:uid="{00000000-0005-0000-0000-00001B050000}"/>
    <cellStyle name="_Book3 11" xfId="1319" xr:uid="{00000000-0005-0000-0000-00001C050000}"/>
    <cellStyle name="_Book3 2" xfId="1320" xr:uid="{00000000-0005-0000-0000-00001D050000}"/>
    <cellStyle name="_Book3 2 2" xfId="1321" xr:uid="{00000000-0005-0000-0000-00001E050000}"/>
    <cellStyle name="_Book3 2 2 2" xfId="1322" xr:uid="{00000000-0005-0000-0000-00001F050000}"/>
    <cellStyle name="_Book3 2 2 2 2" xfId="1323" xr:uid="{00000000-0005-0000-0000-000020050000}"/>
    <cellStyle name="_Book3 2 2 2 2 2" xfId="1324" xr:uid="{00000000-0005-0000-0000-000021050000}"/>
    <cellStyle name="_Book3 2 2 2 2 2 2" xfId="1325" xr:uid="{00000000-0005-0000-0000-000022050000}"/>
    <cellStyle name="_Book3 2 2 2 2 3" xfId="1326" xr:uid="{00000000-0005-0000-0000-000023050000}"/>
    <cellStyle name="_Book3 2 2 2 2 4" xfId="1327" xr:uid="{00000000-0005-0000-0000-000024050000}"/>
    <cellStyle name="_Book3 2 2 2 3" xfId="1328" xr:uid="{00000000-0005-0000-0000-000025050000}"/>
    <cellStyle name="_Book3 2 2 2 3 2" xfId="1329" xr:uid="{00000000-0005-0000-0000-000026050000}"/>
    <cellStyle name="_Book3 2 2 2 4" xfId="1330" xr:uid="{00000000-0005-0000-0000-000027050000}"/>
    <cellStyle name="_Book3 2 2 2 5" xfId="1331" xr:uid="{00000000-0005-0000-0000-000028050000}"/>
    <cellStyle name="_Book3 2 2 2_Innskuddsdekning" xfId="1332" xr:uid="{00000000-0005-0000-0000-000029050000}"/>
    <cellStyle name="_Book3 2 2 2_Nøkkeltall" xfId="1333" xr:uid="{00000000-0005-0000-0000-00002A050000}"/>
    <cellStyle name="_Book3 2 2 2_Presentasjon" xfId="1334" xr:uid="{00000000-0005-0000-0000-00002B050000}"/>
    <cellStyle name="_Book3 2 2 3" xfId="1335" xr:uid="{00000000-0005-0000-0000-00002C050000}"/>
    <cellStyle name="_Book3 2 2 3 2" xfId="1336" xr:uid="{00000000-0005-0000-0000-00002D050000}"/>
    <cellStyle name="_Book3 2 2 3 2 2" xfId="1337" xr:uid="{00000000-0005-0000-0000-00002E050000}"/>
    <cellStyle name="_Book3 2 2 3 3" xfId="1338" xr:uid="{00000000-0005-0000-0000-00002F050000}"/>
    <cellStyle name="_Book3 2 2 3 4" xfId="1339" xr:uid="{00000000-0005-0000-0000-000030050000}"/>
    <cellStyle name="_Book3 2 2 4" xfId="1340" xr:uid="{00000000-0005-0000-0000-000031050000}"/>
    <cellStyle name="_Book3 2 2 4 2" xfId="1341" xr:uid="{00000000-0005-0000-0000-000032050000}"/>
    <cellStyle name="_Book3 2 2 5" xfId="1342" xr:uid="{00000000-0005-0000-0000-000033050000}"/>
    <cellStyle name="_Book3 2 2 6" xfId="1343" xr:uid="{00000000-0005-0000-0000-000034050000}"/>
    <cellStyle name="_Book3 2 2_Innskuddsdekning" xfId="1344" xr:uid="{00000000-0005-0000-0000-000035050000}"/>
    <cellStyle name="_Book3 2 2_Nøkkeltall" xfId="1345" xr:uid="{00000000-0005-0000-0000-000036050000}"/>
    <cellStyle name="_Book3 2 2_Presentasjon" xfId="1346" xr:uid="{00000000-0005-0000-0000-000037050000}"/>
    <cellStyle name="_Book3 2 3" xfId="1347" xr:uid="{00000000-0005-0000-0000-000038050000}"/>
    <cellStyle name="_Book3 2 3 2" xfId="1348" xr:uid="{00000000-0005-0000-0000-000039050000}"/>
    <cellStyle name="_Book3 2 3 2 2" xfId="1349" xr:uid="{00000000-0005-0000-0000-00003A050000}"/>
    <cellStyle name="_Book3 2 3 2 2 2" xfId="1350" xr:uid="{00000000-0005-0000-0000-00003B050000}"/>
    <cellStyle name="_Book3 2 3 2 3" xfId="1351" xr:uid="{00000000-0005-0000-0000-00003C050000}"/>
    <cellStyle name="_Book3 2 3 2 4" xfId="1352" xr:uid="{00000000-0005-0000-0000-00003D050000}"/>
    <cellStyle name="_Book3 2 3 3" xfId="1353" xr:uid="{00000000-0005-0000-0000-00003E050000}"/>
    <cellStyle name="_Book3 2 3 3 2" xfId="1354" xr:uid="{00000000-0005-0000-0000-00003F050000}"/>
    <cellStyle name="_Book3 2 3 4" xfId="1355" xr:uid="{00000000-0005-0000-0000-000040050000}"/>
    <cellStyle name="_Book3 2 3 5" xfId="1356" xr:uid="{00000000-0005-0000-0000-000041050000}"/>
    <cellStyle name="_Book3 2 3_Innskuddsdekning" xfId="1357" xr:uid="{00000000-0005-0000-0000-000042050000}"/>
    <cellStyle name="_Book3 2 3_Nøkkeltall" xfId="1358" xr:uid="{00000000-0005-0000-0000-000043050000}"/>
    <cellStyle name="_Book3 2 3_Presentasjon" xfId="1359" xr:uid="{00000000-0005-0000-0000-000044050000}"/>
    <cellStyle name="_Book3 2 4" xfId="1360" xr:uid="{00000000-0005-0000-0000-000045050000}"/>
    <cellStyle name="_Book3 2 4 2" xfId="1361" xr:uid="{00000000-0005-0000-0000-000046050000}"/>
    <cellStyle name="_Book3 2 4 2 2" xfId="1362" xr:uid="{00000000-0005-0000-0000-000047050000}"/>
    <cellStyle name="_Book3 2 4 3" xfId="1363" xr:uid="{00000000-0005-0000-0000-000048050000}"/>
    <cellStyle name="_Book3 2 4 3 2" xfId="1364" xr:uid="{00000000-0005-0000-0000-000049050000}"/>
    <cellStyle name="_Book3 2 4 4" xfId="1365" xr:uid="{00000000-0005-0000-0000-00004A050000}"/>
    <cellStyle name="_Book3 2 5" xfId="1366" xr:uid="{00000000-0005-0000-0000-00004B050000}"/>
    <cellStyle name="_Book3 2 5 2" xfId="1367" xr:uid="{00000000-0005-0000-0000-00004C050000}"/>
    <cellStyle name="_Book3 2 6" xfId="1368" xr:uid="{00000000-0005-0000-0000-00004D050000}"/>
    <cellStyle name="_Book3 2 6 2" xfId="1369" xr:uid="{00000000-0005-0000-0000-00004E050000}"/>
    <cellStyle name="_Book3 2 7" xfId="1370" xr:uid="{00000000-0005-0000-0000-00004F050000}"/>
    <cellStyle name="_Book3 2_Innskuddsdekning" xfId="1371" xr:uid="{00000000-0005-0000-0000-000050050000}"/>
    <cellStyle name="_Book3 2_Nøkkeltall" xfId="1372" xr:uid="{00000000-0005-0000-0000-000051050000}"/>
    <cellStyle name="_Book3 2_Presentasjon" xfId="1373" xr:uid="{00000000-0005-0000-0000-000052050000}"/>
    <cellStyle name="_Book3 2_Prognose eksponering " xfId="1374" xr:uid="{00000000-0005-0000-0000-000053050000}"/>
    <cellStyle name="_Book3 2_Prognose eksponering  2" xfId="1375" xr:uid="{00000000-0005-0000-0000-000054050000}"/>
    <cellStyle name="_Book3 2_Prognose eksponering  2 2" xfId="1376" xr:uid="{00000000-0005-0000-0000-000055050000}"/>
    <cellStyle name="_Book3 2_Prognose eksponering  2 2 2" xfId="1377" xr:uid="{00000000-0005-0000-0000-000056050000}"/>
    <cellStyle name="_Book3 2_Prognose eksponering  2 3" xfId="1378" xr:uid="{00000000-0005-0000-0000-000057050000}"/>
    <cellStyle name="_Book3 2_Prognose eksponering  2 4" xfId="1379" xr:uid="{00000000-0005-0000-0000-000058050000}"/>
    <cellStyle name="_Book3 2_Prognose eksponering  3" xfId="1380" xr:uid="{00000000-0005-0000-0000-000059050000}"/>
    <cellStyle name="_Book3 2_Prognose eksponering  3 2" xfId="1381" xr:uid="{00000000-0005-0000-0000-00005A050000}"/>
    <cellStyle name="_Book3 2_Prognose eksponering  4" xfId="1382" xr:uid="{00000000-0005-0000-0000-00005B050000}"/>
    <cellStyle name="_Book3 2_Prognose eksponering  5" xfId="1383" xr:uid="{00000000-0005-0000-0000-00005C050000}"/>
    <cellStyle name="_Book3 2_Vedlegg" xfId="1384" xr:uid="{00000000-0005-0000-0000-00005D050000}"/>
    <cellStyle name="_Book3 2_Vedlegg 2" xfId="1385" xr:uid="{00000000-0005-0000-0000-00005E050000}"/>
    <cellStyle name="_Book3 2_Vedlegg 2 2" xfId="1386" xr:uid="{00000000-0005-0000-0000-00005F050000}"/>
    <cellStyle name="_Book3 2_Vedlegg 2 2 2" xfId="1387" xr:uid="{00000000-0005-0000-0000-000060050000}"/>
    <cellStyle name="_Book3 2_Vedlegg 2 3" xfId="1388" xr:uid="{00000000-0005-0000-0000-000061050000}"/>
    <cellStyle name="_Book3 2_Vedlegg 2 4" xfId="1389" xr:uid="{00000000-0005-0000-0000-000062050000}"/>
    <cellStyle name="_Book3 2_Vedlegg 3" xfId="1390" xr:uid="{00000000-0005-0000-0000-000063050000}"/>
    <cellStyle name="_Book3 2_Vedlegg 3 2" xfId="1391" xr:uid="{00000000-0005-0000-0000-000064050000}"/>
    <cellStyle name="_Book3 2_Vedlegg 4" xfId="1392" xr:uid="{00000000-0005-0000-0000-000065050000}"/>
    <cellStyle name="_Book3 2_Vedlegg 5" xfId="1393" xr:uid="{00000000-0005-0000-0000-000066050000}"/>
    <cellStyle name="_Book3 3" xfId="1394" xr:uid="{00000000-0005-0000-0000-000067050000}"/>
    <cellStyle name="_Book3 3 2" xfId="1395" xr:uid="{00000000-0005-0000-0000-000068050000}"/>
    <cellStyle name="_Book3 3 2 2" xfId="1396" xr:uid="{00000000-0005-0000-0000-000069050000}"/>
    <cellStyle name="_Book3 3 2 2 2" xfId="1397" xr:uid="{00000000-0005-0000-0000-00006A050000}"/>
    <cellStyle name="_Book3 3 2 2 2 2" xfId="1398" xr:uid="{00000000-0005-0000-0000-00006B050000}"/>
    <cellStyle name="_Book3 3 2 2 3" xfId="1399" xr:uid="{00000000-0005-0000-0000-00006C050000}"/>
    <cellStyle name="_Book3 3 2 2 4" xfId="1400" xr:uid="{00000000-0005-0000-0000-00006D050000}"/>
    <cellStyle name="_Book3 3 2 3" xfId="1401" xr:uid="{00000000-0005-0000-0000-00006E050000}"/>
    <cellStyle name="_Book3 3 2 3 2" xfId="1402" xr:uid="{00000000-0005-0000-0000-00006F050000}"/>
    <cellStyle name="_Book3 3 2 4" xfId="1403" xr:uid="{00000000-0005-0000-0000-000070050000}"/>
    <cellStyle name="_Book3 3 2 5" xfId="1404" xr:uid="{00000000-0005-0000-0000-000071050000}"/>
    <cellStyle name="_Book3 3 2_Innskuddsdekning" xfId="1405" xr:uid="{00000000-0005-0000-0000-000072050000}"/>
    <cellStyle name="_Book3 3 2_Nøkkeltall" xfId="1406" xr:uid="{00000000-0005-0000-0000-000073050000}"/>
    <cellStyle name="_Book3 3 2_Presentasjon" xfId="1407" xr:uid="{00000000-0005-0000-0000-000074050000}"/>
    <cellStyle name="_Book3 3 3" xfId="1408" xr:uid="{00000000-0005-0000-0000-000075050000}"/>
    <cellStyle name="_Book3 3 3 2" xfId="1409" xr:uid="{00000000-0005-0000-0000-000076050000}"/>
    <cellStyle name="_Book3 3 3 2 2" xfId="1410" xr:uid="{00000000-0005-0000-0000-000077050000}"/>
    <cellStyle name="_Book3 3 3 3" xfId="1411" xr:uid="{00000000-0005-0000-0000-000078050000}"/>
    <cellStyle name="_Book3 3 3 4" xfId="1412" xr:uid="{00000000-0005-0000-0000-000079050000}"/>
    <cellStyle name="_Book3 3 4" xfId="1413" xr:uid="{00000000-0005-0000-0000-00007A050000}"/>
    <cellStyle name="_Book3 3 4 2" xfId="1414" xr:uid="{00000000-0005-0000-0000-00007B050000}"/>
    <cellStyle name="_Book3 3 5" xfId="1415" xr:uid="{00000000-0005-0000-0000-00007C050000}"/>
    <cellStyle name="_Book3 3 6" xfId="1416" xr:uid="{00000000-0005-0000-0000-00007D050000}"/>
    <cellStyle name="_Book3 3_Innskuddsdekning" xfId="1417" xr:uid="{00000000-0005-0000-0000-00007E050000}"/>
    <cellStyle name="_Book3 3_Nøkkeltall" xfId="1418" xr:uid="{00000000-0005-0000-0000-00007F050000}"/>
    <cellStyle name="_Book3 3_Presentasjon" xfId="1419" xr:uid="{00000000-0005-0000-0000-000080050000}"/>
    <cellStyle name="_Book3 4" xfId="1420" xr:uid="{00000000-0005-0000-0000-000081050000}"/>
    <cellStyle name="_Book3 4 2" xfId="1421" xr:uid="{00000000-0005-0000-0000-000082050000}"/>
    <cellStyle name="_Book3 4 2 2" xfId="1422" xr:uid="{00000000-0005-0000-0000-000083050000}"/>
    <cellStyle name="_Book3 4 2 2 2" xfId="1423" xr:uid="{00000000-0005-0000-0000-000084050000}"/>
    <cellStyle name="_Book3 4 2 2 2 2" xfId="1424" xr:uid="{00000000-0005-0000-0000-000085050000}"/>
    <cellStyle name="_Book3 4 2 2 2 2 2" xfId="1425" xr:uid="{00000000-0005-0000-0000-000086050000}"/>
    <cellStyle name="_Book3 4 2 2 2 3" xfId="1426" xr:uid="{00000000-0005-0000-0000-000087050000}"/>
    <cellStyle name="_Book3 4 2 2 2 4" xfId="1427" xr:uid="{00000000-0005-0000-0000-000088050000}"/>
    <cellStyle name="_Book3 4 2 2 3" xfId="1428" xr:uid="{00000000-0005-0000-0000-000089050000}"/>
    <cellStyle name="_Book3 4 2 2 3 2" xfId="1429" xr:uid="{00000000-0005-0000-0000-00008A050000}"/>
    <cellStyle name="_Book3 4 2 2 4" xfId="1430" xr:uid="{00000000-0005-0000-0000-00008B050000}"/>
    <cellStyle name="_Book3 4 2 2 5" xfId="1431" xr:uid="{00000000-0005-0000-0000-00008C050000}"/>
    <cellStyle name="_Book3 4 2 2_Innskuddsdekning" xfId="1432" xr:uid="{00000000-0005-0000-0000-00008D050000}"/>
    <cellStyle name="_Book3 4 2 2_Nøkkeltall" xfId="1433" xr:uid="{00000000-0005-0000-0000-00008E050000}"/>
    <cellStyle name="_Book3 4 2 2_Presentasjon" xfId="1434" xr:uid="{00000000-0005-0000-0000-00008F050000}"/>
    <cellStyle name="_Book3 4 2 3" xfId="1435" xr:uid="{00000000-0005-0000-0000-000090050000}"/>
    <cellStyle name="_Book3 4 2 3 2" xfId="1436" xr:uid="{00000000-0005-0000-0000-000091050000}"/>
    <cellStyle name="_Book3 4 2 3 2 2" xfId="1437" xr:uid="{00000000-0005-0000-0000-000092050000}"/>
    <cellStyle name="_Book3 4 2 3 3" xfId="1438" xr:uid="{00000000-0005-0000-0000-000093050000}"/>
    <cellStyle name="_Book3 4 2 3 4" xfId="1439" xr:uid="{00000000-0005-0000-0000-000094050000}"/>
    <cellStyle name="_Book3 4 2 4" xfId="1440" xr:uid="{00000000-0005-0000-0000-000095050000}"/>
    <cellStyle name="_Book3 4 2 4 2" xfId="1441" xr:uid="{00000000-0005-0000-0000-000096050000}"/>
    <cellStyle name="_Book3 4 2 5" xfId="1442" xr:uid="{00000000-0005-0000-0000-000097050000}"/>
    <cellStyle name="_Book3 4 2 6" xfId="1443" xr:uid="{00000000-0005-0000-0000-000098050000}"/>
    <cellStyle name="_Book3 4 2_Innskuddsdekning" xfId="1444" xr:uid="{00000000-0005-0000-0000-000099050000}"/>
    <cellStyle name="_Book3 4 2_Nøkkeltall" xfId="1445" xr:uid="{00000000-0005-0000-0000-00009A050000}"/>
    <cellStyle name="_Book3 4 2_Presentasjon" xfId="1446" xr:uid="{00000000-0005-0000-0000-00009B050000}"/>
    <cellStyle name="_Book3 4 3" xfId="1447" xr:uid="{00000000-0005-0000-0000-00009C050000}"/>
    <cellStyle name="_Book3 4 3 2" xfId="1448" xr:uid="{00000000-0005-0000-0000-00009D050000}"/>
    <cellStyle name="_Book3 4 3 2 2" xfId="1449" xr:uid="{00000000-0005-0000-0000-00009E050000}"/>
    <cellStyle name="_Book3 4 3 2 2 2" xfId="1450" xr:uid="{00000000-0005-0000-0000-00009F050000}"/>
    <cellStyle name="_Book3 4 3 2 3" xfId="1451" xr:uid="{00000000-0005-0000-0000-0000A0050000}"/>
    <cellStyle name="_Book3 4 3 2 4" xfId="1452" xr:uid="{00000000-0005-0000-0000-0000A1050000}"/>
    <cellStyle name="_Book3 4 3 3" xfId="1453" xr:uid="{00000000-0005-0000-0000-0000A2050000}"/>
    <cellStyle name="_Book3 4 3 3 2" xfId="1454" xr:uid="{00000000-0005-0000-0000-0000A3050000}"/>
    <cellStyle name="_Book3 4 3 4" xfId="1455" xr:uid="{00000000-0005-0000-0000-0000A4050000}"/>
    <cellStyle name="_Book3 4 3 5" xfId="1456" xr:uid="{00000000-0005-0000-0000-0000A5050000}"/>
    <cellStyle name="_Book3 4 3_Innskuddsdekning" xfId="1457" xr:uid="{00000000-0005-0000-0000-0000A6050000}"/>
    <cellStyle name="_Book3 4 3_Nøkkeltall" xfId="1458" xr:uid="{00000000-0005-0000-0000-0000A7050000}"/>
    <cellStyle name="_Book3 4 3_Presentasjon" xfId="1459" xr:uid="{00000000-0005-0000-0000-0000A8050000}"/>
    <cellStyle name="_Book3 4 4" xfId="1460" xr:uid="{00000000-0005-0000-0000-0000A9050000}"/>
    <cellStyle name="_Book3 4 4 2" xfId="1461" xr:uid="{00000000-0005-0000-0000-0000AA050000}"/>
    <cellStyle name="_Book3 4 4 2 2" xfId="1462" xr:uid="{00000000-0005-0000-0000-0000AB050000}"/>
    <cellStyle name="_Book3 4 4 3" xfId="1463" xr:uid="{00000000-0005-0000-0000-0000AC050000}"/>
    <cellStyle name="_Book3 4 4 4" xfId="1464" xr:uid="{00000000-0005-0000-0000-0000AD050000}"/>
    <cellStyle name="_Book3 4 5" xfId="1465" xr:uid="{00000000-0005-0000-0000-0000AE050000}"/>
    <cellStyle name="_Book3 4 5 2" xfId="1466" xr:uid="{00000000-0005-0000-0000-0000AF050000}"/>
    <cellStyle name="_Book3 4 6" xfId="1467" xr:uid="{00000000-0005-0000-0000-0000B0050000}"/>
    <cellStyle name="_Book3 4 7" xfId="1468" xr:uid="{00000000-0005-0000-0000-0000B1050000}"/>
    <cellStyle name="_Book3 4_Innskuddsdekning" xfId="1469" xr:uid="{00000000-0005-0000-0000-0000B2050000}"/>
    <cellStyle name="_Book3 4_Nøkkeltall" xfId="1470" xr:uid="{00000000-0005-0000-0000-0000B3050000}"/>
    <cellStyle name="_Book3 4_Presentasjon" xfId="1471" xr:uid="{00000000-0005-0000-0000-0000B4050000}"/>
    <cellStyle name="_Book3 5" xfId="1472" xr:uid="{00000000-0005-0000-0000-0000B5050000}"/>
    <cellStyle name="_Book3 5 2" xfId="1473" xr:uid="{00000000-0005-0000-0000-0000B6050000}"/>
    <cellStyle name="_Book3 5 2 2" xfId="1474" xr:uid="{00000000-0005-0000-0000-0000B7050000}"/>
    <cellStyle name="_Book3 5 2 2 2" xfId="1475" xr:uid="{00000000-0005-0000-0000-0000B8050000}"/>
    <cellStyle name="_Book3 5 2 2 2 2" xfId="1476" xr:uid="{00000000-0005-0000-0000-0000B9050000}"/>
    <cellStyle name="_Book3 5 2 2 2 2 2" xfId="1477" xr:uid="{00000000-0005-0000-0000-0000BA050000}"/>
    <cellStyle name="_Book3 5 2 2 2 3" xfId="1478" xr:uid="{00000000-0005-0000-0000-0000BB050000}"/>
    <cellStyle name="_Book3 5 2 2 2 4" xfId="1479" xr:uid="{00000000-0005-0000-0000-0000BC050000}"/>
    <cellStyle name="_Book3 5 2 2 3" xfId="1480" xr:uid="{00000000-0005-0000-0000-0000BD050000}"/>
    <cellStyle name="_Book3 5 2 2 3 2" xfId="1481" xr:uid="{00000000-0005-0000-0000-0000BE050000}"/>
    <cellStyle name="_Book3 5 2 2 4" xfId="1482" xr:uid="{00000000-0005-0000-0000-0000BF050000}"/>
    <cellStyle name="_Book3 5 2 2 5" xfId="1483" xr:uid="{00000000-0005-0000-0000-0000C0050000}"/>
    <cellStyle name="_Book3 5 2 2_Innskuddsdekning" xfId="1484" xr:uid="{00000000-0005-0000-0000-0000C1050000}"/>
    <cellStyle name="_Book3 5 2 2_Nøkkeltall" xfId="1485" xr:uid="{00000000-0005-0000-0000-0000C2050000}"/>
    <cellStyle name="_Book3 5 2 2_Presentasjon" xfId="1486" xr:uid="{00000000-0005-0000-0000-0000C3050000}"/>
    <cellStyle name="_Book3 5 2 3" xfId="1487" xr:uid="{00000000-0005-0000-0000-0000C4050000}"/>
    <cellStyle name="_Book3 5 2 3 2" xfId="1488" xr:uid="{00000000-0005-0000-0000-0000C5050000}"/>
    <cellStyle name="_Book3 5 2 3 2 2" xfId="1489" xr:uid="{00000000-0005-0000-0000-0000C6050000}"/>
    <cellStyle name="_Book3 5 2 3 3" xfId="1490" xr:uid="{00000000-0005-0000-0000-0000C7050000}"/>
    <cellStyle name="_Book3 5 2 3 4" xfId="1491" xr:uid="{00000000-0005-0000-0000-0000C8050000}"/>
    <cellStyle name="_Book3 5 2 4" xfId="1492" xr:uid="{00000000-0005-0000-0000-0000C9050000}"/>
    <cellStyle name="_Book3 5 2 4 2" xfId="1493" xr:uid="{00000000-0005-0000-0000-0000CA050000}"/>
    <cellStyle name="_Book3 5 2 5" xfId="1494" xr:uid="{00000000-0005-0000-0000-0000CB050000}"/>
    <cellStyle name="_Book3 5 2 6" xfId="1495" xr:uid="{00000000-0005-0000-0000-0000CC050000}"/>
    <cellStyle name="_Book3 5 2_Innskuddsdekning" xfId="1496" xr:uid="{00000000-0005-0000-0000-0000CD050000}"/>
    <cellStyle name="_Book3 5 2_Nøkkeltall" xfId="1497" xr:uid="{00000000-0005-0000-0000-0000CE050000}"/>
    <cellStyle name="_Book3 5 2_Presentasjon" xfId="1498" xr:uid="{00000000-0005-0000-0000-0000CF050000}"/>
    <cellStyle name="_Book3 5 3" xfId="1499" xr:uid="{00000000-0005-0000-0000-0000D0050000}"/>
    <cellStyle name="_Book3 5 3 2" xfId="1500" xr:uid="{00000000-0005-0000-0000-0000D1050000}"/>
    <cellStyle name="_Book3 5 3 2 2" xfId="1501" xr:uid="{00000000-0005-0000-0000-0000D2050000}"/>
    <cellStyle name="_Book3 5 3 2 2 2" xfId="1502" xr:uid="{00000000-0005-0000-0000-0000D3050000}"/>
    <cellStyle name="_Book3 5 3 2 3" xfId="1503" xr:uid="{00000000-0005-0000-0000-0000D4050000}"/>
    <cellStyle name="_Book3 5 3 2 4" xfId="1504" xr:uid="{00000000-0005-0000-0000-0000D5050000}"/>
    <cellStyle name="_Book3 5 3 3" xfId="1505" xr:uid="{00000000-0005-0000-0000-0000D6050000}"/>
    <cellStyle name="_Book3 5 3 3 2" xfId="1506" xr:uid="{00000000-0005-0000-0000-0000D7050000}"/>
    <cellStyle name="_Book3 5 3 4" xfId="1507" xr:uid="{00000000-0005-0000-0000-0000D8050000}"/>
    <cellStyle name="_Book3 5 3 5" xfId="1508" xr:uid="{00000000-0005-0000-0000-0000D9050000}"/>
    <cellStyle name="_Book3 5 3_Innskuddsdekning" xfId="1509" xr:uid="{00000000-0005-0000-0000-0000DA050000}"/>
    <cellStyle name="_Book3 5 3_Nøkkeltall" xfId="1510" xr:uid="{00000000-0005-0000-0000-0000DB050000}"/>
    <cellStyle name="_Book3 5 3_Presentasjon" xfId="1511" xr:uid="{00000000-0005-0000-0000-0000DC050000}"/>
    <cellStyle name="_Book3 5 4" xfId="1512" xr:uid="{00000000-0005-0000-0000-0000DD050000}"/>
    <cellStyle name="_Book3 5 4 2" xfId="1513" xr:uid="{00000000-0005-0000-0000-0000DE050000}"/>
    <cellStyle name="_Book3 5 4 2 2" xfId="1514" xr:uid="{00000000-0005-0000-0000-0000DF050000}"/>
    <cellStyle name="_Book3 5 4 3" xfId="1515" xr:uid="{00000000-0005-0000-0000-0000E0050000}"/>
    <cellStyle name="_Book3 5 4 4" xfId="1516" xr:uid="{00000000-0005-0000-0000-0000E1050000}"/>
    <cellStyle name="_Book3 5 5" xfId="1517" xr:uid="{00000000-0005-0000-0000-0000E2050000}"/>
    <cellStyle name="_Book3 5 5 2" xfId="1518" xr:uid="{00000000-0005-0000-0000-0000E3050000}"/>
    <cellStyle name="_Book3 5 6" xfId="1519" xr:uid="{00000000-0005-0000-0000-0000E4050000}"/>
    <cellStyle name="_Book3 5 7" xfId="1520" xr:uid="{00000000-0005-0000-0000-0000E5050000}"/>
    <cellStyle name="_Book3 5_Innskuddsdekning" xfId="1521" xr:uid="{00000000-0005-0000-0000-0000E6050000}"/>
    <cellStyle name="_Book3 5_Nøkkeltall" xfId="1522" xr:uid="{00000000-0005-0000-0000-0000E7050000}"/>
    <cellStyle name="_Book3 5_Presentasjon" xfId="1523" xr:uid="{00000000-0005-0000-0000-0000E8050000}"/>
    <cellStyle name="_Book3 6" xfId="1524" xr:uid="{00000000-0005-0000-0000-0000E9050000}"/>
    <cellStyle name="_Book3 6 2" xfId="1525" xr:uid="{00000000-0005-0000-0000-0000EA050000}"/>
    <cellStyle name="_Book3 6 2 2" xfId="1526" xr:uid="{00000000-0005-0000-0000-0000EB050000}"/>
    <cellStyle name="_Book3 6 2 2 2" xfId="1527" xr:uid="{00000000-0005-0000-0000-0000EC050000}"/>
    <cellStyle name="_Book3 6 2 2 2 2" xfId="1528" xr:uid="{00000000-0005-0000-0000-0000ED050000}"/>
    <cellStyle name="_Book3 6 2 2 2 2 2" xfId="1529" xr:uid="{00000000-0005-0000-0000-0000EE050000}"/>
    <cellStyle name="_Book3 6 2 2 2 3" xfId="1530" xr:uid="{00000000-0005-0000-0000-0000EF050000}"/>
    <cellStyle name="_Book3 6 2 2 2 4" xfId="1531" xr:uid="{00000000-0005-0000-0000-0000F0050000}"/>
    <cellStyle name="_Book3 6 2 2 3" xfId="1532" xr:uid="{00000000-0005-0000-0000-0000F1050000}"/>
    <cellStyle name="_Book3 6 2 2 3 2" xfId="1533" xr:uid="{00000000-0005-0000-0000-0000F2050000}"/>
    <cellStyle name="_Book3 6 2 2 4" xfId="1534" xr:uid="{00000000-0005-0000-0000-0000F3050000}"/>
    <cellStyle name="_Book3 6 2 2 5" xfId="1535" xr:uid="{00000000-0005-0000-0000-0000F4050000}"/>
    <cellStyle name="_Book3 6 2 2_Innskuddsdekning" xfId="1536" xr:uid="{00000000-0005-0000-0000-0000F5050000}"/>
    <cellStyle name="_Book3 6 2 2_Nøkkeltall" xfId="1537" xr:uid="{00000000-0005-0000-0000-0000F6050000}"/>
    <cellStyle name="_Book3 6 2 2_Presentasjon" xfId="1538" xr:uid="{00000000-0005-0000-0000-0000F7050000}"/>
    <cellStyle name="_Book3 6 2 3" xfId="1539" xr:uid="{00000000-0005-0000-0000-0000F8050000}"/>
    <cellStyle name="_Book3 6 2 3 2" xfId="1540" xr:uid="{00000000-0005-0000-0000-0000F9050000}"/>
    <cellStyle name="_Book3 6 2 3 2 2" xfId="1541" xr:uid="{00000000-0005-0000-0000-0000FA050000}"/>
    <cellStyle name="_Book3 6 2 3 3" xfId="1542" xr:uid="{00000000-0005-0000-0000-0000FB050000}"/>
    <cellStyle name="_Book3 6 2 3 4" xfId="1543" xr:uid="{00000000-0005-0000-0000-0000FC050000}"/>
    <cellStyle name="_Book3 6 2 4" xfId="1544" xr:uid="{00000000-0005-0000-0000-0000FD050000}"/>
    <cellStyle name="_Book3 6 2 4 2" xfId="1545" xr:uid="{00000000-0005-0000-0000-0000FE050000}"/>
    <cellStyle name="_Book3 6 2 5" xfId="1546" xr:uid="{00000000-0005-0000-0000-0000FF050000}"/>
    <cellStyle name="_Book3 6 2 6" xfId="1547" xr:uid="{00000000-0005-0000-0000-000000060000}"/>
    <cellStyle name="_Book3 6 2_Innskuddsdekning" xfId="1548" xr:uid="{00000000-0005-0000-0000-000001060000}"/>
    <cellStyle name="_Book3 6 2_Nøkkeltall" xfId="1549" xr:uid="{00000000-0005-0000-0000-000002060000}"/>
    <cellStyle name="_Book3 6 2_Presentasjon" xfId="1550" xr:uid="{00000000-0005-0000-0000-000003060000}"/>
    <cellStyle name="_Book3 6 3" xfId="1551" xr:uid="{00000000-0005-0000-0000-000004060000}"/>
    <cellStyle name="_Book3 6 3 2" xfId="1552" xr:uid="{00000000-0005-0000-0000-000005060000}"/>
    <cellStyle name="_Book3 6 3 2 2" xfId="1553" xr:uid="{00000000-0005-0000-0000-000006060000}"/>
    <cellStyle name="_Book3 6 3 2 2 2" xfId="1554" xr:uid="{00000000-0005-0000-0000-000007060000}"/>
    <cellStyle name="_Book3 6 3 2 3" xfId="1555" xr:uid="{00000000-0005-0000-0000-000008060000}"/>
    <cellStyle name="_Book3 6 3 2 4" xfId="1556" xr:uid="{00000000-0005-0000-0000-000009060000}"/>
    <cellStyle name="_Book3 6 3 3" xfId="1557" xr:uid="{00000000-0005-0000-0000-00000A060000}"/>
    <cellStyle name="_Book3 6 3 3 2" xfId="1558" xr:uid="{00000000-0005-0000-0000-00000B060000}"/>
    <cellStyle name="_Book3 6 3 4" xfId="1559" xr:uid="{00000000-0005-0000-0000-00000C060000}"/>
    <cellStyle name="_Book3 6 3 5" xfId="1560" xr:uid="{00000000-0005-0000-0000-00000D060000}"/>
    <cellStyle name="_Book3 6 3_Innskuddsdekning" xfId="1561" xr:uid="{00000000-0005-0000-0000-00000E060000}"/>
    <cellStyle name="_Book3 6 3_Nøkkeltall" xfId="1562" xr:uid="{00000000-0005-0000-0000-00000F060000}"/>
    <cellStyle name="_Book3 6 3_Presentasjon" xfId="1563" xr:uid="{00000000-0005-0000-0000-000010060000}"/>
    <cellStyle name="_Book3 6 4" xfId="1564" xr:uid="{00000000-0005-0000-0000-000011060000}"/>
    <cellStyle name="_Book3 6 4 2" xfId="1565" xr:uid="{00000000-0005-0000-0000-000012060000}"/>
    <cellStyle name="_Book3 6 4 2 2" xfId="1566" xr:uid="{00000000-0005-0000-0000-000013060000}"/>
    <cellStyle name="_Book3 6 4 3" xfId="1567" xr:uid="{00000000-0005-0000-0000-000014060000}"/>
    <cellStyle name="_Book3 6 4 4" xfId="1568" xr:uid="{00000000-0005-0000-0000-000015060000}"/>
    <cellStyle name="_Book3 6 5" xfId="1569" xr:uid="{00000000-0005-0000-0000-000016060000}"/>
    <cellStyle name="_Book3 6 5 2" xfId="1570" xr:uid="{00000000-0005-0000-0000-000017060000}"/>
    <cellStyle name="_Book3 6 6" xfId="1571" xr:uid="{00000000-0005-0000-0000-000018060000}"/>
    <cellStyle name="_Book3 6 7" xfId="1572" xr:uid="{00000000-0005-0000-0000-000019060000}"/>
    <cellStyle name="_Book3 6_Innskuddsdekning" xfId="1573" xr:uid="{00000000-0005-0000-0000-00001A060000}"/>
    <cellStyle name="_Book3 6_Nøkkeltall" xfId="1574" xr:uid="{00000000-0005-0000-0000-00001B060000}"/>
    <cellStyle name="_Book3 6_Presentasjon" xfId="1575" xr:uid="{00000000-0005-0000-0000-00001C060000}"/>
    <cellStyle name="_Book3 7" xfId="1576" xr:uid="{00000000-0005-0000-0000-00001D060000}"/>
    <cellStyle name="_Book3 7 2" xfId="1577" xr:uid="{00000000-0005-0000-0000-00001E060000}"/>
    <cellStyle name="_Book3 7 2 2" xfId="1578" xr:uid="{00000000-0005-0000-0000-00001F060000}"/>
    <cellStyle name="_Book3 7 2 2 2" xfId="1579" xr:uid="{00000000-0005-0000-0000-000020060000}"/>
    <cellStyle name="_Book3 7 2 2 2 2" xfId="1580" xr:uid="{00000000-0005-0000-0000-000021060000}"/>
    <cellStyle name="_Book3 7 2 2 3" xfId="1581" xr:uid="{00000000-0005-0000-0000-000022060000}"/>
    <cellStyle name="_Book3 7 2 2 4" xfId="1582" xr:uid="{00000000-0005-0000-0000-000023060000}"/>
    <cellStyle name="_Book3 7 2 3" xfId="1583" xr:uid="{00000000-0005-0000-0000-000024060000}"/>
    <cellStyle name="_Book3 7 2 3 2" xfId="1584" xr:uid="{00000000-0005-0000-0000-000025060000}"/>
    <cellStyle name="_Book3 7 2 4" xfId="1585" xr:uid="{00000000-0005-0000-0000-000026060000}"/>
    <cellStyle name="_Book3 7 2 5" xfId="1586" xr:uid="{00000000-0005-0000-0000-000027060000}"/>
    <cellStyle name="_Book3 7 2_Innskuddsdekning" xfId="1587" xr:uid="{00000000-0005-0000-0000-000028060000}"/>
    <cellStyle name="_Book3 7 2_Nøkkeltall" xfId="1588" xr:uid="{00000000-0005-0000-0000-000029060000}"/>
    <cellStyle name="_Book3 7 2_Presentasjon" xfId="1589" xr:uid="{00000000-0005-0000-0000-00002A060000}"/>
    <cellStyle name="_Book3 7 3" xfId="1590" xr:uid="{00000000-0005-0000-0000-00002B060000}"/>
    <cellStyle name="_Book3 7 3 2" xfId="1591" xr:uid="{00000000-0005-0000-0000-00002C060000}"/>
    <cellStyle name="_Book3 7 3 2 2" xfId="1592" xr:uid="{00000000-0005-0000-0000-00002D060000}"/>
    <cellStyle name="_Book3 7 3 2 2 2" xfId="1593" xr:uid="{00000000-0005-0000-0000-00002E060000}"/>
    <cellStyle name="_Book3 7 3 2 3" xfId="1594" xr:uid="{00000000-0005-0000-0000-00002F060000}"/>
    <cellStyle name="_Book3 7 3 2 4" xfId="1595" xr:uid="{00000000-0005-0000-0000-000030060000}"/>
    <cellStyle name="_Book3 7 3 3" xfId="1596" xr:uid="{00000000-0005-0000-0000-000031060000}"/>
    <cellStyle name="_Book3 7 3 3 2" xfId="1597" xr:uid="{00000000-0005-0000-0000-000032060000}"/>
    <cellStyle name="_Book3 7 3 4" xfId="1598" xr:uid="{00000000-0005-0000-0000-000033060000}"/>
    <cellStyle name="_Book3 7 3 5" xfId="1599" xr:uid="{00000000-0005-0000-0000-000034060000}"/>
    <cellStyle name="_Book3 7 3_Innskuddsdekning" xfId="1600" xr:uid="{00000000-0005-0000-0000-000035060000}"/>
    <cellStyle name="_Book3 7 3_Nøkkeltall" xfId="1601" xr:uid="{00000000-0005-0000-0000-000036060000}"/>
    <cellStyle name="_Book3 7 3_Presentasjon" xfId="1602" xr:uid="{00000000-0005-0000-0000-000037060000}"/>
    <cellStyle name="_Book3 7 4" xfId="1603" xr:uid="{00000000-0005-0000-0000-000038060000}"/>
    <cellStyle name="_Book3 7 4 2" xfId="1604" xr:uid="{00000000-0005-0000-0000-000039060000}"/>
    <cellStyle name="_Book3 7 4 2 2" xfId="1605" xr:uid="{00000000-0005-0000-0000-00003A060000}"/>
    <cellStyle name="_Book3 7 4 3" xfId="1606" xr:uid="{00000000-0005-0000-0000-00003B060000}"/>
    <cellStyle name="_Book3 7 4 4" xfId="1607" xr:uid="{00000000-0005-0000-0000-00003C060000}"/>
    <cellStyle name="_Book3 7 5" xfId="1608" xr:uid="{00000000-0005-0000-0000-00003D060000}"/>
    <cellStyle name="_Book3 7 5 2" xfId="1609" xr:uid="{00000000-0005-0000-0000-00003E060000}"/>
    <cellStyle name="_Book3 7 6" xfId="1610" xr:uid="{00000000-0005-0000-0000-00003F060000}"/>
    <cellStyle name="_Book3 7 7" xfId="1611" xr:uid="{00000000-0005-0000-0000-000040060000}"/>
    <cellStyle name="_Book3 7_Innskuddsdekning" xfId="1612" xr:uid="{00000000-0005-0000-0000-000041060000}"/>
    <cellStyle name="_Book3 7_Nøkkeltall" xfId="1613" xr:uid="{00000000-0005-0000-0000-000042060000}"/>
    <cellStyle name="_Book3 7_Presentasjon" xfId="1614" xr:uid="{00000000-0005-0000-0000-000043060000}"/>
    <cellStyle name="_Book3 8" xfId="1615" xr:uid="{00000000-0005-0000-0000-000044060000}"/>
    <cellStyle name="_Book3 8 2" xfId="1616" xr:uid="{00000000-0005-0000-0000-000045060000}"/>
    <cellStyle name="_Book3 8 2 2" xfId="1617" xr:uid="{00000000-0005-0000-0000-000046060000}"/>
    <cellStyle name="_Book3 8 3" xfId="1618" xr:uid="{00000000-0005-0000-0000-000047060000}"/>
    <cellStyle name="_Book3 8 3 2" xfId="1619" xr:uid="{00000000-0005-0000-0000-000048060000}"/>
    <cellStyle name="_Book3 8 4" xfId="1620" xr:uid="{00000000-0005-0000-0000-000049060000}"/>
    <cellStyle name="_Book3 9" xfId="1621" xr:uid="{00000000-0005-0000-0000-00004A060000}"/>
    <cellStyle name="_Book3 9 2" xfId="1622" xr:uid="{00000000-0005-0000-0000-00004B060000}"/>
    <cellStyle name="_Book3_Expenses (1)" xfId="1623" xr:uid="{00000000-0005-0000-0000-00004C060000}"/>
    <cellStyle name="_Book3_Innskuddsdekning" xfId="1624" xr:uid="{00000000-0005-0000-0000-00004D060000}"/>
    <cellStyle name="_Book3_Nøkkeltall" xfId="1625" xr:uid="{00000000-0005-0000-0000-00004E060000}"/>
    <cellStyle name="_Book3_Presentasjon" xfId="1626" xr:uid="{00000000-0005-0000-0000-00004F060000}"/>
    <cellStyle name="_Book3_Prognose eksponering " xfId="1627" xr:uid="{00000000-0005-0000-0000-000050060000}"/>
    <cellStyle name="_Book3_Prognose eksponering  2" xfId="1628" xr:uid="{00000000-0005-0000-0000-000051060000}"/>
    <cellStyle name="_Book3_Prognose eksponering  2 2" xfId="1629" xr:uid="{00000000-0005-0000-0000-000052060000}"/>
    <cellStyle name="_Book3_Prognose eksponering  2 2 2" xfId="1630" xr:uid="{00000000-0005-0000-0000-000053060000}"/>
    <cellStyle name="_Book3_Prognose eksponering  2 3" xfId="1631" xr:uid="{00000000-0005-0000-0000-000054060000}"/>
    <cellStyle name="_Book3_Prognose eksponering  2 4" xfId="1632" xr:uid="{00000000-0005-0000-0000-000055060000}"/>
    <cellStyle name="_Book3_Prognose eksponering  3" xfId="1633" xr:uid="{00000000-0005-0000-0000-000056060000}"/>
    <cellStyle name="_Book3_Prognose eksponering  3 2" xfId="1634" xr:uid="{00000000-0005-0000-0000-000057060000}"/>
    <cellStyle name="_Book3_Prognose eksponering  4" xfId="1635" xr:uid="{00000000-0005-0000-0000-000058060000}"/>
    <cellStyle name="_Book3_Prognose eksponering  5" xfId="1636" xr:uid="{00000000-0005-0000-0000-000059060000}"/>
    <cellStyle name="_Book3_Results &amp; key fig." xfId="1637" xr:uid="{00000000-0005-0000-0000-00005A060000}"/>
    <cellStyle name="_Book3_Vedlegg" xfId="1638" xr:uid="{00000000-0005-0000-0000-00005B060000}"/>
    <cellStyle name="_Book3_Vedlegg 2" xfId="1639" xr:uid="{00000000-0005-0000-0000-00005C060000}"/>
    <cellStyle name="_Book3_Vedlegg 2 2" xfId="1640" xr:uid="{00000000-0005-0000-0000-00005D060000}"/>
    <cellStyle name="_Book3_Vedlegg 2 2 2" xfId="1641" xr:uid="{00000000-0005-0000-0000-00005E060000}"/>
    <cellStyle name="_Book3_Vedlegg 2 3" xfId="1642" xr:uid="{00000000-0005-0000-0000-00005F060000}"/>
    <cellStyle name="_Book3_Vedlegg 2 4" xfId="1643" xr:uid="{00000000-0005-0000-0000-000060060000}"/>
    <cellStyle name="_Book3_Vedlegg 3" xfId="1644" xr:uid="{00000000-0005-0000-0000-000061060000}"/>
    <cellStyle name="_Book3_Vedlegg 3 2" xfId="1645" xr:uid="{00000000-0005-0000-0000-000062060000}"/>
    <cellStyle name="_Book3_Vedlegg 4" xfId="1646" xr:uid="{00000000-0005-0000-0000-000063060000}"/>
    <cellStyle name="_Book3_Vedlegg 5" xfId="1647" xr:uid="{00000000-0005-0000-0000-000064060000}"/>
    <cellStyle name="_Book32" xfId="1648" xr:uid="{00000000-0005-0000-0000-000065060000}"/>
    <cellStyle name="_Book32 10" xfId="1649" xr:uid="{00000000-0005-0000-0000-000066060000}"/>
    <cellStyle name="_Book32 10 2" xfId="1650" xr:uid="{00000000-0005-0000-0000-000067060000}"/>
    <cellStyle name="_Book32 11" xfId="1651" xr:uid="{00000000-0005-0000-0000-000068060000}"/>
    <cellStyle name="_Book32 2" xfId="1652" xr:uid="{00000000-0005-0000-0000-000069060000}"/>
    <cellStyle name="_Book32 2 2" xfId="1653" xr:uid="{00000000-0005-0000-0000-00006A060000}"/>
    <cellStyle name="_Book32 2 2 2" xfId="1654" xr:uid="{00000000-0005-0000-0000-00006B060000}"/>
    <cellStyle name="_Book32 2 2 2 2" xfId="1655" xr:uid="{00000000-0005-0000-0000-00006C060000}"/>
    <cellStyle name="_Book32 2 2 2 2 2" xfId="1656" xr:uid="{00000000-0005-0000-0000-00006D060000}"/>
    <cellStyle name="_Book32 2 2 2 2 2 2" xfId="1657" xr:uid="{00000000-0005-0000-0000-00006E060000}"/>
    <cellStyle name="_Book32 2 2 2 2 3" xfId="1658" xr:uid="{00000000-0005-0000-0000-00006F060000}"/>
    <cellStyle name="_Book32 2 2 2 2 4" xfId="1659" xr:uid="{00000000-0005-0000-0000-000070060000}"/>
    <cellStyle name="_Book32 2 2 2 3" xfId="1660" xr:uid="{00000000-0005-0000-0000-000071060000}"/>
    <cellStyle name="_Book32 2 2 2 3 2" xfId="1661" xr:uid="{00000000-0005-0000-0000-000072060000}"/>
    <cellStyle name="_Book32 2 2 2 4" xfId="1662" xr:uid="{00000000-0005-0000-0000-000073060000}"/>
    <cellStyle name="_Book32 2 2 2 5" xfId="1663" xr:uid="{00000000-0005-0000-0000-000074060000}"/>
    <cellStyle name="_Book32 2 2 2_Innskuddsdekning" xfId="1664" xr:uid="{00000000-0005-0000-0000-000075060000}"/>
    <cellStyle name="_Book32 2 2 2_Nøkkeltall" xfId="1665" xr:uid="{00000000-0005-0000-0000-000076060000}"/>
    <cellStyle name="_Book32 2 2 2_Presentasjon" xfId="1666" xr:uid="{00000000-0005-0000-0000-000077060000}"/>
    <cellStyle name="_Book32 2 2 3" xfId="1667" xr:uid="{00000000-0005-0000-0000-000078060000}"/>
    <cellStyle name="_Book32 2 2 3 2" xfId="1668" xr:uid="{00000000-0005-0000-0000-000079060000}"/>
    <cellStyle name="_Book32 2 2 3 2 2" xfId="1669" xr:uid="{00000000-0005-0000-0000-00007A060000}"/>
    <cellStyle name="_Book32 2 2 3 3" xfId="1670" xr:uid="{00000000-0005-0000-0000-00007B060000}"/>
    <cellStyle name="_Book32 2 2 3 4" xfId="1671" xr:uid="{00000000-0005-0000-0000-00007C060000}"/>
    <cellStyle name="_Book32 2 2 4" xfId="1672" xr:uid="{00000000-0005-0000-0000-00007D060000}"/>
    <cellStyle name="_Book32 2 2 4 2" xfId="1673" xr:uid="{00000000-0005-0000-0000-00007E060000}"/>
    <cellStyle name="_Book32 2 2 5" xfId="1674" xr:uid="{00000000-0005-0000-0000-00007F060000}"/>
    <cellStyle name="_Book32 2 2 6" xfId="1675" xr:uid="{00000000-0005-0000-0000-000080060000}"/>
    <cellStyle name="_Book32 2 2_Innskuddsdekning" xfId="1676" xr:uid="{00000000-0005-0000-0000-000081060000}"/>
    <cellStyle name="_Book32 2 2_Nøkkeltall" xfId="1677" xr:uid="{00000000-0005-0000-0000-000082060000}"/>
    <cellStyle name="_Book32 2 2_Presentasjon" xfId="1678" xr:uid="{00000000-0005-0000-0000-000083060000}"/>
    <cellStyle name="_Book32 2 3" xfId="1679" xr:uid="{00000000-0005-0000-0000-000084060000}"/>
    <cellStyle name="_Book32 2 3 2" xfId="1680" xr:uid="{00000000-0005-0000-0000-000085060000}"/>
    <cellStyle name="_Book32 2 3 2 2" xfId="1681" xr:uid="{00000000-0005-0000-0000-000086060000}"/>
    <cellStyle name="_Book32 2 3 2 2 2" xfId="1682" xr:uid="{00000000-0005-0000-0000-000087060000}"/>
    <cellStyle name="_Book32 2 3 2 3" xfId="1683" xr:uid="{00000000-0005-0000-0000-000088060000}"/>
    <cellStyle name="_Book32 2 3 2 4" xfId="1684" xr:uid="{00000000-0005-0000-0000-000089060000}"/>
    <cellStyle name="_Book32 2 3 3" xfId="1685" xr:uid="{00000000-0005-0000-0000-00008A060000}"/>
    <cellStyle name="_Book32 2 3 3 2" xfId="1686" xr:uid="{00000000-0005-0000-0000-00008B060000}"/>
    <cellStyle name="_Book32 2 3 4" xfId="1687" xr:uid="{00000000-0005-0000-0000-00008C060000}"/>
    <cellStyle name="_Book32 2 3 5" xfId="1688" xr:uid="{00000000-0005-0000-0000-00008D060000}"/>
    <cellStyle name="_Book32 2 3_Innskuddsdekning" xfId="1689" xr:uid="{00000000-0005-0000-0000-00008E060000}"/>
    <cellStyle name="_Book32 2 3_Nøkkeltall" xfId="1690" xr:uid="{00000000-0005-0000-0000-00008F060000}"/>
    <cellStyle name="_Book32 2 3_Presentasjon" xfId="1691" xr:uid="{00000000-0005-0000-0000-000090060000}"/>
    <cellStyle name="_Book32 2 4" xfId="1692" xr:uid="{00000000-0005-0000-0000-000091060000}"/>
    <cellStyle name="_Book32 2 4 2" xfId="1693" xr:uid="{00000000-0005-0000-0000-000092060000}"/>
    <cellStyle name="_Book32 2 4 2 2" xfId="1694" xr:uid="{00000000-0005-0000-0000-000093060000}"/>
    <cellStyle name="_Book32 2 4 3" xfId="1695" xr:uid="{00000000-0005-0000-0000-000094060000}"/>
    <cellStyle name="_Book32 2 4 3 2" xfId="1696" xr:uid="{00000000-0005-0000-0000-000095060000}"/>
    <cellStyle name="_Book32 2 4 4" xfId="1697" xr:uid="{00000000-0005-0000-0000-000096060000}"/>
    <cellStyle name="_Book32 2 5" xfId="1698" xr:uid="{00000000-0005-0000-0000-000097060000}"/>
    <cellStyle name="_Book32 2 5 2" xfId="1699" xr:uid="{00000000-0005-0000-0000-000098060000}"/>
    <cellStyle name="_Book32 2 6" xfId="1700" xr:uid="{00000000-0005-0000-0000-000099060000}"/>
    <cellStyle name="_Book32 2 6 2" xfId="1701" xr:uid="{00000000-0005-0000-0000-00009A060000}"/>
    <cellStyle name="_Book32 2 7" xfId="1702" xr:uid="{00000000-0005-0000-0000-00009B060000}"/>
    <cellStyle name="_Book32 2_Innskuddsdekning" xfId="1703" xr:uid="{00000000-0005-0000-0000-00009C060000}"/>
    <cellStyle name="_Book32 2_Nøkkeltall" xfId="1704" xr:uid="{00000000-0005-0000-0000-00009D060000}"/>
    <cellStyle name="_Book32 2_Presentasjon" xfId="1705" xr:uid="{00000000-0005-0000-0000-00009E060000}"/>
    <cellStyle name="_Book32 2_Prognose eksponering " xfId="1706" xr:uid="{00000000-0005-0000-0000-00009F060000}"/>
    <cellStyle name="_Book32 2_Prognose eksponering  2" xfId="1707" xr:uid="{00000000-0005-0000-0000-0000A0060000}"/>
    <cellStyle name="_Book32 2_Prognose eksponering  2 2" xfId="1708" xr:uid="{00000000-0005-0000-0000-0000A1060000}"/>
    <cellStyle name="_Book32 2_Prognose eksponering  2 2 2" xfId="1709" xr:uid="{00000000-0005-0000-0000-0000A2060000}"/>
    <cellStyle name="_Book32 2_Prognose eksponering  2 3" xfId="1710" xr:uid="{00000000-0005-0000-0000-0000A3060000}"/>
    <cellStyle name="_Book32 2_Prognose eksponering  2 4" xfId="1711" xr:uid="{00000000-0005-0000-0000-0000A4060000}"/>
    <cellStyle name="_Book32 2_Prognose eksponering  3" xfId="1712" xr:uid="{00000000-0005-0000-0000-0000A5060000}"/>
    <cellStyle name="_Book32 2_Prognose eksponering  3 2" xfId="1713" xr:uid="{00000000-0005-0000-0000-0000A6060000}"/>
    <cellStyle name="_Book32 2_Prognose eksponering  4" xfId="1714" xr:uid="{00000000-0005-0000-0000-0000A7060000}"/>
    <cellStyle name="_Book32 2_Prognose eksponering  5" xfId="1715" xr:uid="{00000000-0005-0000-0000-0000A8060000}"/>
    <cellStyle name="_Book32 2_Vedlegg" xfId="1716" xr:uid="{00000000-0005-0000-0000-0000A9060000}"/>
    <cellStyle name="_Book32 2_Vedlegg 2" xfId="1717" xr:uid="{00000000-0005-0000-0000-0000AA060000}"/>
    <cellStyle name="_Book32 2_Vedlegg 2 2" xfId="1718" xr:uid="{00000000-0005-0000-0000-0000AB060000}"/>
    <cellStyle name="_Book32 2_Vedlegg 2 2 2" xfId="1719" xr:uid="{00000000-0005-0000-0000-0000AC060000}"/>
    <cellStyle name="_Book32 2_Vedlegg 2 3" xfId="1720" xr:uid="{00000000-0005-0000-0000-0000AD060000}"/>
    <cellStyle name="_Book32 2_Vedlegg 2 4" xfId="1721" xr:uid="{00000000-0005-0000-0000-0000AE060000}"/>
    <cellStyle name="_Book32 2_Vedlegg 3" xfId="1722" xr:uid="{00000000-0005-0000-0000-0000AF060000}"/>
    <cellStyle name="_Book32 2_Vedlegg 3 2" xfId="1723" xr:uid="{00000000-0005-0000-0000-0000B0060000}"/>
    <cellStyle name="_Book32 2_Vedlegg 4" xfId="1724" xr:uid="{00000000-0005-0000-0000-0000B1060000}"/>
    <cellStyle name="_Book32 2_Vedlegg 5" xfId="1725" xr:uid="{00000000-0005-0000-0000-0000B2060000}"/>
    <cellStyle name="_Book32 3" xfId="1726" xr:uid="{00000000-0005-0000-0000-0000B3060000}"/>
    <cellStyle name="_Book32 3 2" xfId="1727" xr:uid="{00000000-0005-0000-0000-0000B4060000}"/>
    <cellStyle name="_Book32 3 2 2" xfId="1728" xr:uid="{00000000-0005-0000-0000-0000B5060000}"/>
    <cellStyle name="_Book32 3 2 2 2" xfId="1729" xr:uid="{00000000-0005-0000-0000-0000B6060000}"/>
    <cellStyle name="_Book32 3 2 2 2 2" xfId="1730" xr:uid="{00000000-0005-0000-0000-0000B7060000}"/>
    <cellStyle name="_Book32 3 2 2 3" xfId="1731" xr:uid="{00000000-0005-0000-0000-0000B8060000}"/>
    <cellStyle name="_Book32 3 2 2 4" xfId="1732" xr:uid="{00000000-0005-0000-0000-0000B9060000}"/>
    <cellStyle name="_Book32 3 2 3" xfId="1733" xr:uid="{00000000-0005-0000-0000-0000BA060000}"/>
    <cellStyle name="_Book32 3 2 3 2" xfId="1734" xr:uid="{00000000-0005-0000-0000-0000BB060000}"/>
    <cellStyle name="_Book32 3 2 4" xfId="1735" xr:uid="{00000000-0005-0000-0000-0000BC060000}"/>
    <cellStyle name="_Book32 3 2 5" xfId="1736" xr:uid="{00000000-0005-0000-0000-0000BD060000}"/>
    <cellStyle name="_Book32 3 2_Innskuddsdekning" xfId="1737" xr:uid="{00000000-0005-0000-0000-0000BE060000}"/>
    <cellStyle name="_Book32 3 2_Nøkkeltall" xfId="1738" xr:uid="{00000000-0005-0000-0000-0000BF060000}"/>
    <cellStyle name="_Book32 3 2_Presentasjon" xfId="1739" xr:uid="{00000000-0005-0000-0000-0000C0060000}"/>
    <cellStyle name="_Book32 3 3" xfId="1740" xr:uid="{00000000-0005-0000-0000-0000C1060000}"/>
    <cellStyle name="_Book32 3 3 2" xfId="1741" xr:uid="{00000000-0005-0000-0000-0000C2060000}"/>
    <cellStyle name="_Book32 3 3 2 2" xfId="1742" xr:uid="{00000000-0005-0000-0000-0000C3060000}"/>
    <cellStyle name="_Book32 3 3 3" xfId="1743" xr:uid="{00000000-0005-0000-0000-0000C4060000}"/>
    <cellStyle name="_Book32 3 3 4" xfId="1744" xr:uid="{00000000-0005-0000-0000-0000C5060000}"/>
    <cellStyle name="_Book32 3 4" xfId="1745" xr:uid="{00000000-0005-0000-0000-0000C6060000}"/>
    <cellStyle name="_Book32 3 4 2" xfId="1746" xr:uid="{00000000-0005-0000-0000-0000C7060000}"/>
    <cellStyle name="_Book32 3 5" xfId="1747" xr:uid="{00000000-0005-0000-0000-0000C8060000}"/>
    <cellStyle name="_Book32 3 6" xfId="1748" xr:uid="{00000000-0005-0000-0000-0000C9060000}"/>
    <cellStyle name="_Book32 3_Innskuddsdekning" xfId="1749" xr:uid="{00000000-0005-0000-0000-0000CA060000}"/>
    <cellStyle name="_Book32 3_Nøkkeltall" xfId="1750" xr:uid="{00000000-0005-0000-0000-0000CB060000}"/>
    <cellStyle name="_Book32 3_Presentasjon" xfId="1751" xr:uid="{00000000-0005-0000-0000-0000CC060000}"/>
    <cellStyle name="_Book32 4" xfId="1752" xr:uid="{00000000-0005-0000-0000-0000CD060000}"/>
    <cellStyle name="_Book32 4 2" xfId="1753" xr:uid="{00000000-0005-0000-0000-0000CE060000}"/>
    <cellStyle name="_Book32 4 2 2" xfId="1754" xr:uid="{00000000-0005-0000-0000-0000CF060000}"/>
    <cellStyle name="_Book32 4 2 2 2" xfId="1755" xr:uid="{00000000-0005-0000-0000-0000D0060000}"/>
    <cellStyle name="_Book32 4 2 2 2 2" xfId="1756" xr:uid="{00000000-0005-0000-0000-0000D1060000}"/>
    <cellStyle name="_Book32 4 2 2 2 2 2" xfId="1757" xr:uid="{00000000-0005-0000-0000-0000D2060000}"/>
    <cellStyle name="_Book32 4 2 2 2 3" xfId="1758" xr:uid="{00000000-0005-0000-0000-0000D3060000}"/>
    <cellStyle name="_Book32 4 2 2 2 4" xfId="1759" xr:uid="{00000000-0005-0000-0000-0000D4060000}"/>
    <cellStyle name="_Book32 4 2 2 3" xfId="1760" xr:uid="{00000000-0005-0000-0000-0000D5060000}"/>
    <cellStyle name="_Book32 4 2 2 3 2" xfId="1761" xr:uid="{00000000-0005-0000-0000-0000D6060000}"/>
    <cellStyle name="_Book32 4 2 2 4" xfId="1762" xr:uid="{00000000-0005-0000-0000-0000D7060000}"/>
    <cellStyle name="_Book32 4 2 2 5" xfId="1763" xr:uid="{00000000-0005-0000-0000-0000D8060000}"/>
    <cellStyle name="_Book32 4 2 2_Innskuddsdekning" xfId="1764" xr:uid="{00000000-0005-0000-0000-0000D9060000}"/>
    <cellStyle name="_Book32 4 2 2_Nøkkeltall" xfId="1765" xr:uid="{00000000-0005-0000-0000-0000DA060000}"/>
    <cellStyle name="_Book32 4 2 2_Presentasjon" xfId="1766" xr:uid="{00000000-0005-0000-0000-0000DB060000}"/>
    <cellStyle name="_Book32 4 2 3" xfId="1767" xr:uid="{00000000-0005-0000-0000-0000DC060000}"/>
    <cellStyle name="_Book32 4 2 3 2" xfId="1768" xr:uid="{00000000-0005-0000-0000-0000DD060000}"/>
    <cellStyle name="_Book32 4 2 3 2 2" xfId="1769" xr:uid="{00000000-0005-0000-0000-0000DE060000}"/>
    <cellStyle name="_Book32 4 2 3 3" xfId="1770" xr:uid="{00000000-0005-0000-0000-0000DF060000}"/>
    <cellStyle name="_Book32 4 2 3 4" xfId="1771" xr:uid="{00000000-0005-0000-0000-0000E0060000}"/>
    <cellStyle name="_Book32 4 2 4" xfId="1772" xr:uid="{00000000-0005-0000-0000-0000E1060000}"/>
    <cellStyle name="_Book32 4 2 4 2" xfId="1773" xr:uid="{00000000-0005-0000-0000-0000E2060000}"/>
    <cellStyle name="_Book32 4 2 5" xfId="1774" xr:uid="{00000000-0005-0000-0000-0000E3060000}"/>
    <cellStyle name="_Book32 4 2 6" xfId="1775" xr:uid="{00000000-0005-0000-0000-0000E4060000}"/>
    <cellStyle name="_Book32 4 2_Innskuddsdekning" xfId="1776" xr:uid="{00000000-0005-0000-0000-0000E5060000}"/>
    <cellStyle name="_Book32 4 2_Nøkkeltall" xfId="1777" xr:uid="{00000000-0005-0000-0000-0000E6060000}"/>
    <cellStyle name="_Book32 4 2_Presentasjon" xfId="1778" xr:uid="{00000000-0005-0000-0000-0000E7060000}"/>
    <cellStyle name="_Book32 4 3" xfId="1779" xr:uid="{00000000-0005-0000-0000-0000E8060000}"/>
    <cellStyle name="_Book32 4 3 2" xfId="1780" xr:uid="{00000000-0005-0000-0000-0000E9060000}"/>
    <cellStyle name="_Book32 4 3 2 2" xfId="1781" xr:uid="{00000000-0005-0000-0000-0000EA060000}"/>
    <cellStyle name="_Book32 4 3 2 2 2" xfId="1782" xr:uid="{00000000-0005-0000-0000-0000EB060000}"/>
    <cellStyle name="_Book32 4 3 2 3" xfId="1783" xr:uid="{00000000-0005-0000-0000-0000EC060000}"/>
    <cellStyle name="_Book32 4 3 2 4" xfId="1784" xr:uid="{00000000-0005-0000-0000-0000ED060000}"/>
    <cellStyle name="_Book32 4 3 3" xfId="1785" xr:uid="{00000000-0005-0000-0000-0000EE060000}"/>
    <cellStyle name="_Book32 4 3 3 2" xfId="1786" xr:uid="{00000000-0005-0000-0000-0000EF060000}"/>
    <cellStyle name="_Book32 4 3 4" xfId="1787" xr:uid="{00000000-0005-0000-0000-0000F0060000}"/>
    <cellStyle name="_Book32 4 3 5" xfId="1788" xr:uid="{00000000-0005-0000-0000-0000F1060000}"/>
    <cellStyle name="_Book32 4 3_Innskuddsdekning" xfId="1789" xr:uid="{00000000-0005-0000-0000-0000F2060000}"/>
    <cellStyle name="_Book32 4 3_Nøkkeltall" xfId="1790" xr:uid="{00000000-0005-0000-0000-0000F3060000}"/>
    <cellStyle name="_Book32 4 3_Presentasjon" xfId="1791" xr:uid="{00000000-0005-0000-0000-0000F4060000}"/>
    <cellStyle name="_Book32 4 4" xfId="1792" xr:uid="{00000000-0005-0000-0000-0000F5060000}"/>
    <cellStyle name="_Book32 4 4 2" xfId="1793" xr:uid="{00000000-0005-0000-0000-0000F6060000}"/>
    <cellStyle name="_Book32 4 4 2 2" xfId="1794" xr:uid="{00000000-0005-0000-0000-0000F7060000}"/>
    <cellStyle name="_Book32 4 4 3" xfId="1795" xr:uid="{00000000-0005-0000-0000-0000F8060000}"/>
    <cellStyle name="_Book32 4 4 4" xfId="1796" xr:uid="{00000000-0005-0000-0000-0000F9060000}"/>
    <cellStyle name="_Book32 4 5" xfId="1797" xr:uid="{00000000-0005-0000-0000-0000FA060000}"/>
    <cellStyle name="_Book32 4 5 2" xfId="1798" xr:uid="{00000000-0005-0000-0000-0000FB060000}"/>
    <cellStyle name="_Book32 4 6" xfId="1799" xr:uid="{00000000-0005-0000-0000-0000FC060000}"/>
    <cellStyle name="_Book32 4 7" xfId="1800" xr:uid="{00000000-0005-0000-0000-0000FD060000}"/>
    <cellStyle name="_Book32 4_Innskuddsdekning" xfId="1801" xr:uid="{00000000-0005-0000-0000-0000FE060000}"/>
    <cellStyle name="_Book32 4_Nøkkeltall" xfId="1802" xr:uid="{00000000-0005-0000-0000-0000FF060000}"/>
    <cellStyle name="_Book32 4_Presentasjon" xfId="1803" xr:uid="{00000000-0005-0000-0000-000000070000}"/>
    <cellStyle name="_Book32 5" xfId="1804" xr:uid="{00000000-0005-0000-0000-000001070000}"/>
    <cellStyle name="_Book32 5 2" xfId="1805" xr:uid="{00000000-0005-0000-0000-000002070000}"/>
    <cellStyle name="_Book32 5 2 2" xfId="1806" xr:uid="{00000000-0005-0000-0000-000003070000}"/>
    <cellStyle name="_Book32 5 2 2 2" xfId="1807" xr:uid="{00000000-0005-0000-0000-000004070000}"/>
    <cellStyle name="_Book32 5 2 2 2 2" xfId="1808" xr:uid="{00000000-0005-0000-0000-000005070000}"/>
    <cellStyle name="_Book32 5 2 2 2 2 2" xfId="1809" xr:uid="{00000000-0005-0000-0000-000006070000}"/>
    <cellStyle name="_Book32 5 2 2 2 3" xfId="1810" xr:uid="{00000000-0005-0000-0000-000007070000}"/>
    <cellStyle name="_Book32 5 2 2 2 4" xfId="1811" xr:uid="{00000000-0005-0000-0000-000008070000}"/>
    <cellStyle name="_Book32 5 2 2 3" xfId="1812" xr:uid="{00000000-0005-0000-0000-000009070000}"/>
    <cellStyle name="_Book32 5 2 2 3 2" xfId="1813" xr:uid="{00000000-0005-0000-0000-00000A070000}"/>
    <cellStyle name="_Book32 5 2 2 4" xfId="1814" xr:uid="{00000000-0005-0000-0000-00000B070000}"/>
    <cellStyle name="_Book32 5 2 2 5" xfId="1815" xr:uid="{00000000-0005-0000-0000-00000C070000}"/>
    <cellStyle name="_Book32 5 2 2_Innskuddsdekning" xfId="1816" xr:uid="{00000000-0005-0000-0000-00000D070000}"/>
    <cellStyle name="_Book32 5 2 2_Nøkkeltall" xfId="1817" xr:uid="{00000000-0005-0000-0000-00000E070000}"/>
    <cellStyle name="_Book32 5 2 2_Presentasjon" xfId="1818" xr:uid="{00000000-0005-0000-0000-00000F070000}"/>
    <cellStyle name="_Book32 5 2 3" xfId="1819" xr:uid="{00000000-0005-0000-0000-000010070000}"/>
    <cellStyle name="_Book32 5 2 3 2" xfId="1820" xr:uid="{00000000-0005-0000-0000-000011070000}"/>
    <cellStyle name="_Book32 5 2 3 2 2" xfId="1821" xr:uid="{00000000-0005-0000-0000-000012070000}"/>
    <cellStyle name="_Book32 5 2 3 3" xfId="1822" xr:uid="{00000000-0005-0000-0000-000013070000}"/>
    <cellStyle name="_Book32 5 2 3 4" xfId="1823" xr:uid="{00000000-0005-0000-0000-000014070000}"/>
    <cellStyle name="_Book32 5 2 4" xfId="1824" xr:uid="{00000000-0005-0000-0000-000015070000}"/>
    <cellStyle name="_Book32 5 2 4 2" xfId="1825" xr:uid="{00000000-0005-0000-0000-000016070000}"/>
    <cellStyle name="_Book32 5 2 5" xfId="1826" xr:uid="{00000000-0005-0000-0000-000017070000}"/>
    <cellStyle name="_Book32 5 2 6" xfId="1827" xr:uid="{00000000-0005-0000-0000-000018070000}"/>
    <cellStyle name="_Book32 5 2_Innskuddsdekning" xfId="1828" xr:uid="{00000000-0005-0000-0000-000019070000}"/>
    <cellStyle name="_Book32 5 2_Nøkkeltall" xfId="1829" xr:uid="{00000000-0005-0000-0000-00001A070000}"/>
    <cellStyle name="_Book32 5 2_Presentasjon" xfId="1830" xr:uid="{00000000-0005-0000-0000-00001B070000}"/>
    <cellStyle name="_Book32 5 3" xfId="1831" xr:uid="{00000000-0005-0000-0000-00001C070000}"/>
    <cellStyle name="_Book32 5 3 2" xfId="1832" xr:uid="{00000000-0005-0000-0000-00001D070000}"/>
    <cellStyle name="_Book32 5 3 2 2" xfId="1833" xr:uid="{00000000-0005-0000-0000-00001E070000}"/>
    <cellStyle name="_Book32 5 3 2 2 2" xfId="1834" xr:uid="{00000000-0005-0000-0000-00001F070000}"/>
    <cellStyle name="_Book32 5 3 2 3" xfId="1835" xr:uid="{00000000-0005-0000-0000-000020070000}"/>
    <cellStyle name="_Book32 5 3 2 4" xfId="1836" xr:uid="{00000000-0005-0000-0000-000021070000}"/>
    <cellStyle name="_Book32 5 3 3" xfId="1837" xr:uid="{00000000-0005-0000-0000-000022070000}"/>
    <cellStyle name="_Book32 5 3 3 2" xfId="1838" xr:uid="{00000000-0005-0000-0000-000023070000}"/>
    <cellStyle name="_Book32 5 3 4" xfId="1839" xr:uid="{00000000-0005-0000-0000-000024070000}"/>
    <cellStyle name="_Book32 5 3 5" xfId="1840" xr:uid="{00000000-0005-0000-0000-000025070000}"/>
    <cellStyle name="_Book32 5 3_Innskuddsdekning" xfId="1841" xr:uid="{00000000-0005-0000-0000-000026070000}"/>
    <cellStyle name="_Book32 5 3_Nøkkeltall" xfId="1842" xr:uid="{00000000-0005-0000-0000-000027070000}"/>
    <cellStyle name="_Book32 5 3_Presentasjon" xfId="1843" xr:uid="{00000000-0005-0000-0000-000028070000}"/>
    <cellStyle name="_Book32 5 4" xfId="1844" xr:uid="{00000000-0005-0000-0000-000029070000}"/>
    <cellStyle name="_Book32 5 4 2" xfId="1845" xr:uid="{00000000-0005-0000-0000-00002A070000}"/>
    <cellStyle name="_Book32 5 4 2 2" xfId="1846" xr:uid="{00000000-0005-0000-0000-00002B070000}"/>
    <cellStyle name="_Book32 5 4 3" xfId="1847" xr:uid="{00000000-0005-0000-0000-00002C070000}"/>
    <cellStyle name="_Book32 5 4 4" xfId="1848" xr:uid="{00000000-0005-0000-0000-00002D070000}"/>
    <cellStyle name="_Book32 5 5" xfId="1849" xr:uid="{00000000-0005-0000-0000-00002E070000}"/>
    <cellStyle name="_Book32 5 5 2" xfId="1850" xr:uid="{00000000-0005-0000-0000-00002F070000}"/>
    <cellStyle name="_Book32 5 6" xfId="1851" xr:uid="{00000000-0005-0000-0000-000030070000}"/>
    <cellStyle name="_Book32 5 7" xfId="1852" xr:uid="{00000000-0005-0000-0000-000031070000}"/>
    <cellStyle name="_Book32 5_Innskuddsdekning" xfId="1853" xr:uid="{00000000-0005-0000-0000-000032070000}"/>
    <cellStyle name="_Book32 5_Nøkkeltall" xfId="1854" xr:uid="{00000000-0005-0000-0000-000033070000}"/>
    <cellStyle name="_Book32 5_Presentasjon" xfId="1855" xr:uid="{00000000-0005-0000-0000-000034070000}"/>
    <cellStyle name="_Book32 6" xfId="1856" xr:uid="{00000000-0005-0000-0000-000035070000}"/>
    <cellStyle name="_Book32 6 2" xfId="1857" xr:uid="{00000000-0005-0000-0000-000036070000}"/>
    <cellStyle name="_Book32 6 2 2" xfId="1858" xr:uid="{00000000-0005-0000-0000-000037070000}"/>
    <cellStyle name="_Book32 6 2 2 2" xfId="1859" xr:uid="{00000000-0005-0000-0000-000038070000}"/>
    <cellStyle name="_Book32 6 2 2 2 2" xfId="1860" xr:uid="{00000000-0005-0000-0000-000039070000}"/>
    <cellStyle name="_Book32 6 2 2 2 2 2" xfId="1861" xr:uid="{00000000-0005-0000-0000-00003A070000}"/>
    <cellStyle name="_Book32 6 2 2 2 3" xfId="1862" xr:uid="{00000000-0005-0000-0000-00003B070000}"/>
    <cellStyle name="_Book32 6 2 2 2 4" xfId="1863" xr:uid="{00000000-0005-0000-0000-00003C070000}"/>
    <cellStyle name="_Book32 6 2 2 3" xfId="1864" xr:uid="{00000000-0005-0000-0000-00003D070000}"/>
    <cellStyle name="_Book32 6 2 2 3 2" xfId="1865" xr:uid="{00000000-0005-0000-0000-00003E070000}"/>
    <cellStyle name="_Book32 6 2 2 4" xfId="1866" xr:uid="{00000000-0005-0000-0000-00003F070000}"/>
    <cellStyle name="_Book32 6 2 2 5" xfId="1867" xr:uid="{00000000-0005-0000-0000-000040070000}"/>
    <cellStyle name="_Book32 6 2 2_Innskuddsdekning" xfId="1868" xr:uid="{00000000-0005-0000-0000-000041070000}"/>
    <cellStyle name="_Book32 6 2 2_Nøkkeltall" xfId="1869" xr:uid="{00000000-0005-0000-0000-000042070000}"/>
    <cellStyle name="_Book32 6 2 2_Presentasjon" xfId="1870" xr:uid="{00000000-0005-0000-0000-000043070000}"/>
    <cellStyle name="_Book32 6 2 3" xfId="1871" xr:uid="{00000000-0005-0000-0000-000044070000}"/>
    <cellStyle name="_Book32 6 2 3 2" xfId="1872" xr:uid="{00000000-0005-0000-0000-000045070000}"/>
    <cellStyle name="_Book32 6 2 3 2 2" xfId="1873" xr:uid="{00000000-0005-0000-0000-000046070000}"/>
    <cellStyle name="_Book32 6 2 3 3" xfId="1874" xr:uid="{00000000-0005-0000-0000-000047070000}"/>
    <cellStyle name="_Book32 6 2 3 4" xfId="1875" xr:uid="{00000000-0005-0000-0000-000048070000}"/>
    <cellStyle name="_Book32 6 2 4" xfId="1876" xr:uid="{00000000-0005-0000-0000-000049070000}"/>
    <cellStyle name="_Book32 6 2 4 2" xfId="1877" xr:uid="{00000000-0005-0000-0000-00004A070000}"/>
    <cellStyle name="_Book32 6 2 5" xfId="1878" xr:uid="{00000000-0005-0000-0000-00004B070000}"/>
    <cellStyle name="_Book32 6 2 6" xfId="1879" xr:uid="{00000000-0005-0000-0000-00004C070000}"/>
    <cellStyle name="_Book32 6 2_Innskuddsdekning" xfId="1880" xr:uid="{00000000-0005-0000-0000-00004D070000}"/>
    <cellStyle name="_Book32 6 2_Nøkkeltall" xfId="1881" xr:uid="{00000000-0005-0000-0000-00004E070000}"/>
    <cellStyle name="_Book32 6 2_Presentasjon" xfId="1882" xr:uid="{00000000-0005-0000-0000-00004F070000}"/>
    <cellStyle name="_Book32 6 3" xfId="1883" xr:uid="{00000000-0005-0000-0000-000050070000}"/>
    <cellStyle name="_Book32 6 3 2" xfId="1884" xr:uid="{00000000-0005-0000-0000-000051070000}"/>
    <cellStyle name="_Book32 6 3 2 2" xfId="1885" xr:uid="{00000000-0005-0000-0000-000052070000}"/>
    <cellStyle name="_Book32 6 3 2 2 2" xfId="1886" xr:uid="{00000000-0005-0000-0000-000053070000}"/>
    <cellStyle name="_Book32 6 3 2 3" xfId="1887" xr:uid="{00000000-0005-0000-0000-000054070000}"/>
    <cellStyle name="_Book32 6 3 2 4" xfId="1888" xr:uid="{00000000-0005-0000-0000-000055070000}"/>
    <cellStyle name="_Book32 6 3 3" xfId="1889" xr:uid="{00000000-0005-0000-0000-000056070000}"/>
    <cellStyle name="_Book32 6 3 3 2" xfId="1890" xr:uid="{00000000-0005-0000-0000-000057070000}"/>
    <cellStyle name="_Book32 6 3 4" xfId="1891" xr:uid="{00000000-0005-0000-0000-000058070000}"/>
    <cellStyle name="_Book32 6 3 5" xfId="1892" xr:uid="{00000000-0005-0000-0000-000059070000}"/>
    <cellStyle name="_Book32 6 3_Innskuddsdekning" xfId="1893" xr:uid="{00000000-0005-0000-0000-00005A070000}"/>
    <cellStyle name="_Book32 6 3_Nøkkeltall" xfId="1894" xr:uid="{00000000-0005-0000-0000-00005B070000}"/>
    <cellStyle name="_Book32 6 3_Presentasjon" xfId="1895" xr:uid="{00000000-0005-0000-0000-00005C070000}"/>
    <cellStyle name="_Book32 6 4" xfId="1896" xr:uid="{00000000-0005-0000-0000-00005D070000}"/>
    <cellStyle name="_Book32 6 4 2" xfId="1897" xr:uid="{00000000-0005-0000-0000-00005E070000}"/>
    <cellStyle name="_Book32 6 4 2 2" xfId="1898" xr:uid="{00000000-0005-0000-0000-00005F070000}"/>
    <cellStyle name="_Book32 6 4 3" xfId="1899" xr:uid="{00000000-0005-0000-0000-000060070000}"/>
    <cellStyle name="_Book32 6 4 4" xfId="1900" xr:uid="{00000000-0005-0000-0000-000061070000}"/>
    <cellStyle name="_Book32 6 5" xfId="1901" xr:uid="{00000000-0005-0000-0000-000062070000}"/>
    <cellStyle name="_Book32 6 5 2" xfId="1902" xr:uid="{00000000-0005-0000-0000-000063070000}"/>
    <cellStyle name="_Book32 6 6" xfId="1903" xr:uid="{00000000-0005-0000-0000-000064070000}"/>
    <cellStyle name="_Book32 6 7" xfId="1904" xr:uid="{00000000-0005-0000-0000-000065070000}"/>
    <cellStyle name="_Book32 6_Innskuddsdekning" xfId="1905" xr:uid="{00000000-0005-0000-0000-000066070000}"/>
    <cellStyle name="_Book32 6_Nøkkeltall" xfId="1906" xr:uid="{00000000-0005-0000-0000-000067070000}"/>
    <cellStyle name="_Book32 6_Presentasjon" xfId="1907" xr:uid="{00000000-0005-0000-0000-000068070000}"/>
    <cellStyle name="_Book32 7" xfId="1908" xr:uid="{00000000-0005-0000-0000-000069070000}"/>
    <cellStyle name="_Book32 7 2" xfId="1909" xr:uid="{00000000-0005-0000-0000-00006A070000}"/>
    <cellStyle name="_Book32 7 2 2" xfId="1910" xr:uid="{00000000-0005-0000-0000-00006B070000}"/>
    <cellStyle name="_Book32 7 2 2 2" xfId="1911" xr:uid="{00000000-0005-0000-0000-00006C070000}"/>
    <cellStyle name="_Book32 7 2 2 2 2" xfId="1912" xr:uid="{00000000-0005-0000-0000-00006D070000}"/>
    <cellStyle name="_Book32 7 2 2 3" xfId="1913" xr:uid="{00000000-0005-0000-0000-00006E070000}"/>
    <cellStyle name="_Book32 7 2 2 4" xfId="1914" xr:uid="{00000000-0005-0000-0000-00006F070000}"/>
    <cellStyle name="_Book32 7 2 3" xfId="1915" xr:uid="{00000000-0005-0000-0000-000070070000}"/>
    <cellStyle name="_Book32 7 2 3 2" xfId="1916" xr:uid="{00000000-0005-0000-0000-000071070000}"/>
    <cellStyle name="_Book32 7 2 4" xfId="1917" xr:uid="{00000000-0005-0000-0000-000072070000}"/>
    <cellStyle name="_Book32 7 2 5" xfId="1918" xr:uid="{00000000-0005-0000-0000-000073070000}"/>
    <cellStyle name="_Book32 7 2_Innskuddsdekning" xfId="1919" xr:uid="{00000000-0005-0000-0000-000074070000}"/>
    <cellStyle name="_Book32 7 2_Nøkkeltall" xfId="1920" xr:uid="{00000000-0005-0000-0000-000075070000}"/>
    <cellStyle name="_Book32 7 2_Presentasjon" xfId="1921" xr:uid="{00000000-0005-0000-0000-000076070000}"/>
    <cellStyle name="_Book32 7 3" xfId="1922" xr:uid="{00000000-0005-0000-0000-000077070000}"/>
    <cellStyle name="_Book32 7 3 2" xfId="1923" xr:uid="{00000000-0005-0000-0000-000078070000}"/>
    <cellStyle name="_Book32 7 3 2 2" xfId="1924" xr:uid="{00000000-0005-0000-0000-000079070000}"/>
    <cellStyle name="_Book32 7 3 2 2 2" xfId="1925" xr:uid="{00000000-0005-0000-0000-00007A070000}"/>
    <cellStyle name="_Book32 7 3 2 3" xfId="1926" xr:uid="{00000000-0005-0000-0000-00007B070000}"/>
    <cellStyle name="_Book32 7 3 2 4" xfId="1927" xr:uid="{00000000-0005-0000-0000-00007C070000}"/>
    <cellStyle name="_Book32 7 3 3" xfId="1928" xr:uid="{00000000-0005-0000-0000-00007D070000}"/>
    <cellStyle name="_Book32 7 3 3 2" xfId="1929" xr:uid="{00000000-0005-0000-0000-00007E070000}"/>
    <cellStyle name="_Book32 7 3 4" xfId="1930" xr:uid="{00000000-0005-0000-0000-00007F070000}"/>
    <cellStyle name="_Book32 7 3 5" xfId="1931" xr:uid="{00000000-0005-0000-0000-000080070000}"/>
    <cellStyle name="_Book32 7 3_Innskuddsdekning" xfId="1932" xr:uid="{00000000-0005-0000-0000-000081070000}"/>
    <cellStyle name="_Book32 7 3_Nøkkeltall" xfId="1933" xr:uid="{00000000-0005-0000-0000-000082070000}"/>
    <cellStyle name="_Book32 7 3_Presentasjon" xfId="1934" xr:uid="{00000000-0005-0000-0000-000083070000}"/>
    <cellStyle name="_Book32 7 4" xfId="1935" xr:uid="{00000000-0005-0000-0000-000084070000}"/>
    <cellStyle name="_Book32 7 4 2" xfId="1936" xr:uid="{00000000-0005-0000-0000-000085070000}"/>
    <cellStyle name="_Book32 7 4 2 2" xfId="1937" xr:uid="{00000000-0005-0000-0000-000086070000}"/>
    <cellStyle name="_Book32 7 4 3" xfId="1938" xr:uid="{00000000-0005-0000-0000-000087070000}"/>
    <cellStyle name="_Book32 7 4 4" xfId="1939" xr:uid="{00000000-0005-0000-0000-000088070000}"/>
    <cellStyle name="_Book32 7 5" xfId="1940" xr:uid="{00000000-0005-0000-0000-000089070000}"/>
    <cellStyle name="_Book32 7 5 2" xfId="1941" xr:uid="{00000000-0005-0000-0000-00008A070000}"/>
    <cellStyle name="_Book32 7 6" xfId="1942" xr:uid="{00000000-0005-0000-0000-00008B070000}"/>
    <cellStyle name="_Book32 7 7" xfId="1943" xr:uid="{00000000-0005-0000-0000-00008C070000}"/>
    <cellStyle name="_Book32 7_Innskuddsdekning" xfId="1944" xr:uid="{00000000-0005-0000-0000-00008D070000}"/>
    <cellStyle name="_Book32 7_Nøkkeltall" xfId="1945" xr:uid="{00000000-0005-0000-0000-00008E070000}"/>
    <cellStyle name="_Book32 7_Presentasjon" xfId="1946" xr:uid="{00000000-0005-0000-0000-00008F070000}"/>
    <cellStyle name="_Book32 8" xfId="1947" xr:uid="{00000000-0005-0000-0000-000090070000}"/>
    <cellStyle name="_Book32 8 2" xfId="1948" xr:uid="{00000000-0005-0000-0000-000091070000}"/>
    <cellStyle name="_Book32 8 2 2" xfId="1949" xr:uid="{00000000-0005-0000-0000-000092070000}"/>
    <cellStyle name="_Book32 8 3" xfId="1950" xr:uid="{00000000-0005-0000-0000-000093070000}"/>
    <cellStyle name="_Book32 8 3 2" xfId="1951" xr:uid="{00000000-0005-0000-0000-000094070000}"/>
    <cellStyle name="_Book32 8 4" xfId="1952" xr:uid="{00000000-0005-0000-0000-000095070000}"/>
    <cellStyle name="_Book32 9" xfId="1953" xr:uid="{00000000-0005-0000-0000-000096070000}"/>
    <cellStyle name="_Book32 9 2" xfId="1954" xr:uid="{00000000-0005-0000-0000-000097070000}"/>
    <cellStyle name="_Book32_Adj_comprehensive_income_Trends" xfId="1955" xr:uid="{00000000-0005-0000-0000-000098070000}"/>
    <cellStyle name="_Book32_Adj_Key figures" xfId="1956" xr:uid="{00000000-0005-0000-0000-000099070000}"/>
    <cellStyle name="_Book32_Adjustment-Hovedtall" xfId="1957" xr:uid="{00000000-0005-0000-0000-00009A070000}"/>
    <cellStyle name="_Book32_Adjustment-Hovedtall_Nøkkeltall" xfId="1958" xr:uid="{00000000-0005-0000-0000-00009B070000}"/>
    <cellStyle name="_Book32_Expenses (1)" xfId="1959" xr:uid="{00000000-0005-0000-0000-00009C070000}"/>
    <cellStyle name="_Book32_Hovedtall" xfId="1960" xr:uid="{00000000-0005-0000-0000-00009D070000}"/>
    <cellStyle name="_Book32_Hovedtall_Nøkkeltall" xfId="1961" xr:uid="{00000000-0005-0000-0000-00009E070000}"/>
    <cellStyle name="_Book32_Nøkkeltall" xfId="1962" xr:uid="{00000000-0005-0000-0000-00009F070000}"/>
    <cellStyle name="_Book32_Nøkkeltall_Nøkkeltall" xfId="1963" xr:uid="{00000000-0005-0000-0000-0000A0070000}"/>
    <cellStyle name="_Book32_PL package data" xfId="1964" xr:uid="{00000000-0005-0000-0000-0000A1070000}"/>
    <cellStyle name="_Book32_Prognose eksponering " xfId="1965" xr:uid="{00000000-0005-0000-0000-0000A2070000}"/>
    <cellStyle name="_Book32_Prognose eksponering  2" xfId="1966" xr:uid="{00000000-0005-0000-0000-0000A3070000}"/>
    <cellStyle name="_Book32_Prognose eksponering  2 2" xfId="1967" xr:uid="{00000000-0005-0000-0000-0000A4070000}"/>
    <cellStyle name="_Book32_Prognose eksponering  2 2 2" xfId="1968" xr:uid="{00000000-0005-0000-0000-0000A5070000}"/>
    <cellStyle name="_Book32_Prognose eksponering  2 3" xfId="1969" xr:uid="{00000000-0005-0000-0000-0000A6070000}"/>
    <cellStyle name="_Book32_Prognose eksponering  2 4" xfId="1970" xr:uid="{00000000-0005-0000-0000-0000A7070000}"/>
    <cellStyle name="_Book32_Prognose eksponering  3" xfId="1971" xr:uid="{00000000-0005-0000-0000-0000A8070000}"/>
    <cellStyle name="_Book32_Prognose eksponering  3 2" xfId="1972" xr:uid="{00000000-0005-0000-0000-0000A9070000}"/>
    <cellStyle name="_Book32_Prognose eksponering  4" xfId="1973" xr:uid="{00000000-0005-0000-0000-0000AA070000}"/>
    <cellStyle name="_Book32_Prognose eksponering  5" xfId="1974" xr:uid="{00000000-0005-0000-0000-0000AB070000}"/>
    <cellStyle name="_Book32_Resultat" xfId="1975" xr:uid="{00000000-0005-0000-0000-0000AC070000}"/>
    <cellStyle name="_Book32_Results &amp; key fig." xfId="1976" xr:uid="{00000000-0005-0000-0000-0000AD070000}"/>
    <cellStyle name="_Book32_Vedlegg" xfId="1977" xr:uid="{00000000-0005-0000-0000-0000AE070000}"/>
    <cellStyle name="_Book32_Vedlegg 2" xfId="1978" xr:uid="{00000000-0005-0000-0000-0000AF070000}"/>
    <cellStyle name="_Book32_Vedlegg 2 2" xfId="1979" xr:uid="{00000000-0005-0000-0000-0000B0070000}"/>
    <cellStyle name="_Book32_Vedlegg 2 2 2" xfId="1980" xr:uid="{00000000-0005-0000-0000-0000B1070000}"/>
    <cellStyle name="_Book32_Vedlegg 2 3" xfId="1981" xr:uid="{00000000-0005-0000-0000-0000B2070000}"/>
    <cellStyle name="_Book32_Vedlegg 2 4" xfId="1982" xr:uid="{00000000-0005-0000-0000-0000B3070000}"/>
    <cellStyle name="_Book32_Vedlegg 3" xfId="1983" xr:uid="{00000000-0005-0000-0000-0000B4070000}"/>
    <cellStyle name="_Book32_Vedlegg 3 2" xfId="1984" xr:uid="{00000000-0005-0000-0000-0000B5070000}"/>
    <cellStyle name="_Book32_Vedlegg 4" xfId="1985" xr:uid="{00000000-0005-0000-0000-0000B6070000}"/>
    <cellStyle name="_Book32_Vedlegg 5" xfId="1986" xr:uid="{00000000-0005-0000-0000-0000B7070000}"/>
    <cellStyle name="_Budsj adm.resultat jan-10 sum" xfId="1987" xr:uid="{00000000-0005-0000-0000-0000B8070000}"/>
    <cellStyle name="_Budsj adm.resultat jan-10 sum 10" xfId="1988" xr:uid="{00000000-0005-0000-0000-0000B9070000}"/>
    <cellStyle name="_Budsj adm.resultat jan-10 sum 11" xfId="1989" xr:uid="{00000000-0005-0000-0000-0000BA070000}"/>
    <cellStyle name="_Budsj adm.resultat jan-10 sum 2" xfId="1990" xr:uid="{00000000-0005-0000-0000-0000BB070000}"/>
    <cellStyle name="_Budsj adm.resultat jan-10 sum 2 2" xfId="1991" xr:uid="{00000000-0005-0000-0000-0000BC070000}"/>
    <cellStyle name="_Budsj adm.resultat jan-10 sum 2 2 2" xfId="1992" xr:uid="{00000000-0005-0000-0000-0000BD070000}"/>
    <cellStyle name="_Budsj adm.resultat jan-10 sum 2 3" xfId="1993" xr:uid="{00000000-0005-0000-0000-0000BE070000}"/>
    <cellStyle name="_Budsj adm.resultat jan-10 sum 3" xfId="1994" xr:uid="{00000000-0005-0000-0000-0000BF070000}"/>
    <cellStyle name="_Budsj adm.resultat jan-10 sum 3 2" xfId="1995" xr:uid="{00000000-0005-0000-0000-0000C0070000}"/>
    <cellStyle name="_Budsj adm.resultat jan-10 sum 3 2 2" xfId="1996" xr:uid="{00000000-0005-0000-0000-0000C1070000}"/>
    <cellStyle name="_Budsj adm.resultat jan-10 sum 3 3" xfId="1997" xr:uid="{00000000-0005-0000-0000-0000C2070000}"/>
    <cellStyle name="_Budsj adm.resultat jan-10 sum 3 3 2" xfId="1998" xr:uid="{00000000-0005-0000-0000-0000C3070000}"/>
    <cellStyle name="_Budsj adm.resultat jan-10 sum 3 3 3" xfId="1999" xr:uid="{00000000-0005-0000-0000-0000C4070000}"/>
    <cellStyle name="_Budsj adm.resultat jan-10 sum 3 3 4" xfId="2000" xr:uid="{00000000-0005-0000-0000-0000C5070000}"/>
    <cellStyle name="_Budsj adm.resultat jan-10 sum 3 4" xfId="2001" xr:uid="{00000000-0005-0000-0000-0000C6070000}"/>
    <cellStyle name="_Budsj adm.resultat jan-10 sum 4" xfId="2002" xr:uid="{00000000-0005-0000-0000-0000C7070000}"/>
    <cellStyle name="_Budsj adm.resultat jan-10 sum 4 2" xfId="2003" xr:uid="{00000000-0005-0000-0000-0000C8070000}"/>
    <cellStyle name="_Budsj adm.resultat jan-10 sum 5" xfId="2004" xr:uid="{00000000-0005-0000-0000-0000C9070000}"/>
    <cellStyle name="_Budsj adm.resultat jan-10 sum 5 2" xfId="2005" xr:uid="{00000000-0005-0000-0000-0000CA070000}"/>
    <cellStyle name="_Budsj adm.resultat jan-10 sum 6" xfId="2006" xr:uid="{00000000-0005-0000-0000-0000CB070000}"/>
    <cellStyle name="_Budsj adm.resultat jan-10 sum 7" xfId="2007" xr:uid="{00000000-0005-0000-0000-0000CC070000}"/>
    <cellStyle name="_Budsj adm.resultat jan-10 sum 8" xfId="2008" xr:uid="{00000000-0005-0000-0000-0000CD070000}"/>
    <cellStyle name="_Budsj adm.resultat jan-10 sum 9" xfId="2009" xr:uid="{00000000-0005-0000-0000-0000CE070000}"/>
    <cellStyle name="_Budsj jan-10 BM" xfId="2010" xr:uid="{00000000-0005-0000-0000-0000CF070000}"/>
    <cellStyle name="_Budsj jan-10 BM 10" xfId="2011" xr:uid="{00000000-0005-0000-0000-0000D0070000}"/>
    <cellStyle name="_Budsj jan-10 BM 11" xfId="2012" xr:uid="{00000000-0005-0000-0000-0000D1070000}"/>
    <cellStyle name="_Budsj jan-10 BM 2" xfId="2013" xr:uid="{00000000-0005-0000-0000-0000D2070000}"/>
    <cellStyle name="_Budsj jan-10 BM 2 2" xfId="2014" xr:uid="{00000000-0005-0000-0000-0000D3070000}"/>
    <cellStyle name="_Budsj jan-10 BM 2 2 2" xfId="2015" xr:uid="{00000000-0005-0000-0000-0000D4070000}"/>
    <cellStyle name="_Budsj jan-10 BM 2 3" xfId="2016" xr:uid="{00000000-0005-0000-0000-0000D5070000}"/>
    <cellStyle name="_Budsj jan-10 BM 3" xfId="2017" xr:uid="{00000000-0005-0000-0000-0000D6070000}"/>
    <cellStyle name="_Budsj jan-10 BM 3 2" xfId="2018" xr:uid="{00000000-0005-0000-0000-0000D7070000}"/>
    <cellStyle name="_Budsj jan-10 BM 3 2 2" xfId="2019" xr:uid="{00000000-0005-0000-0000-0000D8070000}"/>
    <cellStyle name="_Budsj jan-10 BM 3 3" xfId="2020" xr:uid="{00000000-0005-0000-0000-0000D9070000}"/>
    <cellStyle name="_Budsj jan-10 BM 3 3 2" xfId="2021" xr:uid="{00000000-0005-0000-0000-0000DA070000}"/>
    <cellStyle name="_Budsj jan-10 BM 3 3 3" xfId="2022" xr:uid="{00000000-0005-0000-0000-0000DB070000}"/>
    <cellStyle name="_Budsj jan-10 BM 3 3 4" xfId="2023" xr:uid="{00000000-0005-0000-0000-0000DC070000}"/>
    <cellStyle name="_Budsj jan-10 BM 3 4" xfId="2024" xr:uid="{00000000-0005-0000-0000-0000DD070000}"/>
    <cellStyle name="_Budsj jan-10 BM 4" xfId="2025" xr:uid="{00000000-0005-0000-0000-0000DE070000}"/>
    <cellStyle name="_Budsj jan-10 BM 4 2" xfId="2026" xr:uid="{00000000-0005-0000-0000-0000DF070000}"/>
    <cellStyle name="_Budsj jan-10 BM 5" xfId="2027" xr:uid="{00000000-0005-0000-0000-0000E0070000}"/>
    <cellStyle name="_Budsj jan-10 BM 5 2" xfId="2028" xr:uid="{00000000-0005-0000-0000-0000E1070000}"/>
    <cellStyle name="_Budsj jan-10 BM 6" xfId="2029" xr:uid="{00000000-0005-0000-0000-0000E2070000}"/>
    <cellStyle name="_Budsj jan-10 BM 7" xfId="2030" xr:uid="{00000000-0005-0000-0000-0000E3070000}"/>
    <cellStyle name="_Budsj jan-10 BM 8" xfId="2031" xr:uid="{00000000-0005-0000-0000-0000E4070000}"/>
    <cellStyle name="_Budsj jan-10 BM 9" xfId="2032" xr:uid="{00000000-0005-0000-0000-0000E5070000}"/>
    <cellStyle name="_Budsj jan-10 PM" xfId="2033" xr:uid="{00000000-0005-0000-0000-0000E6070000}"/>
    <cellStyle name="_Budsj jan-10 PM 10" xfId="2034" xr:uid="{00000000-0005-0000-0000-0000E7070000}"/>
    <cellStyle name="_Budsj jan-10 PM 11" xfId="2035" xr:uid="{00000000-0005-0000-0000-0000E8070000}"/>
    <cellStyle name="_Budsj jan-10 PM 2" xfId="2036" xr:uid="{00000000-0005-0000-0000-0000E9070000}"/>
    <cellStyle name="_Budsj jan-10 PM 2 2" xfId="2037" xr:uid="{00000000-0005-0000-0000-0000EA070000}"/>
    <cellStyle name="_Budsj jan-10 PM 2 2 2" xfId="2038" xr:uid="{00000000-0005-0000-0000-0000EB070000}"/>
    <cellStyle name="_Budsj jan-10 PM 2 3" xfId="2039" xr:uid="{00000000-0005-0000-0000-0000EC070000}"/>
    <cellStyle name="_Budsj jan-10 PM 3" xfId="2040" xr:uid="{00000000-0005-0000-0000-0000ED070000}"/>
    <cellStyle name="_Budsj jan-10 PM 3 2" xfId="2041" xr:uid="{00000000-0005-0000-0000-0000EE070000}"/>
    <cellStyle name="_Budsj jan-10 PM 3 2 2" xfId="2042" xr:uid="{00000000-0005-0000-0000-0000EF070000}"/>
    <cellStyle name="_Budsj jan-10 PM 3 3" xfId="2043" xr:uid="{00000000-0005-0000-0000-0000F0070000}"/>
    <cellStyle name="_Budsj jan-10 PM 3 3 2" xfId="2044" xr:uid="{00000000-0005-0000-0000-0000F1070000}"/>
    <cellStyle name="_Budsj jan-10 PM 3 3 3" xfId="2045" xr:uid="{00000000-0005-0000-0000-0000F2070000}"/>
    <cellStyle name="_Budsj jan-10 PM 3 3 4" xfId="2046" xr:uid="{00000000-0005-0000-0000-0000F3070000}"/>
    <cellStyle name="_Budsj jan-10 PM 3 4" xfId="2047" xr:uid="{00000000-0005-0000-0000-0000F4070000}"/>
    <cellStyle name="_Budsj jan-10 PM 4" xfId="2048" xr:uid="{00000000-0005-0000-0000-0000F5070000}"/>
    <cellStyle name="_Budsj jan-10 PM 4 2" xfId="2049" xr:uid="{00000000-0005-0000-0000-0000F6070000}"/>
    <cellStyle name="_Budsj jan-10 PM 5" xfId="2050" xr:uid="{00000000-0005-0000-0000-0000F7070000}"/>
    <cellStyle name="_Budsj jan-10 PM 5 2" xfId="2051" xr:uid="{00000000-0005-0000-0000-0000F8070000}"/>
    <cellStyle name="_Budsj jan-10 PM 6" xfId="2052" xr:uid="{00000000-0005-0000-0000-0000F9070000}"/>
    <cellStyle name="_Budsj jan-10 PM 7" xfId="2053" xr:uid="{00000000-0005-0000-0000-0000FA070000}"/>
    <cellStyle name="_Budsj jan-10 PM 8" xfId="2054" xr:uid="{00000000-0005-0000-0000-0000FB070000}"/>
    <cellStyle name="_Budsj jan-10 PM 9" xfId="2055" xr:uid="{00000000-0005-0000-0000-0000FC070000}"/>
    <cellStyle name="_Budsj jan-10 sum" xfId="2056" xr:uid="{00000000-0005-0000-0000-0000FD070000}"/>
    <cellStyle name="_Budsj jan-10 sum 10" xfId="2057" xr:uid="{00000000-0005-0000-0000-0000FE070000}"/>
    <cellStyle name="_Budsj jan-10 sum 11" xfId="2058" xr:uid="{00000000-0005-0000-0000-0000FF070000}"/>
    <cellStyle name="_Budsj jan-10 sum 2" xfId="2059" xr:uid="{00000000-0005-0000-0000-000000080000}"/>
    <cellStyle name="_Budsj jan-10 sum 2 2" xfId="2060" xr:uid="{00000000-0005-0000-0000-000001080000}"/>
    <cellStyle name="_Budsj jan-10 sum 2 2 2" xfId="2061" xr:uid="{00000000-0005-0000-0000-000002080000}"/>
    <cellStyle name="_Budsj jan-10 sum 2 3" xfId="2062" xr:uid="{00000000-0005-0000-0000-000003080000}"/>
    <cellStyle name="_Budsj jan-10 sum 3" xfId="2063" xr:uid="{00000000-0005-0000-0000-000004080000}"/>
    <cellStyle name="_Budsj jan-10 sum 3 2" xfId="2064" xr:uid="{00000000-0005-0000-0000-000005080000}"/>
    <cellStyle name="_Budsj jan-10 sum 3 2 2" xfId="2065" xr:uid="{00000000-0005-0000-0000-000006080000}"/>
    <cellStyle name="_Budsj jan-10 sum 3 3" xfId="2066" xr:uid="{00000000-0005-0000-0000-000007080000}"/>
    <cellStyle name="_Budsj jan-10 sum 3 3 2" xfId="2067" xr:uid="{00000000-0005-0000-0000-000008080000}"/>
    <cellStyle name="_Budsj jan-10 sum 3 3 3" xfId="2068" xr:uid="{00000000-0005-0000-0000-000009080000}"/>
    <cellStyle name="_Budsj jan-10 sum 3 3 4" xfId="2069" xr:uid="{00000000-0005-0000-0000-00000A080000}"/>
    <cellStyle name="_Budsj jan-10 sum 3 4" xfId="2070" xr:uid="{00000000-0005-0000-0000-00000B080000}"/>
    <cellStyle name="_Budsj jan-10 sum 4" xfId="2071" xr:uid="{00000000-0005-0000-0000-00000C080000}"/>
    <cellStyle name="_Budsj jan-10 sum 4 2" xfId="2072" xr:uid="{00000000-0005-0000-0000-00000D080000}"/>
    <cellStyle name="_Budsj jan-10 sum 5" xfId="2073" xr:uid="{00000000-0005-0000-0000-00000E080000}"/>
    <cellStyle name="_Budsj jan-10 sum 5 2" xfId="2074" xr:uid="{00000000-0005-0000-0000-00000F080000}"/>
    <cellStyle name="_Budsj jan-10 sum 6" xfId="2075" xr:uid="{00000000-0005-0000-0000-000010080000}"/>
    <cellStyle name="_Budsj jan-10 sum 7" xfId="2076" xr:uid="{00000000-0005-0000-0000-000011080000}"/>
    <cellStyle name="_Budsj jan-10 sum 8" xfId="2077" xr:uid="{00000000-0005-0000-0000-000012080000}"/>
    <cellStyle name="_Budsj jan-10 sum 9" xfId="2078" xr:uid="{00000000-0005-0000-0000-000013080000}"/>
    <cellStyle name="_CBNA" xfId="2079" xr:uid="{00000000-0005-0000-0000-000014080000}"/>
    <cellStyle name="_CBNA 2" xfId="2080" xr:uid="{00000000-0005-0000-0000-000015080000}"/>
    <cellStyle name="_CBNA 2 2" xfId="2081" xr:uid="{00000000-0005-0000-0000-000016080000}"/>
    <cellStyle name="_CBNA 2 2 10" xfId="2082" xr:uid="{00000000-0005-0000-0000-000017080000}"/>
    <cellStyle name="_CBNA 2 2 10 2" xfId="2083" xr:uid="{00000000-0005-0000-0000-000018080000}"/>
    <cellStyle name="_CBNA 2 2 10 3" xfId="2084" xr:uid="{00000000-0005-0000-0000-000019080000}"/>
    <cellStyle name="_CBNA 2 2 10 4" xfId="2085" xr:uid="{00000000-0005-0000-0000-00001A080000}"/>
    <cellStyle name="_CBNA 2 2 10 5" xfId="2086" xr:uid="{00000000-0005-0000-0000-00001B080000}"/>
    <cellStyle name="_CBNA 2 2 11" xfId="2087" xr:uid="{00000000-0005-0000-0000-00001C080000}"/>
    <cellStyle name="_CBNA 2 2 11 2" xfId="2088" xr:uid="{00000000-0005-0000-0000-00001D080000}"/>
    <cellStyle name="_CBNA 2 2 11 3" xfId="2089" xr:uid="{00000000-0005-0000-0000-00001E080000}"/>
    <cellStyle name="_CBNA 2 2 11 4" xfId="2090" xr:uid="{00000000-0005-0000-0000-00001F080000}"/>
    <cellStyle name="_CBNA 2 2 11 5" xfId="2091" xr:uid="{00000000-0005-0000-0000-000020080000}"/>
    <cellStyle name="_CBNA 2 2 12" xfId="2092" xr:uid="{00000000-0005-0000-0000-000021080000}"/>
    <cellStyle name="_CBNA 2 2 12 2" xfId="2093" xr:uid="{00000000-0005-0000-0000-000022080000}"/>
    <cellStyle name="_CBNA 2 2 12 3" xfId="2094" xr:uid="{00000000-0005-0000-0000-000023080000}"/>
    <cellStyle name="_CBNA 2 2 12 4" xfId="2095" xr:uid="{00000000-0005-0000-0000-000024080000}"/>
    <cellStyle name="_CBNA 2 2 12 5" xfId="2096" xr:uid="{00000000-0005-0000-0000-000025080000}"/>
    <cellStyle name="_CBNA 2 2 13" xfId="2097" xr:uid="{00000000-0005-0000-0000-000026080000}"/>
    <cellStyle name="_CBNA 2 2 13 2" xfId="2098" xr:uid="{00000000-0005-0000-0000-000027080000}"/>
    <cellStyle name="_CBNA 2 2 13 3" xfId="2099" xr:uid="{00000000-0005-0000-0000-000028080000}"/>
    <cellStyle name="_CBNA 2 2 13 4" xfId="2100" xr:uid="{00000000-0005-0000-0000-000029080000}"/>
    <cellStyle name="_CBNA 2 2 13 5" xfId="2101" xr:uid="{00000000-0005-0000-0000-00002A080000}"/>
    <cellStyle name="_CBNA 2 2 14" xfId="2102" xr:uid="{00000000-0005-0000-0000-00002B080000}"/>
    <cellStyle name="_CBNA 2 2 14 2" xfId="2103" xr:uid="{00000000-0005-0000-0000-00002C080000}"/>
    <cellStyle name="_CBNA 2 2 14 3" xfId="2104" xr:uid="{00000000-0005-0000-0000-00002D080000}"/>
    <cellStyle name="_CBNA 2 2 14 4" xfId="2105" xr:uid="{00000000-0005-0000-0000-00002E080000}"/>
    <cellStyle name="_CBNA 2 2 14 5" xfId="2106" xr:uid="{00000000-0005-0000-0000-00002F080000}"/>
    <cellStyle name="_CBNA 2 2 15" xfId="2107" xr:uid="{00000000-0005-0000-0000-000030080000}"/>
    <cellStyle name="_CBNA 2 2 15 2" xfId="2108" xr:uid="{00000000-0005-0000-0000-000031080000}"/>
    <cellStyle name="_CBNA 2 2 15 3" xfId="2109" xr:uid="{00000000-0005-0000-0000-000032080000}"/>
    <cellStyle name="_CBNA 2 2 15 4" xfId="2110" xr:uid="{00000000-0005-0000-0000-000033080000}"/>
    <cellStyle name="_CBNA 2 2 15 5" xfId="2111" xr:uid="{00000000-0005-0000-0000-000034080000}"/>
    <cellStyle name="_CBNA 2 2 16" xfId="2112" xr:uid="{00000000-0005-0000-0000-000035080000}"/>
    <cellStyle name="_CBNA 2 2 16 2" xfId="2113" xr:uid="{00000000-0005-0000-0000-000036080000}"/>
    <cellStyle name="_CBNA 2 2 16 3" xfId="2114" xr:uid="{00000000-0005-0000-0000-000037080000}"/>
    <cellStyle name="_CBNA 2 2 16 4" xfId="2115" xr:uid="{00000000-0005-0000-0000-000038080000}"/>
    <cellStyle name="_CBNA 2 2 16 5" xfId="2116" xr:uid="{00000000-0005-0000-0000-000039080000}"/>
    <cellStyle name="_CBNA 2 2 17" xfId="2117" xr:uid="{00000000-0005-0000-0000-00003A080000}"/>
    <cellStyle name="_CBNA 2 2 17 2" xfId="2118" xr:uid="{00000000-0005-0000-0000-00003B080000}"/>
    <cellStyle name="_CBNA 2 2 17 3" xfId="2119" xr:uid="{00000000-0005-0000-0000-00003C080000}"/>
    <cellStyle name="_CBNA 2 2 17 4" xfId="2120" xr:uid="{00000000-0005-0000-0000-00003D080000}"/>
    <cellStyle name="_CBNA 2 2 17 5" xfId="2121" xr:uid="{00000000-0005-0000-0000-00003E080000}"/>
    <cellStyle name="_CBNA 2 2 18" xfId="2122" xr:uid="{00000000-0005-0000-0000-00003F080000}"/>
    <cellStyle name="_CBNA 2 2 19" xfId="2123" xr:uid="{00000000-0005-0000-0000-000040080000}"/>
    <cellStyle name="_CBNA 2 2 2" xfId="2124" xr:uid="{00000000-0005-0000-0000-000041080000}"/>
    <cellStyle name="_CBNA 2 2 2 2" xfId="2125" xr:uid="{00000000-0005-0000-0000-000042080000}"/>
    <cellStyle name="_CBNA 2 2 2 3" xfId="2126" xr:uid="{00000000-0005-0000-0000-000043080000}"/>
    <cellStyle name="_CBNA 2 2 2 4" xfId="2127" xr:uid="{00000000-0005-0000-0000-000044080000}"/>
    <cellStyle name="_CBNA 2 2 2 5" xfId="2128" xr:uid="{00000000-0005-0000-0000-000045080000}"/>
    <cellStyle name="_CBNA 2 2 20" xfId="2129" xr:uid="{00000000-0005-0000-0000-000046080000}"/>
    <cellStyle name="_CBNA 2 2 21" xfId="2130" xr:uid="{00000000-0005-0000-0000-000047080000}"/>
    <cellStyle name="_CBNA 2 2 3" xfId="2131" xr:uid="{00000000-0005-0000-0000-000048080000}"/>
    <cellStyle name="_CBNA 2 2 3 2" xfId="2132" xr:uid="{00000000-0005-0000-0000-000049080000}"/>
    <cellStyle name="_CBNA 2 2 3 3" xfId="2133" xr:uid="{00000000-0005-0000-0000-00004A080000}"/>
    <cellStyle name="_CBNA 2 2 3 4" xfId="2134" xr:uid="{00000000-0005-0000-0000-00004B080000}"/>
    <cellStyle name="_CBNA 2 2 3 5" xfId="2135" xr:uid="{00000000-0005-0000-0000-00004C080000}"/>
    <cellStyle name="_CBNA 2 2 4" xfId="2136" xr:uid="{00000000-0005-0000-0000-00004D080000}"/>
    <cellStyle name="_CBNA 2 2 4 2" xfId="2137" xr:uid="{00000000-0005-0000-0000-00004E080000}"/>
    <cellStyle name="_CBNA 2 2 4 3" xfId="2138" xr:uid="{00000000-0005-0000-0000-00004F080000}"/>
    <cellStyle name="_CBNA 2 2 4 4" xfId="2139" xr:uid="{00000000-0005-0000-0000-000050080000}"/>
    <cellStyle name="_CBNA 2 2 4 5" xfId="2140" xr:uid="{00000000-0005-0000-0000-000051080000}"/>
    <cellStyle name="_CBNA 2 2 5" xfId="2141" xr:uid="{00000000-0005-0000-0000-000052080000}"/>
    <cellStyle name="_CBNA 2 2 5 2" xfId="2142" xr:uid="{00000000-0005-0000-0000-000053080000}"/>
    <cellStyle name="_CBNA 2 2 5 3" xfId="2143" xr:uid="{00000000-0005-0000-0000-000054080000}"/>
    <cellStyle name="_CBNA 2 2 5 4" xfId="2144" xr:uid="{00000000-0005-0000-0000-000055080000}"/>
    <cellStyle name="_CBNA 2 2 5 5" xfId="2145" xr:uid="{00000000-0005-0000-0000-000056080000}"/>
    <cellStyle name="_CBNA 2 2 6" xfId="2146" xr:uid="{00000000-0005-0000-0000-000057080000}"/>
    <cellStyle name="_CBNA 2 2 6 2" xfId="2147" xr:uid="{00000000-0005-0000-0000-000058080000}"/>
    <cellStyle name="_CBNA 2 2 6 3" xfId="2148" xr:uid="{00000000-0005-0000-0000-000059080000}"/>
    <cellStyle name="_CBNA 2 2 6 4" xfId="2149" xr:uid="{00000000-0005-0000-0000-00005A080000}"/>
    <cellStyle name="_CBNA 2 2 6 5" xfId="2150" xr:uid="{00000000-0005-0000-0000-00005B080000}"/>
    <cellStyle name="_CBNA 2 2 7" xfId="2151" xr:uid="{00000000-0005-0000-0000-00005C080000}"/>
    <cellStyle name="_CBNA 2 2 7 2" xfId="2152" xr:uid="{00000000-0005-0000-0000-00005D080000}"/>
    <cellStyle name="_CBNA 2 2 7 3" xfId="2153" xr:uid="{00000000-0005-0000-0000-00005E080000}"/>
    <cellStyle name="_CBNA 2 2 7 4" xfId="2154" xr:uid="{00000000-0005-0000-0000-00005F080000}"/>
    <cellStyle name="_CBNA 2 2 7 5" xfId="2155" xr:uid="{00000000-0005-0000-0000-000060080000}"/>
    <cellStyle name="_CBNA 2 2 8" xfId="2156" xr:uid="{00000000-0005-0000-0000-000061080000}"/>
    <cellStyle name="_CBNA 2 2 8 2" xfId="2157" xr:uid="{00000000-0005-0000-0000-000062080000}"/>
    <cellStyle name="_CBNA 2 2 8 3" xfId="2158" xr:uid="{00000000-0005-0000-0000-000063080000}"/>
    <cellStyle name="_CBNA 2 2 8 4" xfId="2159" xr:uid="{00000000-0005-0000-0000-000064080000}"/>
    <cellStyle name="_CBNA 2 2 8 5" xfId="2160" xr:uid="{00000000-0005-0000-0000-000065080000}"/>
    <cellStyle name="_CBNA 2 2 9" xfId="2161" xr:uid="{00000000-0005-0000-0000-000066080000}"/>
    <cellStyle name="_CBNA 2 2 9 2" xfId="2162" xr:uid="{00000000-0005-0000-0000-000067080000}"/>
    <cellStyle name="_CBNA 2 2 9 3" xfId="2163" xr:uid="{00000000-0005-0000-0000-000068080000}"/>
    <cellStyle name="_CBNA 2 2 9 4" xfId="2164" xr:uid="{00000000-0005-0000-0000-000069080000}"/>
    <cellStyle name="_CBNA 2 2 9 5" xfId="2165" xr:uid="{00000000-0005-0000-0000-00006A080000}"/>
    <cellStyle name="_CBNA 2 3" xfId="2166" xr:uid="{00000000-0005-0000-0000-00006B080000}"/>
    <cellStyle name="_CBNA 2 4" xfId="2167" xr:uid="{00000000-0005-0000-0000-00006C080000}"/>
    <cellStyle name="_CBNA 2 5" xfId="2168" xr:uid="{00000000-0005-0000-0000-00006D080000}"/>
    <cellStyle name="_CBNA 2 6" xfId="2169" xr:uid="{00000000-0005-0000-0000-00006E080000}"/>
    <cellStyle name="_CBNA 3" xfId="2170" xr:uid="{00000000-0005-0000-0000-00006F080000}"/>
    <cellStyle name="_CBNA 3 10" xfId="2171" xr:uid="{00000000-0005-0000-0000-000070080000}"/>
    <cellStyle name="_CBNA 3 10 2" xfId="2172" xr:uid="{00000000-0005-0000-0000-000071080000}"/>
    <cellStyle name="_CBNA 3 10 3" xfId="2173" xr:uid="{00000000-0005-0000-0000-000072080000}"/>
    <cellStyle name="_CBNA 3 10 4" xfId="2174" xr:uid="{00000000-0005-0000-0000-000073080000}"/>
    <cellStyle name="_CBNA 3 10 5" xfId="2175" xr:uid="{00000000-0005-0000-0000-000074080000}"/>
    <cellStyle name="_CBNA 3 11" xfId="2176" xr:uid="{00000000-0005-0000-0000-000075080000}"/>
    <cellStyle name="_CBNA 3 11 2" xfId="2177" xr:uid="{00000000-0005-0000-0000-000076080000}"/>
    <cellStyle name="_CBNA 3 11 3" xfId="2178" xr:uid="{00000000-0005-0000-0000-000077080000}"/>
    <cellStyle name="_CBNA 3 11 4" xfId="2179" xr:uid="{00000000-0005-0000-0000-000078080000}"/>
    <cellStyle name="_CBNA 3 11 5" xfId="2180" xr:uid="{00000000-0005-0000-0000-000079080000}"/>
    <cellStyle name="_CBNA 3 12" xfId="2181" xr:uid="{00000000-0005-0000-0000-00007A080000}"/>
    <cellStyle name="_CBNA 3 12 2" xfId="2182" xr:uid="{00000000-0005-0000-0000-00007B080000}"/>
    <cellStyle name="_CBNA 3 12 3" xfId="2183" xr:uid="{00000000-0005-0000-0000-00007C080000}"/>
    <cellStyle name="_CBNA 3 12 4" xfId="2184" xr:uid="{00000000-0005-0000-0000-00007D080000}"/>
    <cellStyle name="_CBNA 3 12 5" xfId="2185" xr:uid="{00000000-0005-0000-0000-00007E080000}"/>
    <cellStyle name="_CBNA 3 13" xfId="2186" xr:uid="{00000000-0005-0000-0000-00007F080000}"/>
    <cellStyle name="_CBNA 3 13 2" xfId="2187" xr:uid="{00000000-0005-0000-0000-000080080000}"/>
    <cellStyle name="_CBNA 3 13 3" xfId="2188" xr:uid="{00000000-0005-0000-0000-000081080000}"/>
    <cellStyle name="_CBNA 3 13 4" xfId="2189" xr:uid="{00000000-0005-0000-0000-000082080000}"/>
    <cellStyle name="_CBNA 3 13 5" xfId="2190" xr:uid="{00000000-0005-0000-0000-000083080000}"/>
    <cellStyle name="_CBNA 3 14" xfId="2191" xr:uid="{00000000-0005-0000-0000-000084080000}"/>
    <cellStyle name="_CBNA 3 14 2" xfId="2192" xr:uid="{00000000-0005-0000-0000-000085080000}"/>
    <cellStyle name="_CBNA 3 14 3" xfId="2193" xr:uid="{00000000-0005-0000-0000-000086080000}"/>
    <cellStyle name="_CBNA 3 14 4" xfId="2194" xr:uid="{00000000-0005-0000-0000-000087080000}"/>
    <cellStyle name="_CBNA 3 14 5" xfId="2195" xr:uid="{00000000-0005-0000-0000-000088080000}"/>
    <cellStyle name="_CBNA 3 15" xfId="2196" xr:uid="{00000000-0005-0000-0000-000089080000}"/>
    <cellStyle name="_CBNA 3 15 2" xfId="2197" xr:uid="{00000000-0005-0000-0000-00008A080000}"/>
    <cellStyle name="_CBNA 3 15 3" xfId="2198" xr:uid="{00000000-0005-0000-0000-00008B080000}"/>
    <cellStyle name="_CBNA 3 15 4" xfId="2199" xr:uid="{00000000-0005-0000-0000-00008C080000}"/>
    <cellStyle name="_CBNA 3 15 5" xfId="2200" xr:uid="{00000000-0005-0000-0000-00008D080000}"/>
    <cellStyle name="_CBNA 3 16" xfId="2201" xr:uid="{00000000-0005-0000-0000-00008E080000}"/>
    <cellStyle name="_CBNA 3 16 2" xfId="2202" xr:uid="{00000000-0005-0000-0000-00008F080000}"/>
    <cellStyle name="_CBNA 3 16 3" xfId="2203" xr:uid="{00000000-0005-0000-0000-000090080000}"/>
    <cellStyle name="_CBNA 3 16 4" xfId="2204" xr:uid="{00000000-0005-0000-0000-000091080000}"/>
    <cellStyle name="_CBNA 3 16 5" xfId="2205" xr:uid="{00000000-0005-0000-0000-000092080000}"/>
    <cellStyle name="_CBNA 3 17" xfId="2206" xr:uid="{00000000-0005-0000-0000-000093080000}"/>
    <cellStyle name="_CBNA 3 17 2" xfId="2207" xr:uid="{00000000-0005-0000-0000-000094080000}"/>
    <cellStyle name="_CBNA 3 17 3" xfId="2208" xr:uid="{00000000-0005-0000-0000-000095080000}"/>
    <cellStyle name="_CBNA 3 17 4" xfId="2209" xr:uid="{00000000-0005-0000-0000-000096080000}"/>
    <cellStyle name="_CBNA 3 17 5" xfId="2210" xr:uid="{00000000-0005-0000-0000-000097080000}"/>
    <cellStyle name="_CBNA 3 18" xfId="2211" xr:uid="{00000000-0005-0000-0000-000098080000}"/>
    <cellStyle name="_CBNA 3 19" xfId="2212" xr:uid="{00000000-0005-0000-0000-000099080000}"/>
    <cellStyle name="_CBNA 3 2" xfId="2213" xr:uid="{00000000-0005-0000-0000-00009A080000}"/>
    <cellStyle name="_CBNA 3 2 2" xfId="2214" xr:uid="{00000000-0005-0000-0000-00009B080000}"/>
    <cellStyle name="_CBNA 3 2 3" xfId="2215" xr:uid="{00000000-0005-0000-0000-00009C080000}"/>
    <cellStyle name="_CBNA 3 2 4" xfId="2216" xr:uid="{00000000-0005-0000-0000-00009D080000}"/>
    <cellStyle name="_CBNA 3 2 5" xfId="2217" xr:uid="{00000000-0005-0000-0000-00009E080000}"/>
    <cellStyle name="_CBNA 3 20" xfId="2218" xr:uid="{00000000-0005-0000-0000-00009F080000}"/>
    <cellStyle name="_CBNA 3 21" xfId="2219" xr:uid="{00000000-0005-0000-0000-0000A0080000}"/>
    <cellStyle name="_CBNA 3 3" xfId="2220" xr:uid="{00000000-0005-0000-0000-0000A1080000}"/>
    <cellStyle name="_CBNA 3 3 2" xfId="2221" xr:uid="{00000000-0005-0000-0000-0000A2080000}"/>
    <cellStyle name="_CBNA 3 3 3" xfId="2222" xr:uid="{00000000-0005-0000-0000-0000A3080000}"/>
    <cellStyle name="_CBNA 3 3 4" xfId="2223" xr:uid="{00000000-0005-0000-0000-0000A4080000}"/>
    <cellStyle name="_CBNA 3 3 5" xfId="2224" xr:uid="{00000000-0005-0000-0000-0000A5080000}"/>
    <cellStyle name="_CBNA 3 4" xfId="2225" xr:uid="{00000000-0005-0000-0000-0000A6080000}"/>
    <cellStyle name="_CBNA 3 4 2" xfId="2226" xr:uid="{00000000-0005-0000-0000-0000A7080000}"/>
    <cellStyle name="_CBNA 3 4 3" xfId="2227" xr:uid="{00000000-0005-0000-0000-0000A8080000}"/>
    <cellStyle name="_CBNA 3 4 4" xfId="2228" xr:uid="{00000000-0005-0000-0000-0000A9080000}"/>
    <cellStyle name="_CBNA 3 4 5" xfId="2229" xr:uid="{00000000-0005-0000-0000-0000AA080000}"/>
    <cellStyle name="_CBNA 3 5" xfId="2230" xr:uid="{00000000-0005-0000-0000-0000AB080000}"/>
    <cellStyle name="_CBNA 3 5 2" xfId="2231" xr:uid="{00000000-0005-0000-0000-0000AC080000}"/>
    <cellStyle name="_CBNA 3 5 3" xfId="2232" xr:uid="{00000000-0005-0000-0000-0000AD080000}"/>
    <cellStyle name="_CBNA 3 5 4" xfId="2233" xr:uid="{00000000-0005-0000-0000-0000AE080000}"/>
    <cellStyle name="_CBNA 3 5 5" xfId="2234" xr:uid="{00000000-0005-0000-0000-0000AF080000}"/>
    <cellStyle name="_CBNA 3 6" xfId="2235" xr:uid="{00000000-0005-0000-0000-0000B0080000}"/>
    <cellStyle name="_CBNA 3 6 2" xfId="2236" xr:uid="{00000000-0005-0000-0000-0000B1080000}"/>
    <cellStyle name="_CBNA 3 6 3" xfId="2237" xr:uid="{00000000-0005-0000-0000-0000B2080000}"/>
    <cellStyle name="_CBNA 3 6 4" xfId="2238" xr:uid="{00000000-0005-0000-0000-0000B3080000}"/>
    <cellStyle name="_CBNA 3 6 5" xfId="2239" xr:uid="{00000000-0005-0000-0000-0000B4080000}"/>
    <cellStyle name="_CBNA 3 7" xfId="2240" xr:uid="{00000000-0005-0000-0000-0000B5080000}"/>
    <cellStyle name="_CBNA 3 7 2" xfId="2241" xr:uid="{00000000-0005-0000-0000-0000B6080000}"/>
    <cellStyle name="_CBNA 3 7 3" xfId="2242" xr:uid="{00000000-0005-0000-0000-0000B7080000}"/>
    <cellStyle name="_CBNA 3 7 4" xfId="2243" xr:uid="{00000000-0005-0000-0000-0000B8080000}"/>
    <cellStyle name="_CBNA 3 7 5" xfId="2244" xr:uid="{00000000-0005-0000-0000-0000B9080000}"/>
    <cellStyle name="_CBNA 3 8" xfId="2245" xr:uid="{00000000-0005-0000-0000-0000BA080000}"/>
    <cellStyle name="_CBNA 3 8 2" xfId="2246" xr:uid="{00000000-0005-0000-0000-0000BB080000}"/>
    <cellStyle name="_CBNA 3 8 3" xfId="2247" xr:uid="{00000000-0005-0000-0000-0000BC080000}"/>
    <cellStyle name="_CBNA 3 8 4" xfId="2248" xr:uid="{00000000-0005-0000-0000-0000BD080000}"/>
    <cellStyle name="_CBNA 3 8 5" xfId="2249" xr:uid="{00000000-0005-0000-0000-0000BE080000}"/>
    <cellStyle name="_CBNA 3 9" xfId="2250" xr:uid="{00000000-0005-0000-0000-0000BF080000}"/>
    <cellStyle name="_CBNA 3 9 2" xfId="2251" xr:uid="{00000000-0005-0000-0000-0000C0080000}"/>
    <cellStyle name="_CBNA 3 9 3" xfId="2252" xr:uid="{00000000-0005-0000-0000-0000C1080000}"/>
    <cellStyle name="_CBNA 3 9 4" xfId="2253" xr:uid="{00000000-0005-0000-0000-0000C2080000}"/>
    <cellStyle name="_CBNA 3 9 5" xfId="2254" xr:uid="{00000000-0005-0000-0000-0000C3080000}"/>
    <cellStyle name="_CBNA 4" xfId="2255" xr:uid="{00000000-0005-0000-0000-0000C4080000}"/>
    <cellStyle name="_CBNA 5" xfId="2256" xr:uid="{00000000-0005-0000-0000-0000C5080000}"/>
    <cellStyle name="_CBNA 6" xfId="2257" xr:uid="{00000000-0005-0000-0000-0000C6080000}"/>
    <cellStyle name="_CBNA 7" xfId="2258" xr:uid="{00000000-0005-0000-0000-0000C7080000}"/>
    <cellStyle name="_Comma" xfId="2259" xr:uid="{00000000-0005-0000-0000-0000C8080000}"/>
    <cellStyle name="_Comma 10" xfId="2260" xr:uid="{00000000-0005-0000-0000-0000C9080000}"/>
    <cellStyle name="_Comma 10 2" xfId="2261" xr:uid="{00000000-0005-0000-0000-0000CA080000}"/>
    <cellStyle name="_Comma 11" xfId="2262" xr:uid="{00000000-0005-0000-0000-0000CB080000}"/>
    <cellStyle name="_Comma 12" xfId="2263" xr:uid="{00000000-0005-0000-0000-0000CC080000}"/>
    <cellStyle name="_Comma 13" xfId="2264" xr:uid="{00000000-0005-0000-0000-0000CD080000}"/>
    <cellStyle name="_Comma 2" xfId="2265" xr:uid="{00000000-0005-0000-0000-0000CE080000}"/>
    <cellStyle name="_Comma 2 2" xfId="2266" xr:uid="{00000000-0005-0000-0000-0000CF080000}"/>
    <cellStyle name="_Comma 2 2 2" xfId="2267" xr:uid="{00000000-0005-0000-0000-0000D0080000}"/>
    <cellStyle name="_Comma 2 2 2 2" xfId="2268" xr:uid="{00000000-0005-0000-0000-0000D1080000}"/>
    <cellStyle name="_Comma 2 2 2 2 2" xfId="2269" xr:uid="{00000000-0005-0000-0000-0000D2080000}"/>
    <cellStyle name="_Comma 2 2 2 2 3" xfId="2270" xr:uid="{00000000-0005-0000-0000-0000D3080000}"/>
    <cellStyle name="_Comma 2 2 2 3" xfId="2271" xr:uid="{00000000-0005-0000-0000-0000D4080000}"/>
    <cellStyle name="_Comma 2 2 2 4" xfId="2272" xr:uid="{00000000-0005-0000-0000-0000D5080000}"/>
    <cellStyle name="_Comma 2 2 3" xfId="2273" xr:uid="{00000000-0005-0000-0000-0000D6080000}"/>
    <cellStyle name="_Comma 2 2 3 2" xfId="2274" xr:uid="{00000000-0005-0000-0000-0000D7080000}"/>
    <cellStyle name="_Comma 2 2 3 3" xfId="2275" xr:uid="{00000000-0005-0000-0000-0000D8080000}"/>
    <cellStyle name="_Comma 2 2 4" xfId="2276" xr:uid="{00000000-0005-0000-0000-0000D9080000}"/>
    <cellStyle name="_Comma 2 2 5" xfId="2277" xr:uid="{00000000-0005-0000-0000-0000DA080000}"/>
    <cellStyle name="_Comma 2 3" xfId="2278" xr:uid="{00000000-0005-0000-0000-0000DB080000}"/>
    <cellStyle name="_Comma 2 3 2" xfId="2279" xr:uid="{00000000-0005-0000-0000-0000DC080000}"/>
    <cellStyle name="_Comma 2 3 2 2" xfId="2280" xr:uid="{00000000-0005-0000-0000-0000DD080000}"/>
    <cellStyle name="_Comma 2 3 2 3" xfId="2281" xr:uid="{00000000-0005-0000-0000-0000DE080000}"/>
    <cellStyle name="_Comma 2 3 3" xfId="2282" xr:uid="{00000000-0005-0000-0000-0000DF080000}"/>
    <cellStyle name="_Comma 2 3 4" xfId="2283" xr:uid="{00000000-0005-0000-0000-0000E0080000}"/>
    <cellStyle name="_Comma 2 4" xfId="2284" xr:uid="{00000000-0005-0000-0000-0000E1080000}"/>
    <cellStyle name="_Comma 2 4 2" xfId="2285" xr:uid="{00000000-0005-0000-0000-0000E2080000}"/>
    <cellStyle name="_Comma 2 4 2 2" xfId="2286" xr:uid="{00000000-0005-0000-0000-0000E3080000}"/>
    <cellStyle name="_Comma 2 4 3" xfId="2287" xr:uid="{00000000-0005-0000-0000-0000E4080000}"/>
    <cellStyle name="_Comma 2 5" xfId="2288" xr:uid="{00000000-0005-0000-0000-0000E5080000}"/>
    <cellStyle name="_Comma 2 5 2" xfId="2289" xr:uid="{00000000-0005-0000-0000-0000E6080000}"/>
    <cellStyle name="_Comma 2 6" xfId="2290" xr:uid="{00000000-0005-0000-0000-0000E7080000}"/>
    <cellStyle name="_Comma 3" xfId="2291" xr:uid="{00000000-0005-0000-0000-0000E8080000}"/>
    <cellStyle name="_Comma 3 2" xfId="2292" xr:uid="{00000000-0005-0000-0000-0000E9080000}"/>
    <cellStyle name="_Comma 3 2 2" xfId="2293" xr:uid="{00000000-0005-0000-0000-0000EA080000}"/>
    <cellStyle name="_Comma 3 2 2 2" xfId="2294" xr:uid="{00000000-0005-0000-0000-0000EB080000}"/>
    <cellStyle name="_Comma 3 2 2 3" xfId="2295" xr:uid="{00000000-0005-0000-0000-0000EC080000}"/>
    <cellStyle name="_Comma 3 2 3" xfId="2296" xr:uid="{00000000-0005-0000-0000-0000ED080000}"/>
    <cellStyle name="_Comma 3 2 4" xfId="2297" xr:uid="{00000000-0005-0000-0000-0000EE080000}"/>
    <cellStyle name="_Comma 3 3" xfId="2298" xr:uid="{00000000-0005-0000-0000-0000EF080000}"/>
    <cellStyle name="_Comma 3 3 2" xfId="2299" xr:uid="{00000000-0005-0000-0000-0000F0080000}"/>
    <cellStyle name="_Comma 3 3 3" xfId="2300" xr:uid="{00000000-0005-0000-0000-0000F1080000}"/>
    <cellStyle name="_Comma 3 3 4" xfId="2301" xr:uid="{00000000-0005-0000-0000-0000F2080000}"/>
    <cellStyle name="_Comma 3 4" xfId="2302" xr:uid="{00000000-0005-0000-0000-0000F3080000}"/>
    <cellStyle name="_Comma 3 5" xfId="2303" xr:uid="{00000000-0005-0000-0000-0000F4080000}"/>
    <cellStyle name="_Comma 4" xfId="2304" xr:uid="{00000000-0005-0000-0000-0000F5080000}"/>
    <cellStyle name="_Comma 4 2" xfId="2305" xr:uid="{00000000-0005-0000-0000-0000F6080000}"/>
    <cellStyle name="_Comma 4 2 2" xfId="2306" xr:uid="{00000000-0005-0000-0000-0000F7080000}"/>
    <cellStyle name="_Comma 4 2 2 2" xfId="2307" xr:uid="{00000000-0005-0000-0000-0000F8080000}"/>
    <cellStyle name="_Comma 4 2 2 2 2" xfId="2308" xr:uid="{00000000-0005-0000-0000-0000F9080000}"/>
    <cellStyle name="_Comma 4 2 2 2 3" xfId="2309" xr:uid="{00000000-0005-0000-0000-0000FA080000}"/>
    <cellStyle name="_Comma 4 2 2 3" xfId="2310" xr:uid="{00000000-0005-0000-0000-0000FB080000}"/>
    <cellStyle name="_Comma 4 2 2 4" xfId="2311" xr:uid="{00000000-0005-0000-0000-0000FC080000}"/>
    <cellStyle name="_Comma 4 2 3" xfId="2312" xr:uid="{00000000-0005-0000-0000-0000FD080000}"/>
    <cellStyle name="_Comma 4 2 3 2" xfId="2313" xr:uid="{00000000-0005-0000-0000-0000FE080000}"/>
    <cellStyle name="_Comma 4 2 3 3" xfId="2314" xr:uid="{00000000-0005-0000-0000-0000FF080000}"/>
    <cellStyle name="_Comma 4 2 4" xfId="2315" xr:uid="{00000000-0005-0000-0000-000000090000}"/>
    <cellStyle name="_Comma 4 2 5" xfId="2316" xr:uid="{00000000-0005-0000-0000-000001090000}"/>
    <cellStyle name="_Comma 4 3" xfId="2317" xr:uid="{00000000-0005-0000-0000-000002090000}"/>
    <cellStyle name="_Comma 4 3 2" xfId="2318" xr:uid="{00000000-0005-0000-0000-000003090000}"/>
    <cellStyle name="_Comma 4 3 2 2" xfId="2319" xr:uid="{00000000-0005-0000-0000-000004090000}"/>
    <cellStyle name="_Comma 4 3 2 3" xfId="2320" xr:uid="{00000000-0005-0000-0000-000005090000}"/>
    <cellStyle name="_Comma 4 3 3" xfId="2321" xr:uid="{00000000-0005-0000-0000-000006090000}"/>
    <cellStyle name="_Comma 4 3 4" xfId="2322" xr:uid="{00000000-0005-0000-0000-000007090000}"/>
    <cellStyle name="_Comma 4 4" xfId="2323" xr:uid="{00000000-0005-0000-0000-000008090000}"/>
    <cellStyle name="_Comma 4 4 2" xfId="2324" xr:uid="{00000000-0005-0000-0000-000009090000}"/>
    <cellStyle name="_Comma 4 4 3" xfId="2325" xr:uid="{00000000-0005-0000-0000-00000A090000}"/>
    <cellStyle name="_Comma 4 5" xfId="2326" xr:uid="{00000000-0005-0000-0000-00000B090000}"/>
    <cellStyle name="_Comma 4 6" xfId="2327" xr:uid="{00000000-0005-0000-0000-00000C090000}"/>
    <cellStyle name="_Comma 5" xfId="2328" xr:uid="{00000000-0005-0000-0000-00000D090000}"/>
    <cellStyle name="_Comma 5 2" xfId="2329" xr:uid="{00000000-0005-0000-0000-00000E090000}"/>
    <cellStyle name="_Comma 5 2 2" xfId="2330" xr:uid="{00000000-0005-0000-0000-00000F090000}"/>
    <cellStyle name="_Comma 5 2 2 2" xfId="2331" xr:uid="{00000000-0005-0000-0000-000010090000}"/>
    <cellStyle name="_Comma 5 2 2 2 2" xfId="2332" xr:uid="{00000000-0005-0000-0000-000011090000}"/>
    <cellStyle name="_Comma 5 2 2 2 3" xfId="2333" xr:uid="{00000000-0005-0000-0000-000012090000}"/>
    <cellStyle name="_Comma 5 2 2 3" xfId="2334" xr:uid="{00000000-0005-0000-0000-000013090000}"/>
    <cellStyle name="_Comma 5 2 2 4" xfId="2335" xr:uid="{00000000-0005-0000-0000-000014090000}"/>
    <cellStyle name="_Comma 5 2 3" xfId="2336" xr:uid="{00000000-0005-0000-0000-000015090000}"/>
    <cellStyle name="_Comma 5 2 3 2" xfId="2337" xr:uid="{00000000-0005-0000-0000-000016090000}"/>
    <cellStyle name="_Comma 5 2 3 3" xfId="2338" xr:uid="{00000000-0005-0000-0000-000017090000}"/>
    <cellStyle name="_Comma 5 2 4" xfId="2339" xr:uid="{00000000-0005-0000-0000-000018090000}"/>
    <cellStyle name="_Comma 5 2 5" xfId="2340" xr:uid="{00000000-0005-0000-0000-000019090000}"/>
    <cellStyle name="_Comma 5 3" xfId="2341" xr:uid="{00000000-0005-0000-0000-00001A090000}"/>
    <cellStyle name="_Comma 5 3 2" xfId="2342" xr:uid="{00000000-0005-0000-0000-00001B090000}"/>
    <cellStyle name="_Comma 5 3 2 2" xfId="2343" xr:uid="{00000000-0005-0000-0000-00001C090000}"/>
    <cellStyle name="_Comma 5 3 2 3" xfId="2344" xr:uid="{00000000-0005-0000-0000-00001D090000}"/>
    <cellStyle name="_Comma 5 3 3" xfId="2345" xr:uid="{00000000-0005-0000-0000-00001E090000}"/>
    <cellStyle name="_Comma 5 3 4" xfId="2346" xr:uid="{00000000-0005-0000-0000-00001F090000}"/>
    <cellStyle name="_Comma 5 4" xfId="2347" xr:uid="{00000000-0005-0000-0000-000020090000}"/>
    <cellStyle name="_Comma 5 4 2" xfId="2348" xr:uid="{00000000-0005-0000-0000-000021090000}"/>
    <cellStyle name="_Comma 5 4 3" xfId="2349" xr:uid="{00000000-0005-0000-0000-000022090000}"/>
    <cellStyle name="_Comma 5 5" xfId="2350" xr:uid="{00000000-0005-0000-0000-000023090000}"/>
    <cellStyle name="_Comma 5 6" xfId="2351" xr:uid="{00000000-0005-0000-0000-000024090000}"/>
    <cellStyle name="_Comma 6" xfId="2352" xr:uid="{00000000-0005-0000-0000-000025090000}"/>
    <cellStyle name="_Comma 6 2" xfId="2353" xr:uid="{00000000-0005-0000-0000-000026090000}"/>
    <cellStyle name="_Comma 6 2 2" xfId="2354" xr:uid="{00000000-0005-0000-0000-000027090000}"/>
    <cellStyle name="_Comma 6 2 2 2" xfId="2355" xr:uid="{00000000-0005-0000-0000-000028090000}"/>
    <cellStyle name="_Comma 6 2 2 2 2" xfId="2356" xr:uid="{00000000-0005-0000-0000-000029090000}"/>
    <cellStyle name="_Comma 6 2 2 2 3" xfId="2357" xr:uid="{00000000-0005-0000-0000-00002A090000}"/>
    <cellStyle name="_Comma 6 2 2 3" xfId="2358" xr:uid="{00000000-0005-0000-0000-00002B090000}"/>
    <cellStyle name="_Comma 6 2 2 4" xfId="2359" xr:uid="{00000000-0005-0000-0000-00002C090000}"/>
    <cellStyle name="_Comma 6 2 3" xfId="2360" xr:uid="{00000000-0005-0000-0000-00002D090000}"/>
    <cellStyle name="_Comma 6 2 3 2" xfId="2361" xr:uid="{00000000-0005-0000-0000-00002E090000}"/>
    <cellStyle name="_Comma 6 2 3 3" xfId="2362" xr:uid="{00000000-0005-0000-0000-00002F090000}"/>
    <cellStyle name="_Comma 6 2 4" xfId="2363" xr:uid="{00000000-0005-0000-0000-000030090000}"/>
    <cellStyle name="_Comma 6 2 5" xfId="2364" xr:uid="{00000000-0005-0000-0000-000031090000}"/>
    <cellStyle name="_Comma 6 3" xfId="2365" xr:uid="{00000000-0005-0000-0000-000032090000}"/>
    <cellStyle name="_Comma 6 3 2" xfId="2366" xr:uid="{00000000-0005-0000-0000-000033090000}"/>
    <cellStyle name="_Comma 6 3 2 2" xfId="2367" xr:uid="{00000000-0005-0000-0000-000034090000}"/>
    <cellStyle name="_Comma 6 3 2 3" xfId="2368" xr:uid="{00000000-0005-0000-0000-000035090000}"/>
    <cellStyle name="_Comma 6 3 3" xfId="2369" xr:uid="{00000000-0005-0000-0000-000036090000}"/>
    <cellStyle name="_Comma 6 3 4" xfId="2370" xr:uid="{00000000-0005-0000-0000-000037090000}"/>
    <cellStyle name="_Comma 6 4" xfId="2371" xr:uid="{00000000-0005-0000-0000-000038090000}"/>
    <cellStyle name="_Comma 6 4 2" xfId="2372" xr:uid="{00000000-0005-0000-0000-000039090000}"/>
    <cellStyle name="_Comma 6 4 3" xfId="2373" xr:uid="{00000000-0005-0000-0000-00003A090000}"/>
    <cellStyle name="_Comma 6 5" xfId="2374" xr:uid="{00000000-0005-0000-0000-00003B090000}"/>
    <cellStyle name="_Comma 6 6" xfId="2375" xr:uid="{00000000-0005-0000-0000-00003C090000}"/>
    <cellStyle name="_Comma 7" xfId="2376" xr:uid="{00000000-0005-0000-0000-00003D090000}"/>
    <cellStyle name="_Comma 7 2" xfId="2377" xr:uid="{00000000-0005-0000-0000-00003E090000}"/>
    <cellStyle name="_Comma 7 2 2" xfId="2378" xr:uid="{00000000-0005-0000-0000-00003F090000}"/>
    <cellStyle name="_Comma 7 2 2 2" xfId="2379" xr:uid="{00000000-0005-0000-0000-000040090000}"/>
    <cellStyle name="_Comma 7 2 2 3" xfId="2380" xr:uid="{00000000-0005-0000-0000-000041090000}"/>
    <cellStyle name="_Comma 7 2 3" xfId="2381" xr:uid="{00000000-0005-0000-0000-000042090000}"/>
    <cellStyle name="_Comma 7 2 4" xfId="2382" xr:uid="{00000000-0005-0000-0000-000043090000}"/>
    <cellStyle name="_Comma 7 3" xfId="2383" xr:uid="{00000000-0005-0000-0000-000044090000}"/>
    <cellStyle name="_Comma 7 3 2" xfId="2384" xr:uid="{00000000-0005-0000-0000-000045090000}"/>
    <cellStyle name="_Comma 7 3 2 2" xfId="2385" xr:uid="{00000000-0005-0000-0000-000046090000}"/>
    <cellStyle name="_Comma 7 3 2 3" xfId="2386" xr:uid="{00000000-0005-0000-0000-000047090000}"/>
    <cellStyle name="_Comma 7 3 3" xfId="2387" xr:uid="{00000000-0005-0000-0000-000048090000}"/>
    <cellStyle name="_Comma 7 3 4" xfId="2388" xr:uid="{00000000-0005-0000-0000-000049090000}"/>
    <cellStyle name="_Comma 7 4" xfId="2389" xr:uid="{00000000-0005-0000-0000-00004A090000}"/>
    <cellStyle name="_Comma 7 4 2" xfId="2390" xr:uid="{00000000-0005-0000-0000-00004B090000}"/>
    <cellStyle name="_Comma 7 4 3" xfId="2391" xr:uid="{00000000-0005-0000-0000-00004C090000}"/>
    <cellStyle name="_Comma 7 5" xfId="2392" xr:uid="{00000000-0005-0000-0000-00004D090000}"/>
    <cellStyle name="_Comma 7 6" xfId="2393" xr:uid="{00000000-0005-0000-0000-00004E090000}"/>
    <cellStyle name="_Comma 8" xfId="2394" xr:uid="{00000000-0005-0000-0000-00004F090000}"/>
    <cellStyle name="_Comma 8 2" xfId="2395" xr:uid="{00000000-0005-0000-0000-000050090000}"/>
    <cellStyle name="_Comma 8 2 2" xfId="2396" xr:uid="{00000000-0005-0000-0000-000051090000}"/>
    <cellStyle name="_Comma 8 3" xfId="2397" xr:uid="{00000000-0005-0000-0000-000052090000}"/>
    <cellStyle name="_Comma 9" xfId="2398" xr:uid="{00000000-0005-0000-0000-000053090000}"/>
    <cellStyle name="_Comma 9 2" xfId="2399" xr:uid="{00000000-0005-0000-0000-000054090000}"/>
    <cellStyle name="_Comma 9 2 2" xfId="2400" xr:uid="{00000000-0005-0000-0000-000055090000}"/>
    <cellStyle name="_Comma 9 3" xfId="2401" xr:uid="{00000000-0005-0000-0000-000056090000}"/>
    <cellStyle name="_Comma_03-Egne aksjer 1002" xfId="2402" xr:uid="{00000000-0005-0000-0000-000057090000}"/>
    <cellStyle name="_Comma_03-Egne aksjer 1002 2" xfId="2403" xr:uid="{00000000-0005-0000-0000-000058090000}"/>
    <cellStyle name="_Comma_03-Egne aksjer 1003" xfId="2404" xr:uid="{00000000-0005-0000-0000-000059090000}"/>
    <cellStyle name="_Comma_03-Egne aksjer 1003 2" xfId="2405" xr:uid="{00000000-0005-0000-0000-00005A090000}"/>
    <cellStyle name="_Comma_06-Tilknytta 0909" xfId="2406" xr:uid="{00000000-0005-0000-0000-00005B090000}"/>
    <cellStyle name="_Comma_Adj_comprehensive_income_Trends" xfId="2407" xr:uid="{00000000-0005-0000-0000-00005C090000}"/>
    <cellStyle name="_Comma_Adj_Operating_expenses" xfId="2408" xr:uid="{00000000-0005-0000-0000-00005D090000}"/>
    <cellStyle name="_Comma_EK 0912" xfId="2409" xr:uid="{00000000-0005-0000-0000-00005E090000}"/>
    <cellStyle name="_Comma_EK oppstilling 1Q09" xfId="2410" xr:uid="{00000000-0005-0000-0000-00005F090000}"/>
    <cellStyle name="_Comma_Expenses (1)" xfId="2411" xr:uid="{00000000-0005-0000-0000-000060090000}"/>
    <cellStyle name="_Comma_Gj. sn. ant. aksjer 2015" xfId="2412" xr:uid="{00000000-0005-0000-0000-000061090000}"/>
    <cellStyle name="_Comma_Gj. sn. ant. aksjer 2016" xfId="2413" xr:uid="{00000000-0005-0000-0000-000062090000}"/>
    <cellStyle name="_Comma_Gj. sn. ant. aksjer 2017" xfId="2414" xr:uid="{00000000-0005-0000-0000-000063090000}"/>
    <cellStyle name="_Comma_Group_DnB_NORD_B2008-11_to_DnB_NOR061107" xfId="2415" xr:uid="{00000000-0005-0000-0000-000064090000}"/>
    <cellStyle name="_Comma_Kontantstrømanalyse 3Q09-konsernet" xfId="2416" xr:uid="{00000000-0005-0000-0000-000065090000}"/>
    <cellStyle name="_Comma_Kontantstrømanalyse 3Q09-konsernet 2" xfId="2417" xr:uid="{00000000-0005-0000-0000-000066090000}"/>
    <cellStyle name="_Comma_Kontantstrømanalyse 4Q09-konsernet" xfId="2418" xr:uid="{00000000-0005-0000-0000-000067090000}"/>
    <cellStyle name="_Comma_Kontantstrømanalyse 4Q09-konsernet 2" xfId="2419" xr:uid="{00000000-0005-0000-0000-000068090000}"/>
    <cellStyle name="_Comma_Kvartalstabeller" xfId="2420" xr:uid="{00000000-0005-0000-0000-000069090000}"/>
    <cellStyle name="_Comma_Other MTM adjustments" xfId="2421" xr:uid="{00000000-0005-0000-0000-00006A090000}"/>
    <cellStyle name="_Comma_PL package data" xfId="2422" xr:uid="{00000000-0005-0000-0000-00006B090000}"/>
    <cellStyle name="_Comma_Sheet3" xfId="2423" xr:uid="{00000000-0005-0000-0000-00006C090000}"/>
    <cellStyle name="_Comma_Valeffekt NORD, Lux og Finans 3Q09" xfId="2424" xr:uid="{00000000-0005-0000-0000-00006D090000}"/>
    <cellStyle name="_Comma_Valutafordelt utlån og innsk 4Q09" xfId="2425" xr:uid="{00000000-0005-0000-0000-00006E090000}"/>
    <cellStyle name="_CommInc3" xfId="2426" xr:uid="{00000000-0005-0000-0000-00006F090000}"/>
    <cellStyle name="_Control2" xfId="2427" xr:uid="{00000000-0005-0000-0000-000070090000}"/>
    <cellStyle name="_Control2 2" xfId="2428" xr:uid="{00000000-0005-0000-0000-000071090000}"/>
    <cellStyle name="_Control2 2 2" xfId="2429" xr:uid="{00000000-0005-0000-0000-000072090000}"/>
    <cellStyle name="_Control2_Hovedtall" xfId="2430" xr:uid="{00000000-0005-0000-0000-000073090000}"/>
    <cellStyle name="_Control2_Hovedtall_Nøkkeltall" xfId="2431" xr:uid="{00000000-0005-0000-0000-000074090000}"/>
    <cellStyle name="_Control2_Innskuddsdekning" xfId="2432" xr:uid="{00000000-0005-0000-0000-000075090000}"/>
    <cellStyle name="_Control2_Nøkkeltall" xfId="2433" xr:uid="{00000000-0005-0000-0000-000076090000}"/>
    <cellStyle name="_Control2_Nøkkeltall_1" xfId="2434" xr:uid="{00000000-0005-0000-0000-000077090000}"/>
    <cellStyle name="_Control2_Nøkkeltall_Nøkkeltall" xfId="2435" xr:uid="{00000000-0005-0000-0000-000078090000}"/>
    <cellStyle name="_Control2_Presentasjon" xfId="2436" xr:uid="{00000000-0005-0000-0000-000079090000}"/>
    <cellStyle name="_Control2_Q Sum_Res N" xfId="2437" xr:uid="{00000000-0005-0000-0000-00007A090000}"/>
    <cellStyle name="_Control2_Resultat" xfId="2438" xr:uid="{00000000-0005-0000-0000-00007B090000}"/>
    <cellStyle name="_Currency" xfId="2439" xr:uid="{00000000-0005-0000-0000-00007C090000}"/>
    <cellStyle name="_Currency 10" xfId="2440" xr:uid="{00000000-0005-0000-0000-00007D090000}"/>
    <cellStyle name="_Currency 10 2" xfId="2441" xr:uid="{00000000-0005-0000-0000-00007E090000}"/>
    <cellStyle name="_Currency 11" xfId="2442" xr:uid="{00000000-0005-0000-0000-00007F090000}"/>
    <cellStyle name="_Currency 12" xfId="2443" xr:uid="{00000000-0005-0000-0000-000080090000}"/>
    <cellStyle name="_Currency 13" xfId="2444" xr:uid="{00000000-0005-0000-0000-000081090000}"/>
    <cellStyle name="_Currency 2" xfId="2445" xr:uid="{00000000-0005-0000-0000-000082090000}"/>
    <cellStyle name="_Currency 2 2" xfId="2446" xr:uid="{00000000-0005-0000-0000-000083090000}"/>
    <cellStyle name="_Currency 2 2 2" xfId="2447" xr:uid="{00000000-0005-0000-0000-000084090000}"/>
    <cellStyle name="_Currency 2 2 2 2" xfId="2448" xr:uid="{00000000-0005-0000-0000-000085090000}"/>
    <cellStyle name="_Currency 2 2 2 2 2" xfId="2449" xr:uid="{00000000-0005-0000-0000-000086090000}"/>
    <cellStyle name="_Currency 2 2 2 2 3" xfId="2450" xr:uid="{00000000-0005-0000-0000-000087090000}"/>
    <cellStyle name="_Currency 2 2 2 3" xfId="2451" xr:uid="{00000000-0005-0000-0000-000088090000}"/>
    <cellStyle name="_Currency 2 2 2 4" xfId="2452" xr:uid="{00000000-0005-0000-0000-000089090000}"/>
    <cellStyle name="_Currency 2 2 3" xfId="2453" xr:uid="{00000000-0005-0000-0000-00008A090000}"/>
    <cellStyle name="_Currency 2 2 3 2" xfId="2454" xr:uid="{00000000-0005-0000-0000-00008B090000}"/>
    <cellStyle name="_Currency 2 2 3 3" xfId="2455" xr:uid="{00000000-0005-0000-0000-00008C090000}"/>
    <cellStyle name="_Currency 2 2 4" xfId="2456" xr:uid="{00000000-0005-0000-0000-00008D090000}"/>
    <cellStyle name="_Currency 2 2 5" xfId="2457" xr:uid="{00000000-0005-0000-0000-00008E090000}"/>
    <cellStyle name="_Currency 2 3" xfId="2458" xr:uid="{00000000-0005-0000-0000-00008F090000}"/>
    <cellStyle name="_Currency 2 3 2" xfId="2459" xr:uid="{00000000-0005-0000-0000-000090090000}"/>
    <cellStyle name="_Currency 2 3 2 2" xfId="2460" xr:uid="{00000000-0005-0000-0000-000091090000}"/>
    <cellStyle name="_Currency 2 3 2 3" xfId="2461" xr:uid="{00000000-0005-0000-0000-000092090000}"/>
    <cellStyle name="_Currency 2 3 3" xfId="2462" xr:uid="{00000000-0005-0000-0000-000093090000}"/>
    <cellStyle name="_Currency 2 3 4" xfId="2463" xr:uid="{00000000-0005-0000-0000-000094090000}"/>
    <cellStyle name="_Currency 2 4" xfId="2464" xr:uid="{00000000-0005-0000-0000-000095090000}"/>
    <cellStyle name="_Currency 2 4 2" xfId="2465" xr:uid="{00000000-0005-0000-0000-000096090000}"/>
    <cellStyle name="_Currency 2 4 2 2" xfId="2466" xr:uid="{00000000-0005-0000-0000-000097090000}"/>
    <cellStyle name="_Currency 2 4 3" xfId="2467" xr:uid="{00000000-0005-0000-0000-000098090000}"/>
    <cellStyle name="_Currency 2 5" xfId="2468" xr:uid="{00000000-0005-0000-0000-000099090000}"/>
    <cellStyle name="_Currency 2 5 2" xfId="2469" xr:uid="{00000000-0005-0000-0000-00009A090000}"/>
    <cellStyle name="_Currency 2 6" xfId="2470" xr:uid="{00000000-0005-0000-0000-00009B090000}"/>
    <cellStyle name="_Currency 3" xfId="2471" xr:uid="{00000000-0005-0000-0000-00009C090000}"/>
    <cellStyle name="_Currency 3 2" xfId="2472" xr:uid="{00000000-0005-0000-0000-00009D090000}"/>
    <cellStyle name="_Currency 3 2 2" xfId="2473" xr:uid="{00000000-0005-0000-0000-00009E090000}"/>
    <cellStyle name="_Currency 3 2 2 2" xfId="2474" xr:uid="{00000000-0005-0000-0000-00009F090000}"/>
    <cellStyle name="_Currency 3 2 2 3" xfId="2475" xr:uid="{00000000-0005-0000-0000-0000A0090000}"/>
    <cellStyle name="_Currency 3 2 3" xfId="2476" xr:uid="{00000000-0005-0000-0000-0000A1090000}"/>
    <cellStyle name="_Currency 3 2 4" xfId="2477" xr:uid="{00000000-0005-0000-0000-0000A2090000}"/>
    <cellStyle name="_Currency 3 3" xfId="2478" xr:uid="{00000000-0005-0000-0000-0000A3090000}"/>
    <cellStyle name="_Currency 3 3 2" xfId="2479" xr:uid="{00000000-0005-0000-0000-0000A4090000}"/>
    <cellStyle name="_Currency 3 3 3" xfId="2480" xr:uid="{00000000-0005-0000-0000-0000A5090000}"/>
    <cellStyle name="_Currency 3 3 4" xfId="2481" xr:uid="{00000000-0005-0000-0000-0000A6090000}"/>
    <cellStyle name="_Currency 3 4" xfId="2482" xr:uid="{00000000-0005-0000-0000-0000A7090000}"/>
    <cellStyle name="_Currency 3 5" xfId="2483" xr:uid="{00000000-0005-0000-0000-0000A8090000}"/>
    <cellStyle name="_Currency 4" xfId="2484" xr:uid="{00000000-0005-0000-0000-0000A9090000}"/>
    <cellStyle name="_Currency 4 2" xfId="2485" xr:uid="{00000000-0005-0000-0000-0000AA090000}"/>
    <cellStyle name="_Currency 4 2 2" xfId="2486" xr:uid="{00000000-0005-0000-0000-0000AB090000}"/>
    <cellStyle name="_Currency 4 2 2 2" xfId="2487" xr:uid="{00000000-0005-0000-0000-0000AC090000}"/>
    <cellStyle name="_Currency 4 2 2 2 2" xfId="2488" xr:uid="{00000000-0005-0000-0000-0000AD090000}"/>
    <cellStyle name="_Currency 4 2 2 2 3" xfId="2489" xr:uid="{00000000-0005-0000-0000-0000AE090000}"/>
    <cellStyle name="_Currency 4 2 2 3" xfId="2490" xr:uid="{00000000-0005-0000-0000-0000AF090000}"/>
    <cellStyle name="_Currency 4 2 2 4" xfId="2491" xr:uid="{00000000-0005-0000-0000-0000B0090000}"/>
    <cellStyle name="_Currency 4 2 3" xfId="2492" xr:uid="{00000000-0005-0000-0000-0000B1090000}"/>
    <cellStyle name="_Currency 4 2 3 2" xfId="2493" xr:uid="{00000000-0005-0000-0000-0000B2090000}"/>
    <cellStyle name="_Currency 4 2 3 3" xfId="2494" xr:uid="{00000000-0005-0000-0000-0000B3090000}"/>
    <cellStyle name="_Currency 4 2 4" xfId="2495" xr:uid="{00000000-0005-0000-0000-0000B4090000}"/>
    <cellStyle name="_Currency 4 2 5" xfId="2496" xr:uid="{00000000-0005-0000-0000-0000B5090000}"/>
    <cellStyle name="_Currency 4 3" xfId="2497" xr:uid="{00000000-0005-0000-0000-0000B6090000}"/>
    <cellStyle name="_Currency 4 3 2" xfId="2498" xr:uid="{00000000-0005-0000-0000-0000B7090000}"/>
    <cellStyle name="_Currency 4 3 2 2" xfId="2499" xr:uid="{00000000-0005-0000-0000-0000B8090000}"/>
    <cellStyle name="_Currency 4 3 2 3" xfId="2500" xr:uid="{00000000-0005-0000-0000-0000B9090000}"/>
    <cellStyle name="_Currency 4 3 3" xfId="2501" xr:uid="{00000000-0005-0000-0000-0000BA090000}"/>
    <cellStyle name="_Currency 4 3 4" xfId="2502" xr:uid="{00000000-0005-0000-0000-0000BB090000}"/>
    <cellStyle name="_Currency 4 4" xfId="2503" xr:uid="{00000000-0005-0000-0000-0000BC090000}"/>
    <cellStyle name="_Currency 4 4 2" xfId="2504" xr:uid="{00000000-0005-0000-0000-0000BD090000}"/>
    <cellStyle name="_Currency 4 4 3" xfId="2505" xr:uid="{00000000-0005-0000-0000-0000BE090000}"/>
    <cellStyle name="_Currency 4 5" xfId="2506" xr:uid="{00000000-0005-0000-0000-0000BF090000}"/>
    <cellStyle name="_Currency 4 6" xfId="2507" xr:uid="{00000000-0005-0000-0000-0000C0090000}"/>
    <cellStyle name="_Currency 5" xfId="2508" xr:uid="{00000000-0005-0000-0000-0000C1090000}"/>
    <cellStyle name="_Currency 5 2" xfId="2509" xr:uid="{00000000-0005-0000-0000-0000C2090000}"/>
    <cellStyle name="_Currency 5 2 2" xfId="2510" xr:uid="{00000000-0005-0000-0000-0000C3090000}"/>
    <cellStyle name="_Currency 5 2 2 2" xfId="2511" xr:uid="{00000000-0005-0000-0000-0000C4090000}"/>
    <cellStyle name="_Currency 5 2 2 2 2" xfId="2512" xr:uid="{00000000-0005-0000-0000-0000C5090000}"/>
    <cellStyle name="_Currency 5 2 2 2 3" xfId="2513" xr:uid="{00000000-0005-0000-0000-0000C6090000}"/>
    <cellStyle name="_Currency 5 2 2 3" xfId="2514" xr:uid="{00000000-0005-0000-0000-0000C7090000}"/>
    <cellStyle name="_Currency 5 2 2 4" xfId="2515" xr:uid="{00000000-0005-0000-0000-0000C8090000}"/>
    <cellStyle name="_Currency 5 2 3" xfId="2516" xr:uid="{00000000-0005-0000-0000-0000C9090000}"/>
    <cellStyle name="_Currency 5 2 3 2" xfId="2517" xr:uid="{00000000-0005-0000-0000-0000CA090000}"/>
    <cellStyle name="_Currency 5 2 3 3" xfId="2518" xr:uid="{00000000-0005-0000-0000-0000CB090000}"/>
    <cellStyle name="_Currency 5 2 4" xfId="2519" xr:uid="{00000000-0005-0000-0000-0000CC090000}"/>
    <cellStyle name="_Currency 5 2 5" xfId="2520" xr:uid="{00000000-0005-0000-0000-0000CD090000}"/>
    <cellStyle name="_Currency 5 3" xfId="2521" xr:uid="{00000000-0005-0000-0000-0000CE090000}"/>
    <cellStyle name="_Currency 5 3 2" xfId="2522" xr:uid="{00000000-0005-0000-0000-0000CF090000}"/>
    <cellStyle name="_Currency 5 3 2 2" xfId="2523" xr:uid="{00000000-0005-0000-0000-0000D0090000}"/>
    <cellStyle name="_Currency 5 3 2 3" xfId="2524" xr:uid="{00000000-0005-0000-0000-0000D1090000}"/>
    <cellStyle name="_Currency 5 3 3" xfId="2525" xr:uid="{00000000-0005-0000-0000-0000D2090000}"/>
    <cellStyle name="_Currency 5 3 4" xfId="2526" xr:uid="{00000000-0005-0000-0000-0000D3090000}"/>
    <cellStyle name="_Currency 5 4" xfId="2527" xr:uid="{00000000-0005-0000-0000-0000D4090000}"/>
    <cellStyle name="_Currency 5 4 2" xfId="2528" xr:uid="{00000000-0005-0000-0000-0000D5090000}"/>
    <cellStyle name="_Currency 5 4 3" xfId="2529" xr:uid="{00000000-0005-0000-0000-0000D6090000}"/>
    <cellStyle name="_Currency 5 5" xfId="2530" xr:uid="{00000000-0005-0000-0000-0000D7090000}"/>
    <cellStyle name="_Currency 5 6" xfId="2531" xr:uid="{00000000-0005-0000-0000-0000D8090000}"/>
    <cellStyle name="_Currency 6" xfId="2532" xr:uid="{00000000-0005-0000-0000-0000D9090000}"/>
    <cellStyle name="_Currency 6 2" xfId="2533" xr:uid="{00000000-0005-0000-0000-0000DA090000}"/>
    <cellStyle name="_Currency 6 2 2" xfId="2534" xr:uid="{00000000-0005-0000-0000-0000DB090000}"/>
    <cellStyle name="_Currency 6 2 2 2" xfId="2535" xr:uid="{00000000-0005-0000-0000-0000DC090000}"/>
    <cellStyle name="_Currency 6 2 2 2 2" xfId="2536" xr:uid="{00000000-0005-0000-0000-0000DD090000}"/>
    <cellStyle name="_Currency 6 2 2 2 3" xfId="2537" xr:uid="{00000000-0005-0000-0000-0000DE090000}"/>
    <cellStyle name="_Currency 6 2 2 3" xfId="2538" xr:uid="{00000000-0005-0000-0000-0000DF090000}"/>
    <cellStyle name="_Currency 6 2 2 4" xfId="2539" xr:uid="{00000000-0005-0000-0000-0000E0090000}"/>
    <cellStyle name="_Currency 6 2 3" xfId="2540" xr:uid="{00000000-0005-0000-0000-0000E1090000}"/>
    <cellStyle name="_Currency 6 2 3 2" xfId="2541" xr:uid="{00000000-0005-0000-0000-0000E2090000}"/>
    <cellStyle name="_Currency 6 2 3 3" xfId="2542" xr:uid="{00000000-0005-0000-0000-0000E3090000}"/>
    <cellStyle name="_Currency 6 2 4" xfId="2543" xr:uid="{00000000-0005-0000-0000-0000E4090000}"/>
    <cellStyle name="_Currency 6 2 5" xfId="2544" xr:uid="{00000000-0005-0000-0000-0000E5090000}"/>
    <cellStyle name="_Currency 6 3" xfId="2545" xr:uid="{00000000-0005-0000-0000-0000E6090000}"/>
    <cellStyle name="_Currency 6 3 2" xfId="2546" xr:uid="{00000000-0005-0000-0000-0000E7090000}"/>
    <cellStyle name="_Currency 6 3 2 2" xfId="2547" xr:uid="{00000000-0005-0000-0000-0000E8090000}"/>
    <cellStyle name="_Currency 6 3 2 3" xfId="2548" xr:uid="{00000000-0005-0000-0000-0000E9090000}"/>
    <cellStyle name="_Currency 6 3 3" xfId="2549" xr:uid="{00000000-0005-0000-0000-0000EA090000}"/>
    <cellStyle name="_Currency 6 3 4" xfId="2550" xr:uid="{00000000-0005-0000-0000-0000EB090000}"/>
    <cellStyle name="_Currency 6 4" xfId="2551" xr:uid="{00000000-0005-0000-0000-0000EC090000}"/>
    <cellStyle name="_Currency 6 4 2" xfId="2552" xr:uid="{00000000-0005-0000-0000-0000ED090000}"/>
    <cellStyle name="_Currency 6 4 3" xfId="2553" xr:uid="{00000000-0005-0000-0000-0000EE090000}"/>
    <cellStyle name="_Currency 6 5" xfId="2554" xr:uid="{00000000-0005-0000-0000-0000EF090000}"/>
    <cellStyle name="_Currency 6 6" xfId="2555" xr:uid="{00000000-0005-0000-0000-0000F0090000}"/>
    <cellStyle name="_Currency 7" xfId="2556" xr:uid="{00000000-0005-0000-0000-0000F1090000}"/>
    <cellStyle name="_Currency 7 2" xfId="2557" xr:uid="{00000000-0005-0000-0000-0000F2090000}"/>
    <cellStyle name="_Currency 7 2 2" xfId="2558" xr:uid="{00000000-0005-0000-0000-0000F3090000}"/>
    <cellStyle name="_Currency 7 2 2 2" xfId="2559" xr:uid="{00000000-0005-0000-0000-0000F4090000}"/>
    <cellStyle name="_Currency 7 2 2 3" xfId="2560" xr:uid="{00000000-0005-0000-0000-0000F5090000}"/>
    <cellStyle name="_Currency 7 2 3" xfId="2561" xr:uid="{00000000-0005-0000-0000-0000F6090000}"/>
    <cellStyle name="_Currency 7 2 4" xfId="2562" xr:uid="{00000000-0005-0000-0000-0000F7090000}"/>
    <cellStyle name="_Currency 7 3" xfId="2563" xr:uid="{00000000-0005-0000-0000-0000F8090000}"/>
    <cellStyle name="_Currency 7 3 2" xfId="2564" xr:uid="{00000000-0005-0000-0000-0000F9090000}"/>
    <cellStyle name="_Currency 7 3 2 2" xfId="2565" xr:uid="{00000000-0005-0000-0000-0000FA090000}"/>
    <cellStyle name="_Currency 7 3 2 3" xfId="2566" xr:uid="{00000000-0005-0000-0000-0000FB090000}"/>
    <cellStyle name="_Currency 7 3 3" xfId="2567" xr:uid="{00000000-0005-0000-0000-0000FC090000}"/>
    <cellStyle name="_Currency 7 3 4" xfId="2568" xr:uid="{00000000-0005-0000-0000-0000FD090000}"/>
    <cellStyle name="_Currency 7 4" xfId="2569" xr:uid="{00000000-0005-0000-0000-0000FE090000}"/>
    <cellStyle name="_Currency 7 4 2" xfId="2570" xr:uid="{00000000-0005-0000-0000-0000FF090000}"/>
    <cellStyle name="_Currency 7 4 3" xfId="2571" xr:uid="{00000000-0005-0000-0000-0000000A0000}"/>
    <cellStyle name="_Currency 7 5" xfId="2572" xr:uid="{00000000-0005-0000-0000-0000010A0000}"/>
    <cellStyle name="_Currency 7 6" xfId="2573" xr:uid="{00000000-0005-0000-0000-0000020A0000}"/>
    <cellStyle name="_Currency 8" xfId="2574" xr:uid="{00000000-0005-0000-0000-0000030A0000}"/>
    <cellStyle name="_Currency 8 2" xfId="2575" xr:uid="{00000000-0005-0000-0000-0000040A0000}"/>
    <cellStyle name="_Currency 8 2 2" xfId="2576" xr:uid="{00000000-0005-0000-0000-0000050A0000}"/>
    <cellStyle name="_Currency 8 3" xfId="2577" xr:uid="{00000000-0005-0000-0000-0000060A0000}"/>
    <cellStyle name="_Currency 9" xfId="2578" xr:uid="{00000000-0005-0000-0000-0000070A0000}"/>
    <cellStyle name="_Currency 9 2" xfId="2579" xr:uid="{00000000-0005-0000-0000-0000080A0000}"/>
    <cellStyle name="_Currency 9 2 2" xfId="2580" xr:uid="{00000000-0005-0000-0000-0000090A0000}"/>
    <cellStyle name="_Currency 9 3" xfId="2581" xr:uid="{00000000-0005-0000-0000-00000A0A0000}"/>
    <cellStyle name="_Currency_03-Egne aksjer 1002" xfId="2582" xr:uid="{00000000-0005-0000-0000-00000B0A0000}"/>
    <cellStyle name="_Currency_03-Egne aksjer 1002 2" xfId="2583" xr:uid="{00000000-0005-0000-0000-00000C0A0000}"/>
    <cellStyle name="_Currency_03-Egne aksjer 1003" xfId="2584" xr:uid="{00000000-0005-0000-0000-00000D0A0000}"/>
    <cellStyle name="_Currency_03-Egne aksjer 1003 2" xfId="2585" xr:uid="{00000000-0005-0000-0000-00000E0A0000}"/>
    <cellStyle name="_Currency_06-Tilknytta 0909" xfId="2586" xr:uid="{00000000-0005-0000-0000-00000F0A0000}"/>
    <cellStyle name="_Currency_Adj_comprehensive_income_Trends" xfId="2587" xr:uid="{00000000-0005-0000-0000-0000100A0000}"/>
    <cellStyle name="_Currency_Adj_Operating_expenses" xfId="2588" xr:uid="{00000000-0005-0000-0000-0000110A0000}"/>
    <cellStyle name="_Currency_EK 0912" xfId="2589" xr:uid="{00000000-0005-0000-0000-0000120A0000}"/>
    <cellStyle name="_Currency_EK oppstilling 1Q09" xfId="2590" xr:uid="{00000000-0005-0000-0000-0000130A0000}"/>
    <cellStyle name="_Currency_Expenses (1)" xfId="2591" xr:uid="{00000000-0005-0000-0000-0000140A0000}"/>
    <cellStyle name="_Currency_Gj. sn. ant. aksjer 2015" xfId="2592" xr:uid="{00000000-0005-0000-0000-0000150A0000}"/>
    <cellStyle name="_Currency_Gj. sn. ant. aksjer 2016" xfId="2593" xr:uid="{00000000-0005-0000-0000-0000160A0000}"/>
    <cellStyle name="_Currency_Gj. sn. ant. aksjer 2017" xfId="2594" xr:uid="{00000000-0005-0000-0000-0000170A0000}"/>
    <cellStyle name="_Currency_Group_DnB_NORD_B2008-11_to_DnB_NOR061107" xfId="2595" xr:uid="{00000000-0005-0000-0000-0000180A0000}"/>
    <cellStyle name="_Currency_Kontantstrømanalyse 3Q09-konsernet" xfId="2596" xr:uid="{00000000-0005-0000-0000-0000190A0000}"/>
    <cellStyle name="_Currency_Kontantstrømanalyse 3Q09-konsernet 2" xfId="2597" xr:uid="{00000000-0005-0000-0000-00001A0A0000}"/>
    <cellStyle name="_Currency_Kontantstrømanalyse 4Q09-konsernet" xfId="2598" xr:uid="{00000000-0005-0000-0000-00001B0A0000}"/>
    <cellStyle name="_Currency_Kontantstrømanalyse 4Q09-konsernet 2" xfId="2599" xr:uid="{00000000-0005-0000-0000-00001C0A0000}"/>
    <cellStyle name="_Currency_Kvartalstabeller" xfId="2600" xr:uid="{00000000-0005-0000-0000-00001D0A0000}"/>
    <cellStyle name="_Currency_Merger Plans2" xfId="2601" xr:uid="{00000000-0005-0000-0000-00001E0A0000}"/>
    <cellStyle name="_Currency_Merger Plans2 10" xfId="2602" xr:uid="{00000000-0005-0000-0000-00001F0A0000}"/>
    <cellStyle name="_Currency_Merger Plans2 10 2" xfId="2603" xr:uid="{00000000-0005-0000-0000-0000200A0000}"/>
    <cellStyle name="_Currency_Merger Plans2 11" xfId="2604" xr:uid="{00000000-0005-0000-0000-0000210A0000}"/>
    <cellStyle name="_Currency_Merger Plans2 12" xfId="2605" xr:uid="{00000000-0005-0000-0000-0000220A0000}"/>
    <cellStyle name="_Currency_Merger Plans2 13" xfId="2606" xr:uid="{00000000-0005-0000-0000-0000230A0000}"/>
    <cellStyle name="_Currency_Merger Plans2 2" xfId="2607" xr:uid="{00000000-0005-0000-0000-0000240A0000}"/>
    <cellStyle name="_Currency_Merger Plans2 2 2" xfId="2608" xr:uid="{00000000-0005-0000-0000-0000250A0000}"/>
    <cellStyle name="_Currency_Merger Plans2 2 2 2" xfId="2609" xr:uid="{00000000-0005-0000-0000-0000260A0000}"/>
    <cellStyle name="_Currency_Merger Plans2 2 2 2 2" xfId="2610" xr:uid="{00000000-0005-0000-0000-0000270A0000}"/>
    <cellStyle name="_Currency_Merger Plans2 2 2 2 2 2" xfId="2611" xr:uid="{00000000-0005-0000-0000-0000280A0000}"/>
    <cellStyle name="_Currency_Merger Plans2 2 2 2 2 3" xfId="2612" xr:uid="{00000000-0005-0000-0000-0000290A0000}"/>
    <cellStyle name="_Currency_Merger Plans2 2 2 2 3" xfId="2613" xr:uid="{00000000-0005-0000-0000-00002A0A0000}"/>
    <cellStyle name="_Currency_Merger Plans2 2 2 2 4" xfId="2614" xr:uid="{00000000-0005-0000-0000-00002B0A0000}"/>
    <cellStyle name="_Currency_Merger Plans2 2 2 3" xfId="2615" xr:uid="{00000000-0005-0000-0000-00002C0A0000}"/>
    <cellStyle name="_Currency_Merger Plans2 2 2 3 2" xfId="2616" xr:uid="{00000000-0005-0000-0000-00002D0A0000}"/>
    <cellStyle name="_Currency_Merger Plans2 2 2 3 3" xfId="2617" xr:uid="{00000000-0005-0000-0000-00002E0A0000}"/>
    <cellStyle name="_Currency_Merger Plans2 2 2 4" xfId="2618" xr:uid="{00000000-0005-0000-0000-00002F0A0000}"/>
    <cellStyle name="_Currency_Merger Plans2 2 2 5" xfId="2619" xr:uid="{00000000-0005-0000-0000-0000300A0000}"/>
    <cellStyle name="_Currency_Merger Plans2 2 3" xfId="2620" xr:uid="{00000000-0005-0000-0000-0000310A0000}"/>
    <cellStyle name="_Currency_Merger Plans2 2 3 2" xfId="2621" xr:uid="{00000000-0005-0000-0000-0000320A0000}"/>
    <cellStyle name="_Currency_Merger Plans2 2 3 2 2" xfId="2622" xr:uid="{00000000-0005-0000-0000-0000330A0000}"/>
    <cellStyle name="_Currency_Merger Plans2 2 3 2 3" xfId="2623" xr:uid="{00000000-0005-0000-0000-0000340A0000}"/>
    <cellStyle name="_Currency_Merger Plans2 2 3 3" xfId="2624" xr:uid="{00000000-0005-0000-0000-0000350A0000}"/>
    <cellStyle name="_Currency_Merger Plans2 2 3 4" xfId="2625" xr:uid="{00000000-0005-0000-0000-0000360A0000}"/>
    <cellStyle name="_Currency_Merger Plans2 2 4" xfId="2626" xr:uid="{00000000-0005-0000-0000-0000370A0000}"/>
    <cellStyle name="_Currency_Merger Plans2 2 4 2" xfId="2627" xr:uid="{00000000-0005-0000-0000-0000380A0000}"/>
    <cellStyle name="_Currency_Merger Plans2 2 4 2 2" xfId="2628" xr:uid="{00000000-0005-0000-0000-0000390A0000}"/>
    <cellStyle name="_Currency_Merger Plans2 2 4 3" xfId="2629" xr:uid="{00000000-0005-0000-0000-00003A0A0000}"/>
    <cellStyle name="_Currency_Merger Plans2 2 5" xfId="2630" xr:uid="{00000000-0005-0000-0000-00003B0A0000}"/>
    <cellStyle name="_Currency_Merger Plans2 2 5 2" xfId="2631" xr:uid="{00000000-0005-0000-0000-00003C0A0000}"/>
    <cellStyle name="_Currency_Merger Plans2 2 6" xfId="2632" xr:uid="{00000000-0005-0000-0000-00003D0A0000}"/>
    <cellStyle name="_Currency_Merger Plans2 3" xfId="2633" xr:uid="{00000000-0005-0000-0000-00003E0A0000}"/>
    <cellStyle name="_Currency_Merger Plans2 3 2" xfId="2634" xr:uid="{00000000-0005-0000-0000-00003F0A0000}"/>
    <cellStyle name="_Currency_Merger Plans2 3 2 2" xfId="2635" xr:uid="{00000000-0005-0000-0000-0000400A0000}"/>
    <cellStyle name="_Currency_Merger Plans2 3 2 2 2" xfId="2636" xr:uid="{00000000-0005-0000-0000-0000410A0000}"/>
    <cellStyle name="_Currency_Merger Plans2 3 2 2 3" xfId="2637" xr:uid="{00000000-0005-0000-0000-0000420A0000}"/>
    <cellStyle name="_Currency_Merger Plans2 3 2 3" xfId="2638" xr:uid="{00000000-0005-0000-0000-0000430A0000}"/>
    <cellStyle name="_Currency_Merger Plans2 3 2 4" xfId="2639" xr:uid="{00000000-0005-0000-0000-0000440A0000}"/>
    <cellStyle name="_Currency_Merger Plans2 3 3" xfId="2640" xr:uid="{00000000-0005-0000-0000-0000450A0000}"/>
    <cellStyle name="_Currency_Merger Plans2 3 3 2" xfId="2641" xr:uid="{00000000-0005-0000-0000-0000460A0000}"/>
    <cellStyle name="_Currency_Merger Plans2 3 3 3" xfId="2642" xr:uid="{00000000-0005-0000-0000-0000470A0000}"/>
    <cellStyle name="_Currency_Merger Plans2 3 3 4" xfId="2643" xr:uid="{00000000-0005-0000-0000-0000480A0000}"/>
    <cellStyle name="_Currency_Merger Plans2 3 4" xfId="2644" xr:uid="{00000000-0005-0000-0000-0000490A0000}"/>
    <cellStyle name="_Currency_Merger Plans2 3 5" xfId="2645" xr:uid="{00000000-0005-0000-0000-00004A0A0000}"/>
    <cellStyle name="_Currency_Merger Plans2 4" xfId="2646" xr:uid="{00000000-0005-0000-0000-00004B0A0000}"/>
    <cellStyle name="_Currency_Merger Plans2 4 2" xfId="2647" xr:uid="{00000000-0005-0000-0000-00004C0A0000}"/>
    <cellStyle name="_Currency_Merger Plans2 4 2 2" xfId="2648" xr:uid="{00000000-0005-0000-0000-00004D0A0000}"/>
    <cellStyle name="_Currency_Merger Plans2 4 2 2 2" xfId="2649" xr:uid="{00000000-0005-0000-0000-00004E0A0000}"/>
    <cellStyle name="_Currency_Merger Plans2 4 2 2 2 2" xfId="2650" xr:uid="{00000000-0005-0000-0000-00004F0A0000}"/>
    <cellStyle name="_Currency_Merger Plans2 4 2 2 2 3" xfId="2651" xr:uid="{00000000-0005-0000-0000-0000500A0000}"/>
    <cellStyle name="_Currency_Merger Plans2 4 2 2 3" xfId="2652" xr:uid="{00000000-0005-0000-0000-0000510A0000}"/>
    <cellStyle name="_Currency_Merger Plans2 4 2 2 4" xfId="2653" xr:uid="{00000000-0005-0000-0000-0000520A0000}"/>
    <cellStyle name="_Currency_Merger Plans2 4 2 3" xfId="2654" xr:uid="{00000000-0005-0000-0000-0000530A0000}"/>
    <cellStyle name="_Currency_Merger Plans2 4 2 3 2" xfId="2655" xr:uid="{00000000-0005-0000-0000-0000540A0000}"/>
    <cellStyle name="_Currency_Merger Plans2 4 2 3 3" xfId="2656" xr:uid="{00000000-0005-0000-0000-0000550A0000}"/>
    <cellStyle name="_Currency_Merger Plans2 4 2 4" xfId="2657" xr:uid="{00000000-0005-0000-0000-0000560A0000}"/>
    <cellStyle name="_Currency_Merger Plans2 4 2 5" xfId="2658" xr:uid="{00000000-0005-0000-0000-0000570A0000}"/>
    <cellStyle name="_Currency_Merger Plans2 4 3" xfId="2659" xr:uid="{00000000-0005-0000-0000-0000580A0000}"/>
    <cellStyle name="_Currency_Merger Plans2 4 3 2" xfId="2660" xr:uid="{00000000-0005-0000-0000-0000590A0000}"/>
    <cellStyle name="_Currency_Merger Plans2 4 3 2 2" xfId="2661" xr:uid="{00000000-0005-0000-0000-00005A0A0000}"/>
    <cellStyle name="_Currency_Merger Plans2 4 3 2 3" xfId="2662" xr:uid="{00000000-0005-0000-0000-00005B0A0000}"/>
    <cellStyle name="_Currency_Merger Plans2 4 3 3" xfId="2663" xr:uid="{00000000-0005-0000-0000-00005C0A0000}"/>
    <cellStyle name="_Currency_Merger Plans2 4 3 4" xfId="2664" xr:uid="{00000000-0005-0000-0000-00005D0A0000}"/>
    <cellStyle name="_Currency_Merger Plans2 4 4" xfId="2665" xr:uid="{00000000-0005-0000-0000-00005E0A0000}"/>
    <cellStyle name="_Currency_Merger Plans2 4 4 2" xfId="2666" xr:uid="{00000000-0005-0000-0000-00005F0A0000}"/>
    <cellStyle name="_Currency_Merger Plans2 4 4 3" xfId="2667" xr:uid="{00000000-0005-0000-0000-0000600A0000}"/>
    <cellStyle name="_Currency_Merger Plans2 4 5" xfId="2668" xr:uid="{00000000-0005-0000-0000-0000610A0000}"/>
    <cellStyle name="_Currency_Merger Plans2 4 6" xfId="2669" xr:uid="{00000000-0005-0000-0000-0000620A0000}"/>
    <cellStyle name="_Currency_Merger Plans2 5" xfId="2670" xr:uid="{00000000-0005-0000-0000-0000630A0000}"/>
    <cellStyle name="_Currency_Merger Plans2 5 2" xfId="2671" xr:uid="{00000000-0005-0000-0000-0000640A0000}"/>
    <cellStyle name="_Currency_Merger Plans2 5 2 2" xfId="2672" xr:uid="{00000000-0005-0000-0000-0000650A0000}"/>
    <cellStyle name="_Currency_Merger Plans2 5 2 2 2" xfId="2673" xr:uid="{00000000-0005-0000-0000-0000660A0000}"/>
    <cellStyle name="_Currency_Merger Plans2 5 2 2 2 2" xfId="2674" xr:uid="{00000000-0005-0000-0000-0000670A0000}"/>
    <cellStyle name="_Currency_Merger Plans2 5 2 2 2 3" xfId="2675" xr:uid="{00000000-0005-0000-0000-0000680A0000}"/>
    <cellStyle name="_Currency_Merger Plans2 5 2 2 3" xfId="2676" xr:uid="{00000000-0005-0000-0000-0000690A0000}"/>
    <cellStyle name="_Currency_Merger Plans2 5 2 2 4" xfId="2677" xr:uid="{00000000-0005-0000-0000-00006A0A0000}"/>
    <cellStyle name="_Currency_Merger Plans2 5 2 3" xfId="2678" xr:uid="{00000000-0005-0000-0000-00006B0A0000}"/>
    <cellStyle name="_Currency_Merger Plans2 5 2 3 2" xfId="2679" xr:uid="{00000000-0005-0000-0000-00006C0A0000}"/>
    <cellStyle name="_Currency_Merger Plans2 5 2 3 3" xfId="2680" xr:uid="{00000000-0005-0000-0000-00006D0A0000}"/>
    <cellStyle name="_Currency_Merger Plans2 5 2 4" xfId="2681" xr:uid="{00000000-0005-0000-0000-00006E0A0000}"/>
    <cellStyle name="_Currency_Merger Plans2 5 2 5" xfId="2682" xr:uid="{00000000-0005-0000-0000-00006F0A0000}"/>
    <cellStyle name="_Currency_Merger Plans2 5 3" xfId="2683" xr:uid="{00000000-0005-0000-0000-0000700A0000}"/>
    <cellStyle name="_Currency_Merger Plans2 5 3 2" xfId="2684" xr:uid="{00000000-0005-0000-0000-0000710A0000}"/>
    <cellStyle name="_Currency_Merger Plans2 5 3 2 2" xfId="2685" xr:uid="{00000000-0005-0000-0000-0000720A0000}"/>
    <cellStyle name="_Currency_Merger Plans2 5 3 2 3" xfId="2686" xr:uid="{00000000-0005-0000-0000-0000730A0000}"/>
    <cellStyle name="_Currency_Merger Plans2 5 3 3" xfId="2687" xr:uid="{00000000-0005-0000-0000-0000740A0000}"/>
    <cellStyle name="_Currency_Merger Plans2 5 3 4" xfId="2688" xr:uid="{00000000-0005-0000-0000-0000750A0000}"/>
    <cellStyle name="_Currency_Merger Plans2 5 4" xfId="2689" xr:uid="{00000000-0005-0000-0000-0000760A0000}"/>
    <cellStyle name="_Currency_Merger Plans2 5 4 2" xfId="2690" xr:uid="{00000000-0005-0000-0000-0000770A0000}"/>
    <cellStyle name="_Currency_Merger Plans2 5 4 3" xfId="2691" xr:uid="{00000000-0005-0000-0000-0000780A0000}"/>
    <cellStyle name="_Currency_Merger Plans2 5 5" xfId="2692" xr:uid="{00000000-0005-0000-0000-0000790A0000}"/>
    <cellStyle name="_Currency_Merger Plans2 5 6" xfId="2693" xr:uid="{00000000-0005-0000-0000-00007A0A0000}"/>
    <cellStyle name="_Currency_Merger Plans2 6" xfId="2694" xr:uid="{00000000-0005-0000-0000-00007B0A0000}"/>
    <cellStyle name="_Currency_Merger Plans2 6 2" xfId="2695" xr:uid="{00000000-0005-0000-0000-00007C0A0000}"/>
    <cellStyle name="_Currency_Merger Plans2 6 2 2" xfId="2696" xr:uid="{00000000-0005-0000-0000-00007D0A0000}"/>
    <cellStyle name="_Currency_Merger Plans2 6 2 2 2" xfId="2697" xr:uid="{00000000-0005-0000-0000-00007E0A0000}"/>
    <cellStyle name="_Currency_Merger Plans2 6 2 2 2 2" xfId="2698" xr:uid="{00000000-0005-0000-0000-00007F0A0000}"/>
    <cellStyle name="_Currency_Merger Plans2 6 2 2 2 3" xfId="2699" xr:uid="{00000000-0005-0000-0000-0000800A0000}"/>
    <cellStyle name="_Currency_Merger Plans2 6 2 2 3" xfId="2700" xr:uid="{00000000-0005-0000-0000-0000810A0000}"/>
    <cellStyle name="_Currency_Merger Plans2 6 2 2 4" xfId="2701" xr:uid="{00000000-0005-0000-0000-0000820A0000}"/>
    <cellStyle name="_Currency_Merger Plans2 6 2 3" xfId="2702" xr:uid="{00000000-0005-0000-0000-0000830A0000}"/>
    <cellStyle name="_Currency_Merger Plans2 6 2 3 2" xfId="2703" xr:uid="{00000000-0005-0000-0000-0000840A0000}"/>
    <cellStyle name="_Currency_Merger Plans2 6 2 3 3" xfId="2704" xr:uid="{00000000-0005-0000-0000-0000850A0000}"/>
    <cellStyle name="_Currency_Merger Plans2 6 2 4" xfId="2705" xr:uid="{00000000-0005-0000-0000-0000860A0000}"/>
    <cellStyle name="_Currency_Merger Plans2 6 2 5" xfId="2706" xr:uid="{00000000-0005-0000-0000-0000870A0000}"/>
    <cellStyle name="_Currency_Merger Plans2 6 3" xfId="2707" xr:uid="{00000000-0005-0000-0000-0000880A0000}"/>
    <cellStyle name="_Currency_Merger Plans2 6 3 2" xfId="2708" xr:uid="{00000000-0005-0000-0000-0000890A0000}"/>
    <cellStyle name="_Currency_Merger Plans2 6 3 2 2" xfId="2709" xr:uid="{00000000-0005-0000-0000-00008A0A0000}"/>
    <cellStyle name="_Currency_Merger Plans2 6 3 2 3" xfId="2710" xr:uid="{00000000-0005-0000-0000-00008B0A0000}"/>
    <cellStyle name="_Currency_Merger Plans2 6 3 3" xfId="2711" xr:uid="{00000000-0005-0000-0000-00008C0A0000}"/>
    <cellStyle name="_Currency_Merger Plans2 6 3 4" xfId="2712" xr:uid="{00000000-0005-0000-0000-00008D0A0000}"/>
    <cellStyle name="_Currency_Merger Plans2 6 4" xfId="2713" xr:uid="{00000000-0005-0000-0000-00008E0A0000}"/>
    <cellStyle name="_Currency_Merger Plans2 6 4 2" xfId="2714" xr:uid="{00000000-0005-0000-0000-00008F0A0000}"/>
    <cellStyle name="_Currency_Merger Plans2 6 4 3" xfId="2715" xr:uid="{00000000-0005-0000-0000-0000900A0000}"/>
    <cellStyle name="_Currency_Merger Plans2 6 5" xfId="2716" xr:uid="{00000000-0005-0000-0000-0000910A0000}"/>
    <cellStyle name="_Currency_Merger Plans2 6 6" xfId="2717" xr:uid="{00000000-0005-0000-0000-0000920A0000}"/>
    <cellStyle name="_Currency_Merger Plans2 7" xfId="2718" xr:uid="{00000000-0005-0000-0000-0000930A0000}"/>
    <cellStyle name="_Currency_Merger Plans2 7 2" xfId="2719" xr:uid="{00000000-0005-0000-0000-0000940A0000}"/>
    <cellStyle name="_Currency_Merger Plans2 7 2 2" xfId="2720" xr:uid="{00000000-0005-0000-0000-0000950A0000}"/>
    <cellStyle name="_Currency_Merger Plans2 7 2 2 2" xfId="2721" xr:uid="{00000000-0005-0000-0000-0000960A0000}"/>
    <cellStyle name="_Currency_Merger Plans2 7 2 2 3" xfId="2722" xr:uid="{00000000-0005-0000-0000-0000970A0000}"/>
    <cellStyle name="_Currency_Merger Plans2 7 2 3" xfId="2723" xr:uid="{00000000-0005-0000-0000-0000980A0000}"/>
    <cellStyle name="_Currency_Merger Plans2 7 2 4" xfId="2724" xr:uid="{00000000-0005-0000-0000-0000990A0000}"/>
    <cellStyle name="_Currency_Merger Plans2 7 3" xfId="2725" xr:uid="{00000000-0005-0000-0000-00009A0A0000}"/>
    <cellStyle name="_Currency_Merger Plans2 7 3 2" xfId="2726" xr:uid="{00000000-0005-0000-0000-00009B0A0000}"/>
    <cellStyle name="_Currency_Merger Plans2 7 3 2 2" xfId="2727" xr:uid="{00000000-0005-0000-0000-00009C0A0000}"/>
    <cellStyle name="_Currency_Merger Plans2 7 3 2 3" xfId="2728" xr:uid="{00000000-0005-0000-0000-00009D0A0000}"/>
    <cellStyle name="_Currency_Merger Plans2 7 3 3" xfId="2729" xr:uid="{00000000-0005-0000-0000-00009E0A0000}"/>
    <cellStyle name="_Currency_Merger Plans2 7 3 4" xfId="2730" xr:uid="{00000000-0005-0000-0000-00009F0A0000}"/>
    <cellStyle name="_Currency_Merger Plans2 7 4" xfId="2731" xr:uid="{00000000-0005-0000-0000-0000A00A0000}"/>
    <cellStyle name="_Currency_Merger Plans2 7 4 2" xfId="2732" xr:uid="{00000000-0005-0000-0000-0000A10A0000}"/>
    <cellStyle name="_Currency_Merger Plans2 7 4 3" xfId="2733" xr:uid="{00000000-0005-0000-0000-0000A20A0000}"/>
    <cellStyle name="_Currency_Merger Plans2 7 5" xfId="2734" xr:uid="{00000000-0005-0000-0000-0000A30A0000}"/>
    <cellStyle name="_Currency_Merger Plans2 7 6" xfId="2735" xr:uid="{00000000-0005-0000-0000-0000A40A0000}"/>
    <cellStyle name="_Currency_Merger Plans2 8" xfId="2736" xr:uid="{00000000-0005-0000-0000-0000A50A0000}"/>
    <cellStyle name="_Currency_Merger Plans2 8 2" xfId="2737" xr:uid="{00000000-0005-0000-0000-0000A60A0000}"/>
    <cellStyle name="_Currency_Merger Plans2 8 2 2" xfId="2738" xr:uid="{00000000-0005-0000-0000-0000A70A0000}"/>
    <cellStyle name="_Currency_Merger Plans2 8 3" xfId="2739" xr:uid="{00000000-0005-0000-0000-0000A80A0000}"/>
    <cellStyle name="_Currency_Merger Plans2 9" xfId="2740" xr:uid="{00000000-0005-0000-0000-0000A90A0000}"/>
    <cellStyle name="_Currency_Merger Plans2 9 2" xfId="2741" xr:uid="{00000000-0005-0000-0000-0000AA0A0000}"/>
    <cellStyle name="_Currency_Merger Plans2 9 2 2" xfId="2742" xr:uid="{00000000-0005-0000-0000-0000AB0A0000}"/>
    <cellStyle name="_Currency_Merger Plans2 9 3" xfId="2743" xr:uid="{00000000-0005-0000-0000-0000AC0A0000}"/>
    <cellStyle name="_Currency_Other MTM adjustments" xfId="2744" xr:uid="{00000000-0005-0000-0000-0000AD0A0000}"/>
    <cellStyle name="_Currency_PL package data" xfId="2745" xr:uid="{00000000-0005-0000-0000-0000AE0A0000}"/>
    <cellStyle name="_Currency_Sheet3" xfId="2746" xr:uid="{00000000-0005-0000-0000-0000AF0A0000}"/>
    <cellStyle name="_Currency_Valeffekt NORD, Lux og Finans 3Q09" xfId="2747" xr:uid="{00000000-0005-0000-0000-0000B00A0000}"/>
    <cellStyle name="_Currency_Valutafordelt utlån og innsk 4Q09" xfId="2748" xr:uid="{00000000-0005-0000-0000-0000B10A0000}"/>
    <cellStyle name="_CurrencySpace" xfId="2749" xr:uid="{00000000-0005-0000-0000-0000B20A0000}"/>
    <cellStyle name="_CurrencySpace 10" xfId="2750" xr:uid="{00000000-0005-0000-0000-0000B30A0000}"/>
    <cellStyle name="_CurrencySpace 10 2" xfId="2751" xr:uid="{00000000-0005-0000-0000-0000B40A0000}"/>
    <cellStyle name="_CurrencySpace 11" xfId="2752" xr:uid="{00000000-0005-0000-0000-0000B50A0000}"/>
    <cellStyle name="_CurrencySpace 12" xfId="2753" xr:uid="{00000000-0005-0000-0000-0000B60A0000}"/>
    <cellStyle name="_CurrencySpace 13" xfId="2754" xr:uid="{00000000-0005-0000-0000-0000B70A0000}"/>
    <cellStyle name="_CurrencySpace 2" xfId="2755" xr:uid="{00000000-0005-0000-0000-0000B80A0000}"/>
    <cellStyle name="_CurrencySpace 2 2" xfId="2756" xr:uid="{00000000-0005-0000-0000-0000B90A0000}"/>
    <cellStyle name="_CurrencySpace 2 2 2" xfId="2757" xr:uid="{00000000-0005-0000-0000-0000BA0A0000}"/>
    <cellStyle name="_CurrencySpace 2 2 2 2" xfId="2758" xr:uid="{00000000-0005-0000-0000-0000BB0A0000}"/>
    <cellStyle name="_CurrencySpace 2 2 2 2 2" xfId="2759" xr:uid="{00000000-0005-0000-0000-0000BC0A0000}"/>
    <cellStyle name="_CurrencySpace 2 2 2 2 3" xfId="2760" xr:uid="{00000000-0005-0000-0000-0000BD0A0000}"/>
    <cellStyle name="_CurrencySpace 2 2 2 3" xfId="2761" xr:uid="{00000000-0005-0000-0000-0000BE0A0000}"/>
    <cellStyle name="_CurrencySpace 2 2 2 4" xfId="2762" xr:uid="{00000000-0005-0000-0000-0000BF0A0000}"/>
    <cellStyle name="_CurrencySpace 2 2 3" xfId="2763" xr:uid="{00000000-0005-0000-0000-0000C00A0000}"/>
    <cellStyle name="_CurrencySpace 2 2 3 2" xfId="2764" xr:uid="{00000000-0005-0000-0000-0000C10A0000}"/>
    <cellStyle name="_CurrencySpace 2 2 3 3" xfId="2765" xr:uid="{00000000-0005-0000-0000-0000C20A0000}"/>
    <cellStyle name="_CurrencySpace 2 2 4" xfId="2766" xr:uid="{00000000-0005-0000-0000-0000C30A0000}"/>
    <cellStyle name="_CurrencySpace 2 2 5" xfId="2767" xr:uid="{00000000-0005-0000-0000-0000C40A0000}"/>
    <cellStyle name="_CurrencySpace 2 3" xfId="2768" xr:uid="{00000000-0005-0000-0000-0000C50A0000}"/>
    <cellStyle name="_CurrencySpace 2 3 2" xfId="2769" xr:uid="{00000000-0005-0000-0000-0000C60A0000}"/>
    <cellStyle name="_CurrencySpace 2 3 2 2" xfId="2770" xr:uid="{00000000-0005-0000-0000-0000C70A0000}"/>
    <cellStyle name="_CurrencySpace 2 3 2 3" xfId="2771" xr:uid="{00000000-0005-0000-0000-0000C80A0000}"/>
    <cellStyle name="_CurrencySpace 2 3 3" xfId="2772" xr:uid="{00000000-0005-0000-0000-0000C90A0000}"/>
    <cellStyle name="_CurrencySpace 2 3 4" xfId="2773" xr:uid="{00000000-0005-0000-0000-0000CA0A0000}"/>
    <cellStyle name="_CurrencySpace 2 4" xfId="2774" xr:uid="{00000000-0005-0000-0000-0000CB0A0000}"/>
    <cellStyle name="_CurrencySpace 2 4 2" xfId="2775" xr:uid="{00000000-0005-0000-0000-0000CC0A0000}"/>
    <cellStyle name="_CurrencySpace 2 4 2 2" xfId="2776" xr:uid="{00000000-0005-0000-0000-0000CD0A0000}"/>
    <cellStyle name="_CurrencySpace 2 4 3" xfId="2777" xr:uid="{00000000-0005-0000-0000-0000CE0A0000}"/>
    <cellStyle name="_CurrencySpace 2 5" xfId="2778" xr:uid="{00000000-0005-0000-0000-0000CF0A0000}"/>
    <cellStyle name="_CurrencySpace 2 5 2" xfId="2779" xr:uid="{00000000-0005-0000-0000-0000D00A0000}"/>
    <cellStyle name="_CurrencySpace 2 6" xfId="2780" xr:uid="{00000000-0005-0000-0000-0000D10A0000}"/>
    <cellStyle name="_CurrencySpace 3" xfId="2781" xr:uid="{00000000-0005-0000-0000-0000D20A0000}"/>
    <cellStyle name="_CurrencySpace 3 2" xfId="2782" xr:uid="{00000000-0005-0000-0000-0000D30A0000}"/>
    <cellStyle name="_CurrencySpace 3 2 2" xfId="2783" xr:uid="{00000000-0005-0000-0000-0000D40A0000}"/>
    <cellStyle name="_CurrencySpace 3 2 2 2" xfId="2784" xr:uid="{00000000-0005-0000-0000-0000D50A0000}"/>
    <cellStyle name="_CurrencySpace 3 2 2 3" xfId="2785" xr:uid="{00000000-0005-0000-0000-0000D60A0000}"/>
    <cellStyle name="_CurrencySpace 3 2 3" xfId="2786" xr:uid="{00000000-0005-0000-0000-0000D70A0000}"/>
    <cellStyle name="_CurrencySpace 3 2 4" xfId="2787" xr:uid="{00000000-0005-0000-0000-0000D80A0000}"/>
    <cellStyle name="_CurrencySpace 3 3" xfId="2788" xr:uid="{00000000-0005-0000-0000-0000D90A0000}"/>
    <cellStyle name="_CurrencySpace 3 3 2" xfId="2789" xr:uid="{00000000-0005-0000-0000-0000DA0A0000}"/>
    <cellStyle name="_CurrencySpace 3 3 3" xfId="2790" xr:uid="{00000000-0005-0000-0000-0000DB0A0000}"/>
    <cellStyle name="_CurrencySpace 3 3 4" xfId="2791" xr:uid="{00000000-0005-0000-0000-0000DC0A0000}"/>
    <cellStyle name="_CurrencySpace 3 4" xfId="2792" xr:uid="{00000000-0005-0000-0000-0000DD0A0000}"/>
    <cellStyle name="_CurrencySpace 3 5" xfId="2793" xr:uid="{00000000-0005-0000-0000-0000DE0A0000}"/>
    <cellStyle name="_CurrencySpace 4" xfId="2794" xr:uid="{00000000-0005-0000-0000-0000DF0A0000}"/>
    <cellStyle name="_CurrencySpace 4 2" xfId="2795" xr:uid="{00000000-0005-0000-0000-0000E00A0000}"/>
    <cellStyle name="_CurrencySpace 4 2 2" xfId="2796" xr:uid="{00000000-0005-0000-0000-0000E10A0000}"/>
    <cellStyle name="_CurrencySpace 4 2 2 2" xfId="2797" xr:uid="{00000000-0005-0000-0000-0000E20A0000}"/>
    <cellStyle name="_CurrencySpace 4 2 2 2 2" xfId="2798" xr:uid="{00000000-0005-0000-0000-0000E30A0000}"/>
    <cellStyle name="_CurrencySpace 4 2 2 2 3" xfId="2799" xr:uid="{00000000-0005-0000-0000-0000E40A0000}"/>
    <cellStyle name="_CurrencySpace 4 2 2 3" xfId="2800" xr:uid="{00000000-0005-0000-0000-0000E50A0000}"/>
    <cellStyle name="_CurrencySpace 4 2 2 4" xfId="2801" xr:uid="{00000000-0005-0000-0000-0000E60A0000}"/>
    <cellStyle name="_CurrencySpace 4 2 3" xfId="2802" xr:uid="{00000000-0005-0000-0000-0000E70A0000}"/>
    <cellStyle name="_CurrencySpace 4 2 3 2" xfId="2803" xr:uid="{00000000-0005-0000-0000-0000E80A0000}"/>
    <cellStyle name="_CurrencySpace 4 2 3 3" xfId="2804" xr:uid="{00000000-0005-0000-0000-0000E90A0000}"/>
    <cellStyle name="_CurrencySpace 4 2 4" xfId="2805" xr:uid="{00000000-0005-0000-0000-0000EA0A0000}"/>
    <cellStyle name="_CurrencySpace 4 2 5" xfId="2806" xr:uid="{00000000-0005-0000-0000-0000EB0A0000}"/>
    <cellStyle name="_CurrencySpace 4 3" xfId="2807" xr:uid="{00000000-0005-0000-0000-0000EC0A0000}"/>
    <cellStyle name="_CurrencySpace 4 3 2" xfId="2808" xr:uid="{00000000-0005-0000-0000-0000ED0A0000}"/>
    <cellStyle name="_CurrencySpace 4 3 2 2" xfId="2809" xr:uid="{00000000-0005-0000-0000-0000EE0A0000}"/>
    <cellStyle name="_CurrencySpace 4 3 2 3" xfId="2810" xr:uid="{00000000-0005-0000-0000-0000EF0A0000}"/>
    <cellStyle name="_CurrencySpace 4 3 3" xfId="2811" xr:uid="{00000000-0005-0000-0000-0000F00A0000}"/>
    <cellStyle name="_CurrencySpace 4 3 4" xfId="2812" xr:uid="{00000000-0005-0000-0000-0000F10A0000}"/>
    <cellStyle name="_CurrencySpace 4 4" xfId="2813" xr:uid="{00000000-0005-0000-0000-0000F20A0000}"/>
    <cellStyle name="_CurrencySpace 4 4 2" xfId="2814" xr:uid="{00000000-0005-0000-0000-0000F30A0000}"/>
    <cellStyle name="_CurrencySpace 4 4 3" xfId="2815" xr:uid="{00000000-0005-0000-0000-0000F40A0000}"/>
    <cellStyle name="_CurrencySpace 4 5" xfId="2816" xr:uid="{00000000-0005-0000-0000-0000F50A0000}"/>
    <cellStyle name="_CurrencySpace 4 6" xfId="2817" xr:uid="{00000000-0005-0000-0000-0000F60A0000}"/>
    <cellStyle name="_CurrencySpace 5" xfId="2818" xr:uid="{00000000-0005-0000-0000-0000F70A0000}"/>
    <cellStyle name="_CurrencySpace 5 2" xfId="2819" xr:uid="{00000000-0005-0000-0000-0000F80A0000}"/>
    <cellStyle name="_CurrencySpace 5 2 2" xfId="2820" xr:uid="{00000000-0005-0000-0000-0000F90A0000}"/>
    <cellStyle name="_CurrencySpace 5 2 2 2" xfId="2821" xr:uid="{00000000-0005-0000-0000-0000FA0A0000}"/>
    <cellStyle name="_CurrencySpace 5 2 2 2 2" xfId="2822" xr:uid="{00000000-0005-0000-0000-0000FB0A0000}"/>
    <cellStyle name="_CurrencySpace 5 2 2 2 3" xfId="2823" xr:uid="{00000000-0005-0000-0000-0000FC0A0000}"/>
    <cellStyle name="_CurrencySpace 5 2 2 3" xfId="2824" xr:uid="{00000000-0005-0000-0000-0000FD0A0000}"/>
    <cellStyle name="_CurrencySpace 5 2 2 4" xfId="2825" xr:uid="{00000000-0005-0000-0000-0000FE0A0000}"/>
    <cellStyle name="_CurrencySpace 5 2 3" xfId="2826" xr:uid="{00000000-0005-0000-0000-0000FF0A0000}"/>
    <cellStyle name="_CurrencySpace 5 2 3 2" xfId="2827" xr:uid="{00000000-0005-0000-0000-0000000B0000}"/>
    <cellStyle name="_CurrencySpace 5 2 3 3" xfId="2828" xr:uid="{00000000-0005-0000-0000-0000010B0000}"/>
    <cellStyle name="_CurrencySpace 5 2 4" xfId="2829" xr:uid="{00000000-0005-0000-0000-0000020B0000}"/>
    <cellStyle name="_CurrencySpace 5 2 5" xfId="2830" xr:uid="{00000000-0005-0000-0000-0000030B0000}"/>
    <cellStyle name="_CurrencySpace 5 3" xfId="2831" xr:uid="{00000000-0005-0000-0000-0000040B0000}"/>
    <cellStyle name="_CurrencySpace 5 3 2" xfId="2832" xr:uid="{00000000-0005-0000-0000-0000050B0000}"/>
    <cellStyle name="_CurrencySpace 5 3 2 2" xfId="2833" xr:uid="{00000000-0005-0000-0000-0000060B0000}"/>
    <cellStyle name="_CurrencySpace 5 3 2 3" xfId="2834" xr:uid="{00000000-0005-0000-0000-0000070B0000}"/>
    <cellStyle name="_CurrencySpace 5 3 3" xfId="2835" xr:uid="{00000000-0005-0000-0000-0000080B0000}"/>
    <cellStyle name="_CurrencySpace 5 3 4" xfId="2836" xr:uid="{00000000-0005-0000-0000-0000090B0000}"/>
    <cellStyle name="_CurrencySpace 5 4" xfId="2837" xr:uid="{00000000-0005-0000-0000-00000A0B0000}"/>
    <cellStyle name="_CurrencySpace 5 4 2" xfId="2838" xr:uid="{00000000-0005-0000-0000-00000B0B0000}"/>
    <cellStyle name="_CurrencySpace 5 4 3" xfId="2839" xr:uid="{00000000-0005-0000-0000-00000C0B0000}"/>
    <cellStyle name="_CurrencySpace 5 5" xfId="2840" xr:uid="{00000000-0005-0000-0000-00000D0B0000}"/>
    <cellStyle name="_CurrencySpace 5 6" xfId="2841" xr:uid="{00000000-0005-0000-0000-00000E0B0000}"/>
    <cellStyle name="_CurrencySpace 6" xfId="2842" xr:uid="{00000000-0005-0000-0000-00000F0B0000}"/>
    <cellStyle name="_CurrencySpace 6 2" xfId="2843" xr:uid="{00000000-0005-0000-0000-0000100B0000}"/>
    <cellStyle name="_CurrencySpace 6 2 2" xfId="2844" xr:uid="{00000000-0005-0000-0000-0000110B0000}"/>
    <cellStyle name="_CurrencySpace 6 2 2 2" xfId="2845" xr:uid="{00000000-0005-0000-0000-0000120B0000}"/>
    <cellStyle name="_CurrencySpace 6 2 2 2 2" xfId="2846" xr:uid="{00000000-0005-0000-0000-0000130B0000}"/>
    <cellStyle name="_CurrencySpace 6 2 2 2 3" xfId="2847" xr:uid="{00000000-0005-0000-0000-0000140B0000}"/>
    <cellStyle name="_CurrencySpace 6 2 2 3" xfId="2848" xr:uid="{00000000-0005-0000-0000-0000150B0000}"/>
    <cellStyle name="_CurrencySpace 6 2 2 4" xfId="2849" xr:uid="{00000000-0005-0000-0000-0000160B0000}"/>
    <cellStyle name="_CurrencySpace 6 2 3" xfId="2850" xr:uid="{00000000-0005-0000-0000-0000170B0000}"/>
    <cellStyle name="_CurrencySpace 6 2 3 2" xfId="2851" xr:uid="{00000000-0005-0000-0000-0000180B0000}"/>
    <cellStyle name="_CurrencySpace 6 2 3 3" xfId="2852" xr:uid="{00000000-0005-0000-0000-0000190B0000}"/>
    <cellStyle name="_CurrencySpace 6 2 4" xfId="2853" xr:uid="{00000000-0005-0000-0000-00001A0B0000}"/>
    <cellStyle name="_CurrencySpace 6 2 5" xfId="2854" xr:uid="{00000000-0005-0000-0000-00001B0B0000}"/>
    <cellStyle name="_CurrencySpace 6 3" xfId="2855" xr:uid="{00000000-0005-0000-0000-00001C0B0000}"/>
    <cellStyle name="_CurrencySpace 6 3 2" xfId="2856" xr:uid="{00000000-0005-0000-0000-00001D0B0000}"/>
    <cellStyle name="_CurrencySpace 6 3 2 2" xfId="2857" xr:uid="{00000000-0005-0000-0000-00001E0B0000}"/>
    <cellStyle name="_CurrencySpace 6 3 2 3" xfId="2858" xr:uid="{00000000-0005-0000-0000-00001F0B0000}"/>
    <cellStyle name="_CurrencySpace 6 3 3" xfId="2859" xr:uid="{00000000-0005-0000-0000-0000200B0000}"/>
    <cellStyle name="_CurrencySpace 6 3 4" xfId="2860" xr:uid="{00000000-0005-0000-0000-0000210B0000}"/>
    <cellStyle name="_CurrencySpace 6 4" xfId="2861" xr:uid="{00000000-0005-0000-0000-0000220B0000}"/>
    <cellStyle name="_CurrencySpace 6 4 2" xfId="2862" xr:uid="{00000000-0005-0000-0000-0000230B0000}"/>
    <cellStyle name="_CurrencySpace 6 4 3" xfId="2863" xr:uid="{00000000-0005-0000-0000-0000240B0000}"/>
    <cellStyle name="_CurrencySpace 6 5" xfId="2864" xr:uid="{00000000-0005-0000-0000-0000250B0000}"/>
    <cellStyle name="_CurrencySpace 6 6" xfId="2865" xr:uid="{00000000-0005-0000-0000-0000260B0000}"/>
    <cellStyle name="_CurrencySpace 7" xfId="2866" xr:uid="{00000000-0005-0000-0000-0000270B0000}"/>
    <cellStyle name="_CurrencySpace 7 2" xfId="2867" xr:uid="{00000000-0005-0000-0000-0000280B0000}"/>
    <cellStyle name="_CurrencySpace 7 2 2" xfId="2868" xr:uid="{00000000-0005-0000-0000-0000290B0000}"/>
    <cellStyle name="_CurrencySpace 7 2 2 2" xfId="2869" xr:uid="{00000000-0005-0000-0000-00002A0B0000}"/>
    <cellStyle name="_CurrencySpace 7 2 2 3" xfId="2870" xr:uid="{00000000-0005-0000-0000-00002B0B0000}"/>
    <cellStyle name="_CurrencySpace 7 2 3" xfId="2871" xr:uid="{00000000-0005-0000-0000-00002C0B0000}"/>
    <cellStyle name="_CurrencySpace 7 2 4" xfId="2872" xr:uid="{00000000-0005-0000-0000-00002D0B0000}"/>
    <cellStyle name="_CurrencySpace 7 3" xfId="2873" xr:uid="{00000000-0005-0000-0000-00002E0B0000}"/>
    <cellStyle name="_CurrencySpace 7 3 2" xfId="2874" xr:uid="{00000000-0005-0000-0000-00002F0B0000}"/>
    <cellStyle name="_CurrencySpace 7 3 2 2" xfId="2875" xr:uid="{00000000-0005-0000-0000-0000300B0000}"/>
    <cellStyle name="_CurrencySpace 7 3 2 3" xfId="2876" xr:uid="{00000000-0005-0000-0000-0000310B0000}"/>
    <cellStyle name="_CurrencySpace 7 3 3" xfId="2877" xr:uid="{00000000-0005-0000-0000-0000320B0000}"/>
    <cellStyle name="_CurrencySpace 7 3 4" xfId="2878" xr:uid="{00000000-0005-0000-0000-0000330B0000}"/>
    <cellStyle name="_CurrencySpace 7 4" xfId="2879" xr:uid="{00000000-0005-0000-0000-0000340B0000}"/>
    <cellStyle name="_CurrencySpace 7 4 2" xfId="2880" xr:uid="{00000000-0005-0000-0000-0000350B0000}"/>
    <cellStyle name="_CurrencySpace 7 4 3" xfId="2881" xr:uid="{00000000-0005-0000-0000-0000360B0000}"/>
    <cellStyle name="_CurrencySpace 7 5" xfId="2882" xr:uid="{00000000-0005-0000-0000-0000370B0000}"/>
    <cellStyle name="_CurrencySpace 7 6" xfId="2883" xr:uid="{00000000-0005-0000-0000-0000380B0000}"/>
    <cellStyle name="_CurrencySpace 8" xfId="2884" xr:uid="{00000000-0005-0000-0000-0000390B0000}"/>
    <cellStyle name="_CurrencySpace 8 2" xfId="2885" xr:uid="{00000000-0005-0000-0000-00003A0B0000}"/>
    <cellStyle name="_CurrencySpace 8 2 2" xfId="2886" xr:uid="{00000000-0005-0000-0000-00003B0B0000}"/>
    <cellStyle name="_CurrencySpace 8 3" xfId="2887" xr:uid="{00000000-0005-0000-0000-00003C0B0000}"/>
    <cellStyle name="_CurrencySpace 9" xfId="2888" xr:uid="{00000000-0005-0000-0000-00003D0B0000}"/>
    <cellStyle name="_CurrencySpace 9 2" xfId="2889" xr:uid="{00000000-0005-0000-0000-00003E0B0000}"/>
    <cellStyle name="_CurrencySpace 9 2 2" xfId="2890" xr:uid="{00000000-0005-0000-0000-00003F0B0000}"/>
    <cellStyle name="_CurrencySpace 9 3" xfId="2891" xr:uid="{00000000-0005-0000-0000-0000400B0000}"/>
    <cellStyle name="_CurrencySpace_03-Egne aksjer 1002" xfId="2892" xr:uid="{00000000-0005-0000-0000-0000410B0000}"/>
    <cellStyle name="_CurrencySpace_03-Egne aksjer 1002 2" xfId="2893" xr:uid="{00000000-0005-0000-0000-0000420B0000}"/>
    <cellStyle name="_CurrencySpace_03-Egne aksjer 1003" xfId="2894" xr:uid="{00000000-0005-0000-0000-0000430B0000}"/>
    <cellStyle name="_CurrencySpace_03-Egne aksjer 1003 2" xfId="2895" xr:uid="{00000000-0005-0000-0000-0000440B0000}"/>
    <cellStyle name="_CurrencySpace_06-Tilknytta 0909" xfId="2896" xr:uid="{00000000-0005-0000-0000-0000450B0000}"/>
    <cellStyle name="_CurrencySpace_Adj_comprehensive_income_Trends" xfId="2897" xr:uid="{00000000-0005-0000-0000-0000460B0000}"/>
    <cellStyle name="_CurrencySpace_Adj_Operating_expenses" xfId="2898" xr:uid="{00000000-0005-0000-0000-0000470B0000}"/>
    <cellStyle name="_CurrencySpace_EK 0912" xfId="2899" xr:uid="{00000000-0005-0000-0000-0000480B0000}"/>
    <cellStyle name="_CurrencySpace_EK oppstilling 1Q09" xfId="2900" xr:uid="{00000000-0005-0000-0000-0000490B0000}"/>
    <cellStyle name="_CurrencySpace_Expenses (1)" xfId="2901" xr:uid="{00000000-0005-0000-0000-00004A0B0000}"/>
    <cellStyle name="_CurrencySpace_Gj. sn. ant. aksjer 2015" xfId="2902" xr:uid="{00000000-0005-0000-0000-00004B0B0000}"/>
    <cellStyle name="_CurrencySpace_Gj. sn. ant. aksjer 2016" xfId="2903" xr:uid="{00000000-0005-0000-0000-00004C0B0000}"/>
    <cellStyle name="_CurrencySpace_Gj. sn. ant. aksjer 2017" xfId="2904" xr:uid="{00000000-0005-0000-0000-00004D0B0000}"/>
    <cellStyle name="_CurrencySpace_Group_DnB_NORD_B2008-11_to_DnB_NOR061107" xfId="2905" xr:uid="{00000000-0005-0000-0000-00004E0B0000}"/>
    <cellStyle name="_CurrencySpace_Kontantstrømanalyse 3Q09-konsernet" xfId="2906" xr:uid="{00000000-0005-0000-0000-00004F0B0000}"/>
    <cellStyle name="_CurrencySpace_Kontantstrømanalyse 3Q09-konsernet 2" xfId="2907" xr:uid="{00000000-0005-0000-0000-0000500B0000}"/>
    <cellStyle name="_CurrencySpace_Kontantstrømanalyse 4Q09-konsernet" xfId="2908" xr:uid="{00000000-0005-0000-0000-0000510B0000}"/>
    <cellStyle name="_CurrencySpace_Kontantstrømanalyse 4Q09-konsernet 2" xfId="2909" xr:uid="{00000000-0005-0000-0000-0000520B0000}"/>
    <cellStyle name="_CurrencySpace_Kvartalstabeller" xfId="2910" xr:uid="{00000000-0005-0000-0000-0000530B0000}"/>
    <cellStyle name="_CurrencySpace_Other MTM adjustments" xfId="2911" xr:uid="{00000000-0005-0000-0000-0000540B0000}"/>
    <cellStyle name="_CurrencySpace_PL package data" xfId="2912" xr:uid="{00000000-0005-0000-0000-0000550B0000}"/>
    <cellStyle name="_CurrencySpace_Sheet3" xfId="2913" xr:uid="{00000000-0005-0000-0000-0000560B0000}"/>
    <cellStyle name="_CurrencySpace_Valeffekt NORD, Lux og Finans 3Q09" xfId="2914" xr:uid="{00000000-0005-0000-0000-0000570B0000}"/>
    <cellStyle name="_CurrencySpace_Valutafordelt utlån og innsk 4Q09" xfId="2915" xr:uid="{00000000-0005-0000-0000-0000580B0000}"/>
    <cellStyle name="_Def" xfId="2916" xr:uid="{00000000-0005-0000-0000-0000590B0000}"/>
    <cellStyle name="_Def 2" xfId="2917" xr:uid="{00000000-0005-0000-0000-00005A0B0000}"/>
    <cellStyle name="_Def 2 2" xfId="2918" xr:uid="{00000000-0005-0000-0000-00005B0B0000}"/>
    <cellStyle name="_Def_Hovedtall" xfId="2919" xr:uid="{00000000-0005-0000-0000-00005C0B0000}"/>
    <cellStyle name="_Def_Hovedtall_Nøkkeltall" xfId="2920" xr:uid="{00000000-0005-0000-0000-00005D0B0000}"/>
    <cellStyle name="_Def_Innskuddsdekning" xfId="2921" xr:uid="{00000000-0005-0000-0000-00005E0B0000}"/>
    <cellStyle name="_Def_Nøkkeltall" xfId="2922" xr:uid="{00000000-0005-0000-0000-00005F0B0000}"/>
    <cellStyle name="_Def_Nøkkeltall_1" xfId="2923" xr:uid="{00000000-0005-0000-0000-0000600B0000}"/>
    <cellStyle name="_Def_Nøkkeltall_Nøkkeltall" xfId="2924" xr:uid="{00000000-0005-0000-0000-0000610B0000}"/>
    <cellStyle name="_Def_Presentasjon" xfId="2925" xr:uid="{00000000-0005-0000-0000-0000620B0000}"/>
    <cellStyle name="_Def_Q Sum_Res N" xfId="2926" xr:uid="{00000000-0005-0000-0000-0000630B0000}"/>
    <cellStyle name="_Def_Resultat" xfId="2927" xr:uid="{00000000-0005-0000-0000-0000640B0000}"/>
    <cellStyle name="_economic profit" xfId="2928" xr:uid="{00000000-0005-0000-0000-0000650B0000}"/>
    <cellStyle name="_EK 0912" xfId="2929" xr:uid="{00000000-0005-0000-0000-0000660B0000}"/>
    <cellStyle name="_EK oppstilling 1Q09" xfId="2930" xr:uid="{00000000-0005-0000-0000-0000670B0000}"/>
    <cellStyle name="_Euro" xfId="2931" xr:uid="{00000000-0005-0000-0000-0000680B0000}"/>
    <cellStyle name="_Euro 2" xfId="2932" xr:uid="{00000000-0005-0000-0000-0000690B0000}"/>
    <cellStyle name="_Finansiell utvikling 2Q09" xfId="2933" xr:uid="{00000000-0005-0000-0000-00006A0B0000}"/>
    <cellStyle name="_Finansiell utvikling 2Q09 2" xfId="2934" xr:uid="{00000000-0005-0000-0000-00006B0B0000}"/>
    <cellStyle name="_Finansiell utvikling 2Q09 3" xfId="2935" xr:uid="{00000000-0005-0000-0000-00006C0B0000}"/>
    <cellStyle name="_Grunnlag rapport 21 mai" xfId="2936" xr:uid="{00000000-0005-0000-0000-00006D0B0000}"/>
    <cellStyle name="_Grunnlag rapport 7mai" xfId="2937" xr:uid="{00000000-0005-0000-0000-00006E0B0000}"/>
    <cellStyle name="_Heading" xfId="2938" xr:uid="{00000000-0005-0000-0000-00006F0B0000}"/>
    <cellStyle name="_Heading_prestemp" xfId="2939" xr:uid="{00000000-0005-0000-0000-0000700B0000}"/>
    <cellStyle name="_Heading_prestemp 2" xfId="2940" xr:uid="{00000000-0005-0000-0000-0000710B0000}"/>
    <cellStyle name="_Heading_prestemp_73-2015-1  DAM internt" xfId="2941" xr:uid="{00000000-0005-0000-0000-0000720B0000}"/>
    <cellStyle name="_Heading_prestemp_Balanse" xfId="2942" xr:uid="{00000000-0005-0000-0000-0000730B0000}"/>
    <cellStyle name="_Heading_prestemp_Bilag 96 Chile" xfId="2943" xr:uid="{00000000-0005-0000-0000-0000740B0000}"/>
    <cellStyle name="_Heading_prestemp_EK rapporter alle flows" xfId="2944" xr:uid="{00000000-0005-0000-0000-0000750B0000}"/>
    <cellStyle name="_Heading_prestemp_Gj. sn. ant. aksjer 2015" xfId="2945" xr:uid="{00000000-0005-0000-0000-0000760B0000}"/>
    <cellStyle name="_Heading_prestemp_Gj. sn. ant. aksjer 2016" xfId="2946" xr:uid="{00000000-0005-0000-0000-0000770B0000}"/>
    <cellStyle name="_Heading_prestemp_Gj. sn. ant. aksjer 2017" xfId="2947" xr:uid="{00000000-0005-0000-0000-0000780B0000}"/>
    <cellStyle name="_Heading_prestemp_Hovedtall" xfId="2948" xr:uid="{00000000-0005-0000-0000-0000790B0000}"/>
    <cellStyle name="_Heading_prestemp_Innskuddsdekning" xfId="2949" xr:uid="{00000000-0005-0000-0000-00007A0B0000}"/>
    <cellStyle name="_Heading_prestemp_Nøkkeltall" xfId="2950" xr:uid="{00000000-0005-0000-0000-00007B0B0000}"/>
    <cellStyle name="_Heading_prestemp_PL package data" xfId="2951" xr:uid="{00000000-0005-0000-0000-00007C0B0000}"/>
    <cellStyle name="_Heading_prestemp_Presentasjon" xfId="2952" xr:uid="{00000000-0005-0000-0000-00007D0B0000}"/>
    <cellStyle name="_Heading_prestemp_Resultat" xfId="2953" xr:uid="{00000000-0005-0000-0000-00007E0B0000}"/>
    <cellStyle name="_Heading_prestemp_TOTAL FINREP og CRD IV" xfId="2954" xr:uid="{00000000-0005-0000-0000-00007F0B0000}"/>
    <cellStyle name="_Heading_prestemp_TOTAL IFRS" xfId="2955" xr:uid="{00000000-0005-0000-0000-0000800B0000}"/>
    <cellStyle name="_Heading_prestemp_VALKURSENDRINGER" xfId="2956" xr:uid="{00000000-0005-0000-0000-0000810B0000}"/>
    <cellStyle name="_Highlight" xfId="2957" xr:uid="{00000000-0005-0000-0000-0000820B0000}"/>
    <cellStyle name="_Highlight 2" xfId="2958" xr:uid="{00000000-0005-0000-0000-0000830B0000}"/>
    <cellStyle name="_Highlight 2 2" xfId="2959" xr:uid="{00000000-0005-0000-0000-0000840B0000}"/>
    <cellStyle name="_Highlight 2_Adj_Balance_Sheet" xfId="2960" xr:uid="{00000000-0005-0000-0000-0000850B0000}"/>
    <cellStyle name="_Highlight 2_Adj_comprehensive_income_Trends" xfId="2961" xr:uid="{00000000-0005-0000-0000-0000860B0000}"/>
    <cellStyle name="_Highlight 2_Adj_Income_statement" xfId="2962" xr:uid="{00000000-0005-0000-0000-0000870B0000}"/>
    <cellStyle name="_Highlight 2_Adj_IncomeStatement" xfId="2963" xr:uid="{00000000-0005-0000-0000-0000880B0000}"/>
    <cellStyle name="_Highlight 2_Adj_IncomeStatement_1" xfId="2964" xr:uid="{00000000-0005-0000-0000-0000890B0000}"/>
    <cellStyle name="_Highlight 2_Adj_Key figures" xfId="2965" xr:uid="{00000000-0005-0000-0000-00008A0B0000}"/>
    <cellStyle name="_Highlight 2_Adj-IncomeStatement_Trends" xfId="2966" xr:uid="{00000000-0005-0000-0000-00008B0B0000}"/>
    <cellStyle name="_Highlight 2_Adjustment-BalanceSheet" xfId="2967" xr:uid="{00000000-0005-0000-0000-00008C0B0000}"/>
    <cellStyle name="_Highlight 2_Adjustment-BalanceSheet_Trends" xfId="2968" xr:uid="{00000000-0005-0000-0000-00008D0B0000}"/>
    <cellStyle name="_Highlight 2_Adjustment-Hovedtall" xfId="2969" xr:uid="{00000000-0005-0000-0000-00008E0B0000}"/>
    <cellStyle name="_Highlight 2_Balanse" xfId="2970" xr:uid="{00000000-0005-0000-0000-00008F0B0000}"/>
    <cellStyle name="_Highlight 2_Hovedtall" xfId="2971" xr:uid="{00000000-0005-0000-0000-0000900B0000}"/>
    <cellStyle name="_Highlight 2_Nøkkeltall" xfId="2972" xr:uid="{00000000-0005-0000-0000-0000910B0000}"/>
    <cellStyle name="_Highlight 2_Resultat" xfId="2973" xr:uid="{00000000-0005-0000-0000-0000920B0000}"/>
    <cellStyle name="_Highlight 2_Results &amp; key fig." xfId="2974" xr:uid="{00000000-0005-0000-0000-0000930B0000}"/>
    <cellStyle name="_Highlight 3" xfId="2975" xr:uid="{00000000-0005-0000-0000-0000940B0000}"/>
    <cellStyle name="_Highlight_Adj_comprehensive_income" xfId="2976" xr:uid="{00000000-0005-0000-0000-0000950B0000}"/>
    <cellStyle name="_Highlight_Adj_comprehensive_income_1" xfId="2977" xr:uid="{00000000-0005-0000-0000-0000960B0000}"/>
    <cellStyle name="_Highlight_Adj_comprehensive_income_2" xfId="2978" xr:uid="{00000000-0005-0000-0000-0000970B0000}"/>
    <cellStyle name="_Highlight_Adj_comprehensive_income_3" xfId="2979" xr:uid="{00000000-0005-0000-0000-0000980B0000}"/>
    <cellStyle name="_Highlight_Adj_Comprehensive_Income_4" xfId="2980" xr:uid="{00000000-0005-0000-0000-0000990B0000}"/>
    <cellStyle name="_Highlight_Adj_comprehensive_income_Trends" xfId="2981" xr:uid="{00000000-0005-0000-0000-00009A0B0000}"/>
    <cellStyle name="_Highlight_Adj_comprehensive_income_Trends_1" xfId="2982" xr:uid="{00000000-0005-0000-0000-00009B0B0000}"/>
    <cellStyle name="_Highlight_Adj_comprehensive_income_Trends_2" xfId="2983" xr:uid="{00000000-0005-0000-0000-00009C0B0000}"/>
    <cellStyle name="_Highlight_Adj_Income_statement" xfId="2984" xr:uid="{00000000-0005-0000-0000-00009D0B0000}"/>
    <cellStyle name="_Highlight_Adj_IncomeStatement" xfId="2985" xr:uid="{00000000-0005-0000-0000-00009E0B0000}"/>
    <cellStyle name="_Highlight_Adj_IncomeStatement_1" xfId="2986" xr:uid="{00000000-0005-0000-0000-00009F0B0000}"/>
    <cellStyle name="_Highlight_Adj_Key figures" xfId="2987" xr:uid="{00000000-0005-0000-0000-0000A00B0000}"/>
    <cellStyle name="_Highlight_Adj-IncomeStatement_Trends" xfId="2988" xr:uid="{00000000-0005-0000-0000-0000A10B0000}"/>
    <cellStyle name="_Highlight_Adjustment-BalanceSheet" xfId="2989" xr:uid="{00000000-0005-0000-0000-0000A20B0000}"/>
    <cellStyle name="_Highlight_Adjustment-BalanceSheet_Trends" xfId="2990" xr:uid="{00000000-0005-0000-0000-0000A30B0000}"/>
    <cellStyle name="_Highlight_Adjustment-Hovedtall" xfId="2991" xr:uid="{00000000-0005-0000-0000-0000A40B0000}"/>
    <cellStyle name="_Highlight_Balanse" xfId="2992" xr:uid="{00000000-0005-0000-0000-0000A50B0000}"/>
    <cellStyle name="_Highlight_Expenses (1)" xfId="2993" xr:uid="{00000000-0005-0000-0000-0000A60B0000}"/>
    <cellStyle name="_Highlight_Hovedtall" xfId="2994" xr:uid="{00000000-0005-0000-0000-0000A70B0000}"/>
    <cellStyle name="_Highlight_Nøkkeltall" xfId="2995" xr:uid="{00000000-0005-0000-0000-0000A80B0000}"/>
    <cellStyle name="_Highlight_Resultat" xfId="2996" xr:uid="{00000000-0005-0000-0000-0000A90B0000}"/>
    <cellStyle name="_Highlight_Results &amp; key fig." xfId="2997" xr:uid="{00000000-0005-0000-0000-0000AA0B0000}"/>
    <cellStyle name="_Hvordan levere rentegar" xfId="2998" xr:uid="{00000000-0005-0000-0000-0000AB0B0000}"/>
    <cellStyle name="_Hvordan levere rentegar 2" xfId="2999" xr:uid="{00000000-0005-0000-0000-0000AC0B0000}"/>
    <cellStyle name="_Hvordan levere rentegar 2_Innskuddsdekning" xfId="3000" xr:uid="{00000000-0005-0000-0000-0000AD0B0000}"/>
    <cellStyle name="_Hvordan levere rentegar 2_Nøkkeltall" xfId="3001" xr:uid="{00000000-0005-0000-0000-0000AE0B0000}"/>
    <cellStyle name="_Hvordan levere rentegar 2_Presentasjon" xfId="3002" xr:uid="{00000000-0005-0000-0000-0000AF0B0000}"/>
    <cellStyle name="_Hvordan levere rentegar 3" xfId="3003" xr:uid="{00000000-0005-0000-0000-0000B00B0000}"/>
    <cellStyle name="_Hvordan levere rentegar_Innskuddsdekning" xfId="3004" xr:uid="{00000000-0005-0000-0000-0000B10B0000}"/>
    <cellStyle name="_Hvordan levere rentegar_Nøkkeltall" xfId="3005" xr:uid="{00000000-0005-0000-0000-0000B20B0000}"/>
    <cellStyle name="_Hvordan levere rentegar_Presentasjon" xfId="3006" xr:uid="{00000000-0005-0000-0000-0000B30B0000}"/>
    <cellStyle name="_Hvordan levere rentegar_Results &amp; key fig." xfId="3007" xr:uid="{00000000-0005-0000-0000-0000B40B0000}"/>
    <cellStyle name="_Item 3.2_Enclosure 1 Group budget and financial plan 2010-12" xfId="3008" xr:uid="{00000000-0005-0000-0000-0000B50B0000}"/>
    <cellStyle name="_Kontantstrømanalyse 1Q09-konsernet " xfId="3009" xr:uid="{00000000-0005-0000-0000-0000B60B0000}"/>
    <cellStyle name="_Kontantstrømanalyse 4Q09-konsernet" xfId="3010" xr:uid="{00000000-0005-0000-0000-0000B70B0000}"/>
    <cellStyle name="_Kontrollrapport" xfId="3011" xr:uid="{00000000-0005-0000-0000-0000B80B0000}"/>
    <cellStyle name="_Kontrollrapport 2" xfId="3012" xr:uid="{00000000-0005-0000-0000-0000B90B0000}"/>
    <cellStyle name="_Kontrollrapport 2 2" xfId="3013" xr:uid="{00000000-0005-0000-0000-0000BA0B0000}"/>
    <cellStyle name="_Kontrollrapport 2 2 2" xfId="3014" xr:uid="{00000000-0005-0000-0000-0000BB0B0000}"/>
    <cellStyle name="_Kontrollrapport 2 2 2 2" xfId="3015" xr:uid="{00000000-0005-0000-0000-0000BC0B0000}"/>
    <cellStyle name="_Kontrollrapport 2 2 3" xfId="3016" xr:uid="{00000000-0005-0000-0000-0000BD0B0000}"/>
    <cellStyle name="_Kontrollrapport 2 2 4" xfId="3017" xr:uid="{00000000-0005-0000-0000-0000BE0B0000}"/>
    <cellStyle name="_Kontrollrapport 2 3" xfId="3018" xr:uid="{00000000-0005-0000-0000-0000BF0B0000}"/>
    <cellStyle name="_Kontrollrapport 2 3 2" xfId="3019" xr:uid="{00000000-0005-0000-0000-0000C00B0000}"/>
    <cellStyle name="_Kontrollrapport 2 4" xfId="3020" xr:uid="{00000000-0005-0000-0000-0000C10B0000}"/>
    <cellStyle name="_Kontrollrapport 2 5" xfId="3021" xr:uid="{00000000-0005-0000-0000-0000C20B0000}"/>
    <cellStyle name="_Kontrollrapport 2_Innskuddsdekning" xfId="3022" xr:uid="{00000000-0005-0000-0000-0000C30B0000}"/>
    <cellStyle name="_Kontrollrapport 2_Nøkkeltall" xfId="3023" xr:uid="{00000000-0005-0000-0000-0000C40B0000}"/>
    <cellStyle name="_Kontrollrapport 2_Presentasjon" xfId="3024" xr:uid="{00000000-0005-0000-0000-0000C50B0000}"/>
    <cellStyle name="_Kontrollrapport 3" xfId="3025" xr:uid="{00000000-0005-0000-0000-0000C60B0000}"/>
    <cellStyle name="_Kontrollrapport 3 2" xfId="3026" xr:uid="{00000000-0005-0000-0000-0000C70B0000}"/>
    <cellStyle name="_Kontrollrapport 4" xfId="3027" xr:uid="{00000000-0005-0000-0000-0000C80B0000}"/>
    <cellStyle name="_Kontrollrapport 4 2" xfId="3028" xr:uid="{00000000-0005-0000-0000-0000C90B0000}"/>
    <cellStyle name="_Kontrollrapport 5" xfId="3029" xr:uid="{00000000-0005-0000-0000-0000CA0B0000}"/>
    <cellStyle name="_Kontrollrapport_Expenses (1)" xfId="3030" xr:uid="{00000000-0005-0000-0000-0000CB0B0000}"/>
    <cellStyle name="_Kontrollrapport_Innskuddsdekning" xfId="3031" xr:uid="{00000000-0005-0000-0000-0000CC0B0000}"/>
    <cellStyle name="_Kontrollrapport_Nøkkeltall" xfId="3032" xr:uid="{00000000-0005-0000-0000-0000CD0B0000}"/>
    <cellStyle name="_Kontrollrapport_Presentasjon" xfId="3033" xr:uid="{00000000-0005-0000-0000-0000CE0B0000}"/>
    <cellStyle name="_Kontrollrapport_Prognose eksponering " xfId="3034" xr:uid="{00000000-0005-0000-0000-0000CF0B0000}"/>
    <cellStyle name="_Kontrollrapport_Prognose eksponering  2" xfId="3035" xr:uid="{00000000-0005-0000-0000-0000D00B0000}"/>
    <cellStyle name="_Kontrollrapport_Prognose eksponering  2 2" xfId="3036" xr:uid="{00000000-0005-0000-0000-0000D10B0000}"/>
    <cellStyle name="_Kontrollrapport_Prognose eksponering  2 2 2" xfId="3037" xr:uid="{00000000-0005-0000-0000-0000D20B0000}"/>
    <cellStyle name="_Kontrollrapport_Prognose eksponering  2 3" xfId="3038" xr:uid="{00000000-0005-0000-0000-0000D30B0000}"/>
    <cellStyle name="_Kontrollrapport_Prognose eksponering  2 4" xfId="3039" xr:uid="{00000000-0005-0000-0000-0000D40B0000}"/>
    <cellStyle name="_Kontrollrapport_Prognose eksponering  3" xfId="3040" xr:uid="{00000000-0005-0000-0000-0000D50B0000}"/>
    <cellStyle name="_Kontrollrapport_Prognose eksponering  3 2" xfId="3041" xr:uid="{00000000-0005-0000-0000-0000D60B0000}"/>
    <cellStyle name="_Kontrollrapport_Prognose eksponering  4" xfId="3042" xr:uid="{00000000-0005-0000-0000-0000D70B0000}"/>
    <cellStyle name="_Kontrollrapport_Prognose eksponering  5" xfId="3043" xr:uid="{00000000-0005-0000-0000-0000D80B0000}"/>
    <cellStyle name="_Kontrollrapport_Results &amp; key fig." xfId="3044" xr:uid="{00000000-0005-0000-0000-0000D90B0000}"/>
    <cellStyle name="_Kontrollrapport_Vedlegg" xfId="3045" xr:uid="{00000000-0005-0000-0000-0000DA0B0000}"/>
    <cellStyle name="_Kontrollrapport_Vedlegg 2" xfId="3046" xr:uid="{00000000-0005-0000-0000-0000DB0B0000}"/>
    <cellStyle name="_Kontrollrapport_Vedlegg 2 2" xfId="3047" xr:uid="{00000000-0005-0000-0000-0000DC0B0000}"/>
    <cellStyle name="_Kontrollrapport_Vedlegg 2 2 2" xfId="3048" xr:uid="{00000000-0005-0000-0000-0000DD0B0000}"/>
    <cellStyle name="_Kontrollrapport_Vedlegg 2 3" xfId="3049" xr:uid="{00000000-0005-0000-0000-0000DE0B0000}"/>
    <cellStyle name="_Kontrollrapport_Vedlegg 2 3 2" xfId="3050" xr:uid="{00000000-0005-0000-0000-0000DF0B0000}"/>
    <cellStyle name="_Kontrollrapport_Vedlegg 2 4" xfId="3051" xr:uid="{00000000-0005-0000-0000-0000E00B0000}"/>
    <cellStyle name="_Kontrollrapport_Vedlegg 3" xfId="3052" xr:uid="{00000000-0005-0000-0000-0000E10B0000}"/>
    <cellStyle name="_Kontrollrapport_Vedlegg 3 2" xfId="3053" xr:uid="{00000000-0005-0000-0000-0000E20B0000}"/>
    <cellStyle name="_Kontrollrapport_Vedlegg 4" xfId="3054" xr:uid="{00000000-0005-0000-0000-0000E30B0000}"/>
    <cellStyle name="_Kontrollrapport_Vedlegg 4 2" xfId="3055" xr:uid="{00000000-0005-0000-0000-0000E40B0000}"/>
    <cellStyle name="_Kontrollrapport_Vedlegg 5" xfId="3056" xr:uid="{00000000-0005-0000-0000-0000E50B0000}"/>
    <cellStyle name="_Kontrollrapport_Vedlegg_1" xfId="3057" xr:uid="{00000000-0005-0000-0000-0000E60B0000}"/>
    <cellStyle name="_Kontrollrapport_Vedlegg_1 2" xfId="3058" xr:uid="{00000000-0005-0000-0000-0000E70B0000}"/>
    <cellStyle name="_Kontrollrapport_Vedlegg_1 2 2" xfId="3059" xr:uid="{00000000-0005-0000-0000-0000E80B0000}"/>
    <cellStyle name="_Kontrollrapport_Vedlegg_1 2 2 2" xfId="3060" xr:uid="{00000000-0005-0000-0000-0000E90B0000}"/>
    <cellStyle name="_Kontrollrapport_Vedlegg_1 2 3" xfId="3061" xr:uid="{00000000-0005-0000-0000-0000EA0B0000}"/>
    <cellStyle name="_Kontrollrapport_Vedlegg_1 2 4" xfId="3062" xr:uid="{00000000-0005-0000-0000-0000EB0B0000}"/>
    <cellStyle name="_Kontrollrapport_Vedlegg_1 3" xfId="3063" xr:uid="{00000000-0005-0000-0000-0000EC0B0000}"/>
    <cellStyle name="_Kontrollrapport_Vedlegg_1 3 2" xfId="3064" xr:uid="{00000000-0005-0000-0000-0000ED0B0000}"/>
    <cellStyle name="_Kontrollrapport_Vedlegg_1 4" xfId="3065" xr:uid="{00000000-0005-0000-0000-0000EE0B0000}"/>
    <cellStyle name="_Kontrollrapport_Vedlegg_1 5" xfId="3066" xr:uid="{00000000-0005-0000-0000-0000EF0B0000}"/>
    <cellStyle name="_LINKPRODUKTER (INKL)" xfId="3067" xr:uid="{00000000-0005-0000-0000-0000F00B0000}"/>
    <cellStyle name="_Markedsandel" xfId="3068" xr:uid="{00000000-0005-0000-0000-0000F10B0000}"/>
    <cellStyle name="_Markedsandel_Q Sum_Res N" xfId="3069" xr:uid="{00000000-0005-0000-0000-0000F20B0000}"/>
    <cellStyle name="_Max 10% Obligasjoner Inv" xfId="3070" xr:uid="{00000000-0005-0000-0000-0000F30B0000}"/>
    <cellStyle name="_Max 10% Obligasjoner Inv 2" xfId="3071" xr:uid="{00000000-0005-0000-0000-0000F40B0000}"/>
    <cellStyle name="_Max 10% Obligasjoner Inv 2 2" xfId="3072" xr:uid="{00000000-0005-0000-0000-0000F50B0000}"/>
    <cellStyle name="_Max 10% Obligasjoner Inv 2 2 2" xfId="3073" xr:uid="{00000000-0005-0000-0000-0000F60B0000}"/>
    <cellStyle name="_Max 10% Obligasjoner Inv 2 2 2 2" xfId="3074" xr:uid="{00000000-0005-0000-0000-0000F70B0000}"/>
    <cellStyle name="_Max 10% Obligasjoner Inv 2 2 3" xfId="3075" xr:uid="{00000000-0005-0000-0000-0000F80B0000}"/>
    <cellStyle name="_Max 10% Obligasjoner Inv 2 2 4" xfId="3076" xr:uid="{00000000-0005-0000-0000-0000F90B0000}"/>
    <cellStyle name="_Max 10% Obligasjoner Inv 2 3" xfId="3077" xr:uid="{00000000-0005-0000-0000-0000FA0B0000}"/>
    <cellStyle name="_Max 10% Obligasjoner Inv 2 3 2" xfId="3078" xr:uid="{00000000-0005-0000-0000-0000FB0B0000}"/>
    <cellStyle name="_Max 10% Obligasjoner Inv 2 4" xfId="3079" xr:uid="{00000000-0005-0000-0000-0000FC0B0000}"/>
    <cellStyle name="_Max 10% Obligasjoner Inv 2 5" xfId="3080" xr:uid="{00000000-0005-0000-0000-0000FD0B0000}"/>
    <cellStyle name="_Max 10% Obligasjoner Inv 2_Innskuddsdekning" xfId="3081" xr:uid="{00000000-0005-0000-0000-0000FE0B0000}"/>
    <cellStyle name="_Max 10% Obligasjoner Inv 2_Nøkkeltall" xfId="3082" xr:uid="{00000000-0005-0000-0000-0000FF0B0000}"/>
    <cellStyle name="_Max 10% Obligasjoner Inv 2_Presentasjon" xfId="3083" xr:uid="{00000000-0005-0000-0000-0000000C0000}"/>
    <cellStyle name="_Max 10% Obligasjoner Inv 3" xfId="3084" xr:uid="{00000000-0005-0000-0000-0000010C0000}"/>
    <cellStyle name="_Max 10% Obligasjoner Inv 3 2" xfId="3085" xr:uid="{00000000-0005-0000-0000-0000020C0000}"/>
    <cellStyle name="_Max 10% Obligasjoner Inv 4" xfId="3086" xr:uid="{00000000-0005-0000-0000-0000030C0000}"/>
    <cellStyle name="_Max 10% Obligasjoner Inv 4 2" xfId="3087" xr:uid="{00000000-0005-0000-0000-0000040C0000}"/>
    <cellStyle name="_Max 10% Obligasjoner Inv 5" xfId="3088" xr:uid="{00000000-0005-0000-0000-0000050C0000}"/>
    <cellStyle name="_Max 10% Obligasjoner Inv_Expenses (1)" xfId="3089" xr:uid="{00000000-0005-0000-0000-0000060C0000}"/>
    <cellStyle name="_Max 10% Obligasjoner Inv_Innskuddsdekning" xfId="3090" xr:uid="{00000000-0005-0000-0000-0000070C0000}"/>
    <cellStyle name="_Max 10% Obligasjoner Inv_Nøkkeltall" xfId="3091" xr:uid="{00000000-0005-0000-0000-0000080C0000}"/>
    <cellStyle name="_Max 10% Obligasjoner Inv_Presentasjon" xfId="3092" xr:uid="{00000000-0005-0000-0000-0000090C0000}"/>
    <cellStyle name="_Max 10% Obligasjoner Inv_Prognose eksponering " xfId="3093" xr:uid="{00000000-0005-0000-0000-00000A0C0000}"/>
    <cellStyle name="_Max 10% Obligasjoner Inv_Prognose eksponering  2" xfId="3094" xr:uid="{00000000-0005-0000-0000-00000B0C0000}"/>
    <cellStyle name="_Max 10% Obligasjoner Inv_Prognose eksponering  2 2" xfId="3095" xr:uid="{00000000-0005-0000-0000-00000C0C0000}"/>
    <cellStyle name="_Max 10% Obligasjoner Inv_Prognose eksponering  2 2 2" xfId="3096" xr:uid="{00000000-0005-0000-0000-00000D0C0000}"/>
    <cellStyle name="_Max 10% Obligasjoner Inv_Prognose eksponering  2 3" xfId="3097" xr:uid="{00000000-0005-0000-0000-00000E0C0000}"/>
    <cellStyle name="_Max 10% Obligasjoner Inv_Prognose eksponering  2 4" xfId="3098" xr:uid="{00000000-0005-0000-0000-00000F0C0000}"/>
    <cellStyle name="_Max 10% Obligasjoner Inv_Prognose eksponering  3" xfId="3099" xr:uid="{00000000-0005-0000-0000-0000100C0000}"/>
    <cellStyle name="_Max 10% Obligasjoner Inv_Prognose eksponering  3 2" xfId="3100" xr:uid="{00000000-0005-0000-0000-0000110C0000}"/>
    <cellStyle name="_Max 10% Obligasjoner Inv_Prognose eksponering  4" xfId="3101" xr:uid="{00000000-0005-0000-0000-0000120C0000}"/>
    <cellStyle name="_Max 10% Obligasjoner Inv_Prognose eksponering  5" xfId="3102" xr:uid="{00000000-0005-0000-0000-0000130C0000}"/>
    <cellStyle name="_Max 10% Obligasjoner Inv_Results &amp; key fig." xfId="3103" xr:uid="{00000000-0005-0000-0000-0000140C0000}"/>
    <cellStyle name="_Max 10% Obligasjoner Inv_Vedlegg" xfId="3104" xr:uid="{00000000-0005-0000-0000-0000150C0000}"/>
    <cellStyle name="_Max 10% Obligasjoner Inv_Vedlegg 2" xfId="3105" xr:uid="{00000000-0005-0000-0000-0000160C0000}"/>
    <cellStyle name="_Max 10% Obligasjoner Inv_Vedlegg 2 2" xfId="3106" xr:uid="{00000000-0005-0000-0000-0000170C0000}"/>
    <cellStyle name="_Max 10% Obligasjoner Inv_Vedlegg 2 2 2" xfId="3107" xr:uid="{00000000-0005-0000-0000-0000180C0000}"/>
    <cellStyle name="_Max 10% Obligasjoner Inv_Vedlegg 2 3" xfId="3108" xr:uid="{00000000-0005-0000-0000-0000190C0000}"/>
    <cellStyle name="_Max 10% Obligasjoner Inv_Vedlegg 2 3 2" xfId="3109" xr:uid="{00000000-0005-0000-0000-00001A0C0000}"/>
    <cellStyle name="_Max 10% Obligasjoner Inv_Vedlegg 2 4" xfId="3110" xr:uid="{00000000-0005-0000-0000-00001B0C0000}"/>
    <cellStyle name="_Max 10% Obligasjoner Inv_Vedlegg 3" xfId="3111" xr:uid="{00000000-0005-0000-0000-00001C0C0000}"/>
    <cellStyle name="_Max 10% Obligasjoner Inv_Vedlegg 3 2" xfId="3112" xr:uid="{00000000-0005-0000-0000-00001D0C0000}"/>
    <cellStyle name="_Max 10% Obligasjoner Inv_Vedlegg 4" xfId="3113" xr:uid="{00000000-0005-0000-0000-00001E0C0000}"/>
    <cellStyle name="_Max 10% Obligasjoner Inv_Vedlegg 4 2" xfId="3114" xr:uid="{00000000-0005-0000-0000-00001F0C0000}"/>
    <cellStyle name="_Max 10% Obligasjoner Inv_Vedlegg 5" xfId="3115" xr:uid="{00000000-0005-0000-0000-0000200C0000}"/>
    <cellStyle name="_Max 10% Obligasjoner Inv_Vedlegg_1" xfId="3116" xr:uid="{00000000-0005-0000-0000-0000210C0000}"/>
    <cellStyle name="_Max 10% Obligasjoner Inv_Vedlegg_1 2" xfId="3117" xr:uid="{00000000-0005-0000-0000-0000220C0000}"/>
    <cellStyle name="_Max 10% Obligasjoner Inv_Vedlegg_1 2 2" xfId="3118" xr:uid="{00000000-0005-0000-0000-0000230C0000}"/>
    <cellStyle name="_Max 10% Obligasjoner Inv_Vedlegg_1 2 2 2" xfId="3119" xr:uid="{00000000-0005-0000-0000-0000240C0000}"/>
    <cellStyle name="_Max 10% Obligasjoner Inv_Vedlegg_1 2 3" xfId="3120" xr:uid="{00000000-0005-0000-0000-0000250C0000}"/>
    <cellStyle name="_Max 10% Obligasjoner Inv_Vedlegg_1 2 4" xfId="3121" xr:uid="{00000000-0005-0000-0000-0000260C0000}"/>
    <cellStyle name="_Max 10% Obligasjoner Inv_Vedlegg_1 3" xfId="3122" xr:uid="{00000000-0005-0000-0000-0000270C0000}"/>
    <cellStyle name="_Max 10% Obligasjoner Inv_Vedlegg_1 3 2" xfId="3123" xr:uid="{00000000-0005-0000-0000-0000280C0000}"/>
    <cellStyle name="_Max 10% Obligasjoner Inv_Vedlegg_1 4" xfId="3124" xr:uid="{00000000-0005-0000-0000-0000290C0000}"/>
    <cellStyle name="_Max 10% Obligasjoner Inv_Vedlegg_1 5" xfId="3125" xr:uid="{00000000-0005-0000-0000-00002A0C0000}"/>
    <cellStyle name="_msfo_01092007_вырезка" xfId="3126" xr:uid="{00000000-0005-0000-0000-00002B0C0000}"/>
    <cellStyle name="_msfo_01092007_вырезка_Планы2" xfId="3127" xr:uid="{00000000-0005-0000-0000-00002C0C0000}"/>
    <cellStyle name="_msfo_01092007_вырезка_Факт операционные. Наш формат" xfId="3128" xr:uid="{00000000-0005-0000-0000-00002D0C0000}"/>
    <cellStyle name="_msfo_01092007_вырезка_Факт2007" xfId="3129" xr:uid="{00000000-0005-0000-0000-00002E0C0000}"/>
    <cellStyle name="_msfo_01092007_вырезка_Факт2007_Internal" xfId="3130" xr:uid="{00000000-0005-0000-0000-00002F0C0000}"/>
    <cellStyle name="_msfo_01092007_вырезка_Факт2007_RFF" xfId="3131" xr:uid="{00000000-0005-0000-0000-0000300C0000}"/>
    <cellStyle name="_MTM justeringer_estimat 310310 BK" xfId="3132" xr:uid="{00000000-0005-0000-0000-0000310C0000}"/>
    <cellStyle name="_Multiple" xfId="3133" xr:uid="{00000000-0005-0000-0000-0000320C0000}"/>
    <cellStyle name="_Multiple 10" xfId="3134" xr:uid="{00000000-0005-0000-0000-0000330C0000}"/>
    <cellStyle name="_Multiple 10 2" xfId="3135" xr:uid="{00000000-0005-0000-0000-0000340C0000}"/>
    <cellStyle name="_Multiple 11" xfId="3136" xr:uid="{00000000-0005-0000-0000-0000350C0000}"/>
    <cellStyle name="_Multiple 12" xfId="3137" xr:uid="{00000000-0005-0000-0000-0000360C0000}"/>
    <cellStyle name="_Multiple 13" xfId="3138" xr:uid="{00000000-0005-0000-0000-0000370C0000}"/>
    <cellStyle name="_Multiple 2" xfId="3139" xr:uid="{00000000-0005-0000-0000-0000380C0000}"/>
    <cellStyle name="_Multiple 2 2" xfId="3140" xr:uid="{00000000-0005-0000-0000-0000390C0000}"/>
    <cellStyle name="_Multiple 2 2 2" xfId="3141" xr:uid="{00000000-0005-0000-0000-00003A0C0000}"/>
    <cellStyle name="_Multiple 2 2 2 2" xfId="3142" xr:uid="{00000000-0005-0000-0000-00003B0C0000}"/>
    <cellStyle name="_Multiple 2 2 2 2 2" xfId="3143" xr:uid="{00000000-0005-0000-0000-00003C0C0000}"/>
    <cellStyle name="_Multiple 2 2 2 2 3" xfId="3144" xr:uid="{00000000-0005-0000-0000-00003D0C0000}"/>
    <cellStyle name="_Multiple 2 2 2 3" xfId="3145" xr:uid="{00000000-0005-0000-0000-00003E0C0000}"/>
    <cellStyle name="_Multiple 2 2 2 4" xfId="3146" xr:uid="{00000000-0005-0000-0000-00003F0C0000}"/>
    <cellStyle name="_Multiple 2 2 3" xfId="3147" xr:uid="{00000000-0005-0000-0000-0000400C0000}"/>
    <cellStyle name="_Multiple 2 2 3 2" xfId="3148" xr:uid="{00000000-0005-0000-0000-0000410C0000}"/>
    <cellStyle name="_Multiple 2 2 3 3" xfId="3149" xr:uid="{00000000-0005-0000-0000-0000420C0000}"/>
    <cellStyle name="_Multiple 2 2 4" xfId="3150" xr:uid="{00000000-0005-0000-0000-0000430C0000}"/>
    <cellStyle name="_Multiple 2 2 5" xfId="3151" xr:uid="{00000000-0005-0000-0000-0000440C0000}"/>
    <cellStyle name="_Multiple 2 3" xfId="3152" xr:uid="{00000000-0005-0000-0000-0000450C0000}"/>
    <cellStyle name="_Multiple 2 3 2" xfId="3153" xr:uid="{00000000-0005-0000-0000-0000460C0000}"/>
    <cellStyle name="_Multiple 2 3 2 2" xfId="3154" xr:uid="{00000000-0005-0000-0000-0000470C0000}"/>
    <cellStyle name="_Multiple 2 3 2 3" xfId="3155" xr:uid="{00000000-0005-0000-0000-0000480C0000}"/>
    <cellStyle name="_Multiple 2 3 3" xfId="3156" xr:uid="{00000000-0005-0000-0000-0000490C0000}"/>
    <cellStyle name="_Multiple 2 3 4" xfId="3157" xr:uid="{00000000-0005-0000-0000-00004A0C0000}"/>
    <cellStyle name="_Multiple 2 4" xfId="3158" xr:uid="{00000000-0005-0000-0000-00004B0C0000}"/>
    <cellStyle name="_Multiple 2 4 2" xfId="3159" xr:uid="{00000000-0005-0000-0000-00004C0C0000}"/>
    <cellStyle name="_Multiple 2 4 2 2" xfId="3160" xr:uid="{00000000-0005-0000-0000-00004D0C0000}"/>
    <cellStyle name="_Multiple 2 4 3" xfId="3161" xr:uid="{00000000-0005-0000-0000-00004E0C0000}"/>
    <cellStyle name="_Multiple 2 5" xfId="3162" xr:uid="{00000000-0005-0000-0000-00004F0C0000}"/>
    <cellStyle name="_Multiple 2 5 2" xfId="3163" xr:uid="{00000000-0005-0000-0000-0000500C0000}"/>
    <cellStyle name="_Multiple 2 6" xfId="3164" xr:uid="{00000000-0005-0000-0000-0000510C0000}"/>
    <cellStyle name="_Multiple 3" xfId="3165" xr:uid="{00000000-0005-0000-0000-0000520C0000}"/>
    <cellStyle name="_Multiple 3 2" xfId="3166" xr:uid="{00000000-0005-0000-0000-0000530C0000}"/>
    <cellStyle name="_Multiple 3 2 2" xfId="3167" xr:uid="{00000000-0005-0000-0000-0000540C0000}"/>
    <cellStyle name="_Multiple 3 2 2 2" xfId="3168" xr:uid="{00000000-0005-0000-0000-0000550C0000}"/>
    <cellStyle name="_Multiple 3 2 2 3" xfId="3169" xr:uid="{00000000-0005-0000-0000-0000560C0000}"/>
    <cellStyle name="_Multiple 3 2 3" xfId="3170" xr:uid="{00000000-0005-0000-0000-0000570C0000}"/>
    <cellStyle name="_Multiple 3 2 4" xfId="3171" xr:uid="{00000000-0005-0000-0000-0000580C0000}"/>
    <cellStyle name="_Multiple 3 3" xfId="3172" xr:uid="{00000000-0005-0000-0000-0000590C0000}"/>
    <cellStyle name="_Multiple 3 3 2" xfId="3173" xr:uid="{00000000-0005-0000-0000-00005A0C0000}"/>
    <cellStyle name="_Multiple 3 3 3" xfId="3174" xr:uid="{00000000-0005-0000-0000-00005B0C0000}"/>
    <cellStyle name="_Multiple 3 3 4" xfId="3175" xr:uid="{00000000-0005-0000-0000-00005C0C0000}"/>
    <cellStyle name="_Multiple 3 4" xfId="3176" xr:uid="{00000000-0005-0000-0000-00005D0C0000}"/>
    <cellStyle name="_Multiple 3 5" xfId="3177" xr:uid="{00000000-0005-0000-0000-00005E0C0000}"/>
    <cellStyle name="_Multiple 4" xfId="3178" xr:uid="{00000000-0005-0000-0000-00005F0C0000}"/>
    <cellStyle name="_Multiple 4 2" xfId="3179" xr:uid="{00000000-0005-0000-0000-0000600C0000}"/>
    <cellStyle name="_Multiple 4 2 2" xfId="3180" xr:uid="{00000000-0005-0000-0000-0000610C0000}"/>
    <cellStyle name="_Multiple 4 2 2 2" xfId="3181" xr:uid="{00000000-0005-0000-0000-0000620C0000}"/>
    <cellStyle name="_Multiple 4 2 2 2 2" xfId="3182" xr:uid="{00000000-0005-0000-0000-0000630C0000}"/>
    <cellStyle name="_Multiple 4 2 2 2 3" xfId="3183" xr:uid="{00000000-0005-0000-0000-0000640C0000}"/>
    <cellStyle name="_Multiple 4 2 2 3" xfId="3184" xr:uid="{00000000-0005-0000-0000-0000650C0000}"/>
    <cellStyle name="_Multiple 4 2 2 4" xfId="3185" xr:uid="{00000000-0005-0000-0000-0000660C0000}"/>
    <cellStyle name="_Multiple 4 2 3" xfId="3186" xr:uid="{00000000-0005-0000-0000-0000670C0000}"/>
    <cellStyle name="_Multiple 4 2 3 2" xfId="3187" xr:uid="{00000000-0005-0000-0000-0000680C0000}"/>
    <cellStyle name="_Multiple 4 2 3 3" xfId="3188" xr:uid="{00000000-0005-0000-0000-0000690C0000}"/>
    <cellStyle name="_Multiple 4 2 4" xfId="3189" xr:uid="{00000000-0005-0000-0000-00006A0C0000}"/>
    <cellStyle name="_Multiple 4 2 5" xfId="3190" xr:uid="{00000000-0005-0000-0000-00006B0C0000}"/>
    <cellStyle name="_Multiple 4 3" xfId="3191" xr:uid="{00000000-0005-0000-0000-00006C0C0000}"/>
    <cellStyle name="_Multiple 4 3 2" xfId="3192" xr:uid="{00000000-0005-0000-0000-00006D0C0000}"/>
    <cellStyle name="_Multiple 4 3 2 2" xfId="3193" xr:uid="{00000000-0005-0000-0000-00006E0C0000}"/>
    <cellStyle name="_Multiple 4 3 2 3" xfId="3194" xr:uid="{00000000-0005-0000-0000-00006F0C0000}"/>
    <cellStyle name="_Multiple 4 3 3" xfId="3195" xr:uid="{00000000-0005-0000-0000-0000700C0000}"/>
    <cellStyle name="_Multiple 4 3 4" xfId="3196" xr:uid="{00000000-0005-0000-0000-0000710C0000}"/>
    <cellStyle name="_Multiple 4 4" xfId="3197" xr:uid="{00000000-0005-0000-0000-0000720C0000}"/>
    <cellStyle name="_Multiple 4 4 2" xfId="3198" xr:uid="{00000000-0005-0000-0000-0000730C0000}"/>
    <cellStyle name="_Multiple 4 4 3" xfId="3199" xr:uid="{00000000-0005-0000-0000-0000740C0000}"/>
    <cellStyle name="_Multiple 4 5" xfId="3200" xr:uid="{00000000-0005-0000-0000-0000750C0000}"/>
    <cellStyle name="_Multiple 4 6" xfId="3201" xr:uid="{00000000-0005-0000-0000-0000760C0000}"/>
    <cellStyle name="_Multiple 5" xfId="3202" xr:uid="{00000000-0005-0000-0000-0000770C0000}"/>
    <cellStyle name="_Multiple 5 2" xfId="3203" xr:uid="{00000000-0005-0000-0000-0000780C0000}"/>
    <cellStyle name="_Multiple 5 2 2" xfId="3204" xr:uid="{00000000-0005-0000-0000-0000790C0000}"/>
    <cellStyle name="_Multiple 5 2 2 2" xfId="3205" xr:uid="{00000000-0005-0000-0000-00007A0C0000}"/>
    <cellStyle name="_Multiple 5 2 2 2 2" xfId="3206" xr:uid="{00000000-0005-0000-0000-00007B0C0000}"/>
    <cellStyle name="_Multiple 5 2 2 2 3" xfId="3207" xr:uid="{00000000-0005-0000-0000-00007C0C0000}"/>
    <cellStyle name="_Multiple 5 2 2 3" xfId="3208" xr:uid="{00000000-0005-0000-0000-00007D0C0000}"/>
    <cellStyle name="_Multiple 5 2 2 4" xfId="3209" xr:uid="{00000000-0005-0000-0000-00007E0C0000}"/>
    <cellStyle name="_Multiple 5 2 3" xfId="3210" xr:uid="{00000000-0005-0000-0000-00007F0C0000}"/>
    <cellStyle name="_Multiple 5 2 3 2" xfId="3211" xr:uid="{00000000-0005-0000-0000-0000800C0000}"/>
    <cellStyle name="_Multiple 5 2 3 3" xfId="3212" xr:uid="{00000000-0005-0000-0000-0000810C0000}"/>
    <cellStyle name="_Multiple 5 2 4" xfId="3213" xr:uid="{00000000-0005-0000-0000-0000820C0000}"/>
    <cellStyle name="_Multiple 5 2 5" xfId="3214" xr:uid="{00000000-0005-0000-0000-0000830C0000}"/>
    <cellStyle name="_Multiple 5 3" xfId="3215" xr:uid="{00000000-0005-0000-0000-0000840C0000}"/>
    <cellStyle name="_Multiple 5 3 2" xfId="3216" xr:uid="{00000000-0005-0000-0000-0000850C0000}"/>
    <cellStyle name="_Multiple 5 3 2 2" xfId="3217" xr:uid="{00000000-0005-0000-0000-0000860C0000}"/>
    <cellStyle name="_Multiple 5 3 2 3" xfId="3218" xr:uid="{00000000-0005-0000-0000-0000870C0000}"/>
    <cellStyle name="_Multiple 5 3 3" xfId="3219" xr:uid="{00000000-0005-0000-0000-0000880C0000}"/>
    <cellStyle name="_Multiple 5 3 4" xfId="3220" xr:uid="{00000000-0005-0000-0000-0000890C0000}"/>
    <cellStyle name="_Multiple 5 4" xfId="3221" xr:uid="{00000000-0005-0000-0000-00008A0C0000}"/>
    <cellStyle name="_Multiple 5 4 2" xfId="3222" xr:uid="{00000000-0005-0000-0000-00008B0C0000}"/>
    <cellStyle name="_Multiple 5 4 3" xfId="3223" xr:uid="{00000000-0005-0000-0000-00008C0C0000}"/>
    <cellStyle name="_Multiple 5 5" xfId="3224" xr:uid="{00000000-0005-0000-0000-00008D0C0000}"/>
    <cellStyle name="_Multiple 5 6" xfId="3225" xr:uid="{00000000-0005-0000-0000-00008E0C0000}"/>
    <cellStyle name="_Multiple 6" xfId="3226" xr:uid="{00000000-0005-0000-0000-00008F0C0000}"/>
    <cellStyle name="_Multiple 6 2" xfId="3227" xr:uid="{00000000-0005-0000-0000-0000900C0000}"/>
    <cellStyle name="_Multiple 6 2 2" xfId="3228" xr:uid="{00000000-0005-0000-0000-0000910C0000}"/>
    <cellStyle name="_Multiple 6 2 2 2" xfId="3229" xr:uid="{00000000-0005-0000-0000-0000920C0000}"/>
    <cellStyle name="_Multiple 6 2 2 2 2" xfId="3230" xr:uid="{00000000-0005-0000-0000-0000930C0000}"/>
    <cellStyle name="_Multiple 6 2 2 2 3" xfId="3231" xr:uid="{00000000-0005-0000-0000-0000940C0000}"/>
    <cellStyle name="_Multiple 6 2 2 3" xfId="3232" xr:uid="{00000000-0005-0000-0000-0000950C0000}"/>
    <cellStyle name="_Multiple 6 2 2 4" xfId="3233" xr:uid="{00000000-0005-0000-0000-0000960C0000}"/>
    <cellStyle name="_Multiple 6 2 3" xfId="3234" xr:uid="{00000000-0005-0000-0000-0000970C0000}"/>
    <cellStyle name="_Multiple 6 2 3 2" xfId="3235" xr:uid="{00000000-0005-0000-0000-0000980C0000}"/>
    <cellStyle name="_Multiple 6 2 3 3" xfId="3236" xr:uid="{00000000-0005-0000-0000-0000990C0000}"/>
    <cellStyle name="_Multiple 6 2 4" xfId="3237" xr:uid="{00000000-0005-0000-0000-00009A0C0000}"/>
    <cellStyle name="_Multiple 6 2 5" xfId="3238" xr:uid="{00000000-0005-0000-0000-00009B0C0000}"/>
    <cellStyle name="_Multiple 6 3" xfId="3239" xr:uid="{00000000-0005-0000-0000-00009C0C0000}"/>
    <cellStyle name="_Multiple 6 3 2" xfId="3240" xr:uid="{00000000-0005-0000-0000-00009D0C0000}"/>
    <cellStyle name="_Multiple 6 3 2 2" xfId="3241" xr:uid="{00000000-0005-0000-0000-00009E0C0000}"/>
    <cellStyle name="_Multiple 6 3 2 3" xfId="3242" xr:uid="{00000000-0005-0000-0000-00009F0C0000}"/>
    <cellStyle name="_Multiple 6 3 3" xfId="3243" xr:uid="{00000000-0005-0000-0000-0000A00C0000}"/>
    <cellStyle name="_Multiple 6 3 4" xfId="3244" xr:uid="{00000000-0005-0000-0000-0000A10C0000}"/>
    <cellStyle name="_Multiple 6 4" xfId="3245" xr:uid="{00000000-0005-0000-0000-0000A20C0000}"/>
    <cellStyle name="_Multiple 6 4 2" xfId="3246" xr:uid="{00000000-0005-0000-0000-0000A30C0000}"/>
    <cellStyle name="_Multiple 6 4 3" xfId="3247" xr:uid="{00000000-0005-0000-0000-0000A40C0000}"/>
    <cellStyle name="_Multiple 6 5" xfId="3248" xr:uid="{00000000-0005-0000-0000-0000A50C0000}"/>
    <cellStyle name="_Multiple 6 6" xfId="3249" xr:uid="{00000000-0005-0000-0000-0000A60C0000}"/>
    <cellStyle name="_Multiple 7" xfId="3250" xr:uid="{00000000-0005-0000-0000-0000A70C0000}"/>
    <cellStyle name="_Multiple 7 2" xfId="3251" xr:uid="{00000000-0005-0000-0000-0000A80C0000}"/>
    <cellStyle name="_Multiple 7 2 2" xfId="3252" xr:uid="{00000000-0005-0000-0000-0000A90C0000}"/>
    <cellStyle name="_Multiple 7 2 2 2" xfId="3253" xr:uid="{00000000-0005-0000-0000-0000AA0C0000}"/>
    <cellStyle name="_Multiple 7 2 2 3" xfId="3254" xr:uid="{00000000-0005-0000-0000-0000AB0C0000}"/>
    <cellStyle name="_Multiple 7 2 3" xfId="3255" xr:uid="{00000000-0005-0000-0000-0000AC0C0000}"/>
    <cellStyle name="_Multiple 7 2 4" xfId="3256" xr:uid="{00000000-0005-0000-0000-0000AD0C0000}"/>
    <cellStyle name="_Multiple 7 3" xfId="3257" xr:uid="{00000000-0005-0000-0000-0000AE0C0000}"/>
    <cellStyle name="_Multiple 7 3 2" xfId="3258" xr:uid="{00000000-0005-0000-0000-0000AF0C0000}"/>
    <cellStyle name="_Multiple 7 3 2 2" xfId="3259" xr:uid="{00000000-0005-0000-0000-0000B00C0000}"/>
    <cellStyle name="_Multiple 7 3 2 3" xfId="3260" xr:uid="{00000000-0005-0000-0000-0000B10C0000}"/>
    <cellStyle name="_Multiple 7 3 3" xfId="3261" xr:uid="{00000000-0005-0000-0000-0000B20C0000}"/>
    <cellStyle name="_Multiple 7 3 4" xfId="3262" xr:uid="{00000000-0005-0000-0000-0000B30C0000}"/>
    <cellStyle name="_Multiple 7 4" xfId="3263" xr:uid="{00000000-0005-0000-0000-0000B40C0000}"/>
    <cellStyle name="_Multiple 7 4 2" xfId="3264" xr:uid="{00000000-0005-0000-0000-0000B50C0000}"/>
    <cellStyle name="_Multiple 7 4 3" xfId="3265" xr:uid="{00000000-0005-0000-0000-0000B60C0000}"/>
    <cellStyle name="_Multiple 7 5" xfId="3266" xr:uid="{00000000-0005-0000-0000-0000B70C0000}"/>
    <cellStyle name="_Multiple 7 6" xfId="3267" xr:uid="{00000000-0005-0000-0000-0000B80C0000}"/>
    <cellStyle name="_Multiple 8" xfId="3268" xr:uid="{00000000-0005-0000-0000-0000B90C0000}"/>
    <cellStyle name="_Multiple 8 2" xfId="3269" xr:uid="{00000000-0005-0000-0000-0000BA0C0000}"/>
    <cellStyle name="_Multiple 8 2 2" xfId="3270" xr:uid="{00000000-0005-0000-0000-0000BB0C0000}"/>
    <cellStyle name="_Multiple 8 3" xfId="3271" xr:uid="{00000000-0005-0000-0000-0000BC0C0000}"/>
    <cellStyle name="_Multiple 9" xfId="3272" xr:uid="{00000000-0005-0000-0000-0000BD0C0000}"/>
    <cellStyle name="_Multiple 9 2" xfId="3273" xr:uid="{00000000-0005-0000-0000-0000BE0C0000}"/>
    <cellStyle name="_Multiple 9 2 2" xfId="3274" xr:uid="{00000000-0005-0000-0000-0000BF0C0000}"/>
    <cellStyle name="_Multiple 9 3" xfId="3275" xr:uid="{00000000-0005-0000-0000-0000C00C0000}"/>
    <cellStyle name="_Multiple_03-Egne aksjer 1002" xfId="3276" xr:uid="{00000000-0005-0000-0000-0000C10C0000}"/>
    <cellStyle name="_Multiple_03-Egne aksjer 1002 2" xfId="3277" xr:uid="{00000000-0005-0000-0000-0000C20C0000}"/>
    <cellStyle name="_Multiple_03-Egne aksjer 1003" xfId="3278" xr:uid="{00000000-0005-0000-0000-0000C30C0000}"/>
    <cellStyle name="_Multiple_03-Egne aksjer 1003 2" xfId="3279" xr:uid="{00000000-0005-0000-0000-0000C40C0000}"/>
    <cellStyle name="_Multiple_06-Tilknytta 0909" xfId="3280" xr:uid="{00000000-0005-0000-0000-0000C50C0000}"/>
    <cellStyle name="_Multiple_Adj_comprehensive_income_Trends" xfId="3281" xr:uid="{00000000-0005-0000-0000-0000C60C0000}"/>
    <cellStyle name="_Multiple_Adj_Operating_expenses" xfId="3282" xr:uid="{00000000-0005-0000-0000-0000C70C0000}"/>
    <cellStyle name="_Multiple_EK 0912" xfId="3283" xr:uid="{00000000-0005-0000-0000-0000C80C0000}"/>
    <cellStyle name="_Multiple_EK oppstilling 1Q09" xfId="3284" xr:uid="{00000000-0005-0000-0000-0000C90C0000}"/>
    <cellStyle name="_Multiple_Expenses (1)" xfId="3285" xr:uid="{00000000-0005-0000-0000-0000CA0C0000}"/>
    <cellStyle name="_Multiple_Gj. sn. ant. aksjer 2015" xfId="3286" xr:uid="{00000000-0005-0000-0000-0000CB0C0000}"/>
    <cellStyle name="_Multiple_Gj. sn. ant. aksjer 2016" xfId="3287" xr:uid="{00000000-0005-0000-0000-0000CC0C0000}"/>
    <cellStyle name="_Multiple_Gj. sn. ant. aksjer 2017" xfId="3288" xr:uid="{00000000-0005-0000-0000-0000CD0C0000}"/>
    <cellStyle name="_Multiple_Group_DnB_NORD_B2008-11_to_DnB_NOR061107" xfId="3289" xr:uid="{00000000-0005-0000-0000-0000CE0C0000}"/>
    <cellStyle name="_Multiple_Kontantstrømanalyse 3Q09-konsernet" xfId="3290" xr:uid="{00000000-0005-0000-0000-0000CF0C0000}"/>
    <cellStyle name="_Multiple_Kontantstrømanalyse 3Q09-konsernet 2" xfId="3291" xr:uid="{00000000-0005-0000-0000-0000D00C0000}"/>
    <cellStyle name="_Multiple_Kontantstrømanalyse 4Q09-konsernet" xfId="3292" xr:uid="{00000000-0005-0000-0000-0000D10C0000}"/>
    <cellStyle name="_Multiple_Kontantstrømanalyse 4Q09-konsernet 2" xfId="3293" xr:uid="{00000000-0005-0000-0000-0000D20C0000}"/>
    <cellStyle name="_Multiple_Kvartalstabeller" xfId="3294" xr:uid="{00000000-0005-0000-0000-0000D30C0000}"/>
    <cellStyle name="_Multiple_Other MTM adjustments" xfId="3295" xr:uid="{00000000-0005-0000-0000-0000D40C0000}"/>
    <cellStyle name="_Multiple_PL package data" xfId="3296" xr:uid="{00000000-0005-0000-0000-0000D50C0000}"/>
    <cellStyle name="_Multiple_Sheet3" xfId="3297" xr:uid="{00000000-0005-0000-0000-0000D60C0000}"/>
    <cellStyle name="_Multiple_Valeffekt NORD, Lux og Finans 3Q09" xfId="3298" xr:uid="{00000000-0005-0000-0000-0000D70C0000}"/>
    <cellStyle name="_Multiple_Valutafordelt utlån og innsk 4Q09" xfId="3299" xr:uid="{00000000-0005-0000-0000-0000D80C0000}"/>
    <cellStyle name="_MultipleSpace" xfId="3300" xr:uid="{00000000-0005-0000-0000-0000D90C0000}"/>
    <cellStyle name="_MultipleSpace 10" xfId="3301" xr:uid="{00000000-0005-0000-0000-0000DA0C0000}"/>
    <cellStyle name="_MultipleSpace 10 2" xfId="3302" xr:uid="{00000000-0005-0000-0000-0000DB0C0000}"/>
    <cellStyle name="_MultipleSpace 11" xfId="3303" xr:uid="{00000000-0005-0000-0000-0000DC0C0000}"/>
    <cellStyle name="_MultipleSpace 12" xfId="3304" xr:uid="{00000000-0005-0000-0000-0000DD0C0000}"/>
    <cellStyle name="_MultipleSpace 13" xfId="3305" xr:uid="{00000000-0005-0000-0000-0000DE0C0000}"/>
    <cellStyle name="_MultipleSpace 2" xfId="3306" xr:uid="{00000000-0005-0000-0000-0000DF0C0000}"/>
    <cellStyle name="_MultipleSpace 2 2" xfId="3307" xr:uid="{00000000-0005-0000-0000-0000E00C0000}"/>
    <cellStyle name="_MultipleSpace 2 2 2" xfId="3308" xr:uid="{00000000-0005-0000-0000-0000E10C0000}"/>
    <cellStyle name="_MultipleSpace 2 2 2 2" xfId="3309" xr:uid="{00000000-0005-0000-0000-0000E20C0000}"/>
    <cellStyle name="_MultipleSpace 2 2 2 2 2" xfId="3310" xr:uid="{00000000-0005-0000-0000-0000E30C0000}"/>
    <cellStyle name="_MultipleSpace 2 2 2 2 3" xfId="3311" xr:uid="{00000000-0005-0000-0000-0000E40C0000}"/>
    <cellStyle name="_MultipleSpace 2 2 2 3" xfId="3312" xr:uid="{00000000-0005-0000-0000-0000E50C0000}"/>
    <cellStyle name="_MultipleSpace 2 2 2 4" xfId="3313" xr:uid="{00000000-0005-0000-0000-0000E60C0000}"/>
    <cellStyle name="_MultipleSpace 2 2 3" xfId="3314" xr:uid="{00000000-0005-0000-0000-0000E70C0000}"/>
    <cellStyle name="_MultipleSpace 2 2 3 2" xfId="3315" xr:uid="{00000000-0005-0000-0000-0000E80C0000}"/>
    <cellStyle name="_MultipleSpace 2 2 3 3" xfId="3316" xr:uid="{00000000-0005-0000-0000-0000E90C0000}"/>
    <cellStyle name="_MultipleSpace 2 2 4" xfId="3317" xr:uid="{00000000-0005-0000-0000-0000EA0C0000}"/>
    <cellStyle name="_MultipleSpace 2 2 5" xfId="3318" xr:uid="{00000000-0005-0000-0000-0000EB0C0000}"/>
    <cellStyle name="_MultipleSpace 2 3" xfId="3319" xr:uid="{00000000-0005-0000-0000-0000EC0C0000}"/>
    <cellStyle name="_MultipleSpace 2 3 2" xfId="3320" xr:uid="{00000000-0005-0000-0000-0000ED0C0000}"/>
    <cellStyle name="_MultipleSpace 2 3 2 2" xfId="3321" xr:uid="{00000000-0005-0000-0000-0000EE0C0000}"/>
    <cellStyle name="_MultipleSpace 2 3 2 3" xfId="3322" xr:uid="{00000000-0005-0000-0000-0000EF0C0000}"/>
    <cellStyle name="_MultipleSpace 2 3 3" xfId="3323" xr:uid="{00000000-0005-0000-0000-0000F00C0000}"/>
    <cellStyle name="_MultipleSpace 2 3 4" xfId="3324" xr:uid="{00000000-0005-0000-0000-0000F10C0000}"/>
    <cellStyle name="_MultipleSpace 2 4" xfId="3325" xr:uid="{00000000-0005-0000-0000-0000F20C0000}"/>
    <cellStyle name="_MultipleSpace 2 4 2" xfId="3326" xr:uid="{00000000-0005-0000-0000-0000F30C0000}"/>
    <cellStyle name="_MultipleSpace 2 4 2 2" xfId="3327" xr:uid="{00000000-0005-0000-0000-0000F40C0000}"/>
    <cellStyle name="_MultipleSpace 2 4 3" xfId="3328" xr:uid="{00000000-0005-0000-0000-0000F50C0000}"/>
    <cellStyle name="_MultipleSpace 2 5" xfId="3329" xr:uid="{00000000-0005-0000-0000-0000F60C0000}"/>
    <cellStyle name="_MultipleSpace 2 5 2" xfId="3330" xr:uid="{00000000-0005-0000-0000-0000F70C0000}"/>
    <cellStyle name="_MultipleSpace 2 6" xfId="3331" xr:uid="{00000000-0005-0000-0000-0000F80C0000}"/>
    <cellStyle name="_MultipleSpace 3" xfId="3332" xr:uid="{00000000-0005-0000-0000-0000F90C0000}"/>
    <cellStyle name="_MultipleSpace 3 2" xfId="3333" xr:uid="{00000000-0005-0000-0000-0000FA0C0000}"/>
    <cellStyle name="_MultipleSpace 3 2 2" xfId="3334" xr:uid="{00000000-0005-0000-0000-0000FB0C0000}"/>
    <cellStyle name="_MultipleSpace 3 2 2 2" xfId="3335" xr:uid="{00000000-0005-0000-0000-0000FC0C0000}"/>
    <cellStyle name="_MultipleSpace 3 2 2 3" xfId="3336" xr:uid="{00000000-0005-0000-0000-0000FD0C0000}"/>
    <cellStyle name="_MultipleSpace 3 2 3" xfId="3337" xr:uid="{00000000-0005-0000-0000-0000FE0C0000}"/>
    <cellStyle name="_MultipleSpace 3 2 4" xfId="3338" xr:uid="{00000000-0005-0000-0000-0000FF0C0000}"/>
    <cellStyle name="_MultipleSpace 3 3" xfId="3339" xr:uid="{00000000-0005-0000-0000-0000000D0000}"/>
    <cellStyle name="_MultipleSpace 3 3 2" xfId="3340" xr:uid="{00000000-0005-0000-0000-0000010D0000}"/>
    <cellStyle name="_MultipleSpace 3 3 3" xfId="3341" xr:uid="{00000000-0005-0000-0000-0000020D0000}"/>
    <cellStyle name="_MultipleSpace 3 3 4" xfId="3342" xr:uid="{00000000-0005-0000-0000-0000030D0000}"/>
    <cellStyle name="_MultipleSpace 3 4" xfId="3343" xr:uid="{00000000-0005-0000-0000-0000040D0000}"/>
    <cellStyle name="_MultipleSpace 3 5" xfId="3344" xr:uid="{00000000-0005-0000-0000-0000050D0000}"/>
    <cellStyle name="_MultipleSpace 4" xfId="3345" xr:uid="{00000000-0005-0000-0000-0000060D0000}"/>
    <cellStyle name="_MultipleSpace 4 2" xfId="3346" xr:uid="{00000000-0005-0000-0000-0000070D0000}"/>
    <cellStyle name="_MultipleSpace 4 2 2" xfId="3347" xr:uid="{00000000-0005-0000-0000-0000080D0000}"/>
    <cellStyle name="_MultipleSpace 4 2 2 2" xfId="3348" xr:uid="{00000000-0005-0000-0000-0000090D0000}"/>
    <cellStyle name="_MultipleSpace 4 2 2 2 2" xfId="3349" xr:uid="{00000000-0005-0000-0000-00000A0D0000}"/>
    <cellStyle name="_MultipleSpace 4 2 2 2 3" xfId="3350" xr:uid="{00000000-0005-0000-0000-00000B0D0000}"/>
    <cellStyle name="_MultipleSpace 4 2 2 3" xfId="3351" xr:uid="{00000000-0005-0000-0000-00000C0D0000}"/>
    <cellStyle name="_MultipleSpace 4 2 2 4" xfId="3352" xr:uid="{00000000-0005-0000-0000-00000D0D0000}"/>
    <cellStyle name="_MultipleSpace 4 2 3" xfId="3353" xr:uid="{00000000-0005-0000-0000-00000E0D0000}"/>
    <cellStyle name="_MultipleSpace 4 2 3 2" xfId="3354" xr:uid="{00000000-0005-0000-0000-00000F0D0000}"/>
    <cellStyle name="_MultipleSpace 4 2 3 3" xfId="3355" xr:uid="{00000000-0005-0000-0000-0000100D0000}"/>
    <cellStyle name="_MultipleSpace 4 2 4" xfId="3356" xr:uid="{00000000-0005-0000-0000-0000110D0000}"/>
    <cellStyle name="_MultipleSpace 4 2 5" xfId="3357" xr:uid="{00000000-0005-0000-0000-0000120D0000}"/>
    <cellStyle name="_MultipleSpace 4 3" xfId="3358" xr:uid="{00000000-0005-0000-0000-0000130D0000}"/>
    <cellStyle name="_MultipleSpace 4 3 2" xfId="3359" xr:uid="{00000000-0005-0000-0000-0000140D0000}"/>
    <cellStyle name="_MultipleSpace 4 3 2 2" xfId="3360" xr:uid="{00000000-0005-0000-0000-0000150D0000}"/>
    <cellStyle name="_MultipleSpace 4 3 2 3" xfId="3361" xr:uid="{00000000-0005-0000-0000-0000160D0000}"/>
    <cellStyle name="_MultipleSpace 4 3 3" xfId="3362" xr:uid="{00000000-0005-0000-0000-0000170D0000}"/>
    <cellStyle name="_MultipleSpace 4 3 4" xfId="3363" xr:uid="{00000000-0005-0000-0000-0000180D0000}"/>
    <cellStyle name="_MultipleSpace 4 4" xfId="3364" xr:uid="{00000000-0005-0000-0000-0000190D0000}"/>
    <cellStyle name="_MultipleSpace 4 4 2" xfId="3365" xr:uid="{00000000-0005-0000-0000-00001A0D0000}"/>
    <cellStyle name="_MultipleSpace 4 4 3" xfId="3366" xr:uid="{00000000-0005-0000-0000-00001B0D0000}"/>
    <cellStyle name="_MultipleSpace 4 5" xfId="3367" xr:uid="{00000000-0005-0000-0000-00001C0D0000}"/>
    <cellStyle name="_MultipleSpace 4 6" xfId="3368" xr:uid="{00000000-0005-0000-0000-00001D0D0000}"/>
    <cellStyle name="_MultipleSpace 5" xfId="3369" xr:uid="{00000000-0005-0000-0000-00001E0D0000}"/>
    <cellStyle name="_MultipleSpace 5 2" xfId="3370" xr:uid="{00000000-0005-0000-0000-00001F0D0000}"/>
    <cellStyle name="_MultipleSpace 5 2 2" xfId="3371" xr:uid="{00000000-0005-0000-0000-0000200D0000}"/>
    <cellStyle name="_MultipleSpace 5 2 2 2" xfId="3372" xr:uid="{00000000-0005-0000-0000-0000210D0000}"/>
    <cellStyle name="_MultipleSpace 5 2 2 2 2" xfId="3373" xr:uid="{00000000-0005-0000-0000-0000220D0000}"/>
    <cellStyle name="_MultipleSpace 5 2 2 2 3" xfId="3374" xr:uid="{00000000-0005-0000-0000-0000230D0000}"/>
    <cellStyle name="_MultipleSpace 5 2 2 3" xfId="3375" xr:uid="{00000000-0005-0000-0000-0000240D0000}"/>
    <cellStyle name="_MultipleSpace 5 2 2 4" xfId="3376" xr:uid="{00000000-0005-0000-0000-0000250D0000}"/>
    <cellStyle name="_MultipleSpace 5 2 3" xfId="3377" xr:uid="{00000000-0005-0000-0000-0000260D0000}"/>
    <cellStyle name="_MultipleSpace 5 2 3 2" xfId="3378" xr:uid="{00000000-0005-0000-0000-0000270D0000}"/>
    <cellStyle name="_MultipleSpace 5 2 3 3" xfId="3379" xr:uid="{00000000-0005-0000-0000-0000280D0000}"/>
    <cellStyle name="_MultipleSpace 5 2 4" xfId="3380" xr:uid="{00000000-0005-0000-0000-0000290D0000}"/>
    <cellStyle name="_MultipleSpace 5 2 5" xfId="3381" xr:uid="{00000000-0005-0000-0000-00002A0D0000}"/>
    <cellStyle name="_MultipleSpace 5 3" xfId="3382" xr:uid="{00000000-0005-0000-0000-00002B0D0000}"/>
    <cellStyle name="_MultipleSpace 5 3 2" xfId="3383" xr:uid="{00000000-0005-0000-0000-00002C0D0000}"/>
    <cellStyle name="_MultipleSpace 5 3 2 2" xfId="3384" xr:uid="{00000000-0005-0000-0000-00002D0D0000}"/>
    <cellStyle name="_MultipleSpace 5 3 2 3" xfId="3385" xr:uid="{00000000-0005-0000-0000-00002E0D0000}"/>
    <cellStyle name="_MultipleSpace 5 3 3" xfId="3386" xr:uid="{00000000-0005-0000-0000-00002F0D0000}"/>
    <cellStyle name="_MultipleSpace 5 3 4" xfId="3387" xr:uid="{00000000-0005-0000-0000-0000300D0000}"/>
    <cellStyle name="_MultipleSpace 5 4" xfId="3388" xr:uid="{00000000-0005-0000-0000-0000310D0000}"/>
    <cellStyle name="_MultipleSpace 5 4 2" xfId="3389" xr:uid="{00000000-0005-0000-0000-0000320D0000}"/>
    <cellStyle name="_MultipleSpace 5 4 3" xfId="3390" xr:uid="{00000000-0005-0000-0000-0000330D0000}"/>
    <cellStyle name="_MultipleSpace 5 5" xfId="3391" xr:uid="{00000000-0005-0000-0000-0000340D0000}"/>
    <cellStyle name="_MultipleSpace 5 6" xfId="3392" xr:uid="{00000000-0005-0000-0000-0000350D0000}"/>
    <cellStyle name="_MultipleSpace 6" xfId="3393" xr:uid="{00000000-0005-0000-0000-0000360D0000}"/>
    <cellStyle name="_MultipleSpace 6 2" xfId="3394" xr:uid="{00000000-0005-0000-0000-0000370D0000}"/>
    <cellStyle name="_MultipleSpace 6 2 2" xfId="3395" xr:uid="{00000000-0005-0000-0000-0000380D0000}"/>
    <cellStyle name="_MultipleSpace 6 2 2 2" xfId="3396" xr:uid="{00000000-0005-0000-0000-0000390D0000}"/>
    <cellStyle name="_MultipleSpace 6 2 2 2 2" xfId="3397" xr:uid="{00000000-0005-0000-0000-00003A0D0000}"/>
    <cellStyle name="_MultipleSpace 6 2 2 2 3" xfId="3398" xr:uid="{00000000-0005-0000-0000-00003B0D0000}"/>
    <cellStyle name="_MultipleSpace 6 2 2 3" xfId="3399" xr:uid="{00000000-0005-0000-0000-00003C0D0000}"/>
    <cellStyle name="_MultipleSpace 6 2 2 4" xfId="3400" xr:uid="{00000000-0005-0000-0000-00003D0D0000}"/>
    <cellStyle name="_MultipleSpace 6 2 3" xfId="3401" xr:uid="{00000000-0005-0000-0000-00003E0D0000}"/>
    <cellStyle name="_MultipleSpace 6 2 3 2" xfId="3402" xr:uid="{00000000-0005-0000-0000-00003F0D0000}"/>
    <cellStyle name="_MultipleSpace 6 2 3 3" xfId="3403" xr:uid="{00000000-0005-0000-0000-0000400D0000}"/>
    <cellStyle name="_MultipleSpace 6 2 4" xfId="3404" xr:uid="{00000000-0005-0000-0000-0000410D0000}"/>
    <cellStyle name="_MultipleSpace 6 2 5" xfId="3405" xr:uid="{00000000-0005-0000-0000-0000420D0000}"/>
    <cellStyle name="_MultipleSpace 6 3" xfId="3406" xr:uid="{00000000-0005-0000-0000-0000430D0000}"/>
    <cellStyle name="_MultipleSpace 6 3 2" xfId="3407" xr:uid="{00000000-0005-0000-0000-0000440D0000}"/>
    <cellStyle name="_MultipleSpace 6 3 2 2" xfId="3408" xr:uid="{00000000-0005-0000-0000-0000450D0000}"/>
    <cellStyle name="_MultipleSpace 6 3 2 3" xfId="3409" xr:uid="{00000000-0005-0000-0000-0000460D0000}"/>
    <cellStyle name="_MultipleSpace 6 3 3" xfId="3410" xr:uid="{00000000-0005-0000-0000-0000470D0000}"/>
    <cellStyle name="_MultipleSpace 6 3 4" xfId="3411" xr:uid="{00000000-0005-0000-0000-0000480D0000}"/>
    <cellStyle name="_MultipleSpace 6 4" xfId="3412" xr:uid="{00000000-0005-0000-0000-0000490D0000}"/>
    <cellStyle name="_MultipleSpace 6 4 2" xfId="3413" xr:uid="{00000000-0005-0000-0000-00004A0D0000}"/>
    <cellStyle name="_MultipleSpace 6 4 3" xfId="3414" xr:uid="{00000000-0005-0000-0000-00004B0D0000}"/>
    <cellStyle name="_MultipleSpace 6 5" xfId="3415" xr:uid="{00000000-0005-0000-0000-00004C0D0000}"/>
    <cellStyle name="_MultipleSpace 6 6" xfId="3416" xr:uid="{00000000-0005-0000-0000-00004D0D0000}"/>
    <cellStyle name="_MultipleSpace 7" xfId="3417" xr:uid="{00000000-0005-0000-0000-00004E0D0000}"/>
    <cellStyle name="_MultipleSpace 7 2" xfId="3418" xr:uid="{00000000-0005-0000-0000-00004F0D0000}"/>
    <cellStyle name="_MultipleSpace 7 2 2" xfId="3419" xr:uid="{00000000-0005-0000-0000-0000500D0000}"/>
    <cellStyle name="_MultipleSpace 7 2 2 2" xfId="3420" xr:uid="{00000000-0005-0000-0000-0000510D0000}"/>
    <cellStyle name="_MultipleSpace 7 2 2 3" xfId="3421" xr:uid="{00000000-0005-0000-0000-0000520D0000}"/>
    <cellStyle name="_MultipleSpace 7 2 3" xfId="3422" xr:uid="{00000000-0005-0000-0000-0000530D0000}"/>
    <cellStyle name="_MultipleSpace 7 2 4" xfId="3423" xr:uid="{00000000-0005-0000-0000-0000540D0000}"/>
    <cellStyle name="_MultipleSpace 7 3" xfId="3424" xr:uid="{00000000-0005-0000-0000-0000550D0000}"/>
    <cellStyle name="_MultipleSpace 7 3 2" xfId="3425" xr:uid="{00000000-0005-0000-0000-0000560D0000}"/>
    <cellStyle name="_MultipleSpace 7 3 2 2" xfId="3426" xr:uid="{00000000-0005-0000-0000-0000570D0000}"/>
    <cellStyle name="_MultipleSpace 7 3 2 3" xfId="3427" xr:uid="{00000000-0005-0000-0000-0000580D0000}"/>
    <cellStyle name="_MultipleSpace 7 3 3" xfId="3428" xr:uid="{00000000-0005-0000-0000-0000590D0000}"/>
    <cellStyle name="_MultipleSpace 7 3 4" xfId="3429" xr:uid="{00000000-0005-0000-0000-00005A0D0000}"/>
    <cellStyle name="_MultipleSpace 7 4" xfId="3430" xr:uid="{00000000-0005-0000-0000-00005B0D0000}"/>
    <cellStyle name="_MultipleSpace 7 4 2" xfId="3431" xr:uid="{00000000-0005-0000-0000-00005C0D0000}"/>
    <cellStyle name="_MultipleSpace 7 4 3" xfId="3432" xr:uid="{00000000-0005-0000-0000-00005D0D0000}"/>
    <cellStyle name="_MultipleSpace 7 5" xfId="3433" xr:uid="{00000000-0005-0000-0000-00005E0D0000}"/>
    <cellStyle name="_MultipleSpace 7 6" xfId="3434" xr:uid="{00000000-0005-0000-0000-00005F0D0000}"/>
    <cellStyle name="_MultipleSpace 8" xfId="3435" xr:uid="{00000000-0005-0000-0000-0000600D0000}"/>
    <cellStyle name="_MultipleSpace 8 2" xfId="3436" xr:uid="{00000000-0005-0000-0000-0000610D0000}"/>
    <cellStyle name="_MultipleSpace 8 2 2" xfId="3437" xr:uid="{00000000-0005-0000-0000-0000620D0000}"/>
    <cellStyle name="_MultipleSpace 8 3" xfId="3438" xr:uid="{00000000-0005-0000-0000-0000630D0000}"/>
    <cellStyle name="_MultipleSpace 9" xfId="3439" xr:uid="{00000000-0005-0000-0000-0000640D0000}"/>
    <cellStyle name="_MultipleSpace 9 2" xfId="3440" xr:uid="{00000000-0005-0000-0000-0000650D0000}"/>
    <cellStyle name="_MultipleSpace 9 2 2" xfId="3441" xr:uid="{00000000-0005-0000-0000-0000660D0000}"/>
    <cellStyle name="_MultipleSpace 9 3" xfId="3442" xr:uid="{00000000-0005-0000-0000-0000670D0000}"/>
    <cellStyle name="_MultipleSpace_03-Egne aksjer 1002" xfId="3443" xr:uid="{00000000-0005-0000-0000-0000680D0000}"/>
    <cellStyle name="_MultipleSpace_03-Egne aksjer 1002 2" xfId="3444" xr:uid="{00000000-0005-0000-0000-0000690D0000}"/>
    <cellStyle name="_MultipleSpace_03-Egne aksjer 1003" xfId="3445" xr:uid="{00000000-0005-0000-0000-00006A0D0000}"/>
    <cellStyle name="_MultipleSpace_03-Egne aksjer 1003 2" xfId="3446" xr:uid="{00000000-0005-0000-0000-00006B0D0000}"/>
    <cellStyle name="_MultipleSpace_06-Tilknytta 0909" xfId="3447" xr:uid="{00000000-0005-0000-0000-00006C0D0000}"/>
    <cellStyle name="_MultipleSpace_Adj_comprehensive_income_Trends" xfId="3448" xr:uid="{00000000-0005-0000-0000-00006D0D0000}"/>
    <cellStyle name="_MultipleSpace_Adj_Operating_expenses" xfId="3449" xr:uid="{00000000-0005-0000-0000-00006E0D0000}"/>
    <cellStyle name="_MultipleSpace_EK 0912" xfId="3450" xr:uid="{00000000-0005-0000-0000-00006F0D0000}"/>
    <cellStyle name="_MultipleSpace_EK oppstilling 1Q09" xfId="3451" xr:uid="{00000000-0005-0000-0000-0000700D0000}"/>
    <cellStyle name="_MultipleSpace_Expenses (1)" xfId="3452" xr:uid="{00000000-0005-0000-0000-0000710D0000}"/>
    <cellStyle name="_MultipleSpace_Gj. sn. ant. aksjer 2015" xfId="3453" xr:uid="{00000000-0005-0000-0000-0000720D0000}"/>
    <cellStyle name="_MultipleSpace_Gj. sn. ant. aksjer 2016" xfId="3454" xr:uid="{00000000-0005-0000-0000-0000730D0000}"/>
    <cellStyle name="_MultipleSpace_Gj. sn. ant. aksjer 2017" xfId="3455" xr:uid="{00000000-0005-0000-0000-0000740D0000}"/>
    <cellStyle name="_MultipleSpace_Group_DnB_NORD_B2008-11_to_DnB_NOR061107" xfId="3456" xr:uid="{00000000-0005-0000-0000-0000750D0000}"/>
    <cellStyle name="_MultipleSpace_Kontantstrømanalyse 3Q09-konsernet" xfId="3457" xr:uid="{00000000-0005-0000-0000-0000760D0000}"/>
    <cellStyle name="_MultipleSpace_Kontantstrømanalyse 3Q09-konsernet 2" xfId="3458" xr:uid="{00000000-0005-0000-0000-0000770D0000}"/>
    <cellStyle name="_MultipleSpace_Kontantstrømanalyse 4Q09-konsernet" xfId="3459" xr:uid="{00000000-0005-0000-0000-0000780D0000}"/>
    <cellStyle name="_MultipleSpace_Kontantstrømanalyse 4Q09-konsernet 2" xfId="3460" xr:uid="{00000000-0005-0000-0000-0000790D0000}"/>
    <cellStyle name="_MultipleSpace_Kvartalstabeller" xfId="3461" xr:uid="{00000000-0005-0000-0000-00007A0D0000}"/>
    <cellStyle name="_MultipleSpace_Other MTM adjustments" xfId="3462" xr:uid="{00000000-0005-0000-0000-00007B0D0000}"/>
    <cellStyle name="_MultipleSpace_PL package data" xfId="3463" xr:uid="{00000000-0005-0000-0000-00007C0D0000}"/>
    <cellStyle name="_MultipleSpace_Sheet3" xfId="3464" xr:uid="{00000000-0005-0000-0000-00007D0D0000}"/>
    <cellStyle name="_MultipleSpace_Valeffekt NORD, Lux og Finans 3Q09" xfId="3465" xr:uid="{00000000-0005-0000-0000-00007E0D0000}"/>
    <cellStyle name="_MultipleSpace_Valutafordelt utlån og innsk 4Q09" xfId="3466" xr:uid="{00000000-0005-0000-0000-00007F0D0000}"/>
    <cellStyle name="_Nedskrivninger i prosen av utlån 3Q09" xfId="3467" xr:uid="{00000000-0005-0000-0000-0000800D0000}"/>
    <cellStyle name="_Nedskrivninger i prosen av utlån 3Q09 2" xfId="3468" xr:uid="{00000000-0005-0000-0000-0000810D0000}"/>
    <cellStyle name="_Nedskrivninger i prosen av utlån 3Q09 2 2" xfId="3469" xr:uid="{00000000-0005-0000-0000-0000820D0000}"/>
    <cellStyle name="_Nedskrivninger i prosen av utlån 3Q09 3" xfId="3470" xr:uid="{00000000-0005-0000-0000-0000830D0000}"/>
    <cellStyle name="_NEM" xfId="3471" xr:uid="{00000000-0005-0000-0000-0000840D0000}"/>
    <cellStyle name="_NOTE - Klassifikasjon 0912 Utlån kred.inst+kunder" xfId="3472" xr:uid="{00000000-0005-0000-0000-0000850D0000}"/>
    <cellStyle name="_Note 8 - 10" xfId="3473" xr:uid="{00000000-0005-0000-0000-0000860D0000}"/>
    <cellStyle name="_Note 8 - 10 2" xfId="3474" xr:uid="{00000000-0005-0000-0000-0000870D0000}"/>
    <cellStyle name="_Note 8 - 10_DnB NOR Kapitalforvaltning AS regnskap 2010 med noter" xfId="3475" xr:uid="{00000000-0005-0000-0000-0000880D0000}"/>
    <cellStyle name="_Note 8 - 10_DnB NOR Kapitalforvaltning AS regnskap 2010 med noter 2" xfId="3476" xr:uid="{00000000-0005-0000-0000-0000890D0000}"/>
    <cellStyle name="_Note 8 - 10_Note 1-5" xfId="3477" xr:uid="{00000000-0005-0000-0000-00008A0D0000}"/>
    <cellStyle name="_Note 8 - 10_Note 1-5 2" xfId="3478" xr:uid="{00000000-0005-0000-0000-00008B0D0000}"/>
    <cellStyle name="_Note 8 - 10_Note 7-9" xfId="3479" xr:uid="{00000000-0005-0000-0000-00008C0D0000}"/>
    <cellStyle name="_Note 8 - 10_Note 7-9 2" xfId="3480" xr:uid="{00000000-0005-0000-0000-00008D0D0000}"/>
    <cellStyle name="_Note 8 - 10_Noter" xfId="3481" xr:uid="{00000000-0005-0000-0000-00008E0D0000}"/>
    <cellStyle name="_Note 8 - 10_Noter 2" xfId="3482" xr:uid="{00000000-0005-0000-0000-00008F0D0000}"/>
    <cellStyle name="_Note 8 - 10_Resultat-balanse N01 4Q-10_innrapportert til KØR 180111" xfId="3483" xr:uid="{00000000-0005-0000-0000-0000900D0000}"/>
    <cellStyle name="_Note 8 - 10_Resultat-balanse N01 4Q-10_innrapportert til KØR 180111 2" xfId="3484" xr:uid="{00000000-0005-0000-0000-0000910D0000}"/>
    <cellStyle name="_NOTE Kredittrisiko" xfId="3485" xr:uid="{00000000-0005-0000-0000-0000920D0000}"/>
    <cellStyle name="_Nøkkeltall" xfId="3486" xr:uid="{00000000-0005-0000-0000-0000930D0000}"/>
    <cellStyle name="_Nøkkeltall 1Q10 Konsern" xfId="3487" xr:uid="{00000000-0005-0000-0000-0000940D0000}"/>
    <cellStyle name="_Nøkkeltall 2" xfId="3488" xr:uid="{00000000-0005-0000-0000-0000950D0000}"/>
    <cellStyle name="_Nøkkeltall 2 2" xfId="3489" xr:uid="{00000000-0005-0000-0000-0000960D0000}"/>
    <cellStyle name="_Nøkkeltall 2 2 2" xfId="3490" xr:uid="{00000000-0005-0000-0000-0000970D0000}"/>
    <cellStyle name="_Nøkkeltall 2 2 2 2" xfId="3491" xr:uid="{00000000-0005-0000-0000-0000980D0000}"/>
    <cellStyle name="_Nøkkeltall 2 2 3" xfId="3492" xr:uid="{00000000-0005-0000-0000-0000990D0000}"/>
    <cellStyle name="_Nøkkeltall 2 2 4" xfId="3493" xr:uid="{00000000-0005-0000-0000-00009A0D0000}"/>
    <cellStyle name="_Nøkkeltall 2 3" xfId="3494" xr:uid="{00000000-0005-0000-0000-00009B0D0000}"/>
    <cellStyle name="_Nøkkeltall 2 3 2" xfId="3495" xr:uid="{00000000-0005-0000-0000-00009C0D0000}"/>
    <cellStyle name="_Nøkkeltall 2 4" xfId="3496" xr:uid="{00000000-0005-0000-0000-00009D0D0000}"/>
    <cellStyle name="_Nøkkeltall 2 5" xfId="3497" xr:uid="{00000000-0005-0000-0000-00009E0D0000}"/>
    <cellStyle name="_Nøkkeltall 2_Innskuddsdekning" xfId="3498" xr:uid="{00000000-0005-0000-0000-00009F0D0000}"/>
    <cellStyle name="_Nøkkeltall 2_Nøkkeltall" xfId="3499" xr:uid="{00000000-0005-0000-0000-0000A00D0000}"/>
    <cellStyle name="_Nøkkeltall 2_Presentasjon" xfId="3500" xr:uid="{00000000-0005-0000-0000-0000A10D0000}"/>
    <cellStyle name="_Nøkkeltall 3" xfId="3501" xr:uid="{00000000-0005-0000-0000-0000A20D0000}"/>
    <cellStyle name="_Nøkkeltall 3 2" xfId="3502" xr:uid="{00000000-0005-0000-0000-0000A30D0000}"/>
    <cellStyle name="_Nøkkeltall 4" xfId="3503" xr:uid="{00000000-0005-0000-0000-0000A40D0000}"/>
    <cellStyle name="_Nøkkeltall 4 2" xfId="3504" xr:uid="{00000000-0005-0000-0000-0000A50D0000}"/>
    <cellStyle name="_Nøkkeltall 5" xfId="3505" xr:uid="{00000000-0005-0000-0000-0000A60D0000}"/>
    <cellStyle name="_Nøkkeltall 6" xfId="3506" xr:uid="{00000000-0005-0000-0000-0000A70D0000}"/>
    <cellStyle name="_Nøkkeltall_Expenses (1)" xfId="3507" xr:uid="{00000000-0005-0000-0000-0000A80D0000}"/>
    <cellStyle name="_Nøkkeltall_Innskuddsdekning" xfId="3508" xr:uid="{00000000-0005-0000-0000-0000A90D0000}"/>
    <cellStyle name="_Nøkkeltall_Nøkkeltall" xfId="3509" xr:uid="{00000000-0005-0000-0000-0000AA0D0000}"/>
    <cellStyle name="_Nøkkeltall_Presentasjon" xfId="3510" xr:uid="{00000000-0005-0000-0000-0000AB0D0000}"/>
    <cellStyle name="_Nøkkeltall_Prognose eksponering " xfId="3511" xr:uid="{00000000-0005-0000-0000-0000AC0D0000}"/>
    <cellStyle name="_Nøkkeltall_Prognose eksponering  2" xfId="3512" xr:uid="{00000000-0005-0000-0000-0000AD0D0000}"/>
    <cellStyle name="_Nøkkeltall_Prognose eksponering  2 2" xfId="3513" xr:uid="{00000000-0005-0000-0000-0000AE0D0000}"/>
    <cellStyle name="_Nøkkeltall_Prognose eksponering  2 2 2" xfId="3514" xr:uid="{00000000-0005-0000-0000-0000AF0D0000}"/>
    <cellStyle name="_Nøkkeltall_Prognose eksponering  2 3" xfId="3515" xr:uid="{00000000-0005-0000-0000-0000B00D0000}"/>
    <cellStyle name="_Nøkkeltall_Prognose eksponering  2 4" xfId="3516" xr:uid="{00000000-0005-0000-0000-0000B10D0000}"/>
    <cellStyle name="_Nøkkeltall_Prognose eksponering  3" xfId="3517" xr:uid="{00000000-0005-0000-0000-0000B20D0000}"/>
    <cellStyle name="_Nøkkeltall_Prognose eksponering  3 2" xfId="3518" xr:uid="{00000000-0005-0000-0000-0000B30D0000}"/>
    <cellStyle name="_Nøkkeltall_Prognose eksponering  4" xfId="3519" xr:uid="{00000000-0005-0000-0000-0000B40D0000}"/>
    <cellStyle name="_Nøkkeltall_Prognose eksponering  5" xfId="3520" xr:uid="{00000000-0005-0000-0000-0000B50D0000}"/>
    <cellStyle name="_Nøkkeltall_Results &amp; key fig." xfId="3521" xr:uid="{00000000-0005-0000-0000-0000B60D0000}"/>
    <cellStyle name="_Nøkkeltall_Vedlegg" xfId="3522" xr:uid="{00000000-0005-0000-0000-0000B70D0000}"/>
    <cellStyle name="_Nøkkeltall_Vedlegg 2" xfId="3523" xr:uid="{00000000-0005-0000-0000-0000B80D0000}"/>
    <cellStyle name="_Nøkkeltall_Vedlegg 2 2" xfId="3524" xr:uid="{00000000-0005-0000-0000-0000B90D0000}"/>
    <cellStyle name="_Nøkkeltall_Vedlegg 2 2 2" xfId="3525" xr:uid="{00000000-0005-0000-0000-0000BA0D0000}"/>
    <cellStyle name="_Nøkkeltall_Vedlegg 2 3" xfId="3526" xr:uid="{00000000-0005-0000-0000-0000BB0D0000}"/>
    <cellStyle name="_Nøkkeltall_Vedlegg 2 3 2" xfId="3527" xr:uid="{00000000-0005-0000-0000-0000BC0D0000}"/>
    <cellStyle name="_Nøkkeltall_Vedlegg 2 4" xfId="3528" xr:uid="{00000000-0005-0000-0000-0000BD0D0000}"/>
    <cellStyle name="_Nøkkeltall_Vedlegg 3" xfId="3529" xr:uid="{00000000-0005-0000-0000-0000BE0D0000}"/>
    <cellStyle name="_Nøkkeltall_Vedlegg 3 2" xfId="3530" xr:uid="{00000000-0005-0000-0000-0000BF0D0000}"/>
    <cellStyle name="_Nøkkeltall_Vedlegg 4" xfId="3531" xr:uid="{00000000-0005-0000-0000-0000C00D0000}"/>
    <cellStyle name="_Nøkkeltall_Vedlegg 4 2" xfId="3532" xr:uid="{00000000-0005-0000-0000-0000C10D0000}"/>
    <cellStyle name="_Nøkkeltall_Vedlegg 5" xfId="3533" xr:uid="{00000000-0005-0000-0000-0000C20D0000}"/>
    <cellStyle name="_Nøkkeltall_Vedlegg_1" xfId="3534" xr:uid="{00000000-0005-0000-0000-0000C30D0000}"/>
    <cellStyle name="_Nøkkeltall_Vedlegg_1 2" xfId="3535" xr:uid="{00000000-0005-0000-0000-0000C40D0000}"/>
    <cellStyle name="_Nøkkeltall_Vedlegg_1 2 2" xfId="3536" xr:uid="{00000000-0005-0000-0000-0000C50D0000}"/>
    <cellStyle name="_Nøkkeltall_Vedlegg_1 2 2 2" xfId="3537" xr:uid="{00000000-0005-0000-0000-0000C60D0000}"/>
    <cellStyle name="_Nøkkeltall_Vedlegg_1 2 3" xfId="3538" xr:uid="{00000000-0005-0000-0000-0000C70D0000}"/>
    <cellStyle name="_Nøkkeltall_Vedlegg_1 2 4" xfId="3539" xr:uid="{00000000-0005-0000-0000-0000C80D0000}"/>
    <cellStyle name="_Nøkkeltall_Vedlegg_1 3" xfId="3540" xr:uid="{00000000-0005-0000-0000-0000C90D0000}"/>
    <cellStyle name="_Nøkkeltall_Vedlegg_1 3 2" xfId="3541" xr:uid="{00000000-0005-0000-0000-0000CA0D0000}"/>
    <cellStyle name="_Nøkkeltall_Vedlegg_1 4" xfId="3542" xr:uid="{00000000-0005-0000-0000-0000CB0D0000}"/>
    <cellStyle name="_Nøkkeltall_Vedlegg_1 5" xfId="3543" xr:uid="{00000000-0005-0000-0000-0000CC0D0000}"/>
    <cellStyle name="_Order" xfId="3544" xr:uid="{00000000-0005-0000-0000-0000CD0D0000}"/>
    <cellStyle name="_Order 2" xfId="3545" xr:uid="{00000000-0005-0000-0000-0000CE0D0000}"/>
    <cellStyle name="_Order 2 2" xfId="3546" xr:uid="{00000000-0005-0000-0000-0000CF0D0000}"/>
    <cellStyle name="_Order_Hovedtall" xfId="3547" xr:uid="{00000000-0005-0000-0000-0000D00D0000}"/>
    <cellStyle name="_Order_Hovedtall_Nøkkeltall" xfId="3548" xr:uid="{00000000-0005-0000-0000-0000D10D0000}"/>
    <cellStyle name="_Order_Innskuddsdekning" xfId="3549" xr:uid="{00000000-0005-0000-0000-0000D20D0000}"/>
    <cellStyle name="_Order_Nøkkeltall" xfId="3550" xr:uid="{00000000-0005-0000-0000-0000D30D0000}"/>
    <cellStyle name="_Order_Nøkkeltall_1" xfId="3551" xr:uid="{00000000-0005-0000-0000-0000D40D0000}"/>
    <cellStyle name="_Order_Nøkkeltall_Nøkkeltall" xfId="3552" xr:uid="{00000000-0005-0000-0000-0000D50D0000}"/>
    <cellStyle name="_Order_Presentasjon" xfId="3553" xr:uid="{00000000-0005-0000-0000-0000D60D0000}"/>
    <cellStyle name="_Order_Q Sum_Res N" xfId="3554" xr:uid="{00000000-0005-0000-0000-0000D70D0000}"/>
    <cellStyle name="_Order_Resultat" xfId="3555" xr:uid="{00000000-0005-0000-0000-0000D80D0000}"/>
    <cellStyle name="_Percent" xfId="3556" xr:uid="{00000000-0005-0000-0000-0000D90D0000}"/>
    <cellStyle name="_Percent 10" xfId="3557" xr:uid="{00000000-0005-0000-0000-0000DA0D0000}"/>
    <cellStyle name="_Percent 10 2" xfId="3558" xr:uid="{00000000-0005-0000-0000-0000DB0D0000}"/>
    <cellStyle name="_Percent 11" xfId="3559" xr:uid="{00000000-0005-0000-0000-0000DC0D0000}"/>
    <cellStyle name="_Percent 12" xfId="3560" xr:uid="{00000000-0005-0000-0000-0000DD0D0000}"/>
    <cellStyle name="_Percent 13" xfId="3561" xr:uid="{00000000-0005-0000-0000-0000DE0D0000}"/>
    <cellStyle name="_Percent 2" xfId="3562" xr:uid="{00000000-0005-0000-0000-0000DF0D0000}"/>
    <cellStyle name="_Percent 2 2" xfId="3563" xr:uid="{00000000-0005-0000-0000-0000E00D0000}"/>
    <cellStyle name="_Percent 2 2 2" xfId="3564" xr:uid="{00000000-0005-0000-0000-0000E10D0000}"/>
    <cellStyle name="_Percent 2 2 2 2" xfId="3565" xr:uid="{00000000-0005-0000-0000-0000E20D0000}"/>
    <cellStyle name="_Percent 2 2 2 2 2" xfId="3566" xr:uid="{00000000-0005-0000-0000-0000E30D0000}"/>
    <cellStyle name="_Percent 2 2 2 2 3" xfId="3567" xr:uid="{00000000-0005-0000-0000-0000E40D0000}"/>
    <cellStyle name="_Percent 2 2 2 3" xfId="3568" xr:uid="{00000000-0005-0000-0000-0000E50D0000}"/>
    <cellStyle name="_Percent 2 2 2 4" xfId="3569" xr:uid="{00000000-0005-0000-0000-0000E60D0000}"/>
    <cellStyle name="_Percent 2 2 3" xfId="3570" xr:uid="{00000000-0005-0000-0000-0000E70D0000}"/>
    <cellStyle name="_Percent 2 2 3 2" xfId="3571" xr:uid="{00000000-0005-0000-0000-0000E80D0000}"/>
    <cellStyle name="_Percent 2 2 3 3" xfId="3572" xr:uid="{00000000-0005-0000-0000-0000E90D0000}"/>
    <cellStyle name="_Percent 2 2 4" xfId="3573" xr:uid="{00000000-0005-0000-0000-0000EA0D0000}"/>
    <cellStyle name="_Percent 2 2 5" xfId="3574" xr:uid="{00000000-0005-0000-0000-0000EB0D0000}"/>
    <cellStyle name="_Percent 2 3" xfId="3575" xr:uid="{00000000-0005-0000-0000-0000EC0D0000}"/>
    <cellStyle name="_Percent 2 3 2" xfId="3576" xr:uid="{00000000-0005-0000-0000-0000ED0D0000}"/>
    <cellStyle name="_Percent 2 3 2 2" xfId="3577" xr:uid="{00000000-0005-0000-0000-0000EE0D0000}"/>
    <cellStyle name="_Percent 2 3 2 3" xfId="3578" xr:uid="{00000000-0005-0000-0000-0000EF0D0000}"/>
    <cellStyle name="_Percent 2 3 3" xfId="3579" xr:uid="{00000000-0005-0000-0000-0000F00D0000}"/>
    <cellStyle name="_Percent 2 3 4" xfId="3580" xr:uid="{00000000-0005-0000-0000-0000F10D0000}"/>
    <cellStyle name="_Percent 2 4" xfId="3581" xr:uid="{00000000-0005-0000-0000-0000F20D0000}"/>
    <cellStyle name="_Percent 2 4 2" xfId="3582" xr:uid="{00000000-0005-0000-0000-0000F30D0000}"/>
    <cellStyle name="_Percent 2 4 2 2" xfId="3583" xr:uid="{00000000-0005-0000-0000-0000F40D0000}"/>
    <cellStyle name="_Percent 2 4 3" xfId="3584" xr:uid="{00000000-0005-0000-0000-0000F50D0000}"/>
    <cellStyle name="_Percent 2 5" xfId="3585" xr:uid="{00000000-0005-0000-0000-0000F60D0000}"/>
    <cellStyle name="_Percent 2 5 2" xfId="3586" xr:uid="{00000000-0005-0000-0000-0000F70D0000}"/>
    <cellStyle name="_Percent 2 6" xfId="3587" xr:uid="{00000000-0005-0000-0000-0000F80D0000}"/>
    <cellStyle name="_Percent 3" xfId="3588" xr:uid="{00000000-0005-0000-0000-0000F90D0000}"/>
    <cellStyle name="_Percent 3 2" xfId="3589" xr:uid="{00000000-0005-0000-0000-0000FA0D0000}"/>
    <cellStyle name="_Percent 3 2 2" xfId="3590" xr:uid="{00000000-0005-0000-0000-0000FB0D0000}"/>
    <cellStyle name="_Percent 3 2 2 2" xfId="3591" xr:uid="{00000000-0005-0000-0000-0000FC0D0000}"/>
    <cellStyle name="_Percent 3 2 2 3" xfId="3592" xr:uid="{00000000-0005-0000-0000-0000FD0D0000}"/>
    <cellStyle name="_Percent 3 2 3" xfId="3593" xr:uid="{00000000-0005-0000-0000-0000FE0D0000}"/>
    <cellStyle name="_Percent 3 2 4" xfId="3594" xr:uid="{00000000-0005-0000-0000-0000FF0D0000}"/>
    <cellStyle name="_Percent 3 3" xfId="3595" xr:uid="{00000000-0005-0000-0000-0000000E0000}"/>
    <cellStyle name="_Percent 3 3 2" xfId="3596" xr:uid="{00000000-0005-0000-0000-0000010E0000}"/>
    <cellStyle name="_Percent 3 3 3" xfId="3597" xr:uid="{00000000-0005-0000-0000-0000020E0000}"/>
    <cellStyle name="_Percent 3 3 4" xfId="3598" xr:uid="{00000000-0005-0000-0000-0000030E0000}"/>
    <cellStyle name="_Percent 3 4" xfId="3599" xr:uid="{00000000-0005-0000-0000-0000040E0000}"/>
    <cellStyle name="_Percent 3 5" xfId="3600" xr:uid="{00000000-0005-0000-0000-0000050E0000}"/>
    <cellStyle name="_Percent 4" xfId="3601" xr:uid="{00000000-0005-0000-0000-0000060E0000}"/>
    <cellStyle name="_Percent 4 2" xfId="3602" xr:uid="{00000000-0005-0000-0000-0000070E0000}"/>
    <cellStyle name="_Percent 4 2 2" xfId="3603" xr:uid="{00000000-0005-0000-0000-0000080E0000}"/>
    <cellStyle name="_Percent 4 2 2 2" xfId="3604" xr:uid="{00000000-0005-0000-0000-0000090E0000}"/>
    <cellStyle name="_Percent 4 2 2 2 2" xfId="3605" xr:uid="{00000000-0005-0000-0000-00000A0E0000}"/>
    <cellStyle name="_Percent 4 2 2 2 3" xfId="3606" xr:uid="{00000000-0005-0000-0000-00000B0E0000}"/>
    <cellStyle name="_Percent 4 2 2 3" xfId="3607" xr:uid="{00000000-0005-0000-0000-00000C0E0000}"/>
    <cellStyle name="_Percent 4 2 2 4" xfId="3608" xr:uid="{00000000-0005-0000-0000-00000D0E0000}"/>
    <cellStyle name="_Percent 4 2 3" xfId="3609" xr:uid="{00000000-0005-0000-0000-00000E0E0000}"/>
    <cellStyle name="_Percent 4 2 3 2" xfId="3610" xr:uid="{00000000-0005-0000-0000-00000F0E0000}"/>
    <cellStyle name="_Percent 4 2 3 3" xfId="3611" xr:uid="{00000000-0005-0000-0000-0000100E0000}"/>
    <cellStyle name="_Percent 4 2 4" xfId="3612" xr:uid="{00000000-0005-0000-0000-0000110E0000}"/>
    <cellStyle name="_Percent 4 2 5" xfId="3613" xr:uid="{00000000-0005-0000-0000-0000120E0000}"/>
    <cellStyle name="_Percent 4 3" xfId="3614" xr:uid="{00000000-0005-0000-0000-0000130E0000}"/>
    <cellStyle name="_Percent 4 3 2" xfId="3615" xr:uid="{00000000-0005-0000-0000-0000140E0000}"/>
    <cellStyle name="_Percent 4 3 2 2" xfId="3616" xr:uid="{00000000-0005-0000-0000-0000150E0000}"/>
    <cellStyle name="_Percent 4 3 2 3" xfId="3617" xr:uid="{00000000-0005-0000-0000-0000160E0000}"/>
    <cellStyle name="_Percent 4 3 3" xfId="3618" xr:uid="{00000000-0005-0000-0000-0000170E0000}"/>
    <cellStyle name="_Percent 4 3 4" xfId="3619" xr:uid="{00000000-0005-0000-0000-0000180E0000}"/>
    <cellStyle name="_Percent 4 4" xfId="3620" xr:uid="{00000000-0005-0000-0000-0000190E0000}"/>
    <cellStyle name="_Percent 4 4 2" xfId="3621" xr:uid="{00000000-0005-0000-0000-00001A0E0000}"/>
    <cellStyle name="_Percent 4 4 3" xfId="3622" xr:uid="{00000000-0005-0000-0000-00001B0E0000}"/>
    <cellStyle name="_Percent 4 5" xfId="3623" xr:uid="{00000000-0005-0000-0000-00001C0E0000}"/>
    <cellStyle name="_Percent 4 6" xfId="3624" xr:uid="{00000000-0005-0000-0000-00001D0E0000}"/>
    <cellStyle name="_Percent 5" xfId="3625" xr:uid="{00000000-0005-0000-0000-00001E0E0000}"/>
    <cellStyle name="_Percent 5 2" xfId="3626" xr:uid="{00000000-0005-0000-0000-00001F0E0000}"/>
    <cellStyle name="_Percent 5 2 2" xfId="3627" xr:uid="{00000000-0005-0000-0000-0000200E0000}"/>
    <cellStyle name="_Percent 5 2 2 2" xfId="3628" xr:uid="{00000000-0005-0000-0000-0000210E0000}"/>
    <cellStyle name="_Percent 5 2 2 2 2" xfId="3629" xr:uid="{00000000-0005-0000-0000-0000220E0000}"/>
    <cellStyle name="_Percent 5 2 2 2 3" xfId="3630" xr:uid="{00000000-0005-0000-0000-0000230E0000}"/>
    <cellStyle name="_Percent 5 2 2 3" xfId="3631" xr:uid="{00000000-0005-0000-0000-0000240E0000}"/>
    <cellStyle name="_Percent 5 2 2 4" xfId="3632" xr:uid="{00000000-0005-0000-0000-0000250E0000}"/>
    <cellStyle name="_Percent 5 2 3" xfId="3633" xr:uid="{00000000-0005-0000-0000-0000260E0000}"/>
    <cellStyle name="_Percent 5 2 3 2" xfId="3634" xr:uid="{00000000-0005-0000-0000-0000270E0000}"/>
    <cellStyle name="_Percent 5 2 3 3" xfId="3635" xr:uid="{00000000-0005-0000-0000-0000280E0000}"/>
    <cellStyle name="_Percent 5 2 4" xfId="3636" xr:uid="{00000000-0005-0000-0000-0000290E0000}"/>
    <cellStyle name="_Percent 5 2 5" xfId="3637" xr:uid="{00000000-0005-0000-0000-00002A0E0000}"/>
    <cellStyle name="_Percent 5 3" xfId="3638" xr:uid="{00000000-0005-0000-0000-00002B0E0000}"/>
    <cellStyle name="_Percent 5 3 2" xfId="3639" xr:uid="{00000000-0005-0000-0000-00002C0E0000}"/>
    <cellStyle name="_Percent 5 3 2 2" xfId="3640" xr:uid="{00000000-0005-0000-0000-00002D0E0000}"/>
    <cellStyle name="_Percent 5 3 2 3" xfId="3641" xr:uid="{00000000-0005-0000-0000-00002E0E0000}"/>
    <cellStyle name="_Percent 5 3 3" xfId="3642" xr:uid="{00000000-0005-0000-0000-00002F0E0000}"/>
    <cellStyle name="_Percent 5 3 4" xfId="3643" xr:uid="{00000000-0005-0000-0000-0000300E0000}"/>
    <cellStyle name="_Percent 5 4" xfId="3644" xr:uid="{00000000-0005-0000-0000-0000310E0000}"/>
    <cellStyle name="_Percent 5 4 2" xfId="3645" xr:uid="{00000000-0005-0000-0000-0000320E0000}"/>
    <cellStyle name="_Percent 5 4 3" xfId="3646" xr:uid="{00000000-0005-0000-0000-0000330E0000}"/>
    <cellStyle name="_Percent 5 5" xfId="3647" xr:uid="{00000000-0005-0000-0000-0000340E0000}"/>
    <cellStyle name="_Percent 5 6" xfId="3648" xr:uid="{00000000-0005-0000-0000-0000350E0000}"/>
    <cellStyle name="_Percent 6" xfId="3649" xr:uid="{00000000-0005-0000-0000-0000360E0000}"/>
    <cellStyle name="_Percent 6 2" xfId="3650" xr:uid="{00000000-0005-0000-0000-0000370E0000}"/>
    <cellStyle name="_Percent 6 2 2" xfId="3651" xr:uid="{00000000-0005-0000-0000-0000380E0000}"/>
    <cellStyle name="_Percent 6 2 2 2" xfId="3652" xr:uid="{00000000-0005-0000-0000-0000390E0000}"/>
    <cellStyle name="_Percent 6 2 2 2 2" xfId="3653" xr:uid="{00000000-0005-0000-0000-00003A0E0000}"/>
    <cellStyle name="_Percent 6 2 2 2 3" xfId="3654" xr:uid="{00000000-0005-0000-0000-00003B0E0000}"/>
    <cellStyle name="_Percent 6 2 2 3" xfId="3655" xr:uid="{00000000-0005-0000-0000-00003C0E0000}"/>
    <cellStyle name="_Percent 6 2 2 4" xfId="3656" xr:uid="{00000000-0005-0000-0000-00003D0E0000}"/>
    <cellStyle name="_Percent 6 2 3" xfId="3657" xr:uid="{00000000-0005-0000-0000-00003E0E0000}"/>
    <cellStyle name="_Percent 6 2 3 2" xfId="3658" xr:uid="{00000000-0005-0000-0000-00003F0E0000}"/>
    <cellStyle name="_Percent 6 2 3 3" xfId="3659" xr:uid="{00000000-0005-0000-0000-0000400E0000}"/>
    <cellStyle name="_Percent 6 2 4" xfId="3660" xr:uid="{00000000-0005-0000-0000-0000410E0000}"/>
    <cellStyle name="_Percent 6 2 5" xfId="3661" xr:uid="{00000000-0005-0000-0000-0000420E0000}"/>
    <cellStyle name="_Percent 6 3" xfId="3662" xr:uid="{00000000-0005-0000-0000-0000430E0000}"/>
    <cellStyle name="_Percent 6 3 2" xfId="3663" xr:uid="{00000000-0005-0000-0000-0000440E0000}"/>
    <cellStyle name="_Percent 6 3 2 2" xfId="3664" xr:uid="{00000000-0005-0000-0000-0000450E0000}"/>
    <cellStyle name="_Percent 6 3 2 3" xfId="3665" xr:uid="{00000000-0005-0000-0000-0000460E0000}"/>
    <cellStyle name="_Percent 6 3 3" xfId="3666" xr:uid="{00000000-0005-0000-0000-0000470E0000}"/>
    <cellStyle name="_Percent 6 3 4" xfId="3667" xr:uid="{00000000-0005-0000-0000-0000480E0000}"/>
    <cellStyle name="_Percent 6 4" xfId="3668" xr:uid="{00000000-0005-0000-0000-0000490E0000}"/>
    <cellStyle name="_Percent 6 4 2" xfId="3669" xr:uid="{00000000-0005-0000-0000-00004A0E0000}"/>
    <cellStyle name="_Percent 6 4 3" xfId="3670" xr:uid="{00000000-0005-0000-0000-00004B0E0000}"/>
    <cellStyle name="_Percent 6 5" xfId="3671" xr:uid="{00000000-0005-0000-0000-00004C0E0000}"/>
    <cellStyle name="_Percent 6 6" xfId="3672" xr:uid="{00000000-0005-0000-0000-00004D0E0000}"/>
    <cellStyle name="_Percent 7" xfId="3673" xr:uid="{00000000-0005-0000-0000-00004E0E0000}"/>
    <cellStyle name="_Percent 7 2" xfId="3674" xr:uid="{00000000-0005-0000-0000-00004F0E0000}"/>
    <cellStyle name="_Percent 7 2 2" xfId="3675" xr:uid="{00000000-0005-0000-0000-0000500E0000}"/>
    <cellStyle name="_Percent 7 2 2 2" xfId="3676" xr:uid="{00000000-0005-0000-0000-0000510E0000}"/>
    <cellStyle name="_Percent 7 2 2 3" xfId="3677" xr:uid="{00000000-0005-0000-0000-0000520E0000}"/>
    <cellStyle name="_Percent 7 2 3" xfId="3678" xr:uid="{00000000-0005-0000-0000-0000530E0000}"/>
    <cellStyle name="_Percent 7 2 4" xfId="3679" xr:uid="{00000000-0005-0000-0000-0000540E0000}"/>
    <cellStyle name="_Percent 7 3" xfId="3680" xr:uid="{00000000-0005-0000-0000-0000550E0000}"/>
    <cellStyle name="_Percent 7 3 2" xfId="3681" xr:uid="{00000000-0005-0000-0000-0000560E0000}"/>
    <cellStyle name="_Percent 7 3 2 2" xfId="3682" xr:uid="{00000000-0005-0000-0000-0000570E0000}"/>
    <cellStyle name="_Percent 7 3 2 3" xfId="3683" xr:uid="{00000000-0005-0000-0000-0000580E0000}"/>
    <cellStyle name="_Percent 7 3 3" xfId="3684" xr:uid="{00000000-0005-0000-0000-0000590E0000}"/>
    <cellStyle name="_Percent 7 3 4" xfId="3685" xr:uid="{00000000-0005-0000-0000-00005A0E0000}"/>
    <cellStyle name="_Percent 7 4" xfId="3686" xr:uid="{00000000-0005-0000-0000-00005B0E0000}"/>
    <cellStyle name="_Percent 7 4 2" xfId="3687" xr:uid="{00000000-0005-0000-0000-00005C0E0000}"/>
    <cellStyle name="_Percent 7 4 3" xfId="3688" xr:uid="{00000000-0005-0000-0000-00005D0E0000}"/>
    <cellStyle name="_Percent 7 5" xfId="3689" xr:uid="{00000000-0005-0000-0000-00005E0E0000}"/>
    <cellStyle name="_Percent 7 6" xfId="3690" xr:uid="{00000000-0005-0000-0000-00005F0E0000}"/>
    <cellStyle name="_Percent 8" xfId="3691" xr:uid="{00000000-0005-0000-0000-0000600E0000}"/>
    <cellStyle name="_Percent 8 2" xfId="3692" xr:uid="{00000000-0005-0000-0000-0000610E0000}"/>
    <cellStyle name="_Percent 8 2 2" xfId="3693" xr:uid="{00000000-0005-0000-0000-0000620E0000}"/>
    <cellStyle name="_Percent 8 3" xfId="3694" xr:uid="{00000000-0005-0000-0000-0000630E0000}"/>
    <cellStyle name="_Percent 9" xfId="3695" xr:uid="{00000000-0005-0000-0000-0000640E0000}"/>
    <cellStyle name="_Percent 9 2" xfId="3696" xr:uid="{00000000-0005-0000-0000-0000650E0000}"/>
    <cellStyle name="_Percent 9 2 2" xfId="3697" xr:uid="{00000000-0005-0000-0000-0000660E0000}"/>
    <cellStyle name="_Percent 9 3" xfId="3698" xr:uid="{00000000-0005-0000-0000-0000670E0000}"/>
    <cellStyle name="_PercentSpace" xfId="3699" xr:uid="{00000000-0005-0000-0000-0000680E0000}"/>
    <cellStyle name="_PercentSpace 10" xfId="3700" xr:uid="{00000000-0005-0000-0000-0000690E0000}"/>
    <cellStyle name="_PercentSpace 10 2" xfId="3701" xr:uid="{00000000-0005-0000-0000-00006A0E0000}"/>
    <cellStyle name="_PercentSpace 11" xfId="3702" xr:uid="{00000000-0005-0000-0000-00006B0E0000}"/>
    <cellStyle name="_PercentSpace 12" xfId="3703" xr:uid="{00000000-0005-0000-0000-00006C0E0000}"/>
    <cellStyle name="_PercentSpace 13" xfId="3704" xr:uid="{00000000-0005-0000-0000-00006D0E0000}"/>
    <cellStyle name="_PercentSpace 2" xfId="3705" xr:uid="{00000000-0005-0000-0000-00006E0E0000}"/>
    <cellStyle name="_PercentSpace 2 2" xfId="3706" xr:uid="{00000000-0005-0000-0000-00006F0E0000}"/>
    <cellStyle name="_PercentSpace 2 2 2" xfId="3707" xr:uid="{00000000-0005-0000-0000-0000700E0000}"/>
    <cellStyle name="_PercentSpace 2 2 2 2" xfId="3708" xr:uid="{00000000-0005-0000-0000-0000710E0000}"/>
    <cellStyle name="_PercentSpace 2 2 2 2 2" xfId="3709" xr:uid="{00000000-0005-0000-0000-0000720E0000}"/>
    <cellStyle name="_PercentSpace 2 2 2 2 3" xfId="3710" xr:uid="{00000000-0005-0000-0000-0000730E0000}"/>
    <cellStyle name="_PercentSpace 2 2 2 3" xfId="3711" xr:uid="{00000000-0005-0000-0000-0000740E0000}"/>
    <cellStyle name="_PercentSpace 2 2 2 4" xfId="3712" xr:uid="{00000000-0005-0000-0000-0000750E0000}"/>
    <cellStyle name="_PercentSpace 2 2 3" xfId="3713" xr:uid="{00000000-0005-0000-0000-0000760E0000}"/>
    <cellStyle name="_PercentSpace 2 2 3 2" xfId="3714" xr:uid="{00000000-0005-0000-0000-0000770E0000}"/>
    <cellStyle name="_PercentSpace 2 2 3 3" xfId="3715" xr:uid="{00000000-0005-0000-0000-0000780E0000}"/>
    <cellStyle name="_PercentSpace 2 2 4" xfId="3716" xr:uid="{00000000-0005-0000-0000-0000790E0000}"/>
    <cellStyle name="_PercentSpace 2 2 5" xfId="3717" xr:uid="{00000000-0005-0000-0000-00007A0E0000}"/>
    <cellStyle name="_PercentSpace 2 3" xfId="3718" xr:uid="{00000000-0005-0000-0000-00007B0E0000}"/>
    <cellStyle name="_PercentSpace 2 3 2" xfId="3719" xr:uid="{00000000-0005-0000-0000-00007C0E0000}"/>
    <cellStyle name="_PercentSpace 2 3 2 2" xfId="3720" xr:uid="{00000000-0005-0000-0000-00007D0E0000}"/>
    <cellStyle name="_PercentSpace 2 3 2 3" xfId="3721" xr:uid="{00000000-0005-0000-0000-00007E0E0000}"/>
    <cellStyle name="_PercentSpace 2 3 3" xfId="3722" xr:uid="{00000000-0005-0000-0000-00007F0E0000}"/>
    <cellStyle name="_PercentSpace 2 3 4" xfId="3723" xr:uid="{00000000-0005-0000-0000-0000800E0000}"/>
    <cellStyle name="_PercentSpace 2 4" xfId="3724" xr:uid="{00000000-0005-0000-0000-0000810E0000}"/>
    <cellStyle name="_PercentSpace 2 4 2" xfId="3725" xr:uid="{00000000-0005-0000-0000-0000820E0000}"/>
    <cellStyle name="_PercentSpace 2 4 2 2" xfId="3726" xr:uid="{00000000-0005-0000-0000-0000830E0000}"/>
    <cellStyle name="_PercentSpace 2 4 3" xfId="3727" xr:uid="{00000000-0005-0000-0000-0000840E0000}"/>
    <cellStyle name="_PercentSpace 2 5" xfId="3728" xr:uid="{00000000-0005-0000-0000-0000850E0000}"/>
    <cellStyle name="_PercentSpace 2 5 2" xfId="3729" xr:uid="{00000000-0005-0000-0000-0000860E0000}"/>
    <cellStyle name="_PercentSpace 2 6" xfId="3730" xr:uid="{00000000-0005-0000-0000-0000870E0000}"/>
    <cellStyle name="_PercentSpace 3" xfId="3731" xr:uid="{00000000-0005-0000-0000-0000880E0000}"/>
    <cellStyle name="_PercentSpace 3 2" xfId="3732" xr:uid="{00000000-0005-0000-0000-0000890E0000}"/>
    <cellStyle name="_PercentSpace 3 2 2" xfId="3733" xr:uid="{00000000-0005-0000-0000-00008A0E0000}"/>
    <cellStyle name="_PercentSpace 3 2 2 2" xfId="3734" xr:uid="{00000000-0005-0000-0000-00008B0E0000}"/>
    <cellStyle name="_PercentSpace 3 2 2 3" xfId="3735" xr:uid="{00000000-0005-0000-0000-00008C0E0000}"/>
    <cellStyle name="_PercentSpace 3 2 3" xfId="3736" xr:uid="{00000000-0005-0000-0000-00008D0E0000}"/>
    <cellStyle name="_PercentSpace 3 2 4" xfId="3737" xr:uid="{00000000-0005-0000-0000-00008E0E0000}"/>
    <cellStyle name="_PercentSpace 3 3" xfId="3738" xr:uid="{00000000-0005-0000-0000-00008F0E0000}"/>
    <cellStyle name="_PercentSpace 3 3 2" xfId="3739" xr:uid="{00000000-0005-0000-0000-0000900E0000}"/>
    <cellStyle name="_PercentSpace 3 3 3" xfId="3740" xr:uid="{00000000-0005-0000-0000-0000910E0000}"/>
    <cellStyle name="_PercentSpace 3 3 4" xfId="3741" xr:uid="{00000000-0005-0000-0000-0000920E0000}"/>
    <cellStyle name="_PercentSpace 3 4" xfId="3742" xr:uid="{00000000-0005-0000-0000-0000930E0000}"/>
    <cellStyle name="_PercentSpace 3 5" xfId="3743" xr:uid="{00000000-0005-0000-0000-0000940E0000}"/>
    <cellStyle name="_PercentSpace 4" xfId="3744" xr:uid="{00000000-0005-0000-0000-0000950E0000}"/>
    <cellStyle name="_PercentSpace 4 2" xfId="3745" xr:uid="{00000000-0005-0000-0000-0000960E0000}"/>
    <cellStyle name="_PercentSpace 4 2 2" xfId="3746" xr:uid="{00000000-0005-0000-0000-0000970E0000}"/>
    <cellStyle name="_PercentSpace 4 2 2 2" xfId="3747" xr:uid="{00000000-0005-0000-0000-0000980E0000}"/>
    <cellStyle name="_PercentSpace 4 2 2 2 2" xfId="3748" xr:uid="{00000000-0005-0000-0000-0000990E0000}"/>
    <cellStyle name="_PercentSpace 4 2 2 2 3" xfId="3749" xr:uid="{00000000-0005-0000-0000-00009A0E0000}"/>
    <cellStyle name="_PercentSpace 4 2 2 3" xfId="3750" xr:uid="{00000000-0005-0000-0000-00009B0E0000}"/>
    <cellStyle name="_PercentSpace 4 2 2 4" xfId="3751" xr:uid="{00000000-0005-0000-0000-00009C0E0000}"/>
    <cellStyle name="_PercentSpace 4 2 3" xfId="3752" xr:uid="{00000000-0005-0000-0000-00009D0E0000}"/>
    <cellStyle name="_PercentSpace 4 2 3 2" xfId="3753" xr:uid="{00000000-0005-0000-0000-00009E0E0000}"/>
    <cellStyle name="_PercentSpace 4 2 3 3" xfId="3754" xr:uid="{00000000-0005-0000-0000-00009F0E0000}"/>
    <cellStyle name="_PercentSpace 4 2 4" xfId="3755" xr:uid="{00000000-0005-0000-0000-0000A00E0000}"/>
    <cellStyle name="_PercentSpace 4 2 5" xfId="3756" xr:uid="{00000000-0005-0000-0000-0000A10E0000}"/>
    <cellStyle name="_PercentSpace 4 3" xfId="3757" xr:uid="{00000000-0005-0000-0000-0000A20E0000}"/>
    <cellStyle name="_PercentSpace 4 3 2" xfId="3758" xr:uid="{00000000-0005-0000-0000-0000A30E0000}"/>
    <cellStyle name="_PercentSpace 4 3 2 2" xfId="3759" xr:uid="{00000000-0005-0000-0000-0000A40E0000}"/>
    <cellStyle name="_PercentSpace 4 3 2 3" xfId="3760" xr:uid="{00000000-0005-0000-0000-0000A50E0000}"/>
    <cellStyle name="_PercentSpace 4 3 3" xfId="3761" xr:uid="{00000000-0005-0000-0000-0000A60E0000}"/>
    <cellStyle name="_PercentSpace 4 3 4" xfId="3762" xr:uid="{00000000-0005-0000-0000-0000A70E0000}"/>
    <cellStyle name="_PercentSpace 4 4" xfId="3763" xr:uid="{00000000-0005-0000-0000-0000A80E0000}"/>
    <cellStyle name="_PercentSpace 4 4 2" xfId="3764" xr:uid="{00000000-0005-0000-0000-0000A90E0000}"/>
    <cellStyle name="_PercentSpace 4 4 3" xfId="3765" xr:uid="{00000000-0005-0000-0000-0000AA0E0000}"/>
    <cellStyle name="_PercentSpace 4 5" xfId="3766" xr:uid="{00000000-0005-0000-0000-0000AB0E0000}"/>
    <cellStyle name="_PercentSpace 4 6" xfId="3767" xr:uid="{00000000-0005-0000-0000-0000AC0E0000}"/>
    <cellStyle name="_PercentSpace 5" xfId="3768" xr:uid="{00000000-0005-0000-0000-0000AD0E0000}"/>
    <cellStyle name="_PercentSpace 5 2" xfId="3769" xr:uid="{00000000-0005-0000-0000-0000AE0E0000}"/>
    <cellStyle name="_PercentSpace 5 2 2" xfId="3770" xr:uid="{00000000-0005-0000-0000-0000AF0E0000}"/>
    <cellStyle name="_PercentSpace 5 2 2 2" xfId="3771" xr:uid="{00000000-0005-0000-0000-0000B00E0000}"/>
    <cellStyle name="_PercentSpace 5 2 2 2 2" xfId="3772" xr:uid="{00000000-0005-0000-0000-0000B10E0000}"/>
    <cellStyle name="_PercentSpace 5 2 2 2 3" xfId="3773" xr:uid="{00000000-0005-0000-0000-0000B20E0000}"/>
    <cellStyle name="_PercentSpace 5 2 2 3" xfId="3774" xr:uid="{00000000-0005-0000-0000-0000B30E0000}"/>
    <cellStyle name="_PercentSpace 5 2 2 4" xfId="3775" xr:uid="{00000000-0005-0000-0000-0000B40E0000}"/>
    <cellStyle name="_PercentSpace 5 2 3" xfId="3776" xr:uid="{00000000-0005-0000-0000-0000B50E0000}"/>
    <cellStyle name="_PercentSpace 5 2 3 2" xfId="3777" xr:uid="{00000000-0005-0000-0000-0000B60E0000}"/>
    <cellStyle name="_PercentSpace 5 2 3 3" xfId="3778" xr:uid="{00000000-0005-0000-0000-0000B70E0000}"/>
    <cellStyle name="_PercentSpace 5 2 4" xfId="3779" xr:uid="{00000000-0005-0000-0000-0000B80E0000}"/>
    <cellStyle name="_PercentSpace 5 2 5" xfId="3780" xr:uid="{00000000-0005-0000-0000-0000B90E0000}"/>
    <cellStyle name="_PercentSpace 5 3" xfId="3781" xr:uid="{00000000-0005-0000-0000-0000BA0E0000}"/>
    <cellStyle name="_PercentSpace 5 3 2" xfId="3782" xr:uid="{00000000-0005-0000-0000-0000BB0E0000}"/>
    <cellStyle name="_PercentSpace 5 3 2 2" xfId="3783" xr:uid="{00000000-0005-0000-0000-0000BC0E0000}"/>
    <cellStyle name="_PercentSpace 5 3 2 3" xfId="3784" xr:uid="{00000000-0005-0000-0000-0000BD0E0000}"/>
    <cellStyle name="_PercentSpace 5 3 3" xfId="3785" xr:uid="{00000000-0005-0000-0000-0000BE0E0000}"/>
    <cellStyle name="_PercentSpace 5 3 4" xfId="3786" xr:uid="{00000000-0005-0000-0000-0000BF0E0000}"/>
    <cellStyle name="_PercentSpace 5 4" xfId="3787" xr:uid="{00000000-0005-0000-0000-0000C00E0000}"/>
    <cellStyle name="_PercentSpace 5 4 2" xfId="3788" xr:uid="{00000000-0005-0000-0000-0000C10E0000}"/>
    <cellStyle name="_PercentSpace 5 4 3" xfId="3789" xr:uid="{00000000-0005-0000-0000-0000C20E0000}"/>
    <cellStyle name="_PercentSpace 5 5" xfId="3790" xr:uid="{00000000-0005-0000-0000-0000C30E0000}"/>
    <cellStyle name="_PercentSpace 5 6" xfId="3791" xr:uid="{00000000-0005-0000-0000-0000C40E0000}"/>
    <cellStyle name="_PercentSpace 6" xfId="3792" xr:uid="{00000000-0005-0000-0000-0000C50E0000}"/>
    <cellStyle name="_PercentSpace 6 2" xfId="3793" xr:uid="{00000000-0005-0000-0000-0000C60E0000}"/>
    <cellStyle name="_PercentSpace 6 2 2" xfId="3794" xr:uid="{00000000-0005-0000-0000-0000C70E0000}"/>
    <cellStyle name="_PercentSpace 6 2 2 2" xfId="3795" xr:uid="{00000000-0005-0000-0000-0000C80E0000}"/>
    <cellStyle name="_PercentSpace 6 2 2 2 2" xfId="3796" xr:uid="{00000000-0005-0000-0000-0000C90E0000}"/>
    <cellStyle name="_PercentSpace 6 2 2 2 3" xfId="3797" xr:uid="{00000000-0005-0000-0000-0000CA0E0000}"/>
    <cellStyle name="_PercentSpace 6 2 2 3" xfId="3798" xr:uid="{00000000-0005-0000-0000-0000CB0E0000}"/>
    <cellStyle name="_PercentSpace 6 2 2 4" xfId="3799" xr:uid="{00000000-0005-0000-0000-0000CC0E0000}"/>
    <cellStyle name="_PercentSpace 6 2 3" xfId="3800" xr:uid="{00000000-0005-0000-0000-0000CD0E0000}"/>
    <cellStyle name="_PercentSpace 6 2 3 2" xfId="3801" xr:uid="{00000000-0005-0000-0000-0000CE0E0000}"/>
    <cellStyle name="_PercentSpace 6 2 3 3" xfId="3802" xr:uid="{00000000-0005-0000-0000-0000CF0E0000}"/>
    <cellStyle name="_PercentSpace 6 2 4" xfId="3803" xr:uid="{00000000-0005-0000-0000-0000D00E0000}"/>
    <cellStyle name="_PercentSpace 6 2 5" xfId="3804" xr:uid="{00000000-0005-0000-0000-0000D10E0000}"/>
    <cellStyle name="_PercentSpace 6 3" xfId="3805" xr:uid="{00000000-0005-0000-0000-0000D20E0000}"/>
    <cellStyle name="_PercentSpace 6 3 2" xfId="3806" xr:uid="{00000000-0005-0000-0000-0000D30E0000}"/>
    <cellStyle name="_PercentSpace 6 3 2 2" xfId="3807" xr:uid="{00000000-0005-0000-0000-0000D40E0000}"/>
    <cellStyle name="_PercentSpace 6 3 2 3" xfId="3808" xr:uid="{00000000-0005-0000-0000-0000D50E0000}"/>
    <cellStyle name="_PercentSpace 6 3 3" xfId="3809" xr:uid="{00000000-0005-0000-0000-0000D60E0000}"/>
    <cellStyle name="_PercentSpace 6 3 4" xfId="3810" xr:uid="{00000000-0005-0000-0000-0000D70E0000}"/>
    <cellStyle name="_PercentSpace 6 4" xfId="3811" xr:uid="{00000000-0005-0000-0000-0000D80E0000}"/>
    <cellStyle name="_PercentSpace 6 4 2" xfId="3812" xr:uid="{00000000-0005-0000-0000-0000D90E0000}"/>
    <cellStyle name="_PercentSpace 6 4 3" xfId="3813" xr:uid="{00000000-0005-0000-0000-0000DA0E0000}"/>
    <cellStyle name="_PercentSpace 6 5" xfId="3814" xr:uid="{00000000-0005-0000-0000-0000DB0E0000}"/>
    <cellStyle name="_PercentSpace 6 6" xfId="3815" xr:uid="{00000000-0005-0000-0000-0000DC0E0000}"/>
    <cellStyle name="_PercentSpace 7" xfId="3816" xr:uid="{00000000-0005-0000-0000-0000DD0E0000}"/>
    <cellStyle name="_PercentSpace 7 2" xfId="3817" xr:uid="{00000000-0005-0000-0000-0000DE0E0000}"/>
    <cellStyle name="_PercentSpace 7 2 2" xfId="3818" xr:uid="{00000000-0005-0000-0000-0000DF0E0000}"/>
    <cellStyle name="_PercentSpace 7 2 2 2" xfId="3819" xr:uid="{00000000-0005-0000-0000-0000E00E0000}"/>
    <cellStyle name="_PercentSpace 7 2 2 3" xfId="3820" xr:uid="{00000000-0005-0000-0000-0000E10E0000}"/>
    <cellStyle name="_PercentSpace 7 2 3" xfId="3821" xr:uid="{00000000-0005-0000-0000-0000E20E0000}"/>
    <cellStyle name="_PercentSpace 7 2 4" xfId="3822" xr:uid="{00000000-0005-0000-0000-0000E30E0000}"/>
    <cellStyle name="_PercentSpace 7 3" xfId="3823" xr:uid="{00000000-0005-0000-0000-0000E40E0000}"/>
    <cellStyle name="_PercentSpace 7 3 2" xfId="3824" xr:uid="{00000000-0005-0000-0000-0000E50E0000}"/>
    <cellStyle name="_PercentSpace 7 3 2 2" xfId="3825" xr:uid="{00000000-0005-0000-0000-0000E60E0000}"/>
    <cellStyle name="_PercentSpace 7 3 2 3" xfId="3826" xr:uid="{00000000-0005-0000-0000-0000E70E0000}"/>
    <cellStyle name="_PercentSpace 7 3 3" xfId="3827" xr:uid="{00000000-0005-0000-0000-0000E80E0000}"/>
    <cellStyle name="_PercentSpace 7 3 4" xfId="3828" xr:uid="{00000000-0005-0000-0000-0000E90E0000}"/>
    <cellStyle name="_PercentSpace 7 4" xfId="3829" xr:uid="{00000000-0005-0000-0000-0000EA0E0000}"/>
    <cellStyle name="_PercentSpace 7 4 2" xfId="3830" xr:uid="{00000000-0005-0000-0000-0000EB0E0000}"/>
    <cellStyle name="_PercentSpace 7 4 3" xfId="3831" xr:uid="{00000000-0005-0000-0000-0000EC0E0000}"/>
    <cellStyle name="_PercentSpace 7 5" xfId="3832" xr:uid="{00000000-0005-0000-0000-0000ED0E0000}"/>
    <cellStyle name="_PercentSpace 7 6" xfId="3833" xr:uid="{00000000-0005-0000-0000-0000EE0E0000}"/>
    <cellStyle name="_PercentSpace 8" xfId="3834" xr:uid="{00000000-0005-0000-0000-0000EF0E0000}"/>
    <cellStyle name="_PercentSpace 8 2" xfId="3835" xr:uid="{00000000-0005-0000-0000-0000F00E0000}"/>
    <cellStyle name="_PercentSpace 8 2 2" xfId="3836" xr:uid="{00000000-0005-0000-0000-0000F10E0000}"/>
    <cellStyle name="_PercentSpace 8 3" xfId="3837" xr:uid="{00000000-0005-0000-0000-0000F20E0000}"/>
    <cellStyle name="_PercentSpace 9" xfId="3838" xr:uid="{00000000-0005-0000-0000-0000F30E0000}"/>
    <cellStyle name="_PercentSpace 9 2" xfId="3839" xr:uid="{00000000-0005-0000-0000-0000F40E0000}"/>
    <cellStyle name="_PercentSpace 9 2 2" xfId="3840" xr:uid="{00000000-0005-0000-0000-0000F50E0000}"/>
    <cellStyle name="_PercentSpace 9 3" xfId="3841" xr:uid="{00000000-0005-0000-0000-0000F60E0000}"/>
    <cellStyle name="_PercentSpace_Bal Sheet, P&amp;L v4" xfId="3842" xr:uid="{00000000-0005-0000-0000-0000F70E0000}"/>
    <cellStyle name="_PercentSpace_Bal Sheet, P&amp;L v4 2" xfId="3843" xr:uid="{00000000-0005-0000-0000-0000F80E0000}"/>
    <cellStyle name="_PercentSpace_Market Cap" xfId="3844" xr:uid="{00000000-0005-0000-0000-0000F90E0000}"/>
    <cellStyle name="_PercentSpace_Market Cap 10" xfId="3845" xr:uid="{00000000-0005-0000-0000-0000FA0E0000}"/>
    <cellStyle name="_PercentSpace_Market Cap 10 2" xfId="3846" xr:uid="{00000000-0005-0000-0000-0000FB0E0000}"/>
    <cellStyle name="_PercentSpace_Market Cap 11" xfId="3847" xr:uid="{00000000-0005-0000-0000-0000FC0E0000}"/>
    <cellStyle name="_PercentSpace_Market Cap 12" xfId="3848" xr:uid="{00000000-0005-0000-0000-0000FD0E0000}"/>
    <cellStyle name="_PercentSpace_Market Cap 13" xfId="3849" xr:uid="{00000000-0005-0000-0000-0000FE0E0000}"/>
    <cellStyle name="_PercentSpace_Market Cap 2" xfId="3850" xr:uid="{00000000-0005-0000-0000-0000FF0E0000}"/>
    <cellStyle name="_PercentSpace_Market Cap 2 2" xfId="3851" xr:uid="{00000000-0005-0000-0000-0000000F0000}"/>
    <cellStyle name="_PercentSpace_Market Cap 2 2 2" xfId="3852" xr:uid="{00000000-0005-0000-0000-0000010F0000}"/>
    <cellStyle name="_PercentSpace_Market Cap 2 2 2 2" xfId="3853" xr:uid="{00000000-0005-0000-0000-0000020F0000}"/>
    <cellStyle name="_PercentSpace_Market Cap 2 2 2 2 2" xfId="3854" xr:uid="{00000000-0005-0000-0000-0000030F0000}"/>
    <cellStyle name="_PercentSpace_Market Cap 2 2 2 2 3" xfId="3855" xr:uid="{00000000-0005-0000-0000-0000040F0000}"/>
    <cellStyle name="_PercentSpace_Market Cap 2 2 2 3" xfId="3856" xr:uid="{00000000-0005-0000-0000-0000050F0000}"/>
    <cellStyle name="_PercentSpace_Market Cap 2 2 2 4" xfId="3857" xr:uid="{00000000-0005-0000-0000-0000060F0000}"/>
    <cellStyle name="_PercentSpace_Market Cap 2 2 3" xfId="3858" xr:uid="{00000000-0005-0000-0000-0000070F0000}"/>
    <cellStyle name="_PercentSpace_Market Cap 2 2 3 2" xfId="3859" xr:uid="{00000000-0005-0000-0000-0000080F0000}"/>
    <cellStyle name="_PercentSpace_Market Cap 2 2 3 3" xfId="3860" xr:uid="{00000000-0005-0000-0000-0000090F0000}"/>
    <cellStyle name="_PercentSpace_Market Cap 2 2 4" xfId="3861" xr:uid="{00000000-0005-0000-0000-00000A0F0000}"/>
    <cellStyle name="_PercentSpace_Market Cap 2 2 5" xfId="3862" xr:uid="{00000000-0005-0000-0000-00000B0F0000}"/>
    <cellStyle name="_PercentSpace_Market Cap 2 3" xfId="3863" xr:uid="{00000000-0005-0000-0000-00000C0F0000}"/>
    <cellStyle name="_PercentSpace_Market Cap 2 3 2" xfId="3864" xr:uid="{00000000-0005-0000-0000-00000D0F0000}"/>
    <cellStyle name="_PercentSpace_Market Cap 2 3 2 2" xfId="3865" xr:uid="{00000000-0005-0000-0000-00000E0F0000}"/>
    <cellStyle name="_PercentSpace_Market Cap 2 3 2 3" xfId="3866" xr:uid="{00000000-0005-0000-0000-00000F0F0000}"/>
    <cellStyle name="_PercentSpace_Market Cap 2 3 3" xfId="3867" xr:uid="{00000000-0005-0000-0000-0000100F0000}"/>
    <cellStyle name="_PercentSpace_Market Cap 2 3 4" xfId="3868" xr:uid="{00000000-0005-0000-0000-0000110F0000}"/>
    <cellStyle name="_PercentSpace_Market Cap 2 4" xfId="3869" xr:uid="{00000000-0005-0000-0000-0000120F0000}"/>
    <cellStyle name="_PercentSpace_Market Cap 2 4 2" xfId="3870" xr:uid="{00000000-0005-0000-0000-0000130F0000}"/>
    <cellStyle name="_PercentSpace_Market Cap 2 4 2 2" xfId="3871" xr:uid="{00000000-0005-0000-0000-0000140F0000}"/>
    <cellStyle name="_PercentSpace_Market Cap 2 4 3" xfId="3872" xr:uid="{00000000-0005-0000-0000-0000150F0000}"/>
    <cellStyle name="_PercentSpace_Market Cap 2 5" xfId="3873" xr:uid="{00000000-0005-0000-0000-0000160F0000}"/>
    <cellStyle name="_PercentSpace_Market Cap 2 5 2" xfId="3874" xr:uid="{00000000-0005-0000-0000-0000170F0000}"/>
    <cellStyle name="_PercentSpace_Market Cap 2 6" xfId="3875" xr:uid="{00000000-0005-0000-0000-0000180F0000}"/>
    <cellStyle name="_PercentSpace_Market Cap 3" xfId="3876" xr:uid="{00000000-0005-0000-0000-0000190F0000}"/>
    <cellStyle name="_PercentSpace_Market Cap 3 2" xfId="3877" xr:uid="{00000000-0005-0000-0000-00001A0F0000}"/>
    <cellStyle name="_PercentSpace_Market Cap 3 2 2" xfId="3878" xr:uid="{00000000-0005-0000-0000-00001B0F0000}"/>
    <cellStyle name="_PercentSpace_Market Cap 3 2 2 2" xfId="3879" xr:uid="{00000000-0005-0000-0000-00001C0F0000}"/>
    <cellStyle name="_PercentSpace_Market Cap 3 2 2 3" xfId="3880" xr:uid="{00000000-0005-0000-0000-00001D0F0000}"/>
    <cellStyle name="_PercentSpace_Market Cap 3 2 3" xfId="3881" xr:uid="{00000000-0005-0000-0000-00001E0F0000}"/>
    <cellStyle name="_PercentSpace_Market Cap 3 2 4" xfId="3882" xr:uid="{00000000-0005-0000-0000-00001F0F0000}"/>
    <cellStyle name="_PercentSpace_Market Cap 3 3" xfId="3883" xr:uid="{00000000-0005-0000-0000-0000200F0000}"/>
    <cellStyle name="_PercentSpace_Market Cap 3 3 2" xfId="3884" xr:uid="{00000000-0005-0000-0000-0000210F0000}"/>
    <cellStyle name="_PercentSpace_Market Cap 3 3 3" xfId="3885" xr:uid="{00000000-0005-0000-0000-0000220F0000}"/>
    <cellStyle name="_PercentSpace_Market Cap 3 3 4" xfId="3886" xr:uid="{00000000-0005-0000-0000-0000230F0000}"/>
    <cellStyle name="_PercentSpace_Market Cap 3 4" xfId="3887" xr:uid="{00000000-0005-0000-0000-0000240F0000}"/>
    <cellStyle name="_PercentSpace_Market Cap 3 5" xfId="3888" xr:uid="{00000000-0005-0000-0000-0000250F0000}"/>
    <cellStyle name="_PercentSpace_Market Cap 4" xfId="3889" xr:uid="{00000000-0005-0000-0000-0000260F0000}"/>
    <cellStyle name="_PercentSpace_Market Cap 4 2" xfId="3890" xr:uid="{00000000-0005-0000-0000-0000270F0000}"/>
    <cellStyle name="_PercentSpace_Market Cap 4 2 2" xfId="3891" xr:uid="{00000000-0005-0000-0000-0000280F0000}"/>
    <cellStyle name="_PercentSpace_Market Cap 4 2 2 2" xfId="3892" xr:uid="{00000000-0005-0000-0000-0000290F0000}"/>
    <cellStyle name="_PercentSpace_Market Cap 4 2 2 2 2" xfId="3893" xr:uid="{00000000-0005-0000-0000-00002A0F0000}"/>
    <cellStyle name="_PercentSpace_Market Cap 4 2 2 2 3" xfId="3894" xr:uid="{00000000-0005-0000-0000-00002B0F0000}"/>
    <cellStyle name="_PercentSpace_Market Cap 4 2 2 3" xfId="3895" xr:uid="{00000000-0005-0000-0000-00002C0F0000}"/>
    <cellStyle name="_PercentSpace_Market Cap 4 2 2 4" xfId="3896" xr:uid="{00000000-0005-0000-0000-00002D0F0000}"/>
    <cellStyle name="_PercentSpace_Market Cap 4 2 3" xfId="3897" xr:uid="{00000000-0005-0000-0000-00002E0F0000}"/>
    <cellStyle name="_PercentSpace_Market Cap 4 2 3 2" xfId="3898" xr:uid="{00000000-0005-0000-0000-00002F0F0000}"/>
    <cellStyle name="_PercentSpace_Market Cap 4 2 3 3" xfId="3899" xr:uid="{00000000-0005-0000-0000-0000300F0000}"/>
    <cellStyle name="_PercentSpace_Market Cap 4 2 4" xfId="3900" xr:uid="{00000000-0005-0000-0000-0000310F0000}"/>
    <cellStyle name="_PercentSpace_Market Cap 4 2 5" xfId="3901" xr:uid="{00000000-0005-0000-0000-0000320F0000}"/>
    <cellStyle name="_PercentSpace_Market Cap 4 3" xfId="3902" xr:uid="{00000000-0005-0000-0000-0000330F0000}"/>
    <cellStyle name="_PercentSpace_Market Cap 4 3 2" xfId="3903" xr:uid="{00000000-0005-0000-0000-0000340F0000}"/>
    <cellStyle name="_PercentSpace_Market Cap 4 3 2 2" xfId="3904" xr:uid="{00000000-0005-0000-0000-0000350F0000}"/>
    <cellStyle name="_PercentSpace_Market Cap 4 3 2 3" xfId="3905" xr:uid="{00000000-0005-0000-0000-0000360F0000}"/>
    <cellStyle name="_PercentSpace_Market Cap 4 3 3" xfId="3906" xr:uid="{00000000-0005-0000-0000-0000370F0000}"/>
    <cellStyle name="_PercentSpace_Market Cap 4 3 4" xfId="3907" xr:uid="{00000000-0005-0000-0000-0000380F0000}"/>
    <cellStyle name="_PercentSpace_Market Cap 4 4" xfId="3908" xr:uid="{00000000-0005-0000-0000-0000390F0000}"/>
    <cellStyle name="_PercentSpace_Market Cap 4 4 2" xfId="3909" xr:uid="{00000000-0005-0000-0000-00003A0F0000}"/>
    <cellStyle name="_PercentSpace_Market Cap 4 4 3" xfId="3910" xr:uid="{00000000-0005-0000-0000-00003B0F0000}"/>
    <cellStyle name="_PercentSpace_Market Cap 4 5" xfId="3911" xr:uid="{00000000-0005-0000-0000-00003C0F0000}"/>
    <cellStyle name="_PercentSpace_Market Cap 4 6" xfId="3912" xr:uid="{00000000-0005-0000-0000-00003D0F0000}"/>
    <cellStyle name="_PercentSpace_Market Cap 5" xfId="3913" xr:uid="{00000000-0005-0000-0000-00003E0F0000}"/>
    <cellStyle name="_PercentSpace_Market Cap 5 2" xfId="3914" xr:uid="{00000000-0005-0000-0000-00003F0F0000}"/>
    <cellStyle name="_PercentSpace_Market Cap 5 2 2" xfId="3915" xr:uid="{00000000-0005-0000-0000-0000400F0000}"/>
    <cellStyle name="_PercentSpace_Market Cap 5 2 2 2" xfId="3916" xr:uid="{00000000-0005-0000-0000-0000410F0000}"/>
    <cellStyle name="_PercentSpace_Market Cap 5 2 2 2 2" xfId="3917" xr:uid="{00000000-0005-0000-0000-0000420F0000}"/>
    <cellStyle name="_PercentSpace_Market Cap 5 2 2 2 3" xfId="3918" xr:uid="{00000000-0005-0000-0000-0000430F0000}"/>
    <cellStyle name="_PercentSpace_Market Cap 5 2 2 3" xfId="3919" xr:uid="{00000000-0005-0000-0000-0000440F0000}"/>
    <cellStyle name="_PercentSpace_Market Cap 5 2 2 4" xfId="3920" xr:uid="{00000000-0005-0000-0000-0000450F0000}"/>
    <cellStyle name="_PercentSpace_Market Cap 5 2 3" xfId="3921" xr:uid="{00000000-0005-0000-0000-0000460F0000}"/>
    <cellStyle name="_PercentSpace_Market Cap 5 2 3 2" xfId="3922" xr:uid="{00000000-0005-0000-0000-0000470F0000}"/>
    <cellStyle name="_PercentSpace_Market Cap 5 2 3 3" xfId="3923" xr:uid="{00000000-0005-0000-0000-0000480F0000}"/>
    <cellStyle name="_PercentSpace_Market Cap 5 2 4" xfId="3924" xr:uid="{00000000-0005-0000-0000-0000490F0000}"/>
    <cellStyle name="_PercentSpace_Market Cap 5 2 5" xfId="3925" xr:uid="{00000000-0005-0000-0000-00004A0F0000}"/>
    <cellStyle name="_PercentSpace_Market Cap 5 3" xfId="3926" xr:uid="{00000000-0005-0000-0000-00004B0F0000}"/>
    <cellStyle name="_PercentSpace_Market Cap 5 3 2" xfId="3927" xr:uid="{00000000-0005-0000-0000-00004C0F0000}"/>
    <cellStyle name="_PercentSpace_Market Cap 5 3 2 2" xfId="3928" xr:uid="{00000000-0005-0000-0000-00004D0F0000}"/>
    <cellStyle name="_PercentSpace_Market Cap 5 3 2 3" xfId="3929" xr:uid="{00000000-0005-0000-0000-00004E0F0000}"/>
    <cellStyle name="_PercentSpace_Market Cap 5 3 3" xfId="3930" xr:uid="{00000000-0005-0000-0000-00004F0F0000}"/>
    <cellStyle name="_PercentSpace_Market Cap 5 3 4" xfId="3931" xr:uid="{00000000-0005-0000-0000-0000500F0000}"/>
    <cellStyle name="_PercentSpace_Market Cap 5 4" xfId="3932" xr:uid="{00000000-0005-0000-0000-0000510F0000}"/>
    <cellStyle name="_PercentSpace_Market Cap 5 4 2" xfId="3933" xr:uid="{00000000-0005-0000-0000-0000520F0000}"/>
    <cellStyle name="_PercentSpace_Market Cap 5 4 3" xfId="3934" xr:uid="{00000000-0005-0000-0000-0000530F0000}"/>
    <cellStyle name="_PercentSpace_Market Cap 5 5" xfId="3935" xr:uid="{00000000-0005-0000-0000-0000540F0000}"/>
    <cellStyle name="_PercentSpace_Market Cap 5 6" xfId="3936" xr:uid="{00000000-0005-0000-0000-0000550F0000}"/>
    <cellStyle name="_PercentSpace_Market Cap 6" xfId="3937" xr:uid="{00000000-0005-0000-0000-0000560F0000}"/>
    <cellStyle name="_PercentSpace_Market Cap 6 2" xfId="3938" xr:uid="{00000000-0005-0000-0000-0000570F0000}"/>
    <cellStyle name="_PercentSpace_Market Cap 6 2 2" xfId="3939" xr:uid="{00000000-0005-0000-0000-0000580F0000}"/>
    <cellStyle name="_PercentSpace_Market Cap 6 2 2 2" xfId="3940" xr:uid="{00000000-0005-0000-0000-0000590F0000}"/>
    <cellStyle name="_PercentSpace_Market Cap 6 2 2 2 2" xfId="3941" xr:uid="{00000000-0005-0000-0000-00005A0F0000}"/>
    <cellStyle name="_PercentSpace_Market Cap 6 2 2 2 3" xfId="3942" xr:uid="{00000000-0005-0000-0000-00005B0F0000}"/>
    <cellStyle name="_PercentSpace_Market Cap 6 2 2 3" xfId="3943" xr:uid="{00000000-0005-0000-0000-00005C0F0000}"/>
    <cellStyle name="_PercentSpace_Market Cap 6 2 2 4" xfId="3944" xr:uid="{00000000-0005-0000-0000-00005D0F0000}"/>
    <cellStyle name="_PercentSpace_Market Cap 6 2 3" xfId="3945" xr:uid="{00000000-0005-0000-0000-00005E0F0000}"/>
    <cellStyle name="_PercentSpace_Market Cap 6 2 3 2" xfId="3946" xr:uid="{00000000-0005-0000-0000-00005F0F0000}"/>
    <cellStyle name="_PercentSpace_Market Cap 6 2 3 3" xfId="3947" xr:uid="{00000000-0005-0000-0000-0000600F0000}"/>
    <cellStyle name="_PercentSpace_Market Cap 6 2 4" xfId="3948" xr:uid="{00000000-0005-0000-0000-0000610F0000}"/>
    <cellStyle name="_PercentSpace_Market Cap 6 2 5" xfId="3949" xr:uid="{00000000-0005-0000-0000-0000620F0000}"/>
    <cellStyle name="_PercentSpace_Market Cap 6 3" xfId="3950" xr:uid="{00000000-0005-0000-0000-0000630F0000}"/>
    <cellStyle name="_PercentSpace_Market Cap 6 3 2" xfId="3951" xr:uid="{00000000-0005-0000-0000-0000640F0000}"/>
    <cellStyle name="_PercentSpace_Market Cap 6 3 2 2" xfId="3952" xr:uid="{00000000-0005-0000-0000-0000650F0000}"/>
    <cellStyle name="_PercentSpace_Market Cap 6 3 2 3" xfId="3953" xr:uid="{00000000-0005-0000-0000-0000660F0000}"/>
    <cellStyle name="_PercentSpace_Market Cap 6 3 3" xfId="3954" xr:uid="{00000000-0005-0000-0000-0000670F0000}"/>
    <cellStyle name="_PercentSpace_Market Cap 6 3 4" xfId="3955" xr:uid="{00000000-0005-0000-0000-0000680F0000}"/>
    <cellStyle name="_PercentSpace_Market Cap 6 4" xfId="3956" xr:uid="{00000000-0005-0000-0000-0000690F0000}"/>
    <cellStyle name="_PercentSpace_Market Cap 6 4 2" xfId="3957" xr:uid="{00000000-0005-0000-0000-00006A0F0000}"/>
    <cellStyle name="_PercentSpace_Market Cap 6 4 3" xfId="3958" xr:uid="{00000000-0005-0000-0000-00006B0F0000}"/>
    <cellStyle name="_PercentSpace_Market Cap 6 5" xfId="3959" xr:uid="{00000000-0005-0000-0000-00006C0F0000}"/>
    <cellStyle name="_PercentSpace_Market Cap 6 6" xfId="3960" xr:uid="{00000000-0005-0000-0000-00006D0F0000}"/>
    <cellStyle name="_PercentSpace_Market Cap 7" xfId="3961" xr:uid="{00000000-0005-0000-0000-00006E0F0000}"/>
    <cellStyle name="_PercentSpace_Market Cap 7 2" xfId="3962" xr:uid="{00000000-0005-0000-0000-00006F0F0000}"/>
    <cellStyle name="_PercentSpace_Market Cap 7 2 2" xfId="3963" xr:uid="{00000000-0005-0000-0000-0000700F0000}"/>
    <cellStyle name="_PercentSpace_Market Cap 7 2 2 2" xfId="3964" xr:uid="{00000000-0005-0000-0000-0000710F0000}"/>
    <cellStyle name="_PercentSpace_Market Cap 7 2 2 3" xfId="3965" xr:uid="{00000000-0005-0000-0000-0000720F0000}"/>
    <cellStyle name="_PercentSpace_Market Cap 7 2 3" xfId="3966" xr:uid="{00000000-0005-0000-0000-0000730F0000}"/>
    <cellStyle name="_PercentSpace_Market Cap 7 2 4" xfId="3967" xr:uid="{00000000-0005-0000-0000-0000740F0000}"/>
    <cellStyle name="_PercentSpace_Market Cap 7 3" xfId="3968" xr:uid="{00000000-0005-0000-0000-0000750F0000}"/>
    <cellStyle name="_PercentSpace_Market Cap 7 3 2" xfId="3969" xr:uid="{00000000-0005-0000-0000-0000760F0000}"/>
    <cellStyle name="_PercentSpace_Market Cap 7 3 2 2" xfId="3970" xr:uid="{00000000-0005-0000-0000-0000770F0000}"/>
    <cellStyle name="_PercentSpace_Market Cap 7 3 2 3" xfId="3971" xr:uid="{00000000-0005-0000-0000-0000780F0000}"/>
    <cellStyle name="_PercentSpace_Market Cap 7 3 3" xfId="3972" xr:uid="{00000000-0005-0000-0000-0000790F0000}"/>
    <cellStyle name="_PercentSpace_Market Cap 7 3 4" xfId="3973" xr:uid="{00000000-0005-0000-0000-00007A0F0000}"/>
    <cellStyle name="_PercentSpace_Market Cap 7 4" xfId="3974" xr:uid="{00000000-0005-0000-0000-00007B0F0000}"/>
    <cellStyle name="_PercentSpace_Market Cap 7 4 2" xfId="3975" xr:uid="{00000000-0005-0000-0000-00007C0F0000}"/>
    <cellStyle name="_PercentSpace_Market Cap 7 4 3" xfId="3976" xr:uid="{00000000-0005-0000-0000-00007D0F0000}"/>
    <cellStyle name="_PercentSpace_Market Cap 7 5" xfId="3977" xr:uid="{00000000-0005-0000-0000-00007E0F0000}"/>
    <cellStyle name="_PercentSpace_Market Cap 7 6" xfId="3978" xr:uid="{00000000-0005-0000-0000-00007F0F0000}"/>
    <cellStyle name="_PercentSpace_Market Cap 8" xfId="3979" xr:uid="{00000000-0005-0000-0000-0000800F0000}"/>
    <cellStyle name="_PercentSpace_Market Cap 8 2" xfId="3980" xr:uid="{00000000-0005-0000-0000-0000810F0000}"/>
    <cellStyle name="_PercentSpace_Market Cap 8 2 2" xfId="3981" xr:uid="{00000000-0005-0000-0000-0000820F0000}"/>
    <cellStyle name="_PercentSpace_Market Cap 8 3" xfId="3982" xr:uid="{00000000-0005-0000-0000-0000830F0000}"/>
    <cellStyle name="_PercentSpace_Market Cap 9" xfId="3983" xr:uid="{00000000-0005-0000-0000-0000840F0000}"/>
    <cellStyle name="_PercentSpace_Market Cap 9 2" xfId="3984" xr:uid="{00000000-0005-0000-0000-0000850F0000}"/>
    <cellStyle name="_PercentSpace_Market Cap 9 2 2" xfId="3985" xr:uid="{00000000-0005-0000-0000-0000860F0000}"/>
    <cellStyle name="_PercentSpace_Market Cap 9 3" xfId="3986" xr:uid="{00000000-0005-0000-0000-0000870F0000}"/>
    <cellStyle name="_Poland RFF Q310" xfId="3987" xr:uid="{00000000-0005-0000-0000-0000880F0000}"/>
    <cellStyle name="_R10-Konsolidert_regnskap 2008 03" xfId="3988" xr:uid="{00000000-0005-0000-0000-0000890F0000}"/>
    <cellStyle name="_R10-Konsolidert_regnskap 2008 03 2" xfId="3989" xr:uid="{00000000-0005-0000-0000-00008A0F0000}"/>
    <cellStyle name="_R10-Konsolidert_regnskap 2008 03 2_Innskuddsdekning" xfId="3990" xr:uid="{00000000-0005-0000-0000-00008B0F0000}"/>
    <cellStyle name="_R10-Konsolidert_regnskap 2008 03 2_Nøkkeltall" xfId="3991" xr:uid="{00000000-0005-0000-0000-00008C0F0000}"/>
    <cellStyle name="_R10-Konsolidert_regnskap 2008 03 2_Presentasjon" xfId="3992" xr:uid="{00000000-0005-0000-0000-00008D0F0000}"/>
    <cellStyle name="_R10-Konsolidert_regnskap 2008 03 3" xfId="3993" xr:uid="{00000000-0005-0000-0000-00008E0F0000}"/>
    <cellStyle name="_R10-Konsolidert_regnskap 2008 03_Innskuddsdekning" xfId="3994" xr:uid="{00000000-0005-0000-0000-00008F0F0000}"/>
    <cellStyle name="_R10-Konsolidert_regnskap 2008 03_Nøkkeltall" xfId="3995" xr:uid="{00000000-0005-0000-0000-0000900F0000}"/>
    <cellStyle name="_R10-Konsolidert_regnskap 2008 03_Presentasjon" xfId="3996" xr:uid="{00000000-0005-0000-0000-0000910F0000}"/>
    <cellStyle name="_R10-Konsolidert_regnskap 2008 03_Results &amp; key fig." xfId="3997" xr:uid="{00000000-0005-0000-0000-0000920F0000}"/>
    <cellStyle name="_R21 A390000 Finans 220110" xfId="3998" xr:uid="{00000000-0005-0000-0000-0000930F0000}"/>
    <cellStyle name="_Rapport_kreditt_1004_Hilde" xfId="3999" xr:uid="{00000000-0005-0000-0000-0000940F0000}"/>
    <cellStyle name="_Regneark i C: Documents and Settings ac08165 Local Settings Temporary Internet Files OLK30 Template strategy report Q1 2011" xfId="4000" xr:uid="{00000000-0005-0000-0000-0000950F0000}"/>
    <cellStyle name="_Res 09 10" xfId="4001" xr:uid="{00000000-0005-0000-0000-0000960F0000}"/>
    <cellStyle name="_Res 09 10_Q Sum_Res N" xfId="4002" xr:uid="{00000000-0005-0000-0000-0000970F0000}"/>
    <cellStyle name="_RETAIL 2008" xfId="4003" xr:uid="{00000000-0005-0000-0000-0000980F0000}"/>
    <cellStyle name="_RETAIL 2008 2" xfId="4004" xr:uid="{00000000-0005-0000-0000-0000990F0000}"/>
    <cellStyle name="_RETAIL 2008 2_Innskuddsdekning" xfId="4005" xr:uid="{00000000-0005-0000-0000-00009A0F0000}"/>
    <cellStyle name="_RETAIL 2008 2_Nøkkeltall" xfId="4006" xr:uid="{00000000-0005-0000-0000-00009B0F0000}"/>
    <cellStyle name="_RETAIL 2008 2_Presentasjon" xfId="4007" xr:uid="{00000000-0005-0000-0000-00009C0F0000}"/>
    <cellStyle name="_RETAIL 2008 3" xfId="4008" xr:uid="{00000000-0005-0000-0000-00009D0F0000}"/>
    <cellStyle name="_RETAIL 2008_Innskuddsdekning" xfId="4009" xr:uid="{00000000-0005-0000-0000-00009E0F0000}"/>
    <cellStyle name="_RETAIL 2008_Nøkkeltall" xfId="4010" xr:uid="{00000000-0005-0000-0000-00009F0F0000}"/>
    <cellStyle name="_RETAIL 2008_Presentasjon" xfId="4011" xr:uid="{00000000-0005-0000-0000-0000A00F0000}"/>
    <cellStyle name="_RETAIL 2008_Q Sum_Res N" xfId="4012" xr:uid="{00000000-0005-0000-0000-0000A10F0000}"/>
    <cellStyle name="_RETAIL 2008_Results &amp; key fig." xfId="4013" xr:uid="{00000000-0005-0000-0000-0000A20F0000}"/>
    <cellStyle name="_Retail Norge historikk 2008_fra Hilde W 25.sep 09" xfId="4014" xr:uid="{00000000-0005-0000-0000-0000A30F0000}"/>
    <cellStyle name="_Retail Norge historikk 2008_fra Hilde W 25.sep 09 2" xfId="4015" xr:uid="{00000000-0005-0000-0000-0000A40F0000}"/>
    <cellStyle name="_Retail Norge historikk 2008_fra Hilde W 25.sep 09 2_Innskuddsdekning" xfId="4016" xr:uid="{00000000-0005-0000-0000-0000A50F0000}"/>
    <cellStyle name="_Retail Norge historikk 2008_fra Hilde W 25.sep 09 2_Nøkkeltall" xfId="4017" xr:uid="{00000000-0005-0000-0000-0000A60F0000}"/>
    <cellStyle name="_Retail Norge historikk 2008_fra Hilde W 25.sep 09 2_Presentasjon" xfId="4018" xr:uid="{00000000-0005-0000-0000-0000A70F0000}"/>
    <cellStyle name="_Retail Norge historikk 2008_fra Hilde W 25.sep 09 3" xfId="4019" xr:uid="{00000000-0005-0000-0000-0000A80F0000}"/>
    <cellStyle name="_Retail Norge historikk 2008_fra Hilde W 25.sep 09_Innskuddsdekning" xfId="4020" xr:uid="{00000000-0005-0000-0000-0000A90F0000}"/>
    <cellStyle name="_Retail Norge historikk 2008_fra Hilde W 25.sep 09_Nøkkeltall" xfId="4021" xr:uid="{00000000-0005-0000-0000-0000AA0F0000}"/>
    <cellStyle name="_Retail Norge historikk 2008_fra Hilde W 25.sep 09_Presentasjon" xfId="4022" xr:uid="{00000000-0005-0000-0000-0000AB0F0000}"/>
    <cellStyle name="_Retail Norge historikk 2008_fra Hilde W 25.sep 09_Results &amp; key fig." xfId="4023" xr:uid="{00000000-0005-0000-0000-0000AC0F0000}"/>
    <cellStyle name="_RFF SOSID Q2 2010 to GPC" xfId="4024" xr:uid="{00000000-0005-0000-0000-0000AD0F0000}"/>
    <cellStyle name="_RFF SOSID Q2 Lending and deposit to GPC" xfId="4025" xr:uid="{00000000-0005-0000-0000-0000AE0F0000}"/>
    <cellStyle name="_Samleoversikt" xfId="4026" xr:uid="{00000000-0005-0000-0000-0000AF0F0000}"/>
    <cellStyle name="_Samleoversikt 10" xfId="4027" xr:uid="{00000000-0005-0000-0000-0000B00F0000}"/>
    <cellStyle name="_Samleoversikt 10 2" xfId="4028" xr:uid="{00000000-0005-0000-0000-0000B10F0000}"/>
    <cellStyle name="_Samleoversikt 10 2 2" xfId="4029" xr:uid="{00000000-0005-0000-0000-0000B20F0000}"/>
    <cellStyle name="_Samleoversikt 10 2 2 2" xfId="4030" xr:uid="{00000000-0005-0000-0000-0000B30F0000}"/>
    <cellStyle name="_Samleoversikt 10 2 3" xfId="4031" xr:uid="{00000000-0005-0000-0000-0000B40F0000}"/>
    <cellStyle name="_Samleoversikt 10 2 3 2" xfId="4032" xr:uid="{00000000-0005-0000-0000-0000B50F0000}"/>
    <cellStyle name="_Samleoversikt 10 2 4" xfId="4033" xr:uid="{00000000-0005-0000-0000-0000B60F0000}"/>
    <cellStyle name="_Samleoversikt 10 3" xfId="4034" xr:uid="{00000000-0005-0000-0000-0000B70F0000}"/>
    <cellStyle name="_Samleoversikt 10 3 2" xfId="4035" xr:uid="{00000000-0005-0000-0000-0000B80F0000}"/>
    <cellStyle name="_Samleoversikt 10 4" xfId="4036" xr:uid="{00000000-0005-0000-0000-0000B90F0000}"/>
    <cellStyle name="_Samleoversikt 10 4 2" xfId="4037" xr:uid="{00000000-0005-0000-0000-0000BA0F0000}"/>
    <cellStyle name="_Samleoversikt 10 5" xfId="4038" xr:uid="{00000000-0005-0000-0000-0000BB0F0000}"/>
    <cellStyle name="_Samleoversikt 11" xfId="4039" xr:uid="{00000000-0005-0000-0000-0000BC0F0000}"/>
    <cellStyle name="_Samleoversikt 11 2" xfId="4040" xr:uid="{00000000-0005-0000-0000-0000BD0F0000}"/>
    <cellStyle name="_Samleoversikt 11 2 2" xfId="4041" xr:uid="{00000000-0005-0000-0000-0000BE0F0000}"/>
    <cellStyle name="_Samleoversikt 11 3" xfId="4042" xr:uid="{00000000-0005-0000-0000-0000BF0F0000}"/>
    <cellStyle name="_Samleoversikt 11 3 2" xfId="4043" xr:uid="{00000000-0005-0000-0000-0000C00F0000}"/>
    <cellStyle name="_Samleoversikt 11 4" xfId="4044" xr:uid="{00000000-0005-0000-0000-0000C10F0000}"/>
    <cellStyle name="_Samleoversikt 12" xfId="4045" xr:uid="{00000000-0005-0000-0000-0000C20F0000}"/>
    <cellStyle name="_Samleoversikt 12 2" xfId="4046" xr:uid="{00000000-0005-0000-0000-0000C30F0000}"/>
    <cellStyle name="_Samleoversikt 12 2 2" xfId="4047" xr:uid="{00000000-0005-0000-0000-0000C40F0000}"/>
    <cellStyle name="_Samleoversikt 12 3" xfId="4048" xr:uid="{00000000-0005-0000-0000-0000C50F0000}"/>
    <cellStyle name="_Samleoversikt 13" xfId="4049" xr:uid="{00000000-0005-0000-0000-0000C60F0000}"/>
    <cellStyle name="_Samleoversikt 13 2" xfId="4050" xr:uid="{00000000-0005-0000-0000-0000C70F0000}"/>
    <cellStyle name="_Samleoversikt 13 2 2" xfId="4051" xr:uid="{00000000-0005-0000-0000-0000C80F0000}"/>
    <cellStyle name="_Samleoversikt 13 2 3" xfId="4052" xr:uid="{00000000-0005-0000-0000-0000C90F0000}"/>
    <cellStyle name="_Samleoversikt 14" xfId="4053" xr:uid="{00000000-0005-0000-0000-0000CA0F0000}"/>
    <cellStyle name="_Samleoversikt 14 2" xfId="4054" xr:uid="{00000000-0005-0000-0000-0000CB0F0000}"/>
    <cellStyle name="_Samleoversikt 14 3" xfId="4055" xr:uid="{00000000-0005-0000-0000-0000CC0F0000}"/>
    <cellStyle name="_Samleoversikt 15" xfId="4056" xr:uid="{00000000-0005-0000-0000-0000CD0F0000}"/>
    <cellStyle name="_Samleoversikt 15 2" xfId="4057" xr:uid="{00000000-0005-0000-0000-0000CE0F0000}"/>
    <cellStyle name="_Samleoversikt 16" xfId="4058" xr:uid="{00000000-0005-0000-0000-0000CF0F0000}"/>
    <cellStyle name="_Samleoversikt 16 2" xfId="4059" xr:uid="{00000000-0005-0000-0000-0000D00F0000}"/>
    <cellStyle name="_Samleoversikt 16 3" xfId="4060" xr:uid="{00000000-0005-0000-0000-0000D10F0000}"/>
    <cellStyle name="_Samleoversikt 17" xfId="4061" xr:uid="{00000000-0005-0000-0000-0000D20F0000}"/>
    <cellStyle name="_Samleoversikt 17 2" xfId="4062" xr:uid="{00000000-0005-0000-0000-0000D30F0000}"/>
    <cellStyle name="_Samleoversikt 17 3" xfId="4063" xr:uid="{00000000-0005-0000-0000-0000D40F0000}"/>
    <cellStyle name="_Samleoversikt 18" xfId="4064" xr:uid="{00000000-0005-0000-0000-0000D50F0000}"/>
    <cellStyle name="_Samleoversikt 18 2" xfId="4065" xr:uid="{00000000-0005-0000-0000-0000D60F0000}"/>
    <cellStyle name="_Samleoversikt 19" xfId="4066" xr:uid="{00000000-0005-0000-0000-0000D70F0000}"/>
    <cellStyle name="_Samleoversikt 2" xfId="4067" xr:uid="{00000000-0005-0000-0000-0000D80F0000}"/>
    <cellStyle name="_Samleoversikt 2 2" xfId="4068" xr:uid="{00000000-0005-0000-0000-0000D90F0000}"/>
    <cellStyle name="_Samleoversikt 2 2 2" xfId="4069" xr:uid="{00000000-0005-0000-0000-0000DA0F0000}"/>
    <cellStyle name="_Samleoversikt 2 2 2 2" xfId="4070" xr:uid="{00000000-0005-0000-0000-0000DB0F0000}"/>
    <cellStyle name="_Samleoversikt 2 2 2 2 2" xfId="4071" xr:uid="{00000000-0005-0000-0000-0000DC0F0000}"/>
    <cellStyle name="_Samleoversikt 2 2 2 2 2 2" xfId="4072" xr:uid="{00000000-0005-0000-0000-0000DD0F0000}"/>
    <cellStyle name="_Samleoversikt 2 2 2 2 2 2 2" xfId="4073" xr:uid="{00000000-0005-0000-0000-0000DE0F0000}"/>
    <cellStyle name="_Samleoversikt 2 2 2 2 2 3" xfId="4074" xr:uid="{00000000-0005-0000-0000-0000DF0F0000}"/>
    <cellStyle name="_Samleoversikt 2 2 2 2 2 4" xfId="4075" xr:uid="{00000000-0005-0000-0000-0000E00F0000}"/>
    <cellStyle name="_Samleoversikt 2 2 2 2 3" xfId="4076" xr:uid="{00000000-0005-0000-0000-0000E10F0000}"/>
    <cellStyle name="_Samleoversikt 2 2 2 2 3 2" xfId="4077" xr:uid="{00000000-0005-0000-0000-0000E20F0000}"/>
    <cellStyle name="_Samleoversikt 2 2 2 2 4" xfId="4078" xr:uid="{00000000-0005-0000-0000-0000E30F0000}"/>
    <cellStyle name="_Samleoversikt 2 2 2 2 5" xfId="4079" xr:uid="{00000000-0005-0000-0000-0000E40F0000}"/>
    <cellStyle name="_Samleoversikt 2 2 2 3" xfId="4080" xr:uid="{00000000-0005-0000-0000-0000E50F0000}"/>
    <cellStyle name="_Samleoversikt 2 2 2 3 2" xfId="4081" xr:uid="{00000000-0005-0000-0000-0000E60F0000}"/>
    <cellStyle name="_Samleoversikt 2 2 2 3 2 2" xfId="4082" xr:uid="{00000000-0005-0000-0000-0000E70F0000}"/>
    <cellStyle name="_Samleoversikt 2 2 2 3 3" xfId="4083" xr:uid="{00000000-0005-0000-0000-0000E80F0000}"/>
    <cellStyle name="_Samleoversikt 2 2 2 3 4" xfId="4084" xr:uid="{00000000-0005-0000-0000-0000E90F0000}"/>
    <cellStyle name="_Samleoversikt 2 2 2 4" xfId="4085" xr:uid="{00000000-0005-0000-0000-0000EA0F0000}"/>
    <cellStyle name="_Samleoversikt 2 2 2 4 2" xfId="4086" xr:uid="{00000000-0005-0000-0000-0000EB0F0000}"/>
    <cellStyle name="_Samleoversikt 2 2 2 5" xfId="4087" xr:uid="{00000000-0005-0000-0000-0000EC0F0000}"/>
    <cellStyle name="_Samleoversikt 2 2 2 6" xfId="4088" xr:uid="{00000000-0005-0000-0000-0000ED0F0000}"/>
    <cellStyle name="_Samleoversikt 2 2 2_Innskuddsdekning" xfId="4089" xr:uid="{00000000-0005-0000-0000-0000EE0F0000}"/>
    <cellStyle name="_Samleoversikt 2 2 2_Nøkkeltall" xfId="4090" xr:uid="{00000000-0005-0000-0000-0000EF0F0000}"/>
    <cellStyle name="_Samleoversikt 2 2 2_Presentasjon" xfId="4091" xr:uid="{00000000-0005-0000-0000-0000F00F0000}"/>
    <cellStyle name="_Samleoversikt 2 2 3" xfId="4092" xr:uid="{00000000-0005-0000-0000-0000F10F0000}"/>
    <cellStyle name="_Samleoversikt 2 2 3 2" xfId="4093" xr:uid="{00000000-0005-0000-0000-0000F20F0000}"/>
    <cellStyle name="_Samleoversikt 2 2 3 2 2" xfId="4094" xr:uid="{00000000-0005-0000-0000-0000F30F0000}"/>
    <cellStyle name="_Samleoversikt 2 2 3 2 2 2" xfId="4095" xr:uid="{00000000-0005-0000-0000-0000F40F0000}"/>
    <cellStyle name="_Samleoversikt 2 2 3 2 3" xfId="4096" xr:uid="{00000000-0005-0000-0000-0000F50F0000}"/>
    <cellStyle name="_Samleoversikt 2 2 3 2 4" xfId="4097" xr:uid="{00000000-0005-0000-0000-0000F60F0000}"/>
    <cellStyle name="_Samleoversikt 2 2 3 3" xfId="4098" xr:uid="{00000000-0005-0000-0000-0000F70F0000}"/>
    <cellStyle name="_Samleoversikt 2 2 3 3 2" xfId="4099" xr:uid="{00000000-0005-0000-0000-0000F80F0000}"/>
    <cellStyle name="_Samleoversikt 2 2 3 4" xfId="4100" xr:uid="{00000000-0005-0000-0000-0000F90F0000}"/>
    <cellStyle name="_Samleoversikt 2 2 3 5" xfId="4101" xr:uid="{00000000-0005-0000-0000-0000FA0F0000}"/>
    <cellStyle name="_Samleoversikt 2 2 4" xfId="4102" xr:uid="{00000000-0005-0000-0000-0000FB0F0000}"/>
    <cellStyle name="_Samleoversikt 2 2 4 2" xfId="4103" xr:uid="{00000000-0005-0000-0000-0000FC0F0000}"/>
    <cellStyle name="_Samleoversikt 2 2 4 2 2" xfId="4104" xr:uid="{00000000-0005-0000-0000-0000FD0F0000}"/>
    <cellStyle name="_Samleoversikt 2 2 4 3" xfId="4105" xr:uid="{00000000-0005-0000-0000-0000FE0F0000}"/>
    <cellStyle name="_Samleoversikt 2 2 4 4" xfId="4106" xr:uid="{00000000-0005-0000-0000-0000FF0F0000}"/>
    <cellStyle name="_Samleoversikt 2 2 5" xfId="4107" xr:uid="{00000000-0005-0000-0000-000000100000}"/>
    <cellStyle name="_Samleoversikt 2 2 5 2" xfId="4108" xr:uid="{00000000-0005-0000-0000-000001100000}"/>
    <cellStyle name="_Samleoversikt 2 2 6" xfId="4109" xr:uid="{00000000-0005-0000-0000-000002100000}"/>
    <cellStyle name="_Samleoversikt 2 2 7" xfId="4110" xr:uid="{00000000-0005-0000-0000-000003100000}"/>
    <cellStyle name="_Samleoversikt 2 2_Innskuddsdekning" xfId="4111" xr:uid="{00000000-0005-0000-0000-000004100000}"/>
    <cellStyle name="_Samleoversikt 2 2_Nøkkeltall" xfId="4112" xr:uid="{00000000-0005-0000-0000-000005100000}"/>
    <cellStyle name="_Samleoversikt 2 2_Presentasjon" xfId="4113" xr:uid="{00000000-0005-0000-0000-000006100000}"/>
    <cellStyle name="_Samleoversikt 2 3" xfId="4114" xr:uid="{00000000-0005-0000-0000-000007100000}"/>
    <cellStyle name="_Samleoversikt 2 3 2" xfId="4115" xr:uid="{00000000-0005-0000-0000-000008100000}"/>
    <cellStyle name="_Samleoversikt 2 3 2 2" xfId="4116" xr:uid="{00000000-0005-0000-0000-000009100000}"/>
    <cellStyle name="_Samleoversikt 2 3 2 2 2" xfId="4117" xr:uid="{00000000-0005-0000-0000-00000A100000}"/>
    <cellStyle name="_Samleoversikt 2 3 2 2 2 2" xfId="4118" xr:uid="{00000000-0005-0000-0000-00000B100000}"/>
    <cellStyle name="_Samleoversikt 2 3 2 2 3" xfId="4119" xr:uid="{00000000-0005-0000-0000-00000C100000}"/>
    <cellStyle name="_Samleoversikt 2 3 2 2 4" xfId="4120" xr:uid="{00000000-0005-0000-0000-00000D100000}"/>
    <cellStyle name="_Samleoversikt 2 3 2 3" xfId="4121" xr:uid="{00000000-0005-0000-0000-00000E100000}"/>
    <cellStyle name="_Samleoversikt 2 3 2 3 2" xfId="4122" xr:uid="{00000000-0005-0000-0000-00000F100000}"/>
    <cellStyle name="_Samleoversikt 2 3 2 4" xfId="4123" xr:uid="{00000000-0005-0000-0000-000010100000}"/>
    <cellStyle name="_Samleoversikt 2 3 2 5" xfId="4124" xr:uid="{00000000-0005-0000-0000-000011100000}"/>
    <cellStyle name="_Samleoversikt 2 3 3" xfId="4125" xr:uid="{00000000-0005-0000-0000-000012100000}"/>
    <cellStyle name="_Samleoversikt 2 3 3 2" xfId="4126" xr:uid="{00000000-0005-0000-0000-000013100000}"/>
    <cellStyle name="_Samleoversikt 2 3 3 2 2" xfId="4127" xr:uid="{00000000-0005-0000-0000-000014100000}"/>
    <cellStyle name="_Samleoversikt 2 3 3 3" xfId="4128" xr:uid="{00000000-0005-0000-0000-000015100000}"/>
    <cellStyle name="_Samleoversikt 2 3 3 3 2" xfId="4129" xr:uid="{00000000-0005-0000-0000-000016100000}"/>
    <cellStyle name="_Samleoversikt 2 3 3 4" xfId="4130" xr:uid="{00000000-0005-0000-0000-000017100000}"/>
    <cellStyle name="_Samleoversikt 2 3 4" xfId="4131" xr:uid="{00000000-0005-0000-0000-000018100000}"/>
    <cellStyle name="_Samleoversikt 2 3 4 2" xfId="4132" xr:uid="{00000000-0005-0000-0000-000019100000}"/>
    <cellStyle name="_Samleoversikt 2 3 5" xfId="4133" xr:uid="{00000000-0005-0000-0000-00001A100000}"/>
    <cellStyle name="_Samleoversikt 2 3 5 2" xfId="4134" xr:uid="{00000000-0005-0000-0000-00001B100000}"/>
    <cellStyle name="_Samleoversikt 2 3 6" xfId="4135" xr:uid="{00000000-0005-0000-0000-00001C100000}"/>
    <cellStyle name="_Samleoversikt 2 3_Innskuddsdekning" xfId="4136" xr:uid="{00000000-0005-0000-0000-00001D100000}"/>
    <cellStyle name="_Samleoversikt 2 3_Nøkkeltall" xfId="4137" xr:uid="{00000000-0005-0000-0000-00001E100000}"/>
    <cellStyle name="_Samleoversikt 2 3_Presentasjon" xfId="4138" xr:uid="{00000000-0005-0000-0000-00001F100000}"/>
    <cellStyle name="_Samleoversikt 2 3_Prognose eksponering " xfId="4139" xr:uid="{00000000-0005-0000-0000-000020100000}"/>
    <cellStyle name="_Samleoversikt 2 3_Prognose eksponering  2" xfId="4140" xr:uid="{00000000-0005-0000-0000-000021100000}"/>
    <cellStyle name="_Samleoversikt 2 3_Prognose eksponering  2 2" xfId="4141" xr:uid="{00000000-0005-0000-0000-000022100000}"/>
    <cellStyle name="_Samleoversikt 2 3_Prognose eksponering  2 2 2" xfId="4142" xr:uid="{00000000-0005-0000-0000-000023100000}"/>
    <cellStyle name="_Samleoversikt 2 3_Prognose eksponering  2 3" xfId="4143" xr:uid="{00000000-0005-0000-0000-000024100000}"/>
    <cellStyle name="_Samleoversikt 2 3_Prognose eksponering  2 4" xfId="4144" xr:uid="{00000000-0005-0000-0000-000025100000}"/>
    <cellStyle name="_Samleoversikt 2 3_Prognose eksponering  3" xfId="4145" xr:uid="{00000000-0005-0000-0000-000026100000}"/>
    <cellStyle name="_Samleoversikt 2 3_Prognose eksponering  3 2" xfId="4146" xr:uid="{00000000-0005-0000-0000-000027100000}"/>
    <cellStyle name="_Samleoversikt 2 3_Prognose eksponering  4" xfId="4147" xr:uid="{00000000-0005-0000-0000-000028100000}"/>
    <cellStyle name="_Samleoversikt 2 3_Prognose eksponering  5" xfId="4148" xr:uid="{00000000-0005-0000-0000-000029100000}"/>
    <cellStyle name="_Samleoversikt 2 3_Vedlegg" xfId="4149" xr:uid="{00000000-0005-0000-0000-00002A100000}"/>
    <cellStyle name="_Samleoversikt 2 3_Vedlegg 2" xfId="4150" xr:uid="{00000000-0005-0000-0000-00002B100000}"/>
    <cellStyle name="_Samleoversikt 2 3_Vedlegg 2 2" xfId="4151" xr:uid="{00000000-0005-0000-0000-00002C100000}"/>
    <cellStyle name="_Samleoversikt 2 3_Vedlegg 2 2 2" xfId="4152" xr:uid="{00000000-0005-0000-0000-00002D100000}"/>
    <cellStyle name="_Samleoversikt 2 3_Vedlegg 2 3" xfId="4153" xr:uid="{00000000-0005-0000-0000-00002E100000}"/>
    <cellStyle name="_Samleoversikt 2 3_Vedlegg 2 4" xfId="4154" xr:uid="{00000000-0005-0000-0000-00002F100000}"/>
    <cellStyle name="_Samleoversikt 2 3_Vedlegg 3" xfId="4155" xr:uid="{00000000-0005-0000-0000-000030100000}"/>
    <cellStyle name="_Samleoversikt 2 3_Vedlegg 3 2" xfId="4156" xr:uid="{00000000-0005-0000-0000-000031100000}"/>
    <cellStyle name="_Samleoversikt 2 3_Vedlegg 4" xfId="4157" xr:uid="{00000000-0005-0000-0000-000032100000}"/>
    <cellStyle name="_Samleoversikt 2 3_Vedlegg 5" xfId="4158" xr:uid="{00000000-0005-0000-0000-000033100000}"/>
    <cellStyle name="_Samleoversikt 2 4" xfId="4159" xr:uid="{00000000-0005-0000-0000-000034100000}"/>
    <cellStyle name="_Samleoversikt 2 4 2" xfId="4160" xr:uid="{00000000-0005-0000-0000-000035100000}"/>
    <cellStyle name="_Samleoversikt 2 4 2 2" xfId="4161" xr:uid="{00000000-0005-0000-0000-000036100000}"/>
    <cellStyle name="_Samleoversikt 2 4 2 2 2" xfId="4162" xr:uid="{00000000-0005-0000-0000-000037100000}"/>
    <cellStyle name="_Samleoversikt 2 4 2 3" xfId="4163" xr:uid="{00000000-0005-0000-0000-000038100000}"/>
    <cellStyle name="_Samleoversikt 2 4 2 4" xfId="4164" xr:uid="{00000000-0005-0000-0000-000039100000}"/>
    <cellStyle name="_Samleoversikt 2 4 3" xfId="4165" xr:uid="{00000000-0005-0000-0000-00003A100000}"/>
    <cellStyle name="_Samleoversikt 2 4 3 2" xfId="4166" xr:uid="{00000000-0005-0000-0000-00003B100000}"/>
    <cellStyle name="_Samleoversikt 2 4 4" xfId="4167" xr:uid="{00000000-0005-0000-0000-00003C100000}"/>
    <cellStyle name="_Samleoversikt 2 4 5" xfId="4168" xr:uid="{00000000-0005-0000-0000-00003D100000}"/>
    <cellStyle name="_Samleoversikt 2 5" xfId="4169" xr:uid="{00000000-0005-0000-0000-00003E100000}"/>
    <cellStyle name="_Samleoversikt 2 5 2" xfId="4170" xr:uid="{00000000-0005-0000-0000-00003F100000}"/>
    <cellStyle name="_Samleoversikt 2 6" xfId="4171" xr:uid="{00000000-0005-0000-0000-000040100000}"/>
    <cellStyle name="_Samleoversikt 2 6 2" xfId="4172" xr:uid="{00000000-0005-0000-0000-000041100000}"/>
    <cellStyle name="_Samleoversikt 2 7" xfId="4173" xr:uid="{00000000-0005-0000-0000-000042100000}"/>
    <cellStyle name="_Samleoversikt 2 7 2" xfId="4174" xr:uid="{00000000-0005-0000-0000-000043100000}"/>
    <cellStyle name="_Samleoversikt 2 8" xfId="4175" xr:uid="{00000000-0005-0000-0000-000044100000}"/>
    <cellStyle name="_Samleoversikt 2_1" xfId="4176" xr:uid="{00000000-0005-0000-0000-000045100000}"/>
    <cellStyle name="_Samleoversikt 2_8" xfId="4177" xr:uid="{00000000-0005-0000-0000-000046100000}"/>
    <cellStyle name="_Samleoversikt 2_Gj. sn. ant. aksjer 2016" xfId="4178" xr:uid="{00000000-0005-0000-0000-000047100000}"/>
    <cellStyle name="_Samleoversikt 2_Gj. sn. ant. aksjer 2017" xfId="4179" xr:uid="{00000000-0005-0000-0000-000048100000}"/>
    <cellStyle name="_Samleoversikt 2_Innskuddsdekning" xfId="4180" xr:uid="{00000000-0005-0000-0000-000049100000}"/>
    <cellStyle name="_Samleoversikt 2_Nøkkeltall" xfId="4181" xr:uid="{00000000-0005-0000-0000-00004A100000}"/>
    <cellStyle name="_Samleoversikt 2_Presentasjon" xfId="4182" xr:uid="{00000000-0005-0000-0000-00004B100000}"/>
    <cellStyle name="_Samleoversikt 3" xfId="4183" xr:uid="{00000000-0005-0000-0000-00004C100000}"/>
    <cellStyle name="_Samleoversikt 3 2" xfId="4184" xr:uid="{00000000-0005-0000-0000-00004D100000}"/>
    <cellStyle name="_Samleoversikt 3 2 2" xfId="4185" xr:uid="{00000000-0005-0000-0000-00004E100000}"/>
    <cellStyle name="_Samleoversikt 3 2 2 2" xfId="4186" xr:uid="{00000000-0005-0000-0000-00004F100000}"/>
    <cellStyle name="_Samleoversikt 3 2 2 2 2" xfId="4187" xr:uid="{00000000-0005-0000-0000-000050100000}"/>
    <cellStyle name="_Samleoversikt 3 2 2 3" xfId="4188" xr:uid="{00000000-0005-0000-0000-000051100000}"/>
    <cellStyle name="_Samleoversikt 3 2 2 4" xfId="4189" xr:uid="{00000000-0005-0000-0000-000052100000}"/>
    <cellStyle name="_Samleoversikt 3 2 2_Innskuddsdekning" xfId="4190" xr:uid="{00000000-0005-0000-0000-000053100000}"/>
    <cellStyle name="_Samleoversikt 3 2 2_Nøkkeltall" xfId="4191" xr:uid="{00000000-0005-0000-0000-000054100000}"/>
    <cellStyle name="_Samleoversikt 3 2 2_Presentasjon" xfId="4192" xr:uid="{00000000-0005-0000-0000-000055100000}"/>
    <cellStyle name="_Samleoversikt 3 2 3" xfId="4193" xr:uid="{00000000-0005-0000-0000-000056100000}"/>
    <cellStyle name="_Samleoversikt 3 2 3 2" xfId="4194" xr:uid="{00000000-0005-0000-0000-000057100000}"/>
    <cellStyle name="_Samleoversikt 3 2 4" xfId="4195" xr:uid="{00000000-0005-0000-0000-000058100000}"/>
    <cellStyle name="_Samleoversikt 3 2 5" xfId="4196" xr:uid="{00000000-0005-0000-0000-000059100000}"/>
    <cellStyle name="_Samleoversikt 3 2_Innskuddsdekning" xfId="4197" xr:uid="{00000000-0005-0000-0000-00005A100000}"/>
    <cellStyle name="_Samleoversikt 3 2_Nøkkeltall" xfId="4198" xr:uid="{00000000-0005-0000-0000-00005B100000}"/>
    <cellStyle name="_Samleoversikt 3 2_Presentasjon" xfId="4199" xr:uid="{00000000-0005-0000-0000-00005C100000}"/>
    <cellStyle name="_Samleoversikt 3 3" xfId="4200" xr:uid="{00000000-0005-0000-0000-00005D100000}"/>
    <cellStyle name="_Samleoversikt 3 3 2" xfId="4201" xr:uid="{00000000-0005-0000-0000-00005E100000}"/>
    <cellStyle name="_Samleoversikt 3 3 2 2" xfId="4202" xr:uid="{00000000-0005-0000-0000-00005F100000}"/>
    <cellStyle name="_Samleoversikt 3 3 2_Innskuddsdekning" xfId="4203" xr:uid="{00000000-0005-0000-0000-000060100000}"/>
    <cellStyle name="_Samleoversikt 3 3 2_Nøkkeltall" xfId="4204" xr:uid="{00000000-0005-0000-0000-000061100000}"/>
    <cellStyle name="_Samleoversikt 3 3 2_Presentasjon" xfId="4205" xr:uid="{00000000-0005-0000-0000-000062100000}"/>
    <cellStyle name="_Samleoversikt 3 3 3" xfId="4206" xr:uid="{00000000-0005-0000-0000-000063100000}"/>
    <cellStyle name="_Samleoversikt 3 3 3_Innskuddsdekning" xfId="4207" xr:uid="{00000000-0005-0000-0000-000064100000}"/>
    <cellStyle name="_Samleoversikt 3 3 3_Nøkkeltall" xfId="4208" xr:uid="{00000000-0005-0000-0000-000065100000}"/>
    <cellStyle name="_Samleoversikt 3 3 3_Presentasjon" xfId="4209" xr:uid="{00000000-0005-0000-0000-000066100000}"/>
    <cellStyle name="_Samleoversikt 3 3 4" xfId="4210" xr:uid="{00000000-0005-0000-0000-000067100000}"/>
    <cellStyle name="_Samleoversikt 3 3_Innskuddsdekning" xfId="4211" xr:uid="{00000000-0005-0000-0000-000068100000}"/>
    <cellStyle name="_Samleoversikt 3 3_Nøkkeltall" xfId="4212" xr:uid="{00000000-0005-0000-0000-000069100000}"/>
    <cellStyle name="_Samleoversikt 3 3_Presentasjon" xfId="4213" xr:uid="{00000000-0005-0000-0000-00006A100000}"/>
    <cellStyle name="_Samleoversikt 3 4" xfId="4214" xr:uid="{00000000-0005-0000-0000-00006B100000}"/>
    <cellStyle name="_Samleoversikt 3 4 2" xfId="4215" xr:uid="{00000000-0005-0000-0000-00006C100000}"/>
    <cellStyle name="_Samleoversikt 3 4 2 2" xfId="4216" xr:uid="{00000000-0005-0000-0000-00006D100000}"/>
    <cellStyle name="_Samleoversikt 3 4 3" xfId="4217" xr:uid="{00000000-0005-0000-0000-00006E100000}"/>
    <cellStyle name="_Samleoversikt 3 4_Nøkkeltall" xfId="4218" xr:uid="{00000000-0005-0000-0000-00006F100000}"/>
    <cellStyle name="_Samleoversikt 3 4_Presentasjon" xfId="4219" xr:uid="{00000000-0005-0000-0000-000070100000}"/>
    <cellStyle name="_Samleoversikt 3 5" xfId="4220" xr:uid="{00000000-0005-0000-0000-000071100000}"/>
    <cellStyle name="_Samleoversikt 3 5 2" xfId="4221" xr:uid="{00000000-0005-0000-0000-000072100000}"/>
    <cellStyle name="_Samleoversikt 3 6" xfId="4222" xr:uid="{00000000-0005-0000-0000-000073100000}"/>
    <cellStyle name="_Samleoversikt 3_Innskuddsdekning" xfId="4223" xr:uid="{00000000-0005-0000-0000-000074100000}"/>
    <cellStyle name="_Samleoversikt 3_Nøkkeltall" xfId="4224" xr:uid="{00000000-0005-0000-0000-000075100000}"/>
    <cellStyle name="_Samleoversikt 3_Presentasjon" xfId="4225" xr:uid="{00000000-0005-0000-0000-000076100000}"/>
    <cellStyle name="_Samleoversikt 4" xfId="4226" xr:uid="{00000000-0005-0000-0000-000077100000}"/>
    <cellStyle name="_Samleoversikt 4 2" xfId="4227" xr:uid="{00000000-0005-0000-0000-000078100000}"/>
    <cellStyle name="_Samleoversikt 4 2 2" xfId="4228" xr:uid="{00000000-0005-0000-0000-000079100000}"/>
    <cellStyle name="_Samleoversikt 4 2 2 2" xfId="4229" xr:uid="{00000000-0005-0000-0000-00007A100000}"/>
    <cellStyle name="_Samleoversikt 4 2 2 2 2" xfId="4230" xr:uid="{00000000-0005-0000-0000-00007B100000}"/>
    <cellStyle name="_Samleoversikt 4 2 2 2 2 2" xfId="4231" xr:uid="{00000000-0005-0000-0000-00007C100000}"/>
    <cellStyle name="_Samleoversikt 4 2 2 2 3" xfId="4232" xr:uid="{00000000-0005-0000-0000-00007D100000}"/>
    <cellStyle name="_Samleoversikt 4 2 2 2 4" xfId="4233" xr:uid="{00000000-0005-0000-0000-00007E100000}"/>
    <cellStyle name="_Samleoversikt 4 2 2 3" xfId="4234" xr:uid="{00000000-0005-0000-0000-00007F100000}"/>
    <cellStyle name="_Samleoversikt 4 2 2 3 2" xfId="4235" xr:uid="{00000000-0005-0000-0000-000080100000}"/>
    <cellStyle name="_Samleoversikt 4 2 2 4" xfId="4236" xr:uid="{00000000-0005-0000-0000-000081100000}"/>
    <cellStyle name="_Samleoversikt 4 2 2 5" xfId="4237" xr:uid="{00000000-0005-0000-0000-000082100000}"/>
    <cellStyle name="_Samleoversikt 4 2 2_Innskuddsdekning" xfId="4238" xr:uid="{00000000-0005-0000-0000-000083100000}"/>
    <cellStyle name="_Samleoversikt 4 2 2_Nøkkeltall" xfId="4239" xr:uid="{00000000-0005-0000-0000-000084100000}"/>
    <cellStyle name="_Samleoversikt 4 2 2_Presentasjon" xfId="4240" xr:uid="{00000000-0005-0000-0000-000085100000}"/>
    <cellStyle name="_Samleoversikt 4 2 3" xfId="4241" xr:uid="{00000000-0005-0000-0000-000086100000}"/>
    <cellStyle name="_Samleoversikt 4 2 3 2" xfId="4242" xr:uid="{00000000-0005-0000-0000-000087100000}"/>
    <cellStyle name="_Samleoversikt 4 2 3 2 2" xfId="4243" xr:uid="{00000000-0005-0000-0000-000088100000}"/>
    <cellStyle name="_Samleoversikt 4 2 3 3" xfId="4244" xr:uid="{00000000-0005-0000-0000-000089100000}"/>
    <cellStyle name="_Samleoversikt 4 2 3 4" xfId="4245" xr:uid="{00000000-0005-0000-0000-00008A100000}"/>
    <cellStyle name="_Samleoversikt 4 2 4" xfId="4246" xr:uid="{00000000-0005-0000-0000-00008B100000}"/>
    <cellStyle name="_Samleoversikt 4 2 4 2" xfId="4247" xr:uid="{00000000-0005-0000-0000-00008C100000}"/>
    <cellStyle name="_Samleoversikt 4 2 5" xfId="4248" xr:uid="{00000000-0005-0000-0000-00008D100000}"/>
    <cellStyle name="_Samleoversikt 4 2 6" xfId="4249" xr:uid="{00000000-0005-0000-0000-00008E100000}"/>
    <cellStyle name="_Samleoversikt 4 2_Innskuddsdekning" xfId="4250" xr:uid="{00000000-0005-0000-0000-00008F100000}"/>
    <cellStyle name="_Samleoversikt 4 2_Nøkkeltall" xfId="4251" xr:uid="{00000000-0005-0000-0000-000090100000}"/>
    <cellStyle name="_Samleoversikt 4 2_Presentasjon" xfId="4252" xr:uid="{00000000-0005-0000-0000-000091100000}"/>
    <cellStyle name="_Samleoversikt 4 3" xfId="4253" xr:uid="{00000000-0005-0000-0000-000092100000}"/>
    <cellStyle name="_Samleoversikt 4 3 2" xfId="4254" xr:uid="{00000000-0005-0000-0000-000093100000}"/>
    <cellStyle name="_Samleoversikt 4 3 2 2" xfId="4255" xr:uid="{00000000-0005-0000-0000-000094100000}"/>
    <cellStyle name="_Samleoversikt 4 3 2 2 2" xfId="4256" xr:uid="{00000000-0005-0000-0000-000095100000}"/>
    <cellStyle name="_Samleoversikt 4 3 2 3" xfId="4257" xr:uid="{00000000-0005-0000-0000-000096100000}"/>
    <cellStyle name="_Samleoversikt 4 3 2 4" xfId="4258" xr:uid="{00000000-0005-0000-0000-000097100000}"/>
    <cellStyle name="_Samleoversikt 4 3 3" xfId="4259" xr:uid="{00000000-0005-0000-0000-000098100000}"/>
    <cellStyle name="_Samleoversikt 4 3 3 2" xfId="4260" xr:uid="{00000000-0005-0000-0000-000099100000}"/>
    <cellStyle name="_Samleoversikt 4 3 4" xfId="4261" xr:uid="{00000000-0005-0000-0000-00009A100000}"/>
    <cellStyle name="_Samleoversikt 4 3 5" xfId="4262" xr:uid="{00000000-0005-0000-0000-00009B100000}"/>
    <cellStyle name="_Samleoversikt 4 3_Innskuddsdekning" xfId="4263" xr:uid="{00000000-0005-0000-0000-00009C100000}"/>
    <cellStyle name="_Samleoversikt 4 3_Nøkkeltall" xfId="4264" xr:uid="{00000000-0005-0000-0000-00009D100000}"/>
    <cellStyle name="_Samleoversikt 4 3_Presentasjon" xfId="4265" xr:uid="{00000000-0005-0000-0000-00009E100000}"/>
    <cellStyle name="_Samleoversikt 4 4" xfId="4266" xr:uid="{00000000-0005-0000-0000-00009F100000}"/>
    <cellStyle name="_Samleoversikt 4 4 2" xfId="4267" xr:uid="{00000000-0005-0000-0000-0000A0100000}"/>
    <cellStyle name="_Samleoversikt 4 4 2 2" xfId="4268" xr:uid="{00000000-0005-0000-0000-0000A1100000}"/>
    <cellStyle name="_Samleoversikt 4 4 3" xfId="4269" xr:uid="{00000000-0005-0000-0000-0000A2100000}"/>
    <cellStyle name="_Samleoversikt 4 4 4" xfId="4270" xr:uid="{00000000-0005-0000-0000-0000A3100000}"/>
    <cellStyle name="_Samleoversikt 4 5" xfId="4271" xr:uid="{00000000-0005-0000-0000-0000A4100000}"/>
    <cellStyle name="_Samleoversikt 4 5 2" xfId="4272" xr:uid="{00000000-0005-0000-0000-0000A5100000}"/>
    <cellStyle name="_Samleoversikt 4 6" xfId="4273" xr:uid="{00000000-0005-0000-0000-0000A6100000}"/>
    <cellStyle name="_Samleoversikt 4 7" xfId="4274" xr:uid="{00000000-0005-0000-0000-0000A7100000}"/>
    <cellStyle name="_Samleoversikt 4_Innskuddsdekning" xfId="4275" xr:uid="{00000000-0005-0000-0000-0000A8100000}"/>
    <cellStyle name="_Samleoversikt 4_Nøkkeltall" xfId="4276" xr:uid="{00000000-0005-0000-0000-0000A9100000}"/>
    <cellStyle name="_Samleoversikt 4_Presentasjon" xfId="4277" xr:uid="{00000000-0005-0000-0000-0000AA100000}"/>
    <cellStyle name="_Samleoversikt 5" xfId="4278" xr:uid="{00000000-0005-0000-0000-0000AB100000}"/>
    <cellStyle name="_Samleoversikt 5 2" xfId="4279" xr:uid="{00000000-0005-0000-0000-0000AC100000}"/>
    <cellStyle name="_Samleoversikt 5 2 2" xfId="4280" xr:uid="{00000000-0005-0000-0000-0000AD100000}"/>
    <cellStyle name="_Samleoversikt 5 2 2 2" xfId="4281" xr:uid="{00000000-0005-0000-0000-0000AE100000}"/>
    <cellStyle name="_Samleoversikt 5 2 2 2 2" xfId="4282" xr:uid="{00000000-0005-0000-0000-0000AF100000}"/>
    <cellStyle name="_Samleoversikt 5 2 2 2 2 2" xfId="4283" xr:uid="{00000000-0005-0000-0000-0000B0100000}"/>
    <cellStyle name="_Samleoversikt 5 2 2 2 3" xfId="4284" xr:uid="{00000000-0005-0000-0000-0000B1100000}"/>
    <cellStyle name="_Samleoversikt 5 2 2 2 4" xfId="4285" xr:uid="{00000000-0005-0000-0000-0000B2100000}"/>
    <cellStyle name="_Samleoversikt 5 2 2 3" xfId="4286" xr:uid="{00000000-0005-0000-0000-0000B3100000}"/>
    <cellStyle name="_Samleoversikt 5 2 2 3 2" xfId="4287" xr:uid="{00000000-0005-0000-0000-0000B4100000}"/>
    <cellStyle name="_Samleoversikt 5 2 2 4" xfId="4288" xr:uid="{00000000-0005-0000-0000-0000B5100000}"/>
    <cellStyle name="_Samleoversikt 5 2 2 5" xfId="4289" xr:uid="{00000000-0005-0000-0000-0000B6100000}"/>
    <cellStyle name="_Samleoversikt 5 2 2_Innskuddsdekning" xfId="4290" xr:uid="{00000000-0005-0000-0000-0000B7100000}"/>
    <cellStyle name="_Samleoversikt 5 2 2_Nøkkeltall" xfId="4291" xr:uid="{00000000-0005-0000-0000-0000B8100000}"/>
    <cellStyle name="_Samleoversikt 5 2 2_Presentasjon" xfId="4292" xr:uid="{00000000-0005-0000-0000-0000B9100000}"/>
    <cellStyle name="_Samleoversikt 5 2 3" xfId="4293" xr:uid="{00000000-0005-0000-0000-0000BA100000}"/>
    <cellStyle name="_Samleoversikt 5 2 3 2" xfId="4294" xr:uid="{00000000-0005-0000-0000-0000BB100000}"/>
    <cellStyle name="_Samleoversikt 5 2 3 2 2" xfId="4295" xr:uid="{00000000-0005-0000-0000-0000BC100000}"/>
    <cellStyle name="_Samleoversikt 5 2 3 3" xfId="4296" xr:uid="{00000000-0005-0000-0000-0000BD100000}"/>
    <cellStyle name="_Samleoversikt 5 2 3 4" xfId="4297" xr:uid="{00000000-0005-0000-0000-0000BE100000}"/>
    <cellStyle name="_Samleoversikt 5 2 4" xfId="4298" xr:uid="{00000000-0005-0000-0000-0000BF100000}"/>
    <cellStyle name="_Samleoversikt 5 2 4 2" xfId="4299" xr:uid="{00000000-0005-0000-0000-0000C0100000}"/>
    <cellStyle name="_Samleoversikt 5 2 5" xfId="4300" xr:uid="{00000000-0005-0000-0000-0000C1100000}"/>
    <cellStyle name="_Samleoversikt 5 2 6" xfId="4301" xr:uid="{00000000-0005-0000-0000-0000C2100000}"/>
    <cellStyle name="_Samleoversikt 5 2_Innskuddsdekning" xfId="4302" xr:uid="{00000000-0005-0000-0000-0000C3100000}"/>
    <cellStyle name="_Samleoversikt 5 2_Nøkkeltall" xfId="4303" xr:uid="{00000000-0005-0000-0000-0000C4100000}"/>
    <cellStyle name="_Samleoversikt 5 2_Presentasjon" xfId="4304" xr:uid="{00000000-0005-0000-0000-0000C5100000}"/>
    <cellStyle name="_Samleoversikt 5 3" xfId="4305" xr:uid="{00000000-0005-0000-0000-0000C6100000}"/>
    <cellStyle name="_Samleoversikt 5 3 2" xfId="4306" xr:uid="{00000000-0005-0000-0000-0000C7100000}"/>
    <cellStyle name="_Samleoversikt 5 3 2 2" xfId="4307" xr:uid="{00000000-0005-0000-0000-0000C8100000}"/>
    <cellStyle name="_Samleoversikt 5 3 2 2 2" xfId="4308" xr:uid="{00000000-0005-0000-0000-0000C9100000}"/>
    <cellStyle name="_Samleoversikt 5 3 2 3" xfId="4309" xr:uid="{00000000-0005-0000-0000-0000CA100000}"/>
    <cellStyle name="_Samleoversikt 5 3 2 4" xfId="4310" xr:uid="{00000000-0005-0000-0000-0000CB100000}"/>
    <cellStyle name="_Samleoversikt 5 3 3" xfId="4311" xr:uid="{00000000-0005-0000-0000-0000CC100000}"/>
    <cellStyle name="_Samleoversikt 5 3 3 2" xfId="4312" xr:uid="{00000000-0005-0000-0000-0000CD100000}"/>
    <cellStyle name="_Samleoversikt 5 3 4" xfId="4313" xr:uid="{00000000-0005-0000-0000-0000CE100000}"/>
    <cellStyle name="_Samleoversikt 5 3 5" xfId="4314" xr:uid="{00000000-0005-0000-0000-0000CF100000}"/>
    <cellStyle name="_Samleoversikt 5 3_Innskuddsdekning" xfId="4315" xr:uid="{00000000-0005-0000-0000-0000D0100000}"/>
    <cellStyle name="_Samleoversikt 5 3_Nøkkeltall" xfId="4316" xr:uid="{00000000-0005-0000-0000-0000D1100000}"/>
    <cellStyle name="_Samleoversikt 5 3_Presentasjon" xfId="4317" xr:uid="{00000000-0005-0000-0000-0000D2100000}"/>
    <cellStyle name="_Samleoversikt 5 4" xfId="4318" xr:uid="{00000000-0005-0000-0000-0000D3100000}"/>
    <cellStyle name="_Samleoversikt 5 4 2" xfId="4319" xr:uid="{00000000-0005-0000-0000-0000D4100000}"/>
    <cellStyle name="_Samleoversikt 5 4 2 2" xfId="4320" xr:uid="{00000000-0005-0000-0000-0000D5100000}"/>
    <cellStyle name="_Samleoversikt 5 4 3" xfId="4321" xr:uid="{00000000-0005-0000-0000-0000D6100000}"/>
    <cellStyle name="_Samleoversikt 5 4 4" xfId="4322" xr:uid="{00000000-0005-0000-0000-0000D7100000}"/>
    <cellStyle name="_Samleoversikt 5 4_Innskuddsdekning" xfId="4323" xr:uid="{00000000-0005-0000-0000-0000D8100000}"/>
    <cellStyle name="_Samleoversikt 5 4_Nøkkeltall" xfId="4324" xr:uid="{00000000-0005-0000-0000-0000D9100000}"/>
    <cellStyle name="_Samleoversikt 5 4_Presentasjon" xfId="4325" xr:uid="{00000000-0005-0000-0000-0000DA100000}"/>
    <cellStyle name="_Samleoversikt 5 5" xfId="4326" xr:uid="{00000000-0005-0000-0000-0000DB100000}"/>
    <cellStyle name="_Samleoversikt 5 5 2" xfId="4327" xr:uid="{00000000-0005-0000-0000-0000DC100000}"/>
    <cellStyle name="_Samleoversikt 5 6" xfId="4328" xr:uid="{00000000-0005-0000-0000-0000DD100000}"/>
    <cellStyle name="_Samleoversikt 5 7" xfId="4329" xr:uid="{00000000-0005-0000-0000-0000DE100000}"/>
    <cellStyle name="_Samleoversikt 5_Innskuddsdekning" xfId="4330" xr:uid="{00000000-0005-0000-0000-0000DF100000}"/>
    <cellStyle name="_Samleoversikt 5_Nøkkeltall" xfId="4331" xr:uid="{00000000-0005-0000-0000-0000E0100000}"/>
    <cellStyle name="_Samleoversikt 5_Presentasjon" xfId="4332" xr:uid="{00000000-0005-0000-0000-0000E1100000}"/>
    <cellStyle name="_Samleoversikt 6" xfId="4333" xr:uid="{00000000-0005-0000-0000-0000E2100000}"/>
    <cellStyle name="_Samleoversikt 6 2" xfId="4334" xr:uid="{00000000-0005-0000-0000-0000E3100000}"/>
    <cellStyle name="_Samleoversikt 6 2 2" xfId="4335" xr:uid="{00000000-0005-0000-0000-0000E4100000}"/>
    <cellStyle name="_Samleoversikt 6 2 2 2" xfId="4336" xr:uid="{00000000-0005-0000-0000-0000E5100000}"/>
    <cellStyle name="_Samleoversikt 6 2 2 2 2" xfId="4337" xr:uid="{00000000-0005-0000-0000-0000E6100000}"/>
    <cellStyle name="_Samleoversikt 6 2 2 2 2 2" xfId="4338" xr:uid="{00000000-0005-0000-0000-0000E7100000}"/>
    <cellStyle name="_Samleoversikt 6 2 2 2 3" xfId="4339" xr:uid="{00000000-0005-0000-0000-0000E8100000}"/>
    <cellStyle name="_Samleoversikt 6 2 2 2 4" xfId="4340" xr:uid="{00000000-0005-0000-0000-0000E9100000}"/>
    <cellStyle name="_Samleoversikt 6 2 2 3" xfId="4341" xr:uid="{00000000-0005-0000-0000-0000EA100000}"/>
    <cellStyle name="_Samleoversikt 6 2 2 3 2" xfId="4342" xr:uid="{00000000-0005-0000-0000-0000EB100000}"/>
    <cellStyle name="_Samleoversikt 6 2 2 4" xfId="4343" xr:uid="{00000000-0005-0000-0000-0000EC100000}"/>
    <cellStyle name="_Samleoversikt 6 2 2 5" xfId="4344" xr:uid="{00000000-0005-0000-0000-0000ED100000}"/>
    <cellStyle name="_Samleoversikt 6 2 2_Innskuddsdekning" xfId="4345" xr:uid="{00000000-0005-0000-0000-0000EE100000}"/>
    <cellStyle name="_Samleoversikt 6 2 2_Nøkkeltall" xfId="4346" xr:uid="{00000000-0005-0000-0000-0000EF100000}"/>
    <cellStyle name="_Samleoversikt 6 2 2_Presentasjon" xfId="4347" xr:uid="{00000000-0005-0000-0000-0000F0100000}"/>
    <cellStyle name="_Samleoversikt 6 2 3" xfId="4348" xr:uid="{00000000-0005-0000-0000-0000F1100000}"/>
    <cellStyle name="_Samleoversikt 6 2 3 2" xfId="4349" xr:uid="{00000000-0005-0000-0000-0000F2100000}"/>
    <cellStyle name="_Samleoversikt 6 2 3 2 2" xfId="4350" xr:uid="{00000000-0005-0000-0000-0000F3100000}"/>
    <cellStyle name="_Samleoversikt 6 2 3 3" xfId="4351" xr:uid="{00000000-0005-0000-0000-0000F4100000}"/>
    <cellStyle name="_Samleoversikt 6 2 3 4" xfId="4352" xr:uid="{00000000-0005-0000-0000-0000F5100000}"/>
    <cellStyle name="_Samleoversikt 6 2 4" xfId="4353" xr:uid="{00000000-0005-0000-0000-0000F6100000}"/>
    <cellStyle name="_Samleoversikt 6 2 4 2" xfId="4354" xr:uid="{00000000-0005-0000-0000-0000F7100000}"/>
    <cellStyle name="_Samleoversikt 6 2 5" xfId="4355" xr:uid="{00000000-0005-0000-0000-0000F8100000}"/>
    <cellStyle name="_Samleoversikt 6 2 6" xfId="4356" xr:uid="{00000000-0005-0000-0000-0000F9100000}"/>
    <cellStyle name="_Samleoversikt 6 2_Innskuddsdekning" xfId="4357" xr:uid="{00000000-0005-0000-0000-0000FA100000}"/>
    <cellStyle name="_Samleoversikt 6 2_Nøkkeltall" xfId="4358" xr:uid="{00000000-0005-0000-0000-0000FB100000}"/>
    <cellStyle name="_Samleoversikt 6 2_Presentasjon" xfId="4359" xr:uid="{00000000-0005-0000-0000-0000FC100000}"/>
    <cellStyle name="_Samleoversikt 6 3" xfId="4360" xr:uid="{00000000-0005-0000-0000-0000FD100000}"/>
    <cellStyle name="_Samleoversikt 6 3 2" xfId="4361" xr:uid="{00000000-0005-0000-0000-0000FE100000}"/>
    <cellStyle name="_Samleoversikt 6 3 2 2" xfId="4362" xr:uid="{00000000-0005-0000-0000-0000FF100000}"/>
    <cellStyle name="_Samleoversikt 6 3 2 2 2" xfId="4363" xr:uid="{00000000-0005-0000-0000-000000110000}"/>
    <cellStyle name="_Samleoversikt 6 3 2 3" xfId="4364" xr:uid="{00000000-0005-0000-0000-000001110000}"/>
    <cellStyle name="_Samleoversikt 6 3 2 4" xfId="4365" xr:uid="{00000000-0005-0000-0000-000002110000}"/>
    <cellStyle name="_Samleoversikt 6 3 3" xfId="4366" xr:uid="{00000000-0005-0000-0000-000003110000}"/>
    <cellStyle name="_Samleoversikt 6 3 3 2" xfId="4367" xr:uid="{00000000-0005-0000-0000-000004110000}"/>
    <cellStyle name="_Samleoversikt 6 3 4" xfId="4368" xr:uid="{00000000-0005-0000-0000-000005110000}"/>
    <cellStyle name="_Samleoversikt 6 3 5" xfId="4369" xr:uid="{00000000-0005-0000-0000-000006110000}"/>
    <cellStyle name="_Samleoversikt 6 3_Innskuddsdekning" xfId="4370" xr:uid="{00000000-0005-0000-0000-000007110000}"/>
    <cellStyle name="_Samleoversikt 6 3_Nøkkeltall" xfId="4371" xr:uid="{00000000-0005-0000-0000-000008110000}"/>
    <cellStyle name="_Samleoversikt 6 3_Presentasjon" xfId="4372" xr:uid="{00000000-0005-0000-0000-000009110000}"/>
    <cellStyle name="_Samleoversikt 6 4" xfId="4373" xr:uid="{00000000-0005-0000-0000-00000A110000}"/>
    <cellStyle name="_Samleoversikt 6 4 2" xfId="4374" xr:uid="{00000000-0005-0000-0000-00000B110000}"/>
    <cellStyle name="_Samleoversikt 6 4 2 2" xfId="4375" xr:uid="{00000000-0005-0000-0000-00000C110000}"/>
    <cellStyle name="_Samleoversikt 6 4 3" xfId="4376" xr:uid="{00000000-0005-0000-0000-00000D110000}"/>
    <cellStyle name="_Samleoversikt 6 4 4" xfId="4377" xr:uid="{00000000-0005-0000-0000-00000E110000}"/>
    <cellStyle name="_Samleoversikt 6 5" xfId="4378" xr:uid="{00000000-0005-0000-0000-00000F110000}"/>
    <cellStyle name="_Samleoversikt 6 5 2" xfId="4379" xr:uid="{00000000-0005-0000-0000-000010110000}"/>
    <cellStyle name="_Samleoversikt 6 6" xfId="4380" xr:uid="{00000000-0005-0000-0000-000011110000}"/>
    <cellStyle name="_Samleoversikt 6 7" xfId="4381" xr:uid="{00000000-0005-0000-0000-000012110000}"/>
    <cellStyle name="_Samleoversikt 6_Innskuddsdekning" xfId="4382" xr:uid="{00000000-0005-0000-0000-000013110000}"/>
    <cellStyle name="_Samleoversikt 6_Nøkkeltall" xfId="4383" xr:uid="{00000000-0005-0000-0000-000014110000}"/>
    <cellStyle name="_Samleoversikt 6_Presentasjon" xfId="4384" xr:uid="{00000000-0005-0000-0000-000015110000}"/>
    <cellStyle name="_Samleoversikt 7" xfId="4385" xr:uid="{00000000-0005-0000-0000-000016110000}"/>
    <cellStyle name="_Samleoversikt 7 2" xfId="4386" xr:uid="{00000000-0005-0000-0000-000017110000}"/>
    <cellStyle name="_Samleoversikt 7 2 2" xfId="4387" xr:uid="{00000000-0005-0000-0000-000018110000}"/>
    <cellStyle name="_Samleoversikt 7 2 2 2" xfId="4388" xr:uid="{00000000-0005-0000-0000-000019110000}"/>
    <cellStyle name="_Samleoversikt 7 2 2 2 2" xfId="4389" xr:uid="{00000000-0005-0000-0000-00001A110000}"/>
    <cellStyle name="_Samleoversikt 7 2 2 3" xfId="4390" xr:uid="{00000000-0005-0000-0000-00001B110000}"/>
    <cellStyle name="_Samleoversikt 7 2 2 4" xfId="4391" xr:uid="{00000000-0005-0000-0000-00001C110000}"/>
    <cellStyle name="_Samleoversikt 7 2 3" xfId="4392" xr:uid="{00000000-0005-0000-0000-00001D110000}"/>
    <cellStyle name="_Samleoversikt 7 2 3 2" xfId="4393" xr:uid="{00000000-0005-0000-0000-00001E110000}"/>
    <cellStyle name="_Samleoversikt 7 2 4" xfId="4394" xr:uid="{00000000-0005-0000-0000-00001F110000}"/>
    <cellStyle name="_Samleoversikt 7 2 5" xfId="4395" xr:uid="{00000000-0005-0000-0000-000020110000}"/>
    <cellStyle name="_Samleoversikt 7 2_Innskuddsdekning" xfId="4396" xr:uid="{00000000-0005-0000-0000-000021110000}"/>
    <cellStyle name="_Samleoversikt 7 2_Nøkkeltall" xfId="4397" xr:uid="{00000000-0005-0000-0000-000022110000}"/>
    <cellStyle name="_Samleoversikt 7 2_Presentasjon" xfId="4398" xr:uid="{00000000-0005-0000-0000-000023110000}"/>
    <cellStyle name="_Samleoversikt 7 3" xfId="4399" xr:uid="{00000000-0005-0000-0000-000024110000}"/>
    <cellStyle name="_Samleoversikt 7 3 2" xfId="4400" xr:uid="{00000000-0005-0000-0000-000025110000}"/>
    <cellStyle name="_Samleoversikt 7 3 2 2" xfId="4401" xr:uid="{00000000-0005-0000-0000-000026110000}"/>
    <cellStyle name="_Samleoversikt 7 3 2 2 2" xfId="4402" xr:uid="{00000000-0005-0000-0000-000027110000}"/>
    <cellStyle name="_Samleoversikt 7 3 2 3" xfId="4403" xr:uid="{00000000-0005-0000-0000-000028110000}"/>
    <cellStyle name="_Samleoversikt 7 3 2 4" xfId="4404" xr:uid="{00000000-0005-0000-0000-000029110000}"/>
    <cellStyle name="_Samleoversikt 7 3 3" xfId="4405" xr:uid="{00000000-0005-0000-0000-00002A110000}"/>
    <cellStyle name="_Samleoversikt 7 3 3 2" xfId="4406" xr:uid="{00000000-0005-0000-0000-00002B110000}"/>
    <cellStyle name="_Samleoversikt 7 3 4" xfId="4407" xr:uid="{00000000-0005-0000-0000-00002C110000}"/>
    <cellStyle name="_Samleoversikt 7 3 5" xfId="4408" xr:uid="{00000000-0005-0000-0000-00002D110000}"/>
    <cellStyle name="_Samleoversikt 7 3_Innskuddsdekning" xfId="4409" xr:uid="{00000000-0005-0000-0000-00002E110000}"/>
    <cellStyle name="_Samleoversikt 7 3_Nøkkeltall" xfId="4410" xr:uid="{00000000-0005-0000-0000-00002F110000}"/>
    <cellStyle name="_Samleoversikt 7 3_Presentasjon" xfId="4411" xr:uid="{00000000-0005-0000-0000-000030110000}"/>
    <cellStyle name="_Samleoversikt 7 4" xfId="4412" xr:uid="{00000000-0005-0000-0000-000031110000}"/>
    <cellStyle name="_Samleoversikt 7 4 2" xfId="4413" xr:uid="{00000000-0005-0000-0000-000032110000}"/>
    <cellStyle name="_Samleoversikt 7 4 2 2" xfId="4414" xr:uid="{00000000-0005-0000-0000-000033110000}"/>
    <cellStyle name="_Samleoversikt 7 4 3" xfId="4415" xr:uid="{00000000-0005-0000-0000-000034110000}"/>
    <cellStyle name="_Samleoversikt 7 4 4" xfId="4416" xr:uid="{00000000-0005-0000-0000-000035110000}"/>
    <cellStyle name="_Samleoversikt 7 5" xfId="4417" xr:uid="{00000000-0005-0000-0000-000036110000}"/>
    <cellStyle name="_Samleoversikt 7 5 2" xfId="4418" xr:uid="{00000000-0005-0000-0000-000037110000}"/>
    <cellStyle name="_Samleoversikt 7 6" xfId="4419" xr:uid="{00000000-0005-0000-0000-000038110000}"/>
    <cellStyle name="_Samleoversikt 7 7" xfId="4420" xr:uid="{00000000-0005-0000-0000-000039110000}"/>
    <cellStyle name="_Samleoversikt 7_Innskuddsdekning" xfId="4421" xr:uid="{00000000-0005-0000-0000-00003A110000}"/>
    <cellStyle name="_Samleoversikt 7_Nøkkeltall" xfId="4422" xr:uid="{00000000-0005-0000-0000-00003B110000}"/>
    <cellStyle name="_Samleoversikt 7_Presentasjon" xfId="4423" xr:uid="{00000000-0005-0000-0000-00003C110000}"/>
    <cellStyle name="_Samleoversikt 8" xfId="4424" xr:uid="{00000000-0005-0000-0000-00003D110000}"/>
    <cellStyle name="_Samleoversikt 8 2" xfId="4425" xr:uid="{00000000-0005-0000-0000-00003E110000}"/>
    <cellStyle name="_Samleoversikt 8 2 2" xfId="4426" xr:uid="{00000000-0005-0000-0000-00003F110000}"/>
    <cellStyle name="_Samleoversikt 8 3" xfId="4427" xr:uid="{00000000-0005-0000-0000-000040110000}"/>
    <cellStyle name="_Samleoversikt 8 3 2" xfId="4428" xr:uid="{00000000-0005-0000-0000-000041110000}"/>
    <cellStyle name="_Samleoversikt 8 4" xfId="4429" xr:uid="{00000000-0005-0000-0000-000042110000}"/>
    <cellStyle name="_Samleoversikt 9" xfId="4430" xr:uid="{00000000-0005-0000-0000-000043110000}"/>
    <cellStyle name="_Samleoversikt 9 2" xfId="4431" xr:uid="{00000000-0005-0000-0000-000044110000}"/>
    <cellStyle name="_Samleoversikt 9 2 2" xfId="4432" xr:uid="{00000000-0005-0000-0000-000045110000}"/>
    <cellStyle name="_Samleoversikt 9 3" xfId="4433" xr:uid="{00000000-0005-0000-0000-000046110000}"/>
    <cellStyle name="_Samleoversikt 9 3 2" xfId="4434" xr:uid="{00000000-0005-0000-0000-000047110000}"/>
    <cellStyle name="_Samleoversikt 9 4" xfId="4435" xr:uid="{00000000-0005-0000-0000-000048110000}"/>
    <cellStyle name="_Samleoversikt_1" xfId="4436" xr:uid="{00000000-0005-0000-0000-000049110000}"/>
    <cellStyle name="_Samleoversikt_8" xfId="4437" xr:uid="{00000000-0005-0000-0000-00004A110000}"/>
    <cellStyle name="_Samleoversikt_Adj_comprehensive_income_Trends" xfId="4438" xr:uid="{00000000-0005-0000-0000-00004B110000}"/>
    <cellStyle name="_Samleoversikt_Adj_Key figures" xfId="4439" xr:uid="{00000000-0005-0000-0000-00004C110000}"/>
    <cellStyle name="_Samleoversikt_Adjustment-Hovedtall" xfId="4440" xr:uid="{00000000-0005-0000-0000-00004D110000}"/>
    <cellStyle name="_Samleoversikt_Adjustment-Hovedtall_Nøkkeltall" xfId="4441" xr:uid="{00000000-0005-0000-0000-00004E110000}"/>
    <cellStyle name="_Samleoversikt_Døtre" xfId="4442" xr:uid="{00000000-0005-0000-0000-00004F110000}"/>
    <cellStyle name="_Samleoversikt_Døtre 2" xfId="4443" xr:uid="{00000000-0005-0000-0000-000050110000}"/>
    <cellStyle name="_Samleoversikt_Døtre 2 2" xfId="4444" xr:uid="{00000000-0005-0000-0000-000051110000}"/>
    <cellStyle name="_Samleoversikt_Døtre 3" xfId="4445" xr:uid="{00000000-0005-0000-0000-000052110000}"/>
    <cellStyle name="_Samleoversikt_Expenses (1)" xfId="4446" xr:uid="{00000000-0005-0000-0000-000053110000}"/>
    <cellStyle name="_Samleoversikt_Hovedtall" xfId="4447" xr:uid="{00000000-0005-0000-0000-000054110000}"/>
    <cellStyle name="_Samleoversikt_Hovedtall_Nøkkeltall" xfId="4448" xr:uid="{00000000-0005-0000-0000-000055110000}"/>
    <cellStyle name="_Samleoversikt_Nøkkeltall" xfId="4449" xr:uid="{00000000-0005-0000-0000-000056110000}"/>
    <cellStyle name="_Samleoversikt_Nøkkeltall_Nøkkeltall" xfId="4450" xr:uid="{00000000-0005-0000-0000-000057110000}"/>
    <cellStyle name="_Samleoversikt_PL package data" xfId="4451" xr:uid="{00000000-0005-0000-0000-000058110000}"/>
    <cellStyle name="_Samleoversikt_Prognose eksponering " xfId="4452" xr:uid="{00000000-0005-0000-0000-000059110000}"/>
    <cellStyle name="_Samleoversikt_Prognose eksponering  2" xfId="4453" xr:uid="{00000000-0005-0000-0000-00005A110000}"/>
    <cellStyle name="_Samleoversikt_Prognose eksponering  2 2" xfId="4454" xr:uid="{00000000-0005-0000-0000-00005B110000}"/>
    <cellStyle name="_Samleoversikt_Prognose eksponering  2 2 2" xfId="4455" xr:uid="{00000000-0005-0000-0000-00005C110000}"/>
    <cellStyle name="_Samleoversikt_Prognose eksponering  2 3" xfId="4456" xr:uid="{00000000-0005-0000-0000-00005D110000}"/>
    <cellStyle name="_Samleoversikt_Prognose eksponering  2 4" xfId="4457" xr:uid="{00000000-0005-0000-0000-00005E110000}"/>
    <cellStyle name="_Samleoversikt_Prognose eksponering  3" xfId="4458" xr:uid="{00000000-0005-0000-0000-00005F110000}"/>
    <cellStyle name="_Samleoversikt_Prognose eksponering  3 2" xfId="4459" xr:uid="{00000000-0005-0000-0000-000060110000}"/>
    <cellStyle name="_Samleoversikt_Prognose eksponering  4" xfId="4460" xr:uid="{00000000-0005-0000-0000-000061110000}"/>
    <cellStyle name="_Samleoversikt_Prognose eksponering  5" xfId="4461" xr:uid="{00000000-0005-0000-0000-000062110000}"/>
    <cellStyle name="_Samleoversikt_Resultat" xfId="4462" xr:uid="{00000000-0005-0000-0000-000063110000}"/>
    <cellStyle name="_Samleoversikt_Results &amp; key fig." xfId="4463" xr:uid="{00000000-0005-0000-0000-000064110000}"/>
    <cellStyle name="_Samleoversikt_Side 9" xfId="4464" xr:uid="{00000000-0005-0000-0000-000065110000}"/>
    <cellStyle name="_Samleoversikt_Trondheim - Int. fond" xfId="4465" xr:uid="{00000000-0005-0000-0000-000066110000}"/>
    <cellStyle name="_Samleoversikt_Trondheim - Int. fond 2" xfId="4466" xr:uid="{00000000-0005-0000-0000-000067110000}"/>
    <cellStyle name="_Samleoversikt_Vedlegg" xfId="4467" xr:uid="{00000000-0005-0000-0000-000068110000}"/>
    <cellStyle name="_Samleoversikt_Vedlegg 2" xfId="4468" xr:uid="{00000000-0005-0000-0000-000069110000}"/>
    <cellStyle name="_Samleoversikt_Vedlegg 2 2" xfId="4469" xr:uid="{00000000-0005-0000-0000-00006A110000}"/>
    <cellStyle name="_Samleoversikt_Vedlegg 2 2 2" xfId="4470" xr:uid="{00000000-0005-0000-0000-00006B110000}"/>
    <cellStyle name="_Samleoversikt_Vedlegg 2 3" xfId="4471" xr:uid="{00000000-0005-0000-0000-00006C110000}"/>
    <cellStyle name="_Samleoversikt_Vedlegg 2 4" xfId="4472" xr:uid="{00000000-0005-0000-0000-00006D110000}"/>
    <cellStyle name="_Samleoversikt_Vedlegg 3" xfId="4473" xr:uid="{00000000-0005-0000-0000-00006E110000}"/>
    <cellStyle name="_Samleoversikt_Vedlegg 3 2" xfId="4474" xr:uid="{00000000-0005-0000-0000-00006F110000}"/>
    <cellStyle name="_Samleoversikt_Vedlegg 4" xfId="4475" xr:uid="{00000000-0005-0000-0000-000070110000}"/>
    <cellStyle name="_Samleoversikt_Vedlegg 5" xfId="4476" xr:uid="{00000000-0005-0000-0000-000071110000}"/>
    <cellStyle name="_Samleoversikt_YTD" xfId="4477" xr:uid="{00000000-0005-0000-0000-000072110000}"/>
    <cellStyle name="_Samleoversikt_YTD_Innskuddsdekning" xfId="4478" xr:uid="{00000000-0005-0000-0000-000073110000}"/>
    <cellStyle name="_Samleoversikt_YTD_Nøkkeltall" xfId="4479" xr:uid="{00000000-0005-0000-0000-000074110000}"/>
    <cellStyle name="_Samleoversikt_YTD_Presentasjon" xfId="4480" xr:uid="{00000000-0005-0000-0000-000075110000}"/>
    <cellStyle name="_sendtradematrix" xfId="4481" xr:uid="{00000000-0005-0000-0000-000076110000}"/>
    <cellStyle name="_sendtradematrix 2" xfId="4482" xr:uid="{00000000-0005-0000-0000-000077110000}"/>
    <cellStyle name="_sendtradematrix 2 2" xfId="4483" xr:uid="{00000000-0005-0000-0000-000078110000}"/>
    <cellStyle name="_sendtradematrix_Hovedtall" xfId="4484" xr:uid="{00000000-0005-0000-0000-000079110000}"/>
    <cellStyle name="_sendtradematrix_Hovedtall_Nøkkeltall" xfId="4485" xr:uid="{00000000-0005-0000-0000-00007A110000}"/>
    <cellStyle name="_sendtradematrix_Innskuddsdekning" xfId="4486" xr:uid="{00000000-0005-0000-0000-00007B110000}"/>
    <cellStyle name="_sendtradematrix_Nøkkeltall" xfId="4487" xr:uid="{00000000-0005-0000-0000-00007C110000}"/>
    <cellStyle name="_sendtradematrix_Nøkkeltall_1" xfId="4488" xr:uid="{00000000-0005-0000-0000-00007D110000}"/>
    <cellStyle name="_sendtradematrix_Nøkkeltall_Nøkkeltall" xfId="4489" xr:uid="{00000000-0005-0000-0000-00007E110000}"/>
    <cellStyle name="_sendtradematrix_Presentasjon" xfId="4490" xr:uid="{00000000-0005-0000-0000-00007F110000}"/>
    <cellStyle name="_sendtradematrix_Q Sum_Res N" xfId="4491" xr:uid="{00000000-0005-0000-0000-000080110000}"/>
    <cellStyle name="_sendtradematrix_Resultat" xfId="4492" xr:uid="{00000000-0005-0000-0000-000081110000}"/>
    <cellStyle name="_Sigurd" xfId="4493" xr:uid="{00000000-0005-0000-0000-000082110000}"/>
    <cellStyle name="_spesial" xfId="4494" xr:uid="{00000000-0005-0000-0000-000083110000}"/>
    <cellStyle name="_style" xfId="4495" xr:uid="{00000000-0005-0000-0000-000084110000}"/>
    <cellStyle name="_style 10" xfId="4496" xr:uid="{00000000-0005-0000-0000-000085110000}"/>
    <cellStyle name="_style 10 2" xfId="4497" xr:uid="{00000000-0005-0000-0000-000086110000}"/>
    <cellStyle name="_style 11" xfId="4498" xr:uid="{00000000-0005-0000-0000-000087110000}"/>
    <cellStyle name="_style 2" xfId="4499" xr:uid="{00000000-0005-0000-0000-000088110000}"/>
    <cellStyle name="_style 2 2" xfId="4500" xr:uid="{00000000-0005-0000-0000-000089110000}"/>
    <cellStyle name="_style 2 2 2" xfId="4501" xr:uid="{00000000-0005-0000-0000-00008A110000}"/>
    <cellStyle name="_style 2 2 2 2" xfId="4502" xr:uid="{00000000-0005-0000-0000-00008B110000}"/>
    <cellStyle name="_style 2 2 2 2 2" xfId="4503" xr:uid="{00000000-0005-0000-0000-00008C110000}"/>
    <cellStyle name="_style 2 2 2 2 2 2" xfId="4504" xr:uid="{00000000-0005-0000-0000-00008D110000}"/>
    <cellStyle name="_style 2 2 2 2 3" xfId="4505" xr:uid="{00000000-0005-0000-0000-00008E110000}"/>
    <cellStyle name="_style 2 2 2 2 4" xfId="4506" xr:uid="{00000000-0005-0000-0000-00008F110000}"/>
    <cellStyle name="_style 2 2 2 3" xfId="4507" xr:uid="{00000000-0005-0000-0000-000090110000}"/>
    <cellStyle name="_style 2 2 2 3 2" xfId="4508" xr:uid="{00000000-0005-0000-0000-000091110000}"/>
    <cellStyle name="_style 2 2 2 4" xfId="4509" xr:uid="{00000000-0005-0000-0000-000092110000}"/>
    <cellStyle name="_style 2 2 2 5" xfId="4510" xr:uid="{00000000-0005-0000-0000-000093110000}"/>
    <cellStyle name="_style 2 2 2_Innskuddsdekning" xfId="4511" xr:uid="{00000000-0005-0000-0000-000094110000}"/>
    <cellStyle name="_style 2 2 2_Nøkkeltall" xfId="4512" xr:uid="{00000000-0005-0000-0000-000095110000}"/>
    <cellStyle name="_style 2 2 2_Presentasjon" xfId="4513" xr:uid="{00000000-0005-0000-0000-000096110000}"/>
    <cellStyle name="_style 2 2 3" xfId="4514" xr:uid="{00000000-0005-0000-0000-000097110000}"/>
    <cellStyle name="_style 2 2 3 2" xfId="4515" xr:uid="{00000000-0005-0000-0000-000098110000}"/>
    <cellStyle name="_style 2 2 3 2 2" xfId="4516" xr:uid="{00000000-0005-0000-0000-000099110000}"/>
    <cellStyle name="_style 2 2 3 3" xfId="4517" xr:uid="{00000000-0005-0000-0000-00009A110000}"/>
    <cellStyle name="_style 2 2 3 4" xfId="4518" xr:uid="{00000000-0005-0000-0000-00009B110000}"/>
    <cellStyle name="_style 2 2 4" xfId="4519" xr:uid="{00000000-0005-0000-0000-00009C110000}"/>
    <cellStyle name="_style 2 2 4 2" xfId="4520" xr:uid="{00000000-0005-0000-0000-00009D110000}"/>
    <cellStyle name="_style 2 2 5" xfId="4521" xr:uid="{00000000-0005-0000-0000-00009E110000}"/>
    <cellStyle name="_style 2 2 6" xfId="4522" xr:uid="{00000000-0005-0000-0000-00009F110000}"/>
    <cellStyle name="_style 2 2_Innskuddsdekning" xfId="4523" xr:uid="{00000000-0005-0000-0000-0000A0110000}"/>
    <cellStyle name="_style 2 2_Nøkkeltall" xfId="4524" xr:uid="{00000000-0005-0000-0000-0000A1110000}"/>
    <cellStyle name="_style 2 2_Presentasjon" xfId="4525" xr:uid="{00000000-0005-0000-0000-0000A2110000}"/>
    <cellStyle name="_style 2 3" xfId="4526" xr:uid="{00000000-0005-0000-0000-0000A3110000}"/>
    <cellStyle name="_style 2 3 2" xfId="4527" xr:uid="{00000000-0005-0000-0000-0000A4110000}"/>
    <cellStyle name="_style 2 3 2 2" xfId="4528" xr:uid="{00000000-0005-0000-0000-0000A5110000}"/>
    <cellStyle name="_style 2 3 2 2 2" xfId="4529" xr:uid="{00000000-0005-0000-0000-0000A6110000}"/>
    <cellStyle name="_style 2 3 2 3" xfId="4530" xr:uid="{00000000-0005-0000-0000-0000A7110000}"/>
    <cellStyle name="_style 2 3 2 4" xfId="4531" xr:uid="{00000000-0005-0000-0000-0000A8110000}"/>
    <cellStyle name="_style 2 3 3" xfId="4532" xr:uid="{00000000-0005-0000-0000-0000A9110000}"/>
    <cellStyle name="_style 2 3 3 2" xfId="4533" xr:uid="{00000000-0005-0000-0000-0000AA110000}"/>
    <cellStyle name="_style 2 3 4" xfId="4534" xr:uid="{00000000-0005-0000-0000-0000AB110000}"/>
    <cellStyle name="_style 2 3 5" xfId="4535" xr:uid="{00000000-0005-0000-0000-0000AC110000}"/>
    <cellStyle name="_style 2 3_Innskuddsdekning" xfId="4536" xr:uid="{00000000-0005-0000-0000-0000AD110000}"/>
    <cellStyle name="_style 2 3_Nøkkeltall" xfId="4537" xr:uid="{00000000-0005-0000-0000-0000AE110000}"/>
    <cellStyle name="_style 2 3_Presentasjon" xfId="4538" xr:uid="{00000000-0005-0000-0000-0000AF110000}"/>
    <cellStyle name="_style 2 4" xfId="4539" xr:uid="{00000000-0005-0000-0000-0000B0110000}"/>
    <cellStyle name="_style 2 4 2" xfId="4540" xr:uid="{00000000-0005-0000-0000-0000B1110000}"/>
    <cellStyle name="_style 2 4 2 2" xfId="4541" xr:uid="{00000000-0005-0000-0000-0000B2110000}"/>
    <cellStyle name="_style 2 4 3" xfId="4542" xr:uid="{00000000-0005-0000-0000-0000B3110000}"/>
    <cellStyle name="_style 2 4 3 2" xfId="4543" xr:uid="{00000000-0005-0000-0000-0000B4110000}"/>
    <cellStyle name="_style 2 4 4" xfId="4544" xr:uid="{00000000-0005-0000-0000-0000B5110000}"/>
    <cellStyle name="_style 2 5" xfId="4545" xr:uid="{00000000-0005-0000-0000-0000B6110000}"/>
    <cellStyle name="_style 2 5 2" xfId="4546" xr:uid="{00000000-0005-0000-0000-0000B7110000}"/>
    <cellStyle name="_style 2 6" xfId="4547" xr:uid="{00000000-0005-0000-0000-0000B8110000}"/>
    <cellStyle name="_style 2 6 2" xfId="4548" xr:uid="{00000000-0005-0000-0000-0000B9110000}"/>
    <cellStyle name="_style 2 7" xfId="4549" xr:uid="{00000000-0005-0000-0000-0000BA110000}"/>
    <cellStyle name="_style 2_Innskuddsdekning" xfId="4550" xr:uid="{00000000-0005-0000-0000-0000BB110000}"/>
    <cellStyle name="_style 2_Nøkkeltall" xfId="4551" xr:uid="{00000000-0005-0000-0000-0000BC110000}"/>
    <cellStyle name="_style 2_Presentasjon" xfId="4552" xr:uid="{00000000-0005-0000-0000-0000BD110000}"/>
    <cellStyle name="_style 2_Prognose eksponering " xfId="4553" xr:uid="{00000000-0005-0000-0000-0000BE110000}"/>
    <cellStyle name="_style 2_Prognose eksponering  2" xfId="4554" xr:uid="{00000000-0005-0000-0000-0000BF110000}"/>
    <cellStyle name="_style 2_Prognose eksponering  2 2" xfId="4555" xr:uid="{00000000-0005-0000-0000-0000C0110000}"/>
    <cellStyle name="_style 2_Prognose eksponering  2 2 2" xfId="4556" xr:uid="{00000000-0005-0000-0000-0000C1110000}"/>
    <cellStyle name="_style 2_Prognose eksponering  2 3" xfId="4557" xr:uid="{00000000-0005-0000-0000-0000C2110000}"/>
    <cellStyle name="_style 2_Prognose eksponering  2 4" xfId="4558" xr:uid="{00000000-0005-0000-0000-0000C3110000}"/>
    <cellStyle name="_style 2_Prognose eksponering  3" xfId="4559" xr:uid="{00000000-0005-0000-0000-0000C4110000}"/>
    <cellStyle name="_style 2_Prognose eksponering  3 2" xfId="4560" xr:uid="{00000000-0005-0000-0000-0000C5110000}"/>
    <cellStyle name="_style 2_Prognose eksponering  4" xfId="4561" xr:uid="{00000000-0005-0000-0000-0000C6110000}"/>
    <cellStyle name="_style 2_Prognose eksponering  5" xfId="4562" xr:uid="{00000000-0005-0000-0000-0000C7110000}"/>
    <cellStyle name="_style 2_Vedlegg" xfId="4563" xr:uid="{00000000-0005-0000-0000-0000C8110000}"/>
    <cellStyle name="_style 2_Vedlegg 2" xfId="4564" xr:uid="{00000000-0005-0000-0000-0000C9110000}"/>
    <cellStyle name="_style 2_Vedlegg 2 2" xfId="4565" xr:uid="{00000000-0005-0000-0000-0000CA110000}"/>
    <cellStyle name="_style 2_Vedlegg 2 2 2" xfId="4566" xr:uid="{00000000-0005-0000-0000-0000CB110000}"/>
    <cellStyle name="_style 2_Vedlegg 2 3" xfId="4567" xr:uid="{00000000-0005-0000-0000-0000CC110000}"/>
    <cellStyle name="_style 2_Vedlegg 2 4" xfId="4568" xr:uid="{00000000-0005-0000-0000-0000CD110000}"/>
    <cellStyle name="_style 2_Vedlegg 3" xfId="4569" xr:uid="{00000000-0005-0000-0000-0000CE110000}"/>
    <cellStyle name="_style 2_Vedlegg 3 2" xfId="4570" xr:uid="{00000000-0005-0000-0000-0000CF110000}"/>
    <cellStyle name="_style 2_Vedlegg 4" xfId="4571" xr:uid="{00000000-0005-0000-0000-0000D0110000}"/>
    <cellStyle name="_style 2_Vedlegg 5" xfId="4572" xr:uid="{00000000-0005-0000-0000-0000D1110000}"/>
    <cellStyle name="_style 3" xfId="4573" xr:uid="{00000000-0005-0000-0000-0000D2110000}"/>
    <cellStyle name="_style 3 2" xfId="4574" xr:uid="{00000000-0005-0000-0000-0000D3110000}"/>
    <cellStyle name="_style 3 2 2" xfId="4575" xr:uid="{00000000-0005-0000-0000-0000D4110000}"/>
    <cellStyle name="_style 3 2 2 2" xfId="4576" xr:uid="{00000000-0005-0000-0000-0000D5110000}"/>
    <cellStyle name="_style 3 2 2 2 2" xfId="4577" xr:uid="{00000000-0005-0000-0000-0000D6110000}"/>
    <cellStyle name="_style 3 2 2 3" xfId="4578" xr:uid="{00000000-0005-0000-0000-0000D7110000}"/>
    <cellStyle name="_style 3 2 2 4" xfId="4579" xr:uid="{00000000-0005-0000-0000-0000D8110000}"/>
    <cellStyle name="_style 3 2 3" xfId="4580" xr:uid="{00000000-0005-0000-0000-0000D9110000}"/>
    <cellStyle name="_style 3 2 3 2" xfId="4581" xr:uid="{00000000-0005-0000-0000-0000DA110000}"/>
    <cellStyle name="_style 3 2 4" xfId="4582" xr:uid="{00000000-0005-0000-0000-0000DB110000}"/>
    <cellStyle name="_style 3 2 5" xfId="4583" xr:uid="{00000000-0005-0000-0000-0000DC110000}"/>
    <cellStyle name="_style 3 2_Innskuddsdekning" xfId="4584" xr:uid="{00000000-0005-0000-0000-0000DD110000}"/>
    <cellStyle name="_style 3 2_Nøkkeltall" xfId="4585" xr:uid="{00000000-0005-0000-0000-0000DE110000}"/>
    <cellStyle name="_style 3 2_Presentasjon" xfId="4586" xr:uid="{00000000-0005-0000-0000-0000DF110000}"/>
    <cellStyle name="_style 3 3" xfId="4587" xr:uid="{00000000-0005-0000-0000-0000E0110000}"/>
    <cellStyle name="_style 3 3 2" xfId="4588" xr:uid="{00000000-0005-0000-0000-0000E1110000}"/>
    <cellStyle name="_style 3 3 2 2" xfId="4589" xr:uid="{00000000-0005-0000-0000-0000E2110000}"/>
    <cellStyle name="_style 3 3 3" xfId="4590" xr:uid="{00000000-0005-0000-0000-0000E3110000}"/>
    <cellStyle name="_style 3 3 4" xfId="4591" xr:uid="{00000000-0005-0000-0000-0000E4110000}"/>
    <cellStyle name="_style 3 4" xfId="4592" xr:uid="{00000000-0005-0000-0000-0000E5110000}"/>
    <cellStyle name="_style 3 4 2" xfId="4593" xr:uid="{00000000-0005-0000-0000-0000E6110000}"/>
    <cellStyle name="_style 3 5" xfId="4594" xr:uid="{00000000-0005-0000-0000-0000E7110000}"/>
    <cellStyle name="_style 3 6" xfId="4595" xr:uid="{00000000-0005-0000-0000-0000E8110000}"/>
    <cellStyle name="_style 3_Innskuddsdekning" xfId="4596" xr:uid="{00000000-0005-0000-0000-0000E9110000}"/>
    <cellStyle name="_style 3_Nøkkeltall" xfId="4597" xr:uid="{00000000-0005-0000-0000-0000EA110000}"/>
    <cellStyle name="_style 3_Presentasjon" xfId="4598" xr:uid="{00000000-0005-0000-0000-0000EB110000}"/>
    <cellStyle name="_style 4" xfId="4599" xr:uid="{00000000-0005-0000-0000-0000EC110000}"/>
    <cellStyle name="_style 4 2" xfId="4600" xr:uid="{00000000-0005-0000-0000-0000ED110000}"/>
    <cellStyle name="_style 4 2 2" xfId="4601" xr:uid="{00000000-0005-0000-0000-0000EE110000}"/>
    <cellStyle name="_style 4 2 2 2" xfId="4602" xr:uid="{00000000-0005-0000-0000-0000EF110000}"/>
    <cellStyle name="_style 4 2 2 2 2" xfId="4603" xr:uid="{00000000-0005-0000-0000-0000F0110000}"/>
    <cellStyle name="_style 4 2 2 2 2 2" xfId="4604" xr:uid="{00000000-0005-0000-0000-0000F1110000}"/>
    <cellStyle name="_style 4 2 2 2 3" xfId="4605" xr:uid="{00000000-0005-0000-0000-0000F2110000}"/>
    <cellStyle name="_style 4 2 2 2 4" xfId="4606" xr:uid="{00000000-0005-0000-0000-0000F3110000}"/>
    <cellStyle name="_style 4 2 2 3" xfId="4607" xr:uid="{00000000-0005-0000-0000-0000F4110000}"/>
    <cellStyle name="_style 4 2 2 3 2" xfId="4608" xr:uid="{00000000-0005-0000-0000-0000F5110000}"/>
    <cellStyle name="_style 4 2 2 4" xfId="4609" xr:uid="{00000000-0005-0000-0000-0000F6110000}"/>
    <cellStyle name="_style 4 2 2 5" xfId="4610" xr:uid="{00000000-0005-0000-0000-0000F7110000}"/>
    <cellStyle name="_style 4 2 2_Innskuddsdekning" xfId="4611" xr:uid="{00000000-0005-0000-0000-0000F8110000}"/>
    <cellStyle name="_style 4 2 2_Nøkkeltall" xfId="4612" xr:uid="{00000000-0005-0000-0000-0000F9110000}"/>
    <cellStyle name="_style 4 2 2_Presentasjon" xfId="4613" xr:uid="{00000000-0005-0000-0000-0000FA110000}"/>
    <cellStyle name="_style 4 2 3" xfId="4614" xr:uid="{00000000-0005-0000-0000-0000FB110000}"/>
    <cellStyle name="_style 4 2 3 2" xfId="4615" xr:uid="{00000000-0005-0000-0000-0000FC110000}"/>
    <cellStyle name="_style 4 2 3 2 2" xfId="4616" xr:uid="{00000000-0005-0000-0000-0000FD110000}"/>
    <cellStyle name="_style 4 2 3 3" xfId="4617" xr:uid="{00000000-0005-0000-0000-0000FE110000}"/>
    <cellStyle name="_style 4 2 3 4" xfId="4618" xr:uid="{00000000-0005-0000-0000-0000FF110000}"/>
    <cellStyle name="_style 4 2 4" xfId="4619" xr:uid="{00000000-0005-0000-0000-000000120000}"/>
    <cellStyle name="_style 4 2 4 2" xfId="4620" xr:uid="{00000000-0005-0000-0000-000001120000}"/>
    <cellStyle name="_style 4 2 5" xfId="4621" xr:uid="{00000000-0005-0000-0000-000002120000}"/>
    <cellStyle name="_style 4 2 6" xfId="4622" xr:uid="{00000000-0005-0000-0000-000003120000}"/>
    <cellStyle name="_style 4 2_Innskuddsdekning" xfId="4623" xr:uid="{00000000-0005-0000-0000-000004120000}"/>
    <cellStyle name="_style 4 2_Nøkkeltall" xfId="4624" xr:uid="{00000000-0005-0000-0000-000005120000}"/>
    <cellStyle name="_style 4 2_Presentasjon" xfId="4625" xr:uid="{00000000-0005-0000-0000-000006120000}"/>
    <cellStyle name="_style 4 3" xfId="4626" xr:uid="{00000000-0005-0000-0000-000007120000}"/>
    <cellStyle name="_style 4 3 2" xfId="4627" xr:uid="{00000000-0005-0000-0000-000008120000}"/>
    <cellStyle name="_style 4 3 2 2" xfId="4628" xr:uid="{00000000-0005-0000-0000-000009120000}"/>
    <cellStyle name="_style 4 3 2 2 2" xfId="4629" xr:uid="{00000000-0005-0000-0000-00000A120000}"/>
    <cellStyle name="_style 4 3 2 3" xfId="4630" xr:uid="{00000000-0005-0000-0000-00000B120000}"/>
    <cellStyle name="_style 4 3 2 4" xfId="4631" xr:uid="{00000000-0005-0000-0000-00000C120000}"/>
    <cellStyle name="_style 4 3 3" xfId="4632" xr:uid="{00000000-0005-0000-0000-00000D120000}"/>
    <cellStyle name="_style 4 3 3 2" xfId="4633" xr:uid="{00000000-0005-0000-0000-00000E120000}"/>
    <cellStyle name="_style 4 3 4" xfId="4634" xr:uid="{00000000-0005-0000-0000-00000F120000}"/>
    <cellStyle name="_style 4 3 5" xfId="4635" xr:uid="{00000000-0005-0000-0000-000010120000}"/>
    <cellStyle name="_style 4 3_Innskuddsdekning" xfId="4636" xr:uid="{00000000-0005-0000-0000-000011120000}"/>
    <cellStyle name="_style 4 3_Nøkkeltall" xfId="4637" xr:uid="{00000000-0005-0000-0000-000012120000}"/>
    <cellStyle name="_style 4 3_Presentasjon" xfId="4638" xr:uid="{00000000-0005-0000-0000-000013120000}"/>
    <cellStyle name="_style 4 4" xfId="4639" xr:uid="{00000000-0005-0000-0000-000014120000}"/>
    <cellStyle name="_style 4 4 2" xfId="4640" xr:uid="{00000000-0005-0000-0000-000015120000}"/>
    <cellStyle name="_style 4 4 2 2" xfId="4641" xr:uid="{00000000-0005-0000-0000-000016120000}"/>
    <cellStyle name="_style 4 4 3" xfId="4642" xr:uid="{00000000-0005-0000-0000-000017120000}"/>
    <cellStyle name="_style 4 4 4" xfId="4643" xr:uid="{00000000-0005-0000-0000-000018120000}"/>
    <cellStyle name="_style 4 5" xfId="4644" xr:uid="{00000000-0005-0000-0000-000019120000}"/>
    <cellStyle name="_style 4 5 2" xfId="4645" xr:uid="{00000000-0005-0000-0000-00001A120000}"/>
    <cellStyle name="_style 4 6" xfId="4646" xr:uid="{00000000-0005-0000-0000-00001B120000}"/>
    <cellStyle name="_style 4 7" xfId="4647" xr:uid="{00000000-0005-0000-0000-00001C120000}"/>
    <cellStyle name="_style 4_Innskuddsdekning" xfId="4648" xr:uid="{00000000-0005-0000-0000-00001D120000}"/>
    <cellStyle name="_style 4_Nøkkeltall" xfId="4649" xr:uid="{00000000-0005-0000-0000-00001E120000}"/>
    <cellStyle name="_style 4_Presentasjon" xfId="4650" xr:uid="{00000000-0005-0000-0000-00001F120000}"/>
    <cellStyle name="_style 5" xfId="4651" xr:uid="{00000000-0005-0000-0000-000020120000}"/>
    <cellStyle name="_style 5 2" xfId="4652" xr:uid="{00000000-0005-0000-0000-000021120000}"/>
    <cellStyle name="_style 5 2 2" xfId="4653" xr:uid="{00000000-0005-0000-0000-000022120000}"/>
    <cellStyle name="_style 5 2 2 2" xfId="4654" xr:uid="{00000000-0005-0000-0000-000023120000}"/>
    <cellStyle name="_style 5 2 2 2 2" xfId="4655" xr:uid="{00000000-0005-0000-0000-000024120000}"/>
    <cellStyle name="_style 5 2 2 2 2 2" xfId="4656" xr:uid="{00000000-0005-0000-0000-000025120000}"/>
    <cellStyle name="_style 5 2 2 2 3" xfId="4657" xr:uid="{00000000-0005-0000-0000-000026120000}"/>
    <cellStyle name="_style 5 2 2 2 4" xfId="4658" xr:uid="{00000000-0005-0000-0000-000027120000}"/>
    <cellStyle name="_style 5 2 2 3" xfId="4659" xr:uid="{00000000-0005-0000-0000-000028120000}"/>
    <cellStyle name="_style 5 2 2 3 2" xfId="4660" xr:uid="{00000000-0005-0000-0000-000029120000}"/>
    <cellStyle name="_style 5 2 2 4" xfId="4661" xr:uid="{00000000-0005-0000-0000-00002A120000}"/>
    <cellStyle name="_style 5 2 2 5" xfId="4662" xr:uid="{00000000-0005-0000-0000-00002B120000}"/>
    <cellStyle name="_style 5 2 2_Innskuddsdekning" xfId="4663" xr:uid="{00000000-0005-0000-0000-00002C120000}"/>
    <cellStyle name="_style 5 2 2_Nøkkeltall" xfId="4664" xr:uid="{00000000-0005-0000-0000-00002D120000}"/>
    <cellStyle name="_style 5 2 2_Presentasjon" xfId="4665" xr:uid="{00000000-0005-0000-0000-00002E120000}"/>
    <cellStyle name="_style 5 2 3" xfId="4666" xr:uid="{00000000-0005-0000-0000-00002F120000}"/>
    <cellStyle name="_style 5 2 3 2" xfId="4667" xr:uid="{00000000-0005-0000-0000-000030120000}"/>
    <cellStyle name="_style 5 2 3 2 2" xfId="4668" xr:uid="{00000000-0005-0000-0000-000031120000}"/>
    <cellStyle name="_style 5 2 3 3" xfId="4669" xr:uid="{00000000-0005-0000-0000-000032120000}"/>
    <cellStyle name="_style 5 2 3 4" xfId="4670" xr:uid="{00000000-0005-0000-0000-000033120000}"/>
    <cellStyle name="_style 5 2 4" xfId="4671" xr:uid="{00000000-0005-0000-0000-000034120000}"/>
    <cellStyle name="_style 5 2 4 2" xfId="4672" xr:uid="{00000000-0005-0000-0000-000035120000}"/>
    <cellStyle name="_style 5 2 5" xfId="4673" xr:uid="{00000000-0005-0000-0000-000036120000}"/>
    <cellStyle name="_style 5 2 6" xfId="4674" xr:uid="{00000000-0005-0000-0000-000037120000}"/>
    <cellStyle name="_style 5 2_Innskuddsdekning" xfId="4675" xr:uid="{00000000-0005-0000-0000-000038120000}"/>
    <cellStyle name="_style 5 2_Nøkkeltall" xfId="4676" xr:uid="{00000000-0005-0000-0000-000039120000}"/>
    <cellStyle name="_style 5 2_Presentasjon" xfId="4677" xr:uid="{00000000-0005-0000-0000-00003A120000}"/>
    <cellStyle name="_style 5 3" xfId="4678" xr:uid="{00000000-0005-0000-0000-00003B120000}"/>
    <cellStyle name="_style 5 3 2" xfId="4679" xr:uid="{00000000-0005-0000-0000-00003C120000}"/>
    <cellStyle name="_style 5 3 2 2" xfId="4680" xr:uid="{00000000-0005-0000-0000-00003D120000}"/>
    <cellStyle name="_style 5 3 2 2 2" xfId="4681" xr:uid="{00000000-0005-0000-0000-00003E120000}"/>
    <cellStyle name="_style 5 3 2 3" xfId="4682" xr:uid="{00000000-0005-0000-0000-00003F120000}"/>
    <cellStyle name="_style 5 3 2 4" xfId="4683" xr:uid="{00000000-0005-0000-0000-000040120000}"/>
    <cellStyle name="_style 5 3 3" xfId="4684" xr:uid="{00000000-0005-0000-0000-000041120000}"/>
    <cellStyle name="_style 5 3 3 2" xfId="4685" xr:uid="{00000000-0005-0000-0000-000042120000}"/>
    <cellStyle name="_style 5 3 4" xfId="4686" xr:uid="{00000000-0005-0000-0000-000043120000}"/>
    <cellStyle name="_style 5 3 5" xfId="4687" xr:uid="{00000000-0005-0000-0000-000044120000}"/>
    <cellStyle name="_style 5 3_Innskuddsdekning" xfId="4688" xr:uid="{00000000-0005-0000-0000-000045120000}"/>
    <cellStyle name="_style 5 3_Nøkkeltall" xfId="4689" xr:uid="{00000000-0005-0000-0000-000046120000}"/>
    <cellStyle name="_style 5 3_Presentasjon" xfId="4690" xr:uid="{00000000-0005-0000-0000-000047120000}"/>
    <cellStyle name="_style 5 4" xfId="4691" xr:uid="{00000000-0005-0000-0000-000048120000}"/>
    <cellStyle name="_style 5 4 2" xfId="4692" xr:uid="{00000000-0005-0000-0000-000049120000}"/>
    <cellStyle name="_style 5 4 2 2" xfId="4693" xr:uid="{00000000-0005-0000-0000-00004A120000}"/>
    <cellStyle name="_style 5 4 3" xfId="4694" xr:uid="{00000000-0005-0000-0000-00004B120000}"/>
    <cellStyle name="_style 5 4 4" xfId="4695" xr:uid="{00000000-0005-0000-0000-00004C120000}"/>
    <cellStyle name="_style 5 5" xfId="4696" xr:uid="{00000000-0005-0000-0000-00004D120000}"/>
    <cellStyle name="_style 5 5 2" xfId="4697" xr:uid="{00000000-0005-0000-0000-00004E120000}"/>
    <cellStyle name="_style 5 6" xfId="4698" xr:uid="{00000000-0005-0000-0000-00004F120000}"/>
    <cellStyle name="_style 5 7" xfId="4699" xr:uid="{00000000-0005-0000-0000-000050120000}"/>
    <cellStyle name="_style 5_Innskuddsdekning" xfId="4700" xr:uid="{00000000-0005-0000-0000-000051120000}"/>
    <cellStyle name="_style 5_Nøkkeltall" xfId="4701" xr:uid="{00000000-0005-0000-0000-000052120000}"/>
    <cellStyle name="_style 5_Presentasjon" xfId="4702" xr:uid="{00000000-0005-0000-0000-000053120000}"/>
    <cellStyle name="_style 6" xfId="4703" xr:uid="{00000000-0005-0000-0000-000054120000}"/>
    <cellStyle name="_style 6 2" xfId="4704" xr:uid="{00000000-0005-0000-0000-000055120000}"/>
    <cellStyle name="_style 6 2 2" xfId="4705" xr:uid="{00000000-0005-0000-0000-000056120000}"/>
    <cellStyle name="_style 6 2 2 2" xfId="4706" xr:uid="{00000000-0005-0000-0000-000057120000}"/>
    <cellStyle name="_style 6 2 2 2 2" xfId="4707" xr:uid="{00000000-0005-0000-0000-000058120000}"/>
    <cellStyle name="_style 6 2 2 2 2 2" xfId="4708" xr:uid="{00000000-0005-0000-0000-000059120000}"/>
    <cellStyle name="_style 6 2 2 2 3" xfId="4709" xr:uid="{00000000-0005-0000-0000-00005A120000}"/>
    <cellStyle name="_style 6 2 2 2 4" xfId="4710" xr:uid="{00000000-0005-0000-0000-00005B120000}"/>
    <cellStyle name="_style 6 2 2 3" xfId="4711" xr:uid="{00000000-0005-0000-0000-00005C120000}"/>
    <cellStyle name="_style 6 2 2 3 2" xfId="4712" xr:uid="{00000000-0005-0000-0000-00005D120000}"/>
    <cellStyle name="_style 6 2 2 4" xfId="4713" xr:uid="{00000000-0005-0000-0000-00005E120000}"/>
    <cellStyle name="_style 6 2 2 5" xfId="4714" xr:uid="{00000000-0005-0000-0000-00005F120000}"/>
    <cellStyle name="_style 6 2 2_Innskuddsdekning" xfId="4715" xr:uid="{00000000-0005-0000-0000-000060120000}"/>
    <cellStyle name="_style 6 2 2_Nøkkeltall" xfId="4716" xr:uid="{00000000-0005-0000-0000-000061120000}"/>
    <cellStyle name="_style 6 2 2_Presentasjon" xfId="4717" xr:uid="{00000000-0005-0000-0000-000062120000}"/>
    <cellStyle name="_style 6 2 3" xfId="4718" xr:uid="{00000000-0005-0000-0000-000063120000}"/>
    <cellStyle name="_style 6 2 3 2" xfId="4719" xr:uid="{00000000-0005-0000-0000-000064120000}"/>
    <cellStyle name="_style 6 2 3 2 2" xfId="4720" xr:uid="{00000000-0005-0000-0000-000065120000}"/>
    <cellStyle name="_style 6 2 3 3" xfId="4721" xr:uid="{00000000-0005-0000-0000-000066120000}"/>
    <cellStyle name="_style 6 2 3 4" xfId="4722" xr:uid="{00000000-0005-0000-0000-000067120000}"/>
    <cellStyle name="_style 6 2 4" xfId="4723" xr:uid="{00000000-0005-0000-0000-000068120000}"/>
    <cellStyle name="_style 6 2 4 2" xfId="4724" xr:uid="{00000000-0005-0000-0000-000069120000}"/>
    <cellStyle name="_style 6 2 5" xfId="4725" xr:uid="{00000000-0005-0000-0000-00006A120000}"/>
    <cellStyle name="_style 6 2 6" xfId="4726" xr:uid="{00000000-0005-0000-0000-00006B120000}"/>
    <cellStyle name="_style 6 2_Innskuddsdekning" xfId="4727" xr:uid="{00000000-0005-0000-0000-00006C120000}"/>
    <cellStyle name="_style 6 2_Nøkkeltall" xfId="4728" xr:uid="{00000000-0005-0000-0000-00006D120000}"/>
    <cellStyle name="_style 6 2_Presentasjon" xfId="4729" xr:uid="{00000000-0005-0000-0000-00006E120000}"/>
    <cellStyle name="_style 6 3" xfId="4730" xr:uid="{00000000-0005-0000-0000-00006F120000}"/>
    <cellStyle name="_style 6 3 2" xfId="4731" xr:uid="{00000000-0005-0000-0000-000070120000}"/>
    <cellStyle name="_style 6 3 2 2" xfId="4732" xr:uid="{00000000-0005-0000-0000-000071120000}"/>
    <cellStyle name="_style 6 3 2 2 2" xfId="4733" xr:uid="{00000000-0005-0000-0000-000072120000}"/>
    <cellStyle name="_style 6 3 2 3" xfId="4734" xr:uid="{00000000-0005-0000-0000-000073120000}"/>
    <cellStyle name="_style 6 3 2 4" xfId="4735" xr:uid="{00000000-0005-0000-0000-000074120000}"/>
    <cellStyle name="_style 6 3 3" xfId="4736" xr:uid="{00000000-0005-0000-0000-000075120000}"/>
    <cellStyle name="_style 6 3 3 2" xfId="4737" xr:uid="{00000000-0005-0000-0000-000076120000}"/>
    <cellStyle name="_style 6 3 4" xfId="4738" xr:uid="{00000000-0005-0000-0000-000077120000}"/>
    <cellStyle name="_style 6 3 5" xfId="4739" xr:uid="{00000000-0005-0000-0000-000078120000}"/>
    <cellStyle name="_style 6 3_Innskuddsdekning" xfId="4740" xr:uid="{00000000-0005-0000-0000-000079120000}"/>
    <cellStyle name="_style 6 3_Nøkkeltall" xfId="4741" xr:uid="{00000000-0005-0000-0000-00007A120000}"/>
    <cellStyle name="_style 6 3_Presentasjon" xfId="4742" xr:uid="{00000000-0005-0000-0000-00007B120000}"/>
    <cellStyle name="_style 6 4" xfId="4743" xr:uid="{00000000-0005-0000-0000-00007C120000}"/>
    <cellStyle name="_style 6 4 2" xfId="4744" xr:uid="{00000000-0005-0000-0000-00007D120000}"/>
    <cellStyle name="_style 6 4 2 2" xfId="4745" xr:uid="{00000000-0005-0000-0000-00007E120000}"/>
    <cellStyle name="_style 6 4 3" xfId="4746" xr:uid="{00000000-0005-0000-0000-00007F120000}"/>
    <cellStyle name="_style 6 4 4" xfId="4747" xr:uid="{00000000-0005-0000-0000-000080120000}"/>
    <cellStyle name="_style 6 5" xfId="4748" xr:uid="{00000000-0005-0000-0000-000081120000}"/>
    <cellStyle name="_style 6 5 2" xfId="4749" xr:uid="{00000000-0005-0000-0000-000082120000}"/>
    <cellStyle name="_style 6 6" xfId="4750" xr:uid="{00000000-0005-0000-0000-000083120000}"/>
    <cellStyle name="_style 6 7" xfId="4751" xr:uid="{00000000-0005-0000-0000-000084120000}"/>
    <cellStyle name="_style 6_Innskuddsdekning" xfId="4752" xr:uid="{00000000-0005-0000-0000-000085120000}"/>
    <cellStyle name="_style 6_Nøkkeltall" xfId="4753" xr:uid="{00000000-0005-0000-0000-000086120000}"/>
    <cellStyle name="_style 6_Presentasjon" xfId="4754" xr:uid="{00000000-0005-0000-0000-000087120000}"/>
    <cellStyle name="_style 7" xfId="4755" xr:uid="{00000000-0005-0000-0000-000088120000}"/>
    <cellStyle name="_style 7 2" xfId="4756" xr:uid="{00000000-0005-0000-0000-000089120000}"/>
    <cellStyle name="_style 7 2 2" xfId="4757" xr:uid="{00000000-0005-0000-0000-00008A120000}"/>
    <cellStyle name="_style 7 2 2 2" xfId="4758" xr:uid="{00000000-0005-0000-0000-00008B120000}"/>
    <cellStyle name="_style 7 2 2 2 2" xfId="4759" xr:uid="{00000000-0005-0000-0000-00008C120000}"/>
    <cellStyle name="_style 7 2 2 3" xfId="4760" xr:uid="{00000000-0005-0000-0000-00008D120000}"/>
    <cellStyle name="_style 7 2 2 4" xfId="4761" xr:uid="{00000000-0005-0000-0000-00008E120000}"/>
    <cellStyle name="_style 7 2 3" xfId="4762" xr:uid="{00000000-0005-0000-0000-00008F120000}"/>
    <cellStyle name="_style 7 2 3 2" xfId="4763" xr:uid="{00000000-0005-0000-0000-000090120000}"/>
    <cellStyle name="_style 7 2 4" xfId="4764" xr:uid="{00000000-0005-0000-0000-000091120000}"/>
    <cellStyle name="_style 7 2 5" xfId="4765" xr:uid="{00000000-0005-0000-0000-000092120000}"/>
    <cellStyle name="_style 7 2_Innskuddsdekning" xfId="4766" xr:uid="{00000000-0005-0000-0000-000093120000}"/>
    <cellStyle name="_style 7 2_Nøkkeltall" xfId="4767" xr:uid="{00000000-0005-0000-0000-000094120000}"/>
    <cellStyle name="_style 7 2_Presentasjon" xfId="4768" xr:uid="{00000000-0005-0000-0000-000095120000}"/>
    <cellStyle name="_style 7 3" xfId="4769" xr:uid="{00000000-0005-0000-0000-000096120000}"/>
    <cellStyle name="_style 7 3 2" xfId="4770" xr:uid="{00000000-0005-0000-0000-000097120000}"/>
    <cellStyle name="_style 7 3 2 2" xfId="4771" xr:uid="{00000000-0005-0000-0000-000098120000}"/>
    <cellStyle name="_style 7 3 2 2 2" xfId="4772" xr:uid="{00000000-0005-0000-0000-000099120000}"/>
    <cellStyle name="_style 7 3 2 3" xfId="4773" xr:uid="{00000000-0005-0000-0000-00009A120000}"/>
    <cellStyle name="_style 7 3 2 4" xfId="4774" xr:uid="{00000000-0005-0000-0000-00009B120000}"/>
    <cellStyle name="_style 7 3 3" xfId="4775" xr:uid="{00000000-0005-0000-0000-00009C120000}"/>
    <cellStyle name="_style 7 3 3 2" xfId="4776" xr:uid="{00000000-0005-0000-0000-00009D120000}"/>
    <cellStyle name="_style 7 3 4" xfId="4777" xr:uid="{00000000-0005-0000-0000-00009E120000}"/>
    <cellStyle name="_style 7 3 5" xfId="4778" xr:uid="{00000000-0005-0000-0000-00009F120000}"/>
    <cellStyle name="_style 7 3_Innskuddsdekning" xfId="4779" xr:uid="{00000000-0005-0000-0000-0000A0120000}"/>
    <cellStyle name="_style 7 3_Nøkkeltall" xfId="4780" xr:uid="{00000000-0005-0000-0000-0000A1120000}"/>
    <cellStyle name="_style 7 3_Presentasjon" xfId="4781" xr:uid="{00000000-0005-0000-0000-0000A2120000}"/>
    <cellStyle name="_style 7 4" xfId="4782" xr:uid="{00000000-0005-0000-0000-0000A3120000}"/>
    <cellStyle name="_style 7 4 2" xfId="4783" xr:uid="{00000000-0005-0000-0000-0000A4120000}"/>
    <cellStyle name="_style 7 4 2 2" xfId="4784" xr:uid="{00000000-0005-0000-0000-0000A5120000}"/>
    <cellStyle name="_style 7 4 3" xfId="4785" xr:uid="{00000000-0005-0000-0000-0000A6120000}"/>
    <cellStyle name="_style 7 4 4" xfId="4786" xr:uid="{00000000-0005-0000-0000-0000A7120000}"/>
    <cellStyle name="_style 7 5" xfId="4787" xr:uid="{00000000-0005-0000-0000-0000A8120000}"/>
    <cellStyle name="_style 7 5 2" xfId="4788" xr:uid="{00000000-0005-0000-0000-0000A9120000}"/>
    <cellStyle name="_style 7 6" xfId="4789" xr:uid="{00000000-0005-0000-0000-0000AA120000}"/>
    <cellStyle name="_style 7 7" xfId="4790" xr:uid="{00000000-0005-0000-0000-0000AB120000}"/>
    <cellStyle name="_style 7_Innskuddsdekning" xfId="4791" xr:uid="{00000000-0005-0000-0000-0000AC120000}"/>
    <cellStyle name="_style 7_Nøkkeltall" xfId="4792" xr:uid="{00000000-0005-0000-0000-0000AD120000}"/>
    <cellStyle name="_style 7_Presentasjon" xfId="4793" xr:uid="{00000000-0005-0000-0000-0000AE120000}"/>
    <cellStyle name="_style 8" xfId="4794" xr:uid="{00000000-0005-0000-0000-0000AF120000}"/>
    <cellStyle name="_style 8 2" xfId="4795" xr:uid="{00000000-0005-0000-0000-0000B0120000}"/>
    <cellStyle name="_style 8 2 2" xfId="4796" xr:uid="{00000000-0005-0000-0000-0000B1120000}"/>
    <cellStyle name="_style 8 3" xfId="4797" xr:uid="{00000000-0005-0000-0000-0000B2120000}"/>
    <cellStyle name="_style 8 3 2" xfId="4798" xr:uid="{00000000-0005-0000-0000-0000B3120000}"/>
    <cellStyle name="_style 8 4" xfId="4799" xr:uid="{00000000-0005-0000-0000-0000B4120000}"/>
    <cellStyle name="_style 9" xfId="4800" xr:uid="{00000000-0005-0000-0000-0000B5120000}"/>
    <cellStyle name="_style 9 2" xfId="4801" xr:uid="{00000000-0005-0000-0000-0000B6120000}"/>
    <cellStyle name="_style_Expenses (1)" xfId="4802" xr:uid="{00000000-0005-0000-0000-0000B7120000}"/>
    <cellStyle name="_style_Innskuddsdekning" xfId="4803" xr:uid="{00000000-0005-0000-0000-0000B8120000}"/>
    <cellStyle name="_style_Nøkkeltall" xfId="4804" xr:uid="{00000000-0005-0000-0000-0000B9120000}"/>
    <cellStyle name="_style_Presentasjon" xfId="4805" xr:uid="{00000000-0005-0000-0000-0000BA120000}"/>
    <cellStyle name="_style_Prognose eksponering " xfId="4806" xr:uid="{00000000-0005-0000-0000-0000BB120000}"/>
    <cellStyle name="_style_Prognose eksponering  2" xfId="4807" xr:uid="{00000000-0005-0000-0000-0000BC120000}"/>
    <cellStyle name="_style_Prognose eksponering  2 2" xfId="4808" xr:uid="{00000000-0005-0000-0000-0000BD120000}"/>
    <cellStyle name="_style_Prognose eksponering  2 2 2" xfId="4809" xr:uid="{00000000-0005-0000-0000-0000BE120000}"/>
    <cellStyle name="_style_Prognose eksponering  2 3" xfId="4810" xr:uid="{00000000-0005-0000-0000-0000BF120000}"/>
    <cellStyle name="_style_Prognose eksponering  2 4" xfId="4811" xr:uid="{00000000-0005-0000-0000-0000C0120000}"/>
    <cellStyle name="_style_Prognose eksponering  3" xfId="4812" xr:uid="{00000000-0005-0000-0000-0000C1120000}"/>
    <cellStyle name="_style_Prognose eksponering  3 2" xfId="4813" xr:uid="{00000000-0005-0000-0000-0000C2120000}"/>
    <cellStyle name="_style_Prognose eksponering  4" xfId="4814" xr:uid="{00000000-0005-0000-0000-0000C3120000}"/>
    <cellStyle name="_style_Prognose eksponering  5" xfId="4815" xr:uid="{00000000-0005-0000-0000-0000C4120000}"/>
    <cellStyle name="_style_Results &amp; key fig." xfId="4816" xr:uid="{00000000-0005-0000-0000-0000C5120000}"/>
    <cellStyle name="_style_Vedlegg" xfId="4817" xr:uid="{00000000-0005-0000-0000-0000C6120000}"/>
    <cellStyle name="_style_Vedlegg 2" xfId="4818" xr:uid="{00000000-0005-0000-0000-0000C7120000}"/>
    <cellStyle name="_style_Vedlegg 2 2" xfId="4819" xr:uid="{00000000-0005-0000-0000-0000C8120000}"/>
    <cellStyle name="_style_Vedlegg 2 2 2" xfId="4820" xr:uid="{00000000-0005-0000-0000-0000C9120000}"/>
    <cellStyle name="_style_Vedlegg 2 3" xfId="4821" xr:uid="{00000000-0005-0000-0000-0000CA120000}"/>
    <cellStyle name="_style_Vedlegg 2 4" xfId="4822" xr:uid="{00000000-0005-0000-0000-0000CB120000}"/>
    <cellStyle name="_style_Vedlegg 3" xfId="4823" xr:uid="{00000000-0005-0000-0000-0000CC120000}"/>
    <cellStyle name="_style_Vedlegg 3 2" xfId="4824" xr:uid="{00000000-0005-0000-0000-0000CD120000}"/>
    <cellStyle name="_style_Vedlegg 4" xfId="4825" xr:uid="{00000000-0005-0000-0000-0000CE120000}"/>
    <cellStyle name="_style_Vedlegg 5" xfId="4826" xr:uid="{00000000-0005-0000-0000-0000CF120000}"/>
    <cellStyle name="_SubHeading" xfId="4827" xr:uid="{00000000-0005-0000-0000-0000D0120000}"/>
    <cellStyle name="_SubHeading_prestemp" xfId="4828" xr:uid="{00000000-0005-0000-0000-0000D1120000}"/>
    <cellStyle name="_SubHeading_prestemp 2" xfId="4829" xr:uid="{00000000-0005-0000-0000-0000D2120000}"/>
    <cellStyle name="_SubHeading_prestemp_73-2015-1  DAM internt" xfId="4830" xr:uid="{00000000-0005-0000-0000-0000D3120000}"/>
    <cellStyle name="_SubHeading_prestemp_Balanse" xfId="4831" xr:uid="{00000000-0005-0000-0000-0000D4120000}"/>
    <cellStyle name="_SubHeading_prestemp_Bilag 96 Chile" xfId="4832" xr:uid="{00000000-0005-0000-0000-0000D5120000}"/>
    <cellStyle name="_SubHeading_prestemp_EK rapporter alle flows" xfId="4833" xr:uid="{00000000-0005-0000-0000-0000D6120000}"/>
    <cellStyle name="_SubHeading_prestemp_Gj. sn. ant. aksjer 2015" xfId="4834" xr:uid="{00000000-0005-0000-0000-0000D7120000}"/>
    <cellStyle name="_SubHeading_prestemp_Gj. sn. ant. aksjer 2016" xfId="4835" xr:uid="{00000000-0005-0000-0000-0000D8120000}"/>
    <cellStyle name="_SubHeading_prestemp_Gj. sn. ant. aksjer 2017" xfId="4836" xr:uid="{00000000-0005-0000-0000-0000D9120000}"/>
    <cellStyle name="_SubHeading_prestemp_Hovedtall" xfId="4837" xr:uid="{00000000-0005-0000-0000-0000DA120000}"/>
    <cellStyle name="_SubHeading_prestemp_Innskuddsdekning" xfId="4838" xr:uid="{00000000-0005-0000-0000-0000DB120000}"/>
    <cellStyle name="_SubHeading_prestemp_Nøkkeltall" xfId="4839" xr:uid="{00000000-0005-0000-0000-0000DC120000}"/>
    <cellStyle name="_SubHeading_prestemp_PL package data" xfId="4840" xr:uid="{00000000-0005-0000-0000-0000DD120000}"/>
    <cellStyle name="_SubHeading_prestemp_Presentasjon" xfId="4841" xr:uid="{00000000-0005-0000-0000-0000DE120000}"/>
    <cellStyle name="_SubHeading_prestemp_Resultat" xfId="4842" xr:uid="{00000000-0005-0000-0000-0000DF120000}"/>
    <cellStyle name="_SubHeading_prestemp_TOTAL FINREP og CRD IV" xfId="4843" xr:uid="{00000000-0005-0000-0000-0000E0120000}"/>
    <cellStyle name="_SubHeading_prestemp_TOTAL IFRS" xfId="4844" xr:uid="{00000000-0005-0000-0000-0000E1120000}"/>
    <cellStyle name="_SubHeading_prestemp_VALKURSENDRINGER" xfId="4845" xr:uid="{00000000-0005-0000-0000-0000E2120000}"/>
    <cellStyle name="_Tabell inntekter KIL 0908" xfId="4846" xr:uid="{00000000-0005-0000-0000-0000E3120000}"/>
    <cellStyle name="_Table" xfId="4847" xr:uid="{00000000-0005-0000-0000-0000E4120000}"/>
    <cellStyle name="_Table 2" xfId="4848" xr:uid="{00000000-0005-0000-0000-0000E5120000}"/>
    <cellStyle name="_Table 2 2" xfId="4849" xr:uid="{00000000-0005-0000-0000-0000E6120000}"/>
    <cellStyle name="_Table 2 2 2" xfId="4850" xr:uid="{00000000-0005-0000-0000-0000E7120000}"/>
    <cellStyle name="_Table 2 2 2 2" xfId="4851" xr:uid="{00000000-0005-0000-0000-0000E8120000}"/>
    <cellStyle name="_Table 2 2 2 2 2" xfId="4852" xr:uid="{00000000-0005-0000-0000-0000E9120000}"/>
    <cellStyle name="_Table 2 2 2 2 2_Results &amp; key fig." xfId="4853" xr:uid="{00000000-0005-0000-0000-0000EA120000}"/>
    <cellStyle name="_Table 2 2 2 2 3" xfId="4854" xr:uid="{00000000-0005-0000-0000-0000EB120000}"/>
    <cellStyle name="_Table 2 2 2 2 4" xfId="4855" xr:uid="{00000000-0005-0000-0000-0000EC120000}"/>
    <cellStyle name="_Table 2 2 2 2_Results &amp; key fig." xfId="4856" xr:uid="{00000000-0005-0000-0000-0000ED120000}"/>
    <cellStyle name="_Table 2 2 2 2_Results &amp; key fig._1" xfId="4857" xr:uid="{00000000-0005-0000-0000-0000EE120000}"/>
    <cellStyle name="_Table 2 2 2 3" xfId="4858" xr:uid="{00000000-0005-0000-0000-0000EF120000}"/>
    <cellStyle name="_Table 2 2 2 3_Results &amp; key fig." xfId="4859" xr:uid="{00000000-0005-0000-0000-0000F0120000}"/>
    <cellStyle name="_Table 2 2 2_Results &amp; key fig." xfId="4860" xr:uid="{00000000-0005-0000-0000-0000F1120000}"/>
    <cellStyle name="_Table 2 2 2_Results &amp; key fig._1" xfId="4861" xr:uid="{00000000-0005-0000-0000-0000F2120000}"/>
    <cellStyle name="_Table 2 2 3" xfId="4862" xr:uid="{00000000-0005-0000-0000-0000F3120000}"/>
    <cellStyle name="_Table 2 2 4" xfId="4863" xr:uid="{00000000-0005-0000-0000-0000F4120000}"/>
    <cellStyle name="_Table 2 2_Results &amp; key fig." xfId="4864" xr:uid="{00000000-0005-0000-0000-0000F5120000}"/>
    <cellStyle name="_Table 2 2_Results &amp; key fig._1" xfId="4865" xr:uid="{00000000-0005-0000-0000-0000F6120000}"/>
    <cellStyle name="_Table 2 3" xfId="4866" xr:uid="{00000000-0005-0000-0000-0000F7120000}"/>
    <cellStyle name="_Table 2 3 2" xfId="4867" xr:uid="{00000000-0005-0000-0000-0000F8120000}"/>
    <cellStyle name="_Table 2 3 2 2" xfId="4868" xr:uid="{00000000-0005-0000-0000-0000F9120000}"/>
    <cellStyle name="_Table 2 3 2 3" xfId="4869" xr:uid="{00000000-0005-0000-0000-0000FA120000}"/>
    <cellStyle name="_Table 2 3 2 4" xfId="4870" xr:uid="{00000000-0005-0000-0000-0000FB120000}"/>
    <cellStyle name="_Table 2 3 2_Results &amp; key fig." xfId="4871" xr:uid="{00000000-0005-0000-0000-0000FC120000}"/>
    <cellStyle name="_Table 2 3 2_Results &amp; key fig._1" xfId="4872" xr:uid="{00000000-0005-0000-0000-0000FD120000}"/>
    <cellStyle name="_Table 2 3 3" xfId="4873" xr:uid="{00000000-0005-0000-0000-0000FE120000}"/>
    <cellStyle name="_Table 2 3_Results &amp; key fig." xfId="4874" xr:uid="{00000000-0005-0000-0000-0000FF120000}"/>
    <cellStyle name="_Table 2 3_Results &amp; key fig._1" xfId="4875" xr:uid="{00000000-0005-0000-0000-000000130000}"/>
    <cellStyle name="_Table 2 4" xfId="4876" xr:uid="{00000000-0005-0000-0000-000001130000}"/>
    <cellStyle name="_Table 2_Results &amp; key fig." xfId="4877" xr:uid="{00000000-0005-0000-0000-000002130000}"/>
    <cellStyle name="_Table 2_Results &amp; key fig._1" xfId="4878" xr:uid="{00000000-0005-0000-0000-000003130000}"/>
    <cellStyle name="_Table 3" xfId="4879" xr:uid="{00000000-0005-0000-0000-000004130000}"/>
    <cellStyle name="_Table 3 2" xfId="4880" xr:uid="{00000000-0005-0000-0000-000005130000}"/>
    <cellStyle name="_Table 3 2 2" xfId="4881" xr:uid="{00000000-0005-0000-0000-000006130000}"/>
    <cellStyle name="_Table 3 2 2 2" xfId="4882" xr:uid="{00000000-0005-0000-0000-000007130000}"/>
    <cellStyle name="_Table 3 2 2 3" xfId="4883" xr:uid="{00000000-0005-0000-0000-000008130000}"/>
    <cellStyle name="_Table 3 2 2 4" xfId="4884" xr:uid="{00000000-0005-0000-0000-000009130000}"/>
    <cellStyle name="_Table 3 2 2_Results &amp; key fig." xfId="4885" xr:uid="{00000000-0005-0000-0000-00000A130000}"/>
    <cellStyle name="_Table 3 2 2_Results &amp; key fig._1" xfId="4886" xr:uid="{00000000-0005-0000-0000-00000B130000}"/>
    <cellStyle name="_Table 3 2 3" xfId="4887" xr:uid="{00000000-0005-0000-0000-00000C130000}"/>
    <cellStyle name="_Table 3 2_Results &amp; key fig." xfId="4888" xr:uid="{00000000-0005-0000-0000-00000D130000}"/>
    <cellStyle name="_Table 3 2_Results &amp; key fig._1" xfId="4889" xr:uid="{00000000-0005-0000-0000-00000E130000}"/>
    <cellStyle name="_Table 3 3" xfId="4890" xr:uid="{00000000-0005-0000-0000-00000F130000}"/>
    <cellStyle name="_Table 3 4" xfId="4891" xr:uid="{00000000-0005-0000-0000-000010130000}"/>
    <cellStyle name="_Table 3_Results &amp; key fig." xfId="4892" xr:uid="{00000000-0005-0000-0000-000011130000}"/>
    <cellStyle name="_Table 3_Results &amp; key fig._1" xfId="4893" xr:uid="{00000000-0005-0000-0000-000012130000}"/>
    <cellStyle name="_Table 4" xfId="4894" xr:uid="{00000000-0005-0000-0000-000013130000}"/>
    <cellStyle name="_Table_Expenses (1)" xfId="4895" xr:uid="{00000000-0005-0000-0000-000014130000}"/>
    <cellStyle name="_Table_Expenses (1) 2" xfId="4896" xr:uid="{00000000-0005-0000-0000-000015130000}"/>
    <cellStyle name="_Table_Results &amp; key fig." xfId="4897" xr:uid="{00000000-0005-0000-0000-000016130000}"/>
    <cellStyle name="_Table_Results &amp; key fig._1" xfId="4898" xr:uid="{00000000-0005-0000-0000-000017130000}"/>
    <cellStyle name="_TableHead" xfId="4899" xr:uid="{00000000-0005-0000-0000-000018130000}"/>
    <cellStyle name="_TableRowHead" xfId="4900" xr:uid="{00000000-0005-0000-0000-000019130000}"/>
    <cellStyle name="_TableSuperHead" xfId="4901" xr:uid="{00000000-0005-0000-0000-00001A130000}"/>
    <cellStyle name="_Tall 2005-2010 kap" xfId="4902" xr:uid="{00000000-0005-0000-0000-00001B130000}"/>
    <cellStyle name="_TargetN" xfId="4903" xr:uid="{00000000-0005-0000-0000-00001C130000}"/>
    <cellStyle name="_Total" xfId="4904" xr:uid="{00000000-0005-0000-0000-00001D130000}"/>
    <cellStyle name="_Total 2" xfId="4905" xr:uid="{00000000-0005-0000-0000-00001E130000}"/>
    <cellStyle name="_Total 2 2" xfId="4906" xr:uid="{00000000-0005-0000-0000-00001F130000}"/>
    <cellStyle name="_Total 2 2 2" xfId="4907" xr:uid="{00000000-0005-0000-0000-000020130000}"/>
    <cellStyle name="_Total 2 2 2 2" xfId="4908" xr:uid="{00000000-0005-0000-0000-000021130000}"/>
    <cellStyle name="_Total 2 2 3" xfId="4909" xr:uid="{00000000-0005-0000-0000-000022130000}"/>
    <cellStyle name="_Total 2 2 4" xfId="4910" xr:uid="{00000000-0005-0000-0000-000023130000}"/>
    <cellStyle name="_Total 2 3" xfId="4911" xr:uid="{00000000-0005-0000-0000-000024130000}"/>
    <cellStyle name="_Total 2 3 2" xfId="4912" xr:uid="{00000000-0005-0000-0000-000025130000}"/>
    <cellStyle name="_Total 2 4" xfId="4913" xr:uid="{00000000-0005-0000-0000-000026130000}"/>
    <cellStyle name="_Total 2 5" xfId="4914" xr:uid="{00000000-0005-0000-0000-000027130000}"/>
    <cellStyle name="_Total 2_Innskuddsdekning" xfId="4915" xr:uid="{00000000-0005-0000-0000-000028130000}"/>
    <cellStyle name="_Total 2_Nøkkeltall" xfId="4916" xr:uid="{00000000-0005-0000-0000-000029130000}"/>
    <cellStyle name="_Total 2_Presentasjon" xfId="4917" xr:uid="{00000000-0005-0000-0000-00002A130000}"/>
    <cellStyle name="_Total 3" xfId="4918" xr:uid="{00000000-0005-0000-0000-00002B130000}"/>
    <cellStyle name="_Total 3 2" xfId="4919" xr:uid="{00000000-0005-0000-0000-00002C130000}"/>
    <cellStyle name="_Total 4" xfId="4920" xr:uid="{00000000-0005-0000-0000-00002D130000}"/>
    <cellStyle name="_Total 4 2" xfId="4921" xr:uid="{00000000-0005-0000-0000-00002E130000}"/>
    <cellStyle name="_Total 5" xfId="4922" xr:uid="{00000000-0005-0000-0000-00002F130000}"/>
    <cellStyle name="_Total_Expenses (1)" xfId="4923" xr:uid="{00000000-0005-0000-0000-000030130000}"/>
    <cellStyle name="_Total_Innskuddsdekning" xfId="4924" xr:uid="{00000000-0005-0000-0000-000031130000}"/>
    <cellStyle name="_Total_Nøkkeltall" xfId="4925" xr:uid="{00000000-0005-0000-0000-000032130000}"/>
    <cellStyle name="_Total_Presentasjon" xfId="4926" xr:uid="{00000000-0005-0000-0000-000033130000}"/>
    <cellStyle name="_Total_Prognose eksponering " xfId="4927" xr:uid="{00000000-0005-0000-0000-000034130000}"/>
    <cellStyle name="_Total_Prognose eksponering  2" xfId="4928" xr:uid="{00000000-0005-0000-0000-000035130000}"/>
    <cellStyle name="_Total_Prognose eksponering  2 2" xfId="4929" xr:uid="{00000000-0005-0000-0000-000036130000}"/>
    <cellStyle name="_Total_Prognose eksponering  2 2 2" xfId="4930" xr:uid="{00000000-0005-0000-0000-000037130000}"/>
    <cellStyle name="_Total_Prognose eksponering  2 3" xfId="4931" xr:uid="{00000000-0005-0000-0000-000038130000}"/>
    <cellStyle name="_Total_Prognose eksponering  2 4" xfId="4932" xr:uid="{00000000-0005-0000-0000-000039130000}"/>
    <cellStyle name="_Total_Prognose eksponering  3" xfId="4933" xr:uid="{00000000-0005-0000-0000-00003A130000}"/>
    <cellStyle name="_Total_Prognose eksponering  3 2" xfId="4934" xr:uid="{00000000-0005-0000-0000-00003B130000}"/>
    <cellStyle name="_Total_Prognose eksponering  4" xfId="4935" xr:uid="{00000000-0005-0000-0000-00003C130000}"/>
    <cellStyle name="_Total_Prognose eksponering  5" xfId="4936" xr:uid="{00000000-0005-0000-0000-00003D130000}"/>
    <cellStyle name="_Total_Results &amp; key fig." xfId="4937" xr:uid="{00000000-0005-0000-0000-00003E130000}"/>
    <cellStyle name="_Total_Vedlegg" xfId="4938" xr:uid="{00000000-0005-0000-0000-00003F130000}"/>
    <cellStyle name="_Total_Vedlegg 2" xfId="4939" xr:uid="{00000000-0005-0000-0000-000040130000}"/>
    <cellStyle name="_Total_Vedlegg 2 2" xfId="4940" xr:uid="{00000000-0005-0000-0000-000041130000}"/>
    <cellStyle name="_Total_Vedlegg 2 2 2" xfId="4941" xr:uid="{00000000-0005-0000-0000-000042130000}"/>
    <cellStyle name="_Total_Vedlegg 2 3" xfId="4942" xr:uid="{00000000-0005-0000-0000-000043130000}"/>
    <cellStyle name="_Total_Vedlegg 2 3 2" xfId="4943" xr:uid="{00000000-0005-0000-0000-000044130000}"/>
    <cellStyle name="_Total_Vedlegg 2 4" xfId="4944" xr:uid="{00000000-0005-0000-0000-000045130000}"/>
    <cellStyle name="_Total_Vedlegg 3" xfId="4945" xr:uid="{00000000-0005-0000-0000-000046130000}"/>
    <cellStyle name="_Total_Vedlegg 3 2" xfId="4946" xr:uid="{00000000-0005-0000-0000-000047130000}"/>
    <cellStyle name="_Total_Vedlegg 4" xfId="4947" xr:uid="{00000000-0005-0000-0000-000048130000}"/>
    <cellStyle name="_Total_Vedlegg 4 2" xfId="4948" xr:uid="{00000000-0005-0000-0000-000049130000}"/>
    <cellStyle name="_Total_Vedlegg 5" xfId="4949" xr:uid="{00000000-0005-0000-0000-00004A130000}"/>
    <cellStyle name="_Total_Vedlegg_1" xfId="4950" xr:uid="{00000000-0005-0000-0000-00004B130000}"/>
    <cellStyle name="_Total_Vedlegg_1 2" xfId="4951" xr:uid="{00000000-0005-0000-0000-00004C130000}"/>
    <cellStyle name="_Total_Vedlegg_1 2 2" xfId="4952" xr:uid="{00000000-0005-0000-0000-00004D130000}"/>
    <cellStyle name="_Total_Vedlegg_1 2 2 2" xfId="4953" xr:uid="{00000000-0005-0000-0000-00004E130000}"/>
    <cellStyle name="_Total_Vedlegg_1 2 3" xfId="4954" xr:uid="{00000000-0005-0000-0000-00004F130000}"/>
    <cellStyle name="_Total_Vedlegg_1 2 4" xfId="4955" xr:uid="{00000000-0005-0000-0000-000050130000}"/>
    <cellStyle name="_Total_Vedlegg_1 3" xfId="4956" xr:uid="{00000000-0005-0000-0000-000051130000}"/>
    <cellStyle name="_Total_Vedlegg_1 3 2" xfId="4957" xr:uid="{00000000-0005-0000-0000-000052130000}"/>
    <cellStyle name="_Total_Vedlegg_1 4" xfId="4958" xr:uid="{00000000-0005-0000-0000-000053130000}"/>
    <cellStyle name="_Total_Vedlegg_1 5" xfId="4959" xr:uid="{00000000-0005-0000-0000-000054130000}"/>
    <cellStyle name="_Työkirja2" xfId="4960" xr:uid="{00000000-0005-0000-0000-000055130000}"/>
    <cellStyle name="_Utvikling i balansen i løpet av 2008 innskudd (2)" xfId="4961" xr:uid="{00000000-0005-0000-0000-000056130000}"/>
    <cellStyle name="_Uvanlige poster 0909" xfId="4962" xr:uid="{00000000-0005-0000-0000-000057130000}"/>
    <cellStyle name="_Uvanlige poster 0912 ny versjon 2" xfId="4963" xr:uid="{00000000-0005-0000-0000-000058130000}"/>
    <cellStyle name="_Uvanlige poster 2010" xfId="4964" xr:uid="{00000000-0005-0000-0000-000059130000}"/>
    <cellStyle name="_Valeffekt NORD, Lux og Finans 16 april" xfId="4965" xr:uid="{00000000-0005-0000-0000-00005A130000}"/>
    <cellStyle name="_Valeffekt NORD, Lux og Finans 21. august" xfId="4966" xr:uid="{00000000-0005-0000-0000-00005B130000}"/>
    <cellStyle name="_Valeffekt NORD, Lux og Finans 27 november" xfId="4967" xr:uid="{00000000-0005-0000-0000-00005C130000}"/>
    <cellStyle name="_Valeffekt NORD, Lux og Finans 31 des" xfId="4968" xr:uid="{00000000-0005-0000-0000-00005D130000}"/>
    <cellStyle name="_Valeffekt NORD, Lux og Finans 3Q09" xfId="4969" xr:uid="{00000000-0005-0000-0000-00005E130000}"/>
    <cellStyle name="_Valeffekt NORD, Lux og Finans 9 april" xfId="4970" xr:uid="{00000000-0005-0000-0000-00005F130000}"/>
    <cellStyle name="_valutakorrigert utlån" xfId="4971" xr:uid="{00000000-0005-0000-0000-000060130000}"/>
    <cellStyle name="_Valutakursendringer 29 jan" xfId="4972" xr:uid="{00000000-0005-0000-0000-000061130000}"/>
    <cellStyle name="_Vital Total" xfId="4973" xr:uid="{00000000-0005-0000-0000-000062130000}"/>
    <cellStyle name="_Vital Total 2" xfId="4974" xr:uid="{00000000-0005-0000-0000-000063130000}"/>
    <cellStyle name="_Vital Total 2 2" xfId="4975" xr:uid="{00000000-0005-0000-0000-000064130000}"/>
    <cellStyle name="_Vital Total 2 2 2" xfId="4976" xr:uid="{00000000-0005-0000-0000-000065130000}"/>
    <cellStyle name="_Vital Total 2 2 2 2" xfId="4977" xr:uid="{00000000-0005-0000-0000-000066130000}"/>
    <cellStyle name="_Vital Total 2 2 3" xfId="4978" xr:uid="{00000000-0005-0000-0000-000067130000}"/>
    <cellStyle name="_Vital Total 2 2 4" xfId="4979" xr:uid="{00000000-0005-0000-0000-000068130000}"/>
    <cellStyle name="_Vital Total 2 3" xfId="4980" xr:uid="{00000000-0005-0000-0000-000069130000}"/>
    <cellStyle name="_Vital Total 2 3 2" xfId="4981" xr:uid="{00000000-0005-0000-0000-00006A130000}"/>
    <cellStyle name="_Vital Total 2 4" xfId="4982" xr:uid="{00000000-0005-0000-0000-00006B130000}"/>
    <cellStyle name="_Vital Total 2 5" xfId="4983" xr:uid="{00000000-0005-0000-0000-00006C130000}"/>
    <cellStyle name="_Vital Total 2_Innskuddsdekning" xfId="4984" xr:uid="{00000000-0005-0000-0000-00006D130000}"/>
    <cellStyle name="_Vital Total 2_Nøkkeltall" xfId="4985" xr:uid="{00000000-0005-0000-0000-00006E130000}"/>
    <cellStyle name="_Vital Total 2_Presentasjon" xfId="4986" xr:uid="{00000000-0005-0000-0000-00006F130000}"/>
    <cellStyle name="_Vital Total 3" xfId="4987" xr:uid="{00000000-0005-0000-0000-000070130000}"/>
    <cellStyle name="_Vital Total 3 2" xfId="4988" xr:uid="{00000000-0005-0000-0000-000071130000}"/>
    <cellStyle name="_Vital Total 4" xfId="4989" xr:uid="{00000000-0005-0000-0000-000072130000}"/>
    <cellStyle name="_Vital Total 4 2" xfId="4990" xr:uid="{00000000-0005-0000-0000-000073130000}"/>
    <cellStyle name="_Vital Total 5" xfId="4991" xr:uid="{00000000-0005-0000-0000-000074130000}"/>
    <cellStyle name="_Vital Total_Expenses (1)" xfId="4992" xr:uid="{00000000-0005-0000-0000-000075130000}"/>
    <cellStyle name="_Vital Total_Innskuddsdekning" xfId="4993" xr:uid="{00000000-0005-0000-0000-000076130000}"/>
    <cellStyle name="_Vital Total_Nøkkeltall" xfId="4994" xr:uid="{00000000-0005-0000-0000-000077130000}"/>
    <cellStyle name="_Vital Total_Presentasjon" xfId="4995" xr:uid="{00000000-0005-0000-0000-000078130000}"/>
    <cellStyle name="_Vital Total_Prognose eksponering " xfId="4996" xr:uid="{00000000-0005-0000-0000-000079130000}"/>
    <cellStyle name="_Vital Total_Prognose eksponering  2" xfId="4997" xr:uid="{00000000-0005-0000-0000-00007A130000}"/>
    <cellStyle name="_Vital Total_Prognose eksponering  2 2" xfId="4998" xr:uid="{00000000-0005-0000-0000-00007B130000}"/>
    <cellStyle name="_Vital Total_Prognose eksponering  2 2 2" xfId="4999" xr:uid="{00000000-0005-0000-0000-00007C130000}"/>
    <cellStyle name="_Vital Total_Prognose eksponering  2 3" xfId="5000" xr:uid="{00000000-0005-0000-0000-00007D130000}"/>
    <cellStyle name="_Vital Total_Prognose eksponering  2 4" xfId="5001" xr:uid="{00000000-0005-0000-0000-00007E130000}"/>
    <cellStyle name="_Vital Total_Prognose eksponering  3" xfId="5002" xr:uid="{00000000-0005-0000-0000-00007F130000}"/>
    <cellStyle name="_Vital Total_Prognose eksponering  3 2" xfId="5003" xr:uid="{00000000-0005-0000-0000-000080130000}"/>
    <cellStyle name="_Vital Total_Prognose eksponering  4" xfId="5004" xr:uid="{00000000-0005-0000-0000-000081130000}"/>
    <cellStyle name="_Vital Total_Prognose eksponering  5" xfId="5005" xr:uid="{00000000-0005-0000-0000-000082130000}"/>
    <cellStyle name="_Vital Total_Results &amp; key fig." xfId="5006" xr:uid="{00000000-0005-0000-0000-000083130000}"/>
    <cellStyle name="_Vital Total_Vedlegg" xfId="5007" xr:uid="{00000000-0005-0000-0000-000084130000}"/>
    <cellStyle name="_Vital Total_Vedlegg 2" xfId="5008" xr:uid="{00000000-0005-0000-0000-000085130000}"/>
    <cellStyle name="_Vital Total_Vedlegg 2 2" xfId="5009" xr:uid="{00000000-0005-0000-0000-000086130000}"/>
    <cellStyle name="_Vital Total_Vedlegg 2 2 2" xfId="5010" xr:uid="{00000000-0005-0000-0000-000087130000}"/>
    <cellStyle name="_Vital Total_Vedlegg 2 3" xfId="5011" xr:uid="{00000000-0005-0000-0000-000088130000}"/>
    <cellStyle name="_Vital Total_Vedlegg 2 3 2" xfId="5012" xr:uid="{00000000-0005-0000-0000-000089130000}"/>
    <cellStyle name="_Vital Total_Vedlegg 2 4" xfId="5013" xr:uid="{00000000-0005-0000-0000-00008A130000}"/>
    <cellStyle name="_Vital Total_Vedlegg 3" xfId="5014" xr:uid="{00000000-0005-0000-0000-00008B130000}"/>
    <cellStyle name="_Vital Total_Vedlegg 3 2" xfId="5015" xr:uid="{00000000-0005-0000-0000-00008C130000}"/>
    <cellStyle name="_Vital Total_Vedlegg 4" xfId="5016" xr:uid="{00000000-0005-0000-0000-00008D130000}"/>
    <cellStyle name="_Vital Total_Vedlegg 4 2" xfId="5017" xr:uid="{00000000-0005-0000-0000-00008E130000}"/>
    <cellStyle name="_Vital Total_Vedlegg 5" xfId="5018" xr:uid="{00000000-0005-0000-0000-00008F130000}"/>
    <cellStyle name="_Vital Total_Vedlegg_1" xfId="5019" xr:uid="{00000000-0005-0000-0000-000090130000}"/>
    <cellStyle name="_Vital Total_Vedlegg_1 2" xfId="5020" xr:uid="{00000000-0005-0000-0000-000091130000}"/>
    <cellStyle name="_Vital Total_Vedlegg_1 2 2" xfId="5021" xr:uid="{00000000-0005-0000-0000-000092130000}"/>
    <cellStyle name="_Vital Total_Vedlegg_1 2 2 2" xfId="5022" xr:uid="{00000000-0005-0000-0000-000093130000}"/>
    <cellStyle name="_Vital Total_Vedlegg_1 2 3" xfId="5023" xr:uid="{00000000-0005-0000-0000-000094130000}"/>
    <cellStyle name="_Vital Total_Vedlegg_1 2 4" xfId="5024" xr:uid="{00000000-0005-0000-0000-000095130000}"/>
    <cellStyle name="_Vital Total_Vedlegg_1 3" xfId="5025" xr:uid="{00000000-0005-0000-0000-000096130000}"/>
    <cellStyle name="_Vital Total_Vedlegg_1 3 2" xfId="5026" xr:uid="{00000000-0005-0000-0000-000097130000}"/>
    <cellStyle name="_Vital Total_Vedlegg_1 4" xfId="5027" xr:uid="{00000000-0005-0000-0000-000098130000}"/>
    <cellStyle name="_Vital Total_Vedlegg_1 5" xfId="5028" xr:uid="{00000000-0005-0000-0000-000099130000}"/>
    <cellStyle name="_Vurd.kategori 0812 Verdipapirinnlån" xfId="5029" xr:uid="{00000000-0005-0000-0000-00009A130000}"/>
    <cellStyle name="=C:\WINNT\SYSTEM32\COMMAND.COM" xfId="5030" xr:uid="{00000000-0005-0000-0000-00009B130000}"/>
    <cellStyle name="=C:\WINNT\SYSTEM32\COMMAND.COM 2" xfId="5031" xr:uid="{00000000-0005-0000-0000-00009C130000}"/>
    <cellStyle name="=C:\WINNT35\SYSTEM32\COMMAND.COM" xfId="7" xr:uid="{00000000-0005-0000-0000-00009D130000}"/>
    <cellStyle name="=C:\WINNT35\SYSTEM32\COMMAND.COM 2" xfId="8" xr:uid="{00000000-0005-0000-0000-00009E130000}"/>
    <cellStyle name="=C:\WINNT35\SYSTEM32\COMMAND.COM 2 10" xfId="5032" xr:uid="{00000000-0005-0000-0000-00009F130000}"/>
    <cellStyle name="=C:\WINNT35\SYSTEM32\COMMAND.COM 2 10 10" xfId="5033" xr:uid="{00000000-0005-0000-0000-0000A0130000}"/>
    <cellStyle name="=C:\WINNT35\SYSTEM32\COMMAND.COM 2 10 11" xfId="5034" xr:uid="{00000000-0005-0000-0000-0000A1130000}"/>
    <cellStyle name="=C:\WINNT35\SYSTEM32\COMMAND.COM 2 10 12" xfId="5035" xr:uid="{00000000-0005-0000-0000-0000A2130000}"/>
    <cellStyle name="=C:\WINNT35\SYSTEM32\COMMAND.COM 2 10 13" xfId="5036" xr:uid="{00000000-0005-0000-0000-0000A3130000}"/>
    <cellStyle name="=C:\WINNT35\SYSTEM32\COMMAND.COM 2 10 14" xfId="5037" xr:uid="{00000000-0005-0000-0000-0000A4130000}"/>
    <cellStyle name="=C:\WINNT35\SYSTEM32\COMMAND.COM 2 10 15" xfId="5038" xr:uid="{00000000-0005-0000-0000-0000A5130000}"/>
    <cellStyle name="=C:\WINNT35\SYSTEM32\COMMAND.COM 2 10 16" xfId="5039" xr:uid="{00000000-0005-0000-0000-0000A6130000}"/>
    <cellStyle name="=C:\WINNT35\SYSTEM32\COMMAND.COM 2 10 17" xfId="5040" xr:uid="{00000000-0005-0000-0000-0000A7130000}"/>
    <cellStyle name="=C:\WINNT35\SYSTEM32\COMMAND.COM 2 10 18" xfId="5041" xr:uid="{00000000-0005-0000-0000-0000A8130000}"/>
    <cellStyle name="=C:\WINNT35\SYSTEM32\COMMAND.COM 2 10 2" xfId="5042" xr:uid="{00000000-0005-0000-0000-0000A9130000}"/>
    <cellStyle name="=C:\WINNT35\SYSTEM32\COMMAND.COM 2 10 3" xfId="5043" xr:uid="{00000000-0005-0000-0000-0000AA130000}"/>
    <cellStyle name="=C:\WINNT35\SYSTEM32\COMMAND.COM 2 10 4" xfId="5044" xr:uid="{00000000-0005-0000-0000-0000AB130000}"/>
    <cellStyle name="=C:\WINNT35\SYSTEM32\COMMAND.COM 2 10 5" xfId="5045" xr:uid="{00000000-0005-0000-0000-0000AC130000}"/>
    <cellStyle name="=C:\WINNT35\SYSTEM32\COMMAND.COM 2 10 6" xfId="5046" xr:uid="{00000000-0005-0000-0000-0000AD130000}"/>
    <cellStyle name="=C:\WINNT35\SYSTEM32\COMMAND.COM 2 10 7" xfId="5047" xr:uid="{00000000-0005-0000-0000-0000AE130000}"/>
    <cellStyle name="=C:\WINNT35\SYSTEM32\COMMAND.COM 2 10 8" xfId="5048" xr:uid="{00000000-0005-0000-0000-0000AF130000}"/>
    <cellStyle name="=C:\WINNT35\SYSTEM32\COMMAND.COM 2 10 9" xfId="5049" xr:uid="{00000000-0005-0000-0000-0000B0130000}"/>
    <cellStyle name="=C:\WINNT35\SYSTEM32\COMMAND.COM 2 10_Shortname" xfId="5050" xr:uid="{00000000-0005-0000-0000-0000B1130000}"/>
    <cellStyle name="=C:\WINNT35\SYSTEM32\COMMAND.COM 2 11" xfId="5051" xr:uid="{00000000-0005-0000-0000-0000B2130000}"/>
    <cellStyle name="=C:\WINNT35\SYSTEM32\COMMAND.COM 2 11 10" xfId="5052" xr:uid="{00000000-0005-0000-0000-0000B3130000}"/>
    <cellStyle name="=C:\WINNT35\SYSTEM32\COMMAND.COM 2 11 11" xfId="5053" xr:uid="{00000000-0005-0000-0000-0000B4130000}"/>
    <cellStyle name="=C:\WINNT35\SYSTEM32\COMMAND.COM 2 11 12" xfId="5054" xr:uid="{00000000-0005-0000-0000-0000B5130000}"/>
    <cellStyle name="=C:\WINNT35\SYSTEM32\COMMAND.COM 2 11 13" xfId="5055" xr:uid="{00000000-0005-0000-0000-0000B6130000}"/>
    <cellStyle name="=C:\WINNT35\SYSTEM32\COMMAND.COM 2 11 14" xfId="5056" xr:uid="{00000000-0005-0000-0000-0000B7130000}"/>
    <cellStyle name="=C:\WINNT35\SYSTEM32\COMMAND.COM 2 11 15" xfId="5057" xr:uid="{00000000-0005-0000-0000-0000B8130000}"/>
    <cellStyle name="=C:\WINNT35\SYSTEM32\COMMAND.COM 2 11 16" xfId="5058" xr:uid="{00000000-0005-0000-0000-0000B9130000}"/>
    <cellStyle name="=C:\WINNT35\SYSTEM32\COMMAND.COM 2 11 17" xfId="5059" xr:uid="{00000000-0005-0000-0000-0000BA130000}"/>
    <cellStyle name="=C:\WINNT35\SYSTEM32\COMMAND.COM 2 11 18" xfId="5060" xr:uid="{00000000-0005-0000-0000-0000BB130000}"/>
    <cellStyle name="=C:\WINNT35\SYSTEM32\COMMAND.COM 2 11 2" xfId="5061" xr:uid="{00000000-0005-0000-0000-0000BC130000}"/>
    <cellStyle name="=C:\WINNT35\SYSTEM32\COMMAND.COM 2 11 3" xfId="5062" xr:uid="{00000000-0005-0000-0000-0000BD130000}"/>
    <cellStyle name="=C:\WINNT35\SYSTEM32\COMMAND.COM 2 11 4" xfId="5063" xr:uid="{00000000-0005-0000-0000-0000BE130000}"/>
    <cellStyle name="=C:\WINNT35\SYSTEM32\COMMAND.COM 2 11 5" xfId="5064" xr:uid="{00000000-0005-0000-0000-0000BF130000}"/>
    <cellStyle name="=C:\WINNT35\SYSTEM32\COMMAND.COM 2 11 6" xfId="5065" xr:uid="{00000000-0005-0000-0000-0000C0130000}"/>
    <cellStyle name="=C:\WINNT35\SYSTEM32\COMMAND.COM 2 11 7" xfId="5066" xr:uid="{00000000-0005-0000-0000-0000C1130000}"/>
    <cellStyle name="=C:\WINNT35\SYSTEM32\COMMAND.COM 2 11 8" xfId="5067" xr:uid="{00000000-0005-0000-0000-0000C2130000}"/>
    <cellStyle name="=C:\WINNT35\SYSTEM32\COMMAND.COM 2 11 9" xfId="5068" xr:uid="{00000000-0005-0000-0000-0000C3130000}"/>
    <cellStyle name="=C:\WINNT35\SYSTEM32\COMMAND.COM 2 11_Shortname" xfId="5069" xr:uid="{00000000-0005-0000-0000-0000C4130000}"/>
    <cellStyle name="=C:\WINNT35\SYSTEM32\COMMAND.COM 2 12" xfId="5070" xr:uid="{00000000-0005-0000-0000-0000C5130000}"/>
    <cellStyle name="=C:\WINNT35\SYSTEM32\COMMAND.COM 2 12 10" xfId="5071" xr:uid="{00000000-0005-0000-0000-0000C6130000}"/>
    <cellStyle name="=C:\WINNT35\SYSTEM32\COMMAND.COM 2 12 11" xfId="5072" xr:uid="{00000000-0005-0000-0000-0000C7130000}"/>
    <cellStyle name="=C:\WINNT35\SYSTEM32\COMMAND.COM 2 12 12" xfId="5073" xr:uid="{00000000-0005-0000-0000-0000C8130000}"/>
    <cellStyle name="=C:\WINNT35\SYSTEM32\COMMAND.COM 2 12 13" xfId="5074" xr:uid="{00000000-0005-0000-0000-0000C9130000}"/>
    <cellStyle name="=C:\WINNT35\SYSTEM32\COMMAND.COM 2 12 14" xfId="5075" xr:uid="{00000000-0005-0000-0000-0000CA130000}"/>
    <cellStyle name="=C:\WINNT35\SYSTEM32\COMMAND.COM 2 12 15" xfId="5076" xr:uid="{00000000-0005-0000-0000-0000CB130000}"/>
    <cellStyle name="=C:\WINNT35\SYSTEM32\COMMAND.COM 2 12 16" xfId="5077" xr:uid="{00000000-0005-0000-0000-0000CC130000}"/>
    <cellStyle name="=C:\WINNT35\SYSTEM32\COMMAND.COM 2 12 17" xfId="5078" xr:uid="{00000000-0005-0000-0000-0000CD130000}"/>
    <cellStyle name="=C:\WINNT35\SYSTEM32\COMMAND.COM 2 12 18" xfId="5079" xr:uid="{00000000-0005-0000-0000-0000CE130000}"/>
    <cellStyle name="=C:\WINNT35\SYSTEM32\COMMAND.COM 2 12 2" xfId="5080" xr:uid="{00000000-0005-0000-0000-0000CF130000}"/>
    <cellStyle name="=C:\WINNT35\SYSTEM32\COMMAND.COM 2 12 3" xfId="5081" xr:uid="{00000000-0005-0000-0000-0000D0130000}"/>
    <cellStyle name="=C:\WINNT35\SYSTEM32\COMMAND.COM 2 12 4" xfId="5082" xr:uid="{00000000-0005-0000-0000-0000D1130000}"/>
    <cellStyle name="=C:\WINNT35\SYSTEM32\COMMAND.COM 2 12 5" xfId="5083" xr:uid="{00000000-0005-0000-0000-0000D2130000}"/>
    <cellStyle name="=C:\WINNT35\SYSTEM32\COMMAND.COM 2 12 6" xfId="5084" xr:uid="{00000000-0005-0000-0000-0000D3130000}"/>
    <cellStyle name="=C:\WINNT35\SYSTEM32\COMMAND.COM 2 12 7" xfId="5085" xr:uid="{00000000-0005-0000-0000-0000D4130000}"/>
    <cellStyle name="=C:\WINNT35\SYSTEM32\COMMAND.COM 2 12 8" xfId="5086" xr:uid="{00000000-0005-0000-0000-0000D5130000}"/>
    <cellStyle name="=C:\WINNT35\SYSTEM32\COMMAND.COM 2 12 9" xfId="5087" xr:uid="{00000000-0005-0000-0000-0000D6130000}"/>
    <cellStyle name="=C:\WINNT35\SYSTEM32\COMMAND.COM 2 12_Shortname" xfId="5088" xr:uid="{00000000-0005-0000-0000-0000D7130000}"/>
    <cellStyle name="=C:\WINNT35\SYSTEM32\COMMAND.COM 2 13" xfId="5089" xr:uid="{00000000-0005-0000-0000-0000D8130000}"/>
    <cellStyle name="=C:\WINNT35\SYSTEM32\COMMAND.COM 2 14" xfId="5090" xr:uid="{00000000-0005-0000-0000-0000D9130000}"/>
    <cellStyle name="=C:\WINNT35\SYSTEM32\COMMAND.COM 2 15" xfId="5091" xr:uid="{00000000-0005-0000-0000-0000DA130000}"/>
    <cellStyle name="=C:\WINNT35\SYSTEM32\COMMAND.COM 2 16" xfId="5092" xr:uid="{00000000-0005-0000-0000-0000DB130000}"/>
    <cellStyle name="=C:\WINNT35\SYSTEM32\COMMAND.COM 2 17" xfId="5093" xr:uid="{00000000-0005-0000-0000-0000DC130000}"/>
    <cellStyle name="=C:\WINNT35\SYSTEM32\COMMAND.COM 2 18" xfId="5094" xr:uid="{00000000-0005-0000-0000-0000DD130000}"/>
    <cellStyle name="=C:\WINNT35\SYSTEM32\COMMAND.COM 2 19" xfId="5095" xr:uid="{00000000-0005-0000-0000-0000DE130000}"/>
    <cellStyle name="=C:\WINNT35\SYSTEM32\COMMAND.COM 2 2" xfId="5096" xr:uid="{00000000-0005-0000-0000-0000DF130000}"/>
    <cellStyle name="=C:\WINNT35\SYSTEM32\COMMAND.COM 2 2 10" xfId="5097" xr:uid="{00000000-0005-0000-0000-0000E0130000}"/>
    <cellStyle name="=C:\WINNT35\SYSTEM32\COMMAND.COM 2 2 11" xfId="5098" xr:uid="{00000000-0005-0000-0000-0000E1130000}"/>
    <cellStyle name="=C:\WINNT35\SYSTEM32\COMMAND.COM 2 2 12" xfId="5099" xr:uid="{00000000-0005-0000-0000-0000E2130000}"/>
    <cellStyle name="=C:\WINNT35\SYSTEM32\COMMAND.COM 2 2 13" xfId="5100" xr:uid="{00000000-0005-0000-0000-0000E3130000}"/>
    <cellStyle name="=C:\WINNT35\SYSTEM32\COMMAND.COM 2 2 14" xfId="5101" xr:uid="{00000000-0005-0000-0000-0000E4130000}"/>
    <cellStyle name="=C:\WINNT35\SYSTEM32\COMMAND.COM 2 2 15" xfId="5102" xr:uid="{00000000-0005-0000-0000-0000E5130000}"/>
    <cellStyle name="=C:\WINNT35\SYSTEM32\COMMAND.COM 2 2 16" xfId="5103" xr:uid="{00000000-0005-0000-0000-0000E6130000}"/>
    <cellStyle name="=C:\WINNT35\SYSTEM32\COMMAND.COM 2 2 17" xfId="5104" xr:uid="{00000000-0005-0000-0000-0000E7130000}"/>
    <cellStyle name="=C:\WINNT35\SYSTEM32\COMMAND.COM 2 2 18" xfId="5105" xr:uid="{00000000-0005-0000-0000-0000E8130000}"/>
    <cellStyle name="=C:\WINNT35\SYSTEM32\COMMAND.COM 2 2 2" xfId="5106" xr:uid="{00000000-0005-0000-0000-0000E9130000}"/>
    <cellStyle name="=C:\WINNT35\SYSTEM32\COMMAND.COM 2 2 3" xfId="5107" xr:uid="{00000000-0005-0000-0000-0000EA130000}"/>
    <cellStyle name="=C:\WINNT35\SYSTEM32\COMMAND.COM 2 2 4" xfId="5108" xr:uid="{00000000-0005-0000-0000-0000EB130000}"/>
    <cellStyle name="=C:\WINNT35\SYSTEM32\COMMAND.COM 2 2 5" xfId="5109" xr:uid="{00000000-0005-0000-0000-0000EC130000}"/>
    <cellStyle name="=C:\WINNT35\SYSTEM32\COMMAND.COM 2 2 6" xfId="5110" xr:uid="{00000000-0005-0000-0000-0000ED130000}"/>
    <cellStyle name="=C:\WINNT35\SYSTEM32\COMMAND.COM 2 2 7" xfId="5111" xr:uid="{00000000-0005-0000-0000-0000EE130000}"/>
    <cellStyle name="=C:\WINNT35\SYSTEM32\COMMAND.COM 2 2 8" xfId="5112" xr:uid="{00000000-0005-0000-0000-0000EF130000}"/>
    <cellStyle name="=C:\WINNT35\SYSTEM32\COMMAND.COM 2 2 9" xfId="5113" xr:uid="{00000000-0005-0000-0000-0000F0130000}"/>
    <cellStyle name="=C:\WINNT35\SYSTEM32\COMMAND.COM 2 2_Shortname" xfId="5114" xr:uid="{00000000-0005-0000-0000-0000F1130000}"/>
    <cellStyle name="=C:\WINNT35\SYSTEM32\COMMAND.COM 2 20" xfId="5115" xr:uid="{00000000-0005-0000-0000-0000F2130000}"/>
    <cellStyle name="=C:\WINNT35\SYSTEM32\COMMAND.COM 2 21" xfId="5116" xr:uid="{00000000-0005-0000-0000-0000F3130000}"/>
    <cellStyle name="=C:\WINNT35\SYSTEM32\COMMAND.COM 2 22" xfId="5117" xr:uid="{00000000-0005-0000-0000-0000F4130000}"/>
    <cellStyle name="=C:\WINNT35\SYSTEM32\COMMAND.COM 2 23" xfId="5118" xr:uid="{00000000-0005-0000-0000-0000F5130000}"/>
    <cellStyle name="=C:\WINNT35\SYSTEM32\COMMAND.COM 2 24" xfId="5119" xr:uid="{00000000-0005-0000-0000-0000F6130000}"/>
    <cellStyle name="=C:\WINNT35\SYSTEM32\COMMAND.COM 2 25" xfId="5120" xr:uid="{00000000-0005-0000-0000-0000F7130000}"/>
    <cellStyle name="=C:\WINNT35\SYSTEM32\COMMAND.COM 2 26" xfId="5121" xr:uid="{00000000-0005-0000-0000-0000F8130000}"/>
    <cellStyle name="=C:\WINNT35\SYSTEM32\COMMAND.COM 2 27" xfId="5122" xr:uid="{00000000-0005-0000-0000-0000F9130000}"/>
    <cellStyle name="=C:\WINNT35\SYSTEM32\COMMAND.COM 2 28" xfId="5123" xr:uid="{00000000-0005-0000-0000-0000FA130000}"/>
    <cellStyle name="=C:\WINNT35\SYSTEM32\COMMAND.COM 2 29" xfId="5124" xr:uid="{00000000-0005-0000-0000-0000FB130000}"/>
    <cellStyle name="=C:\WINNT35\SYSTEM32\COMMAND.COM 2 3" xfId="5125" xr:uid="{00000000-0005-0000-0000-0000FC130000}"/>
    <cellStyle name="=C:\WINNT35\SYSTEM32\COMMAND.COM 2 3 10" xfId="5126" xr:uid="{00000000-0005-0000-0000-0000FD130000}"/>
    <cellStyle name="=C:\WINNT35\SYSTEM32\COMMAND.COM 2 3 11" xfId="5127" xr:uid="{00000000-0005-0000-0000-0000FE130000}"/>
    <cellStyle name="=C:\WINNT35\SYSTEM32\COMMAND.COM 2 3 12" xfId="5128" xr:uid="{00000000-0005-0000-0000-0000FF130000}"/>
    <cellStyle name="=C:\WINNT35\SYSTEM32\COMMAND.COM 2 3 13" xfId="5129" xr:uid="{00000000-0005-0000-0000-000000140000}"/>
    <cellStyle name="=C:\WINNT35\SYSTEM32\COMMAND.COM 2 3 14" xfId="5130" xr:uid="{00000000-0005-0000-0000-000001140000}"/>
    <cellStyle name="=C:\WINNT35\SYSTEM32\COMMAND.COM 2 3 15" xfId="5131" xr:uid="{00000000-0005-0000-0000-000002140000}"/>
    <cellStyle name="=C:\WINNT35\SYSTEM32\COMMAND.COM 2 3 16" xfId="5132" xr:uid="{00000000-0005-0000-0000-000003140000}"/>
    <cellStyle name="=C:\WINNT35\SYSTEM32\COMMAND.COM 2 3 17" xfId="5133" xr:uid="{00000000-0005-0000-0000-000004140000}"/>
    <cellStyle name="=C:\WINNT35\SYSTEM32\COMMAND.COM 2 3 18" xfId="5134" xr:uid="{00000000-0005-0000-0000-000005140000}"/>
    <cellStyle name="=C:\WINNT35\SYSTEM32\COMMAND.COM 2 3 2" xfId="5135" xr:uid="{00000000-0005-0000-0000-000006140000}"/>
    <cellStyle name="=C:\WINNT35\SYSTEM32\COMMAND.COM 2 3 3" xfId="5136" xr:uid="{00000000-0005-0000-0000-000007140000}"/>
    <cellStyle name="=C:\WINNT35\SYSTEM32\COMMAND.COM 2 3 4" xfId="5137" xr:uid="{00000000-0005-0000-0000-000008140000}"/>
    <cellStyle name="=C:\WINNT35\SYSTEM32\COMMAND.COM 2 3 5" xfId="5138" xr:uid="{00000000-0005-0000-0000-000009140000}"/>
    <cellStyle name="=C:\WINNT35\SYSTEM32\COMMAND.COM 2 3 6" xfId="5139" xr:uid="{00000000-0005-0000-0000-00000A140000}"/>
    <cellStyle name="=C:\WINNT35\SYSTEM32\COMMAND.COM 2 3 7" xfId="5140" xr:uid="{00000000-0005-0000-0000-00000B140000}"/>
    <cellStyle name="=C:\WINNT35\SYSTEM32\COMMAND.COM 2 3 8" xfId="5141" xr:uid="{00000000-0005-0000-0000-00000C140000}"/>
    <cellStyle name="=C:\WINNT35\SYSTEM32\COMMAND.COM 2 3 9" xfId="5142" xr:uid="{00000000-0005-0000-0000-00000D140000}"/>
    <cellStyle name="=C:\WINNT35\SYSTEM32\COMMAND.COM 2 3_Shortname" xfId="5143" xr:uid="{00000000-0005-0000-0000-00000E140000}"/>
    <cellStyle name="=C:\WINNT35\SYSTEM32\COMMAND.COM 2 30" xfId="5144" xr:uid="{00000000-0005-0000-0000-00000F140000}"/>
    <cellStyle name="=C:\WINNT35\SYSTEM32\COMMAND.COM 2 31" xfId="5145" xr:uid="{00000000-0005-0000-0000-000010140000}"/>
    <cellStyle name="=C:\WINNT35\SYSTEM32\COMMAND.COM 2 32" xfId="5146" xr:uid="{00000000-0005-0000-0000-000011140000}"/>
    <cellStyle name="=C:\WINNT35\SYSTEM32\COMMAND.COM 2 33" xfId="5147" xr:uid="{00000000-0005-0000-0000-000012140000}"/>
    <cellStyle name="=C:\WINNT35\SYSTEM32\COMMAND.COM 2 34" xfId="5148" xr:uid="{00000000-0005-0000-0000-000013140000}"/>
    <cellStyle name="=C:\WINNT35\SYSTEM32\COMMAND.COM 2 35" xfId="5149" xr:uid="{00000000-0005-0000-0000-000014140000}"/>
    <cellStyle name="=C:\WINNT35\SYSTEM32\COMMAND.COM 2 36" xfId="5150" xr:uid="{00000000-0005-0000-0000-000015140000}"/>
    <cellStyle name="=C:\WINNT35\SYSTEM32\COMMAND.COM 2 37" xfId="5151" xr:uid="{00000000-0005-0000-0000-000016140000}"/>
    <cellStyle name="=C:\WINNT35\SYSTEM32\COMMAND.COM 2 38" xfId="5152" xr:uid="{00000000-0005-0000-0000-000017140000}"/>
    <cellStyle name="=C:\WINNT35\SYSTEM32\COMMAND.COM 2 39" xfId="5153" xr:uid="{00000000-0005-0000-0000-000018140000}"/>
    <cellStyle name="=C:\WINNT35\SYSTEM32\COMMAND.COM 2 4" xfId="5154" xr:uid="{00000000-0005-0000-0000-000019140000}"/>
    <cellStyle name="=C:\WINNT35\SYSTEM32\COMMAND.COM 2 4 10" xfId="5155" xr:uid="{00000000-0005-0000-0000-00001A140000}"/>
    <cellStyle name="=C:\WINNT35\SYSTEM32\COMMAND.COM 2 4 11" xfId="5156" xr:uid="{00000000-0005-0000-0000-00001B140000}"/>
    <cellStyle name="=C:\WINNT35\SYSTEM32\COMMAND.COM 2 4 12" xfId="5157" xr:uid="{00000000-0005-0000-0000-00001C140000}"/>
    <cellStyle name="=C:\WINNT35\SYSTEM32\COMMAND.COM 2 4 13" xfId="5158" xr:uid="{00000000-0005-0000-0000-00001D140000}"/>
    <cellStyle name="=C:\WINNT35\SYSTEM32\COMMAND.COM 2 4 14" xfId="5159" xr:uid="{00000000-0005-0000-0000-00001E140000}"/>
    <cellStyle name="=C:\WINNT35\SYSTEM32\COMMAND.COM 2 4 15" xfId="5160" xr:uid="{00000000-0005-0000-0000-00001F140000}"/>
    <cellStyle name="=C:\WINNT35\SYSTEM32\COMMAND.COM 2 4 16" xfId="5161" xr:uid="{00000000-0005-0000-0000-000020140000}"/>
    <cellStyle name="=C:\WINNT35\SYSTEM32\COMMAND.COM 2 4 17" xfId="5162" xr:uid="{00000000-0005-0000-0000-000021140000}"/>
    <cellStyle name="=C:\WINNT35\SYSTEM32\COMMAND.COM 2 4 18" xfId="5163" xr:uid="{00000000-0005-0000-0000-000022140000}"/>
    <cellStyle name="=C:\WINNT35\SYSTEM32\COMMAND.COM 2 4 2" xfId="5164" xr:uid="{00000000-0005-0000-0000-000023140000}"/>
    <cellStyle name="=C:\WINNT35\SYSTEM32\COMMAND.COM 2 4 3" xfId="5165" xr:uid="{00000000-0005-0000-0000-000024140000}"/>
    <cellStyle name="=C:\WINNT35\SYSTEM32\COMMAND.COM 2 4 4" xfId="5166" xr:uid="{00000000-0005-0000-0000-000025140000}"/>
    <cellStyle name="=C:\WINNT35\SYSTEM32\COMMAND.COM 2 4 5" xfId="5167" xr:uid="{00000000-0005-0000-0000-000026140000}"/>
    <cellStyle name="=C:\WINNT35\SYSTEM32\COMMAND.COM 2 4 6" xfId="5168" xr:uid="{00000000-0005-0000-0000-000027140000}"/>
    <cellStyle name="=C:\WINNT35\SYSTEM32\COMMAND.COM 2 4 7" xfId="5169" xr:uid="{00000000-0005-0000-0000-000028140000}"/>
    <cellStyle name="=C:\WINNT35\SYSTEM32\COMMAND.COM 2 4 8" xfId="5170" xr:uid="{00000000-0005-0000-0000-000029140000}"/>
    <cellStyle name="=C:\WINNT35\SYSTEM32\COMMAND.COM 2 4 9" xfId="5171" xr:uid="{00000000-0005-0000-0000-00002A140000}"/>
    <cellStyle name="=C:\WINNT35\SYSTEM32\COMMAND.COM 2 4_Shortname" xfId="5172" xr:uid="{00000000-0005-0000-0000-00002B140000}"/>
    <cellStyle name="=C:\WINNT35\SYSTEM32\COMMAND.COM 2 40" xfId="5173" xr:uid="{00000000-0005-0000-0000-00002C140000}"/>
    <cellStyle name="=C:\WINNT35\SYSTEM32\COMMAND.COM 2 41" xfId="5174" xr:uid="{00000000-0005-0000-0000-00002D140000}"/>
    <cellStyle name="=C:\WINNT35\SYSTEM32\COMMAND.COM 2 42" xfId="5175" xr:uid="{00000000-0005-0000-0000-00002E140000}"/>
    <cellStyle name="=C:\WINNT35\SYSTEM32\COMMAND.COM 2 43" xfId="5176" xr:uid="{00000000-0005-0000-0000-00002F140000}"/>
    <cellStyle name="=C:\WINNT35\SYSTEM32\COMMAND.COM 2 44" xfId="5177" xr:uid="{00000000-0005-0000-0000-000030140000}"/>
    <cellStyle name="=C:\WINNT35\SYSTEM32\COMMAND.COM 2 45" xfId="5178" xr:uid="{00000000-0005-0000-0000-000031140000}"/>
    <cellStyle name="=C:\WINNT35\SYSTEM32\COMMAND.COM 2 46" xfId="5179" xr:uid="{00000000-0005-0000-0000-000032140000}"/>
    <cellStyle name="=C:\WINNT35\SYSTEM32\COMMAND.COM 2 47" xfId="5180" xr:uid="{00000000-0005-0000-0000-000033140000}"/>
    <cellStyle name="=C:\WINNT35\SYSTEM32\COMMAND.COM 2 48" xfId="5181" xr:uid="{00000000-0005-0000-0000-000034140000}"/>
    <cellStyle name="=C:\WINNT35\SYSTEM32\COMMAND.COM 2 49" xfId="5182" xr:uid="{00000000-0005-0000-0000-000035140000}"/>
    <cellStyle name="=C:\WINNT35\SYSTEM32\COMMAND.COM 2 5" xfId="5183" xr:uid="{00000000-0005-0000-0000-000036140000}"/>
    <cellStyle name="=C:\WINNT35\SYSTEM32\COMMAND.COM 2 5 10" xfId="5184" xr:uid="{00000000-0005-0000-0000-000037140000}"/>
    <cellStyle name="=C:\WINNT35\SYSTEM32\COMMAND.COM 2 5 11" xfId="5185" xr:uid="{00000000-0005-0000-0000-000038140000}"/>
    <cellStyle name="=C:\WINNT35\SYSTEM32\COMMAND.COM 2 5 12" xfId="5186" xr:uid="{00000000-0005-0000-0000-000039140000}"/>
    <cellStyle name="=C:\WINNT35\SYSTEM32\COMMAND.COM 2 5 13" xfId="5187" xr:uid="{00000000-0005-0000-0000-00003A140000}"/>
    <cellStyle name="=C:\WINNT35\SYSTEM32\COMMAND.COM 2 5 14" xfId="5188" xr:uid="{00000000-0005-0000-0000-00003B140000}"/>
    <cellStyle name="=C:\WINNT35\SYSTEM32\COMMAND.COM 2 5 15" xfId="5189" xr:uid="{00000000-0005-0000-0000-00003C140000}"/>
    <cellStyle name="=C:\WINNT35\SYSTEM32\COMMAND.COM 2 5 16" xfId="5190" xr:uid="{00000000-0005-0000-0000-00003D140000}"/>
    <cellStyle name="=C:\WINNT35\SYSTEM32\COMMAND.COM 2 5 17" xfId="5191" xr:uid="{00000000-0005-0000-0000-00003E140000}"/>
    <cellStyle name="=C:\WINNT35\SYSTEM32\COMMAND.COM 2 5 18" xfId="5192" xr:uid="{00000000-0005-0000-0000-00003F140000}"/>
    <cellStyle name="=C:\WINNT35\SYSTEM32\COMMAND.COM 2 5 2" xfId="5193" xr:uid="{00000000-0005-0000-0000-000040140000}"/>
    <cellStyle name="=C:\WINNT35\SYSTEM32\COMMAND.COM 2 5 3" xfId="5194" xr:uid="{00000000-0005-0000-0000-000041140000}"/>
    <cellStyle name="=C:\WINNT35\SYSTEM32\COMMAND.COM 2 5 4" xfId="5195" xr:uid="{00000000-0005-0000-0000-000042140000}"/>
    <cellStyle name="=C:\WINNT35\SYSTEM32\COMMAND.COM 2 5 5" xfId="5196" xr:uid="{00000000-0005-0000-0000-000043140000}"/>
    <cellStyle name="=C:\WINNT35\SYSTEM32\COMMAND.COM 2 5 6" xfId="5197" xr:uid="{00000000-0005-0000-0000-000044140000}"/>
    <cellStyle name="=C:\WINNT35\SYSTEM32\COMMAND.COM 2 5 7" xfId="5198" xr:uid="{00000000-0005-0000-0000-000045140000}"/>
    <cellStyle name="=C:\WINNT35\SYSTEM32\COMMAND.COM 2 5 8" xfId="5199" xr:uid="{00000000-0005-0000-0000-000046140000}"/>
    <cellStyle name="=C:\WINNT35\SYSTEM32\COMMAND.COM 2 5 9" xfId="5200" xr:uid="{00000000-0005-0000-0000-000047140000}"/>
    <cellStyle name="=C:\WINNT35\SYSTEM32\COMMAND.COM 2 5_Shortname" xfId="5201" xr:uid="{00000000-0005-0000-0000-000048140000}"/>
    <cellStyle name="=C:\WINNT35\SYSTEM32\COMMAND.COM 2 50" xfId="5202" xr:uid="{00000000-0005-0000-0000-000049140000}"/>
    <cellStyle name="=C:\WINNT35\SYSTEM32\COMMAND.COM 2 51" xfId="5203" xr:uid="{00000000-0005-0000-0000-00004A140000}"/>
    <cellStyle name="=C:\WINNT35\SYSTEM32\COMMAND.COM 2 52" xfId="5204" xr:uid="{00000000-0005-0000-0000-00004B140000}"/>
    <cellStyle name="=C:\WINNT35\SYSTEM32\COMMAND.COM 2 53" xfId="5205" xr:uid="{00000000-0005-0000-0000-00004C140000}"/>
    <cellStyle name="=C:\WINNT35\SYSTEM32\COMMAND.COM 2 54" xfId="5206" xr:uid="{00000000-0005-0000-0000-00004D140000}"/>
    <cellStyle name="=C:\WINNT35\SYSTEM32\COMMAND.COM 2 55" xfId="5207" xr:uid="{00000000-0005-0000-0000-00004E140000}"/>
    <cellStyle name="=C:\WINNT35\SYSTEM32\COMMAND.COM 2 56" xfId="5208" xr:uid="{00000000-0005-0000-0000-00004F140000}"/>
    <cellStyle name="=C:\WINNT35\SYSTEM32\COMMAND.COM 2 57" xfId="5209" xr:uid="{00000000-0005-0000-0000-000050140000}"/>
    <cellStyle name="=C:\WINNT35\SYSTEM32\COMMAND.COM 2 58" xfId="5210" xr:uid="{00000000-0005-0000-0000-000051140000}"/>
    <cellStyle name="=C:\WINNT35\SYSTEM32\COMMAND.COM 2 6" xfId="5211" xr:uid="{00000000-0005-0000-0000-000052140000}"/>
    <cellStyle name="=C:\WINNT35\SYSTEM32\COMMAND.COM 2 6 10" xfId="5212" xr:uid="{00000000-0005-0000-0000-000053140000}"/>
    <cellStyle name="=C:\WINNT35\SYSTEM32\COMMAND.COM 2 6 11" xfId="5213" xr:uid="{00000000-0005-0000-0000-000054140000}"/>
    <cellStyle name="=C:\WINNT35\SYSTEM32\COMMAND.COM 2 6 12" xfId="5214" xr:uid="{00000000-0005-0000-0000-000055140000}"/>
    <cellStyle name="=C:\WINNT35\SYSTEM32\COMMAND.COM 2 6 13" xfId="5215" xr:uid="{00000000-0005-0000-0000-000056140000}"/>
    <cellStyle name="=C:\WINNT35\SYSTEM32\COMMAND.COM 2 6 14" xfId="5216" xr:uid="{00000000-0005-0000-0000-000057140000}"/>
    <cellStyle name="=C:\WINNT35\SYSTEM32\COMMAND.COM 2 6 15" xfId="5217" xr:uid="{00000000-0005-0000-0000-000058140000}"/>
    <cellStyle name="=C:\WINNT35\SYSTEM32\COMMAND.COM 2 6 16" xfId="5218" xr:uid="{00000000-0005-0000-0000-000059140000}"/>
    <cellStyle name="=C:\WINNT35\SYSTEM32\COMMAND.COM 2 6 17" xfId="5219" xr:uid="{00000000-0005-0000-0000-00005A140000}"/>
    <cellStyle name="=C:\WINNT35\SYSTEM32\COMMAND.COM 2 6 18" xfId="5220" xr:uid="{00000000-0005-0000-0000-00005B140000}"/>
    <cellStyle name="=C:\WINNT35\SYSTEM32\COMMAND.COM 2 6 2" xfId="5221" xr:uid="{00000000-0005-0000-0000-00005C140000}"/>
    <cellStyle name="=C:\WINNT35\SYSTEM32\COMMAND.COM 2 6 3" xfId="5222" xr:uid="{00000000-0005-0000-0000-00005D140000}"/>
    <cellStyle name="=C:\WINNT35\SYSTEM32\COMMAND.COM 2 6 4" xfId="5223" xr:uid="{00000000-0005-0000-0000-00005E140000}"/>
    <cellStyle name="=C:\WINNT35\SYSTEM32\COMMAND.COM 2 6 5" xfId="5224" xr:uid="{00000000-0005-0000-0000-00005F140000}"/>
    <cellStyle name="=C:\WINNT35\SYSTEM32\COMMAND.COM 2 6 6" xfId="5225" xr:uid="{00000000-0005-0000-0000-000060140000}"/>
    <cellStyle name="=C:\WINNT35\SYSTEM32\COMMAND.COM 2 6 7" xfId="5226" xr:uid="{00000000-0005-0000-0000-000061140000}"/>
    <cellStyle name="=C:\WINNT35\SYSTEM32\COMMAND.COM 2 6 8" xfId="5227" xr:uid="{00000000-0005-0000-0000-000062140000}"/>
    <cellStyle name="=C:\WINNT35\SYSTEM32\COMMAND.COM 2 6 9" xfId="5228" xr:uid="{00000000-0005-0000-0000-000063140000}"/>
    <cellStyle name="=C:\WINNT35\SYSTEM32\COMMAND.COM 2 6_Shortname" xfId="5229" xr:uid="{00000000-0005-0000-0000-000064140000}"/>
    <cellStyle name="=C:\WINNT35\SYSTEM32\COMMAND.COM 2 7" xfId="5230" xr:uid="{00000000-0005-0000-0000-000065140000}"/>
    <cellStyle name="=C:\WINNT35\SYSTEM32\COMMAND.COM 2 7 10" xfId="5231" xr:uid="{00000000-0005-0000-0000-000066140000}"/>
    <cellStyle name="=C:\WINNT35\SYSTEM32\COMMAND.COM 2 7 11" xfId="5232" xr:uid="{00000000-0005-0000-0000-000067140000}"/>
    <cellStyle name="=C:\WINNT35\SYSTEM32\COMMAND.COM 2 7 12" xfId="5233" xr:uid="{00000000-0005-0000-0000-000068140000}"/>
    <cellStyle name="=C:\WINNT35\SYSTEM32\COMMAND.COM 2 7 13" xfId="5234" xr:uid="{00000000-0005-0000-0000-000069140000}"/>
    <cellStyle name="=C:\WINNT35\SYSTEM32\COMMAND.COM 2 7 14" xfId="5235" xr:uid="{00000000-0005-0000-0000-00006A140000}"/>
    <cellStyle name="=C:\WINNT35\SYSTEM32\COMMAND.COM 2 7 15" xfId="5236" xr:uid="{00000000-0005-0000-0000-00006B140000}"/>
    <cellStyle name="=C:\WINNT35\SYSTEM32\COMMAND.COM 2 7 16" xfId="5237" xr:uid="{00000000-0005-0000-0000-00006C140000}"/>
    <cellStyle name="=C:\WINNT35\SYSTEM32\COMMAND.COM 2 7 17" xfId="5238" xr:uid="{00000000-0005-0000-0000-00006D140000}"/>
    <cellStyle name="=C:\WINNT35\SYSTEM32\COMMAND.COM 2 7 18" xfId="5239" xr:uid="{00000000-0005-0000-0000-00006E140000}"/>
    <cellStyle name="=C:\WINNT35\SYSTEM32\COMMAND.COM 2 7 2" xfId="5240" xr:uid="{00000000-0005-0000-0000-00006F140000}"/>
    <cellStyle name="=C:\WINNT35\SYSTEM32\COMMAND.COM 2 7 3" xfId="5241" xr:uid="{00000000-0005-0000-0000-000070140000}"/>
    <cellStyle name="=C:\WINNT35\SYSTEM32\COMMAND.COM 2 7 4" xfId="5242" xr:uid="{00000000-0005-0000-0000-000071140000}"/>
    <cellStyle name="=C:\WINNT35\SYSTEM32\COMMAND.COM 2 7 5" xfId="5243" xr:uid="{00000000-0005-0000-0000-000072140000}"/>
    <cellStyle name="=C:\WINNT35\SYSTEM32\COMMAND.COM 2 7 6" xfId="5244" xr:uid="{00000000-0005-0000-0000-000073140000}"/>
    <cellStyle name="=C:\WINNT35\SYSTEM32\COMMAND.COM 2 7 7" xfId="5245" xr:uid="{00000000-0005-0000-0000-000074140000}"/>
    <cellStyle name="=C:\WINNT35\SYSTEM32\COMMAND.COM 2 7 8" xfId="5246" xr:uid="{00000000-0005-0000-0000-000075140000}"/>
    <cellStyle name="=C:\WINNT35\SYSTEM32\COMMAND.COM 2 7 9" xfId="5247" xr:uid="{00000000-0005-0000-0000-000076140000}"/>
    <cellStyle name="=C:\WINNT35\SYSTEM32\COMMAND.COM 2 7_Shortname" xfId="5248" xr:uid="{00000000-0005-0000-0000-000077140000}"/>
    <cellStyle name="=C:\WINNT35\SYSTEM32\COMMAND.COM 2 8" xfId="5249" xr:uid="{00000000-0005-0000-0000-000078140000}"/>
    <cellStyle name="=C:\WINNT35\SYSTEM32\COMMAND.COM 2 8 10" xfId="5250" xr:uid="{00000000-0005-0000-0000-000079140000}"/>
    <cellStyle name="=C:\WINNT35\SYSTEM32\COMMAND.COM 2 8 11" xfId="5251" xr:uid="{00000000-0005-0000-0000-00007A140000}"/>
    <cellStyle name="=C:\WINNT35\SYSTEM32\COMMAND.COM 2 8 12" xfId="5252" xr:uid="{00000000-0005-0000-0000-00007B140000}"/>
    <cellStyle name="=C:\WINNT35\SYSTEM32\COMMAND.COM 2 8 13" xfId="5253" xr:uid="{00000000-0005-0000-0000-00007C140000}"/>
    <cellStyle name="=C:\WINNT35\SYSTEM32\COMMAND.COM 2 8 14" xfId="5254" xr:uid="{00000000-0005-0000-0000-00007D140000}"/>
    <cellStyle name="=C:\WINNT35\SYSTEM32\COMMAND.COM 2 8 15" xfId="5255" xr:uid="{00000000-0005-0000-0000-00007E140000}"/>
    <cellStyle name="=C:\WINNT35\SYSTEM32\COMMAND.COM 2 8 16" xfId="5256" xr:uid="{00000000-0005-0000-0000-00007F140000}"/>
    <cellStyle name="=C:\WINNT35\SYSTEM32\COMMAND.COM 2 8 17" xfId="5257" xr:uid="{00000000-0005-0000-0000-000080140000}"/>
    <cellStyle name="=C:\WINNT35\SYSTEM32\COMMAND.COM 2 8 18" xfId="5258" xr:uid="{00000000-0005-0000-0000-000081140000}"/>
    <cellStyle name="=C:\WINNT35\SYSTEM32\COMMAND.COM 2 8 2" xfId="5259" xr:uid="{00000000-0005-0000-0000-000082140000}"/>
    <cellStyle name="=C:\WINNT35\SYSTEM32\COMMAND.COM 2 8 3" xfId="5260" xr:uid="{00000000-0005-0000-0000-000083140000}"/>
    <cellStyle name="=C:\WINNT35\SYSTEM32\COMMAND.COM 2 8 4" xfId="5261" xr:uid="{00000000-0005-0000-0000-000084140000}"/>
    <cellStyle name="=C:\WINNT35\SYSTEM32\COMMAND.COM 2 8 5" xfId="5262" xr:uid="{00000000-0005-0000-0000-000085140000}"/>
    <cellStyle name="=C:\WINNT35\SYSTEM32\COMMAND.COM 2 8 6" xfId="5263" xr:uid="{00000000-0005-0000-0000-000086140000}"/>
    <cellStyle name="=C:\WINNT35\SYSTEM32\COMMAND.COM 2 8 7" xfId="5264" xr:uid="{00000000-0005-0000-0000-000087140000}"/>
    <cellStyle name="=C:\WINNT35\SYSTEM32\COMMAND.COM 2 8 8" xfId="5265" xr:uid="{00000000-0005-0000-0000-000088140000}"/>
    <cellStyle name="=C:\WINNT35\SYSTEM32\COMMAND.COM 2 8 9" xfId="5266" xr:uid="{00000000-0005-0000-0000-000089140000}"/>
    <cellStyle name="=C:\WINNT35\SYSTEM32\COMMAND.COM 2 8_Shortname" xfId="5267" xr:uid="{00000000-0005-0000-0000-00008A140000}"/>
    <cellStyle name="=C:\WINNT35\SYSTEM32\COMMAND.COM 2 9" xfId="5268" xr:uid="{00000000-0005-0000-0000-00008B140000}"/>
    <cellStyle name="=C:\WINNT35\SYSTEM32\COMMAND.COM 2 9 10" xfId="5269" xr:uid="{00000000-0005-0000-0000-00008C140000}"/>
    <cellStyle name="=C:\WINNT35\SYSTEM32\COMMAND.COM 2 9 11" xfId="5270" xr:uid="{00000000-0005-0000-0000-00008D140000}"/>
    <cellStyle name="=C:\WINNT35\SYSTEM32\COMMAND.COM 2 9 12" xfId="5271" xr:uid="{00000000-0005-0000-0000-00008E140000}"/>
    <cellStyle name="=C:\WINNT35\SYSTEM32\COMMAND.COM 2 9 13" xfId="5272" xr:uid="{00000000-0005-0000-0000-00008F140000}"/>
    <cellStyle name="=C:\WINNT35\SYSTEM32\COMMAND.COM 2 9 14" xfId="5273" xr:uid="{00000000-0005-0000-0000-000090140000}"/>
    <cellStyle name="=C:\WINNT35\SYSTEM32\COMMAND.COM 2 9 15" xfId="5274" xr:uid="{00000000-0005-0000-0000-000091140000}"/>
    <cellStyle name="=C:\WINNT35\SYSTEM32\COMMAND.COM 2 9 16" xfId="5275" xr:uid="{00000000-0005-0000-0000-000092140000}"/>
    <cellStyle name="=C:\WINNT35\SYSTEM32\COMMAND.COM 2 9 17" xfId="5276" xr:uid="{00000000-0005-0000-0000-000093140000}"/>
    <cellStyle name="=C:\WINNT35\SYSTEM32\COMMAND.COM 2 9 18" xfId="5277" xr:uid="{00000000-0005-0000-0000-000094140000}"/>
    <cellStyle name="=C:\WINNT35\SYSTEM32\COMMAND.COM 2 9 2" xfId="5278" xr:uid="{00000000-0005-0000-0000-000095140000}"/>
    <cellStyle name="=C:\WINNT35\SYSTEM32\COMMAND.COM 2 9 3" xfId="5279" xr:uid="{00000000-0005-0000-0000-000096140000}"/>
    <cellStyle name="=C:\WINNT35\SYSTEM32\COMMAND.COM 2 9 4" xfId="5280" xr:uid="{00000000-0005-0000-0000-000097140000}"/>
    <cellStyle name="=C:\WINNT35\SYSTEM32\COMMAND.COM 2 9 5" xfId="5281" xr:uid="{00000000-0005-0000-0000-000098140000}"/>
    <cellStyle name="=C:\WINNT35\SYSTEM32\COMMAND.COM 2 9 6" xfId="5282" xr:uid="{00000000-0005-0000-0000-000099140000}"/>
    <cellStyle name="=C:\WINNT35\SYSTEM32\COMMAND.COM 2 9 7" xfId="5283" xr:uid="{00000000-0005-0000-0000-00009A140000}"/>
    <cellStyle name="=C:\WINNT35\SYSTEM32\COMMAND.COM 2 9 8" xfId="5284" xr:uid="{00000000-0005-0000-0000-00009B140000}"/>
    <cellStyle name="=C:\WINNT35\SYSTEM32\COMMAND.COM 2 9 9" xfId="5285" xr:uid="{00000000-0005-0000-0000-00009C140000}"/>
    <cellStyle name="=C:\WINNT35\SYSTEM32\COMMAND.COM 2 9_Shortname" xfId="5286" xr:uid="{00000000-0005-0000-0000-00009D140000}"/>
    <cellStyle name="=C:\WINNT35\SYSTEM32\COMMAND.COM 2_Shortname" xfId="5287" xr:uid="{00000000-0005-0000-0000-00009E140000}"/>
    <cellStyle name="=C:\WINNT35\SYSTEM32\COMMAND.COM 3" xfId="5288" xr:uid="{00000000-0005-0000-0000-00009F140000}"/>
    <cellStyle name="=C:\WINNT35\SYSTEM32\COMMAND.COM 3 10" xfId="5289" xr:uid="{00000000-0005-0000-0000-0000A0140000}"/>
    <cellStyle name="=C:\WINNT35\SYSTEM32\COMMAND.COM 3 11" xfId="5290" xr:uid="{00000000-0005-0000-0000-0000A1140000}"/>
    <cellStyle name="=C:\WINNT35\SYSTEM32\COMMAND.COM 3 12" xfId="5291" xr:uid="{00000000-0005-0000-0000-0000A2140000}"/>
    <cellStyle name="=C:\WINNT35\SYSTEM32\COMMAND.COM 3 13" xfId="5292" xr:uid="{00000000-0005-0000-0000-0000A3140000}"/>
    <cellStyle name="=C:\WINNT35\SYSTEM32\COMMAND.COM 3 14" xfId="5293" xr:uid="{00000000-0005-0000-0000-0000A4140000}"/>
    <cellStyle name="=C:\WINNT35\SYSTEM32\COMMAND.COM 3 15" xfId="5294" xr:uid="{00000000-0005-0000-0000-0000A5140000}"/>
    <cellStyle name="=C:\WINNT35\SYSTEM32\COMMAND.COM 3 16" xfId="5295" xr:uid="{00000000-0005-0000-0000-0000A6140000}"/>
    <cellStyle name="=C:\WINNT35\SYSTEM32\COMMAND.COM 3 17" xfId="5296" xr:uid="{00000000-0005-0000-0000-0000A7140000}"/>
    <cellStyle name="=C:\WINNT35\SYSTEM32\COMMAND.COM 3 2" xfId="5297" xr:uid="{00000000-0005-0000-0000-0000A8140000}"/>
    <cellStyle name="=C:\WINNT35\SYSTEM32\COMMAND.COM 3 3" xfId="5298" xr:uid="{00000000-0005-0000-0000-0000A9140000}"/>
    <cellStyle name="=C:\WINNT35\SYSTEM32\COMMAND.COM 3 4" xfId="5299" xr:uid="{00000000-0005-0000-0000-0000AA140000}"/>
    <cellStyle name="=C:\WINNT35\SYSTEM32\COMMAND.COM 3 5" xfId="5300" xr:uid="{00000000-0005-0000-0000-0000AB140000}"/>
    <cellStyle name="=C:\WINNT35\SYSTEM32\COMMAND.COM 3 6" xfId="5301" xr:uid="{00000000-0005-0000-0000-0000AC140000}"/>
    <cellStyle name="=C:\WINNT35\SYSTEM32\COMMAND.COM 3 7" xfId="5302" xr:uid="{00000000-0005-0000-0000-0000AD140000}"/>
    <cellStyle name="=C:\WINNT35\SYSTEM32\COMMAND.COM 3 8" xfId="5303" xr:uid="{00000000-0005-0000-0000-0000AE140000}"/>
    <cellStyle name="=C:\WINNT35\SYSTEM32\COMMAND.COM 3 9" xfId="5304" xr:uid="{00000000-0005-0000-0000-0000AF140000}"/>
    <cellStyle name="=C:\WINNT35\SYSTEM32\COMMAND.COM 3_Shortname" xfId="5305" xr:uid="{00000000-0005-0000-0000-0000B0140000}"/>
    <cellStyle name="=C:\WINNT35\SYSTEM32\COMMAND.COM 4" xfId="5306" xr:uid="{00000000-0005-0000-0000-0000B1140000}"/>
    <cellStyle name="=C:\WINNT35\SYSTEM32\COMMAND.COM 5" xfId="5307" xr:uid="{00000000-0005-0000-0000-0000B2140000}"/>
    <cellStyle name="=C:\WINNT35\SYSTEM32\COMMAND.COM_8 Market conditions" xfId="5308" xr:uid="{00000000-0005-0000-0000-0000B3140000}"/>
    <cellStyle name="1 antraštė" xfId="5309" xr:uid="{00000000-0005-0000-0000-0000B4140000}"/>
    <cellStyle name="1,comma" xfId="5310" xr:uid="{00000000-0005-0000-0000-0000B5140000}"/>
    <cellStyle name="1,comma 2" xfId="5311" xr:uid="{00000000-0005-0000-0000-0000B6140000}"/>
    <cellStyle name="1,comma 2 2" xfId="5312" xr:uid="{00000000-0005-0000-0000-0000B7140000}"/>
    <cellStyle name="1,comma 2_Innskuddsdekning" xfId="5313" xr:uid="{00000000-0005-0000-0000-0000B8140000}"/>
    <cellStyle name="1,comma 3" xfId="5314" xr:uid="{00000000-0005-0000-0000-0000B9140000}"/>
    <cellStyle name="1,comma_Adjustment-Hovedtall" xfId="5315" xr:uid="{00000000-0005-0000-0000-0000BA140000}"/>
    <cellStyle name="2 antraštė" xfId="5316" xr:uid="{00000000-0005-0000-0000-0000BB140000}"/>
    <cellStyle name="20 % - Aksentti1" xfId="5317" xr:uid="{00000000-0005-0000-0000-0000BC140000}"/>
    <cellStyle name="20 % - Aksentti2" xfId="5318" xr:uid="{00000000-0005-0000-0000-0000BD140000}"/>
    <cellStyle name="20 % - Aksentti3" xfId="5319" xr:uid="{00000000-0005-0000-0000-0000BE140000}"/>
    <cellStyle name="20 % - Aksentti4" xfId="5320" xr:uid="{00000000-0005-0000-0000-0000BF140000}"/>
    <cellStyle name="20 % - Aksentti5" xfId="5321" xr:uid="{00000000-0005-0000-0000-0000C0140000}"/>
    <cellStyle name="20 % - Aksentti6" xfId="5322" xr:uid="{00000000-0005-0000-0000-0000C1140000}"/>
    <cellStyle name="20 % - Markeringsfarve1" xfId="5323" xr:uid="{00000000-0005-0000-0000-0000C2140000}"/>
    <cellStyle name="20 % - Markeringsfarve2" xfId="5324" xr:uid="{00000000-0005-0000-0000-0000C3140000}"/>
    <cellStyle name="20 % - Markeringsfarve3" xfId="5325" xr:uid="{00000000-0005-0000-0000-0000C4140000}"/>
    <cellStyle name="20 % - Markeringsfarve4" xfId="5326" xr:uid="{00000000-0005-0000-0000-0000C5140000}"/>
    <cellStyle name="20 % - Markeringsfarve5" xfId="5327" xr:uid="{00000000-0005-0000-0000-0000C6140000}"/>
    <cellStyle name="20 % - Markeringsfarve6" xfId="5328" xr:uid="{00000000-0005-0000-0000-0000C7140000}"/>
    <cellStyle name="20% - 1. jelölőszín" xfId="5329" xr:uid="{00000000-0005-0000-0000-0000C8140000}"/>
    <cellStyle name="20% - 1. jelölőszín 2" xfId="5330" xr:uid="{00000000-0005-0000-0000-0000C9140000}"/>
    <cellStyle name="20% - 1. jelölőszín 2 2" xfId="5331" xr:uid="{00000000-0005-0000-0000-0000CA140000}"/>
    <cellStyle name="20% - 1. jelölőszín 3" xfId="5332" xr:uid="{00000000-0005-0000-0000-0000CB140000}"/>
    <cellStyle name="20% - 1. jelölőszín_20130128_ITS on reporting_Annex I_CA" xfId="5333" xr:uid="{00000000-0005-0000-0000-0000CC140000}"/>
    <cellStyle name="20% - 2. jelölőszín" xfId="5334" xr:uid="{00000000-0005-0000-0000-0000CD140000}"/>
    <cellStyle name="20% - 2. jelölőszín 2" xfId="5335" xr:uid="{00000000-0005-0000-0000-0000CE140000}"/>
    <cellStyle name="20% - 2. jelölőszín 2 2" xfId="5336" xr:uid="{00000000-0005-0000-0000-0000CF140000}"/>
    <cellStyle name="20% - 2. jelölőszín 3" xfId="5337" xr:uid="{00000000-0005-0000-0000-0000D0140000}"/>
    <cellStyle name="20% - 2. jelölőszín_20130128_ITS on reporting_Annex I_CA" xfId="5338" xr:uid="{00000000-0005-0000-0000-0000D1140000}"/>
    <cellStyle name="20% - 3. jelölőszín" xfId="5339" xr:uid="{00000000-0005-0000-0000-0000D2140000}"/>
    <cellStyle name="20% - 3. jelölőszín 2" xfId="5340" xr:uid="{00000000-0005-0000-0000-0000D3140000}"/>
    <cellStyle name="20% - 3. jelölőszín 2 2" xfId="5341" xr:uid="{00000000-0005-0000-0000-0000D4140000}"/>
    <cellStyle name="20% - 3. jelölőszín 3" xfId="5342" xr:uid="{00000000-0005-0000-0000-0000D5140000}"/>
    <cellStyle name="20% - 3. jelölőszín_20130128_ITS on reporting_Annex I_CA" xfId="5343" xr:uid="{00000000-0005-0000-0000-0000D6140000}"/>
    <cellStyle name="20% - 4. jelölőszín" xfId="5344" xr:uid="{00000000-0005-0000-0000-0000D7140000}"/>
    <cellStyle name="20% - 4. jelölőszín 2" xfId="5345" xr:uid="{00000000-0005-0000-0000-0000D8140000}"/>
    <cellStyle name="20% - 4. jelölőszín 2 2" xfId="5346" xr:uid="{00000000-0005-0000-0000-0000D9140000}"/>
    <cellStyle name="20% - 4. jelölőszín 3" xfId="5347" xr:uid="{00000000-0005-0000-0000-0000DA140000}"/>
    <cellStyle name="20% - 4. jelölőszín_20130128_ITS on reporting_Annex I_CA" xfId="5348" xr:uid="{00000000-0005-0000-0000-0000DB140000}"/>
    <cellStyle name="20% - 5. jelölőszín" xfId="5349" xr:uid="{00000000-0005-0000-0000-0000DC140000}"/>
    <cellStyle name="20% - 5. jelölőszín 2" xfId="5350" xr:uid="{00000000-0005-0000-0000-0000DD140000}"/>
    <cellStyle name="20% - 5. jelölőszín 2 2" xfId="5351" xr:uid="{00000000-0005-0000-0000-0000DE140000}"/>
    <cellStyle name="20% - 5. jelölőszín 3" xfId="5352" xr:uid="{00000000-0005-0000-0000-0000DF140000}"/>
    <cellStyle name="20% - 5. jelölőszín_20130128_ITS on reporting_Annex I_CA" xfId="5353" xr:uid="{00000000-0005-0000-0000-0000E0140000}"/>
    <cellStyle name="20% - 6. jelölőszín" xfId="5354" xr:uid="{00000000-0005-0000-0000-0000E1140000}"/>
    <cellStyle name="20% - 6. jelölőszín 2" xfId="5355" xr:uid="{00000000-0005-0000-0000-0000E2140000}"/>
    <cellStyle name="20% - 6. jelölőszín 2 2" xfId="5356" xr:uid="{00000000-0005-0000-0000-0000E3140000}"/>
    <cellStyle name="20% - 6. jelölőszín 3" xfId="5357" xr:uid="{00000000-0005-0000-0000-0000E4140000}"/>
    <cellStyle name="20% - 6. jelölőszín_20130128_ITS on reporting_Annex I_CA" xfId="5358" xr:uid="{00000000-0005-0000-0000-0000E5140000}"/>
    <cellStyle name="20% - Accent1" xfId="5359" xr:uid="{00000000-0005-0000-0000-0000E6140000}"/>
    <cellStyle name="20% - Accent1 10" xfId="5360" xr:uid="{00000000-0005-0000-0000-0000E7140000}"/>
    <cellStyle name="20% - Accent1 10 2" xfId="5361" xr:uid="{00000000-0005-0000-0000-0000E8140000}"/>
    <cellStyle name="20% - Accent1 10 3" xfId="5362" xr:uid="{00000000-0005-0000-0000-0000E9140000}"/>
    <cellStyle name="20% - Accent1 11" xfId="5363" xr:uid="{00000000-0005-0000-0000-0000EA140000}"/>
    <cellStyle name="20% - Accent1 11 2" xfId="5364" xr:uid="{00000000-0005-0000-0000-0000EB140000}"/>
    <cellStyle name="20% - Accent1 11 3" xfId="5365" xr:uid="{00000000-0005-0000-0000-0000EC140000}"/>
    <cellStyle name="20% - Accent1 12" xfId="5366" xr:uid="{00000000-0005-0000-0000-0000ED140000}"/>
    <cellStyle name="20% - Accent1 12 2" xfId="5367" xr:uid="{00000000-0005-0000-0000-0000EE140000}"/>
    <cellStyle name="20% - Accent1 12 3" xfId="5368" xr:uid="{00000000-0005-0000-0000-0000EF140000}"/>
    <cellStyle name="20% - Accent1 13" xfId="5369" xr:uid="{00000000-0005-0000-0000-0000F0140000}"/>
    <cellStyle name="20% - Accent1 13 2" xfId="5370" xr:uid="{00000000-0005-0000-0000-0000F1140000}"/>
    <cellStyle name="20% - Accent1 14" xfId="5371" xr:uid="{00000000-0005-0000-0000-0000F2140000}"/>
    <cellStyle name="20% - Accent1 14 2" xfId="5372" xr:uid="{00000000-0005-0000-0000-0000F3140000}"/>
    <cellStyle name="20% - Accent1 15" xfId="5373" xr:uid="{00000000-0005-0000-0000-0000F4140000}"/>
    <cellStyle name="20% - Accent1 15 2" xfId="5374" xr:uid="{00000000-0005-0000-0000-0000F5140000}"/>
    <cellStyle name="20% - Accent1 16" xfId="5375" xr:uid="{00000000-0005-0000-0000-0000F6140000}"/>
    <cellStyle name="20% - Accent1 16 2" xfId="5376" xr:uid="{00000000-0005-0000-0000-0000F7140000}"/>
    <cellStyle name="20% - Accent1 17" xfId="5377" xr:uid="{00000000-0005-0000-0000-0000F8140000}"/>
    <cellStyle name="20% - Accent1 17 2" xfId="5378" xr:uid="{00000000-0005-0000-0000-0000F9140000}"/>
    <cellStyle name="20% - Accent1 18" xfId="5379" xr:uid="{00000000-0005-0000-0000-0000FA140000}"/>
    <cellStyle name="20% - Accent1 18 2" xfId="5380" xr:uid="{00000000-0005-0000-0000-0000FB140000}"/>
    <cellStyle name="20% - Accent1 19" xfId="5381" xr:uid="{00000000-0005-0000-0000-0000FC140000}"/>
    <cellStyle name="20% - Accent1 19 2" xfId="5382" xr:uid="{00000000-0005-0000-0000-0000FD140000}"/>
    <cellStyle name="20% - Accent1 2" xfId="5383" xr:uid="{00000000-0005-0000-0000-0000FE140000}"/>
    <cellStyle name="20% - Accent1 2 10" xfId="5384" xr:uid="{00000000-0005-0000-0000-0000FF140000}"/>
    <cellStyle name="20% - Accent1 2 10 10" xfId="5385" xr:uid="{00000000-0005-0000-0000-000000150000}"/>
    <cellStyle name="20% - Accent1 2 10 10 2" xfId="5386" xr:uid="{00000000-0005-0000-0000-000001150000}"/>
    <cellStyle name="20% - Accent1 2 10 11" xfId="5387" xr:uid="{00000000-0005-0000-0000-000002150000}"/>
    <cellStyle name="20% - Accent1 2 10 11 2" xfId="5388" xr:uid="{00000000-0005-0000-0000-000003150000}"/>
    <cellStyle name="20% - Accent1 2 10 12" xfId="5389" xr:uid="{00000000-0005-0000-0000-000004150000}"/>
    <cellStyle name="20% - Accent1 2 10 13" xfId="5390" xr:uid="{00000000-0005-0000-0000-000005150000}"/>
    <cellStyle name="20% - Accent1 2 10 14" xfId="5391" xr:uid="{00000000-0005-0000-0000-000006150000}"/>
    <cellStyle name="20% - Accent1 2 10 15" xfId="5392" xr:uid="{00000000-0005-0000-0000-000007150000}"/>
    <cellStyle name="20% - Accent1 2 10 16" xfId="5393" xr:uid="{00000000-0005-0000-0000-000008150000}"/>
    <cellStyle name="20% - Accent1 2 10 17" xfId="5394" xr:uid="{00000000-0005-0000-0000-000009150000}"/>
    <cellStyle name="20% - Accent1 2 10 18" xfId="5395" xr:uid="{00000000-0005-0000-0000-00000A150000}"/>
    <cellStyle name="20% - Accent1 2 10 2" xfId="5396" xr:uid="{00000000-0005-0000-0000-00000B150000}"/>
    <cellStyle name="20% - Accent1 2 10 2 2" xfId="5397" xr:uid="{00000000-0005-0000-0000-00000C150000}"/>
    <cellStyle name="20% - Accent1 2 10 2 3" xfId="5398" xr:uid="{00000000-0005-0000-0000-00000D150000}"/>
    <cellStyle name="20% - Accent1 2 10 2 4" xfId="5399" xr:uid="{00000000-0005-0000-0000-00000E150000}"/>
    <cellStyle name="20% - Accent1 2 10 2 5" xfId="5400" xr:uid="{00000000-0005-0000-0000-00000F150000}"/>
    <cellStyle name="20% - Accent1 2 10 2 6" xfId="5401" xr:uid="{00000000-0005-0000-0000-000010150000}"/>
    <cellStyle name="20% - Accent1 2 10 2 7" xfId="5402" xr:uid="{00000000-0005-0000-0000-000011150000}"/>
    <cellStyle name="20% - Accent1 2 10 2 8" xfId="5403" xr:uid="{00000000-0005-0000-0000-000012150000}"/>
    <cellStyle name="20% - Accent1 2 10 3" xfId="5404" xr:uid="{00000000-0005-0000-0000-000013150000}"/>
    <cellStyle name="20% - Accent1 2 10 3 2" xfId="5405" xr:uid="{00000000-0005-0000-0000-000014150000}"/>
    <cellStyle name="20% - Accent1 2 10 3 3" xfId="5406" xr:uid="{00000000-0005-0000-0000-000015150000}"/>
    <cellStyle name="20% - Accent1 2 10 3 4" xfId="5407" xr:uid="{00000000-0005-0000-0000-000016150000}"/>
    <cellStyle name="20% - Accent1 2 10 3 5" xfId="5408" xr:uid="{00000000-0005-0000-0000-000017150000}"/>
    <cellStyle name="20% - Accent1 2 10 3 6" xfId="5409" xr:uid="{00000000-0005-0000-0000-000018150000}"/>
    <cellStyle name="20% - Accent1 2 10 3 7" xfId="5410" xr:uid="{00000000-0005-0000-0000-000019150000}"/>
    <cellStyle name="20% - Accent1 2 10 3 8" xfId="5411" xr:uid="{00000000-0005-0000-0000-00001A150000}"/>
    <cellStyle name="20% - Accent1 2 10 4" xfId="5412" xr:uid="{00000000-0005-0000-0000-00001B150000}"/>
    <cellStyle name="20% - Accent1 2 10 4 2" xfId="5413" xr:uid="{00000000-0005-0000-0000-00001C150000}"/>
    <cellStyle name="20% - Accent1 2 10 5" xfId="5414" xr:uid="{00000000-0005-0000-0000-00001D150000}"/>
    <cellStyle name="20% - Accent1 2 10 5 2" xfId="5415" xr:uid="{00000000-0005-0000-0000-00001E150000}"/>
    <cellStyle name="20% - Accent1 2 10 6" xfId="5416" xr:uid="{00000000-0005-0000-0000-00001F150000}"/>
    <cellStyle name="20% - Accent1 2 10 6 2" xfId="5417" xr:uid="{00000000-0005-0000-0000-000020150000}"/>
    <cellStyle name="20% - Accent1 2 10 7" xfId="5418" xr:uid="{00000000-0005-0000-0000-000021150000}"/>
    <cellStyle name="20% - Accent1 2 10 7 2" xfId="5419" xr:uid="{00000000-0005-0000-0000-000022150000}"/>
    <cellStyle name="20% - Accent1 2 10 8" xfId="5420" xr:uid="{00000000-0005-0000-0000-000023150000}"/>
    <cellStyle name="20% - Accent1 2 10 8 2" xfId="5421" xr:uid="{00000000-0005-0000-0000-000024150000}"/>
    <cellStyle name="20% - Accent1 2 10 9" xfId="5422" xr:uid="{00000000-0005-0000-0000-000025150000}"/>
    <cellStyle name="20% - Accent1 2 10 9 2" xfId="5423" xr:uid="{00000000-0005-0000-0000-000026150000}"/>
    <cellStyle name="20% - Accent1 2 11" xfId="5424" xr:uid="{00000000-0005-0000-0000-000027150000}"/>
    <cellStyle name="20% - Accent1 2 11 10" xfId="5425" xr:uid="{00000000-0005-0000-0000-000028150000}"/>
    <cellStyle name="20% - Accent1 2 11 10 2" xfId="5426" xr:uid="{00000000-0005-0000-0000-000029150000}"/>
    <cellStyle name="20% - Accent1 2 11 11" xfId="5427" xr:uid="{00000000-0005-0000-0000-00002A150000}"/>
    <cellStyle name="20% - Accent1 2 11 11 2" xfId="5428" xr:uid="{00000000-0005-0000-0000-00002B150000}"/>
    <cellStyle name="20% - Accent1 2 11 12" xfId="5429" xr:uid="{00000000-0005-0000-0000-00002C150000}"/>
    <cellStyle name="20% - Accent1 2 11 13" xfId="5430" xr:uid="{00000000-0005-0000-0000-00002D150000}"/>
    <cellStyle name="20% - Accent1 2 11 14" xfId="5431" xr:uid="{00000000-0005-0000-0000-00002E150000}"/>
    <cellStyle name="20% - Accent1 2 11 15" xfId="5432" xr:uid="{00000000-0005-0000-0000-00002F150000}"/>
    <cellStyle name="20% - Accent1 2 11 16" xfId="5433" xr:uid="{00000000-0005-0000-0000-000030150000}"/>
    <cellStyle name="20% - Accent1 2 11 17" xfId="5434" xr:uid="{00000000-0005-0000-0000-000031150000}"/>
    <cellStyle name="20% - Accent1 2 11 18" xfId="5435" xr:uid="{00000000-0005-0000-0000-000032150000}"/>
    <cellStyle name="20% - Accent1 2 11 2" xfId="5436" xr:uid="{00000000-0005-0000-0000-000033150000}"/>
    <cellStyle name="20% - Accent1 2 11 2 2" xfId="5437" xr:uid="{00000000-0005-0000-0000-000034150000}"/>
    <cellStyle name="20% - Accent1 2 11 2 3" xfId="5438" xr:uid="{00000000-0005-0000-0000-000035150000}"/>
    <cellStyle name="20% - Accent1 2 11 2 4" xfId="5439" xr:uid="{00000000-0005-0000-0000-000036150000}"/>
    <cellStyle name="20% - Accent1 2 11 2 5" xfId="5440" xr:uid="{00000000-0005-0000-0000-000037150000}"/>
    <cellStyle name="20% - Accent1 2 11 2 6" xfId="5441" xr:uid="{00000000-0005-0000-0000-000038150000}"/>
    <cellStyle name="20% - Accent1 2 11 2 7" xfId="5442" xr:uid="{00000000-0005-0000-0000-000039150000}"/>
    <cellStyle name="20% - Accent1 2 11 2 8" xfId="5443" xr:uid="{00000000-0005-0000-0000-00003A150000}"/>
    <cellStyle name="20% - Accent1 2 11 3" xfId="5444" xr:uid="{00000000-0005-0000-0000-00003B150000}"/>
    <cellStyle name="20% - Accent1 2 11 3 2" xfId="5445" xr:uid="{00000000-0005-0000-0000-00003C150000}"/>
    <cellStyle name="20% - Accent1 2 11 3 3" xfId="5446" xr:uid="{00000000-0005-0000-0000-00003D150000}"/>
    <cellStyle name="20% - Accent1 2 11 3 4" xfId="5447" xr:uid="{00000000-0005-0000-0000-00003E150000}"/>
    <cellStyle name="20% - Accent1 2 11 3 5" xfId="5448" xr:uid="{00000000-0005-0000-0000-00003F150000}"/>
    <cellStyle name="20% - Accent1 2 11 3 6" xfId="5449" xr:uid="{00000000-0005-0000-0000-000040150000}"/>
    <cellStyle name="20% - Accent1 2 11 3 7" xfId="5450" xr:uid="{00000000-0005-0000-0000-000041150000}"/>
    <cellStyle name="20% - Accent1 2 11 3 8" xfId="5451" xr:uid="{00000000-0005-0000-0000-000042150000}"/>
    <cellStyle name="20% - Accent1 2 11 4" xfId="5452" xr:uid="{00000000-0005-0000-0000-000043150000}"/>
    <cellStyle name="20% - Accent1 2 11 4 2" xfId="5453" xr:uid="{00000000-0005-0000-0000-000044150000}"/>
    <cellStyle name="20% - Accent1 2 11 5" xfId="5454" xr:uid="{00000000-0005-0000-0000-000045150000}"/>
    <cellStyle name="20% - Accent1 2 11 5 2" xfId="5455" xr:uid="{00000000-0005-0000-0000-000046150000}"/>
    <cellStyle name="20% - Accent1 2 11 6" xfId="5456" xr:uid="{00000000-0005-0000-0000-000047150000}"/>
    <cellStyle name="20% - Accent1 2 11 6 2" xfId="5457" xr:uid="{00000000-0005-0000-0000-000048150000}"/>
    <cellStyle name="20% - Accent1 2 11 7" xfId="5458" xr:uid="{00000000-0005-0000-0000-000049150000}"/>
    <cellStyle name="20% - Accent1 2 11 7 2" xfId="5459" xr:uid="{00000000-0005-0000-0000-00004A150000}"/>
    <cellStyle name="20% - Accent1 2 11 8" xfId="5460" xr:uid="{00000000-0005-0000-0000-00004B150000}"/>
    <cellStyle name="20% - Accent1 2 11 8 2" xfId="5461" xr:uid="{00000000-0005-0000-0000-00004C150000}"/>
    <cellStyle name="20% - Accent1 2 11 9" xfId="5462" xr:uid="{00000000-0005-0000-0000-00004D150000}"/>
    <cellStyle name="20% - Accent1 2 11 9 2" xfId="5463" xr:uid="{00000000-0005-0000-0000-00004E150000}"/>
    <cellStyle name="20% - Accent1 2 12" xfId="5464" xr:uid="{00000000-0005-0000-0000-00004F150000}"/>
    <cellStyle name="20% - Accent1 2 12 10" xfId="5465" xr:uid="{00000000-0005-0000-0000-000050150000}"/>
    <cellStyle name="20% - Accent1 2 12 10 2" xfId="5466" xr:uid="{00000000-0005-0000-0000-000051150000}"/>
    <cellStyle name="20% - Accent1 2 12 11" xfId="5467" xr:uid="{00000000-0005-0000-0000-000052150000}"/>
    <cellStyle name="20% - Accent1 2 12 11 2" xfId="5468" xr:uid="{00000000-0005-0000-0000-000053150000}"/>
    <cellStyle name="20% - Accent1 2 12 12" xfId="5469" xr:uid="{00000000-0005-0000-0000-000054150000}"/>
    <cellStyle name="20% - Accent1 2 12 13" xfId="5470" xr:uid="{00000000-0005-0000-0000-000055150000}"/>
    <cellStyle name="20% - Accent1 2 12 14" xfId="5471" xr:uid="{00000000-0005-0000-0000-000056150000}"/>
    <cellStyle name="20% - Accent1 2 12 15" xfId="5472" xr:uid="{00000000-0005-0000-0000-000057150000}"/>
    <cellStyle name="20% - Accent1 2 12 16" xfId="5473" xr:uid="{00000000-0005-0000-0000-000058150000}"/>
    <cellStyle name="20% - Accent1 2 12 17" xfId="5474" xr:uid="{00000000-0005-0000-0000-000059150000}"/>
    <cellStyle name="20% - Accent1 2 12 18" xfId="5475" xr:uid="{00000000-0005-0000-0000-00005A150000}"/>
    <cellStyle name="20% - Accent1 2 12 2" xfId="5476" xr:uid="{00000000-0005-0000-0000-00005B150000}"/>
    <cellStyle name="20% - Accent1 2 12 2 2" xfId="5477" xr:uid="{00000000-0005-0000-0000-00005C150000}"/>
    <cellStyle name="20% - Accent1 2 12 2 3" xfId="5478" xr:uid="{00000000-0005-0000-0000-00005D150000}"/>
    <cellStyle name="20% - Accent1 2 12 2 4" xfId="5479" xr:uid="{00000000-0005-0000-0000-00005E150000}"/>
    <cellStyle name="20% - Accent1 2 12 2 5" xfId="5480" xr:uid="{00000000-0005-0000-0000-00005F150000}"/>
    <cellStyle name="20% - Accent1 2 12 2 6" xfId="5481" xr:uid="{00000000-0005-0000-0000-000060150000}"/>
    <cellStyle name="20% - Accent1 2 12 2 7" xfId="5482" xr:uid="{00000000-0005-0000-0000-000061150000}"/>
    <cellStyle name="20% - Accent1 2 12 2 8" xfId="5483" xr:uid="{00000000-0005-0000-0000-000062150000}"/>
    <cellStyle name="20% - Accent1 2 12 3" xfId="5484" xr:uid="{00000000-0005-0000-0000-000063150000}"/>
    <cellStyle name="20% - Accent1 2 12 3 2" xfId="5485" xr:uid="{00000000-0005-0000-0000-000064150000}"/>
    <cellStyle name="20% - Accent1 2 12 3 3" xfId="5486" xr:uid="{00000000-0005-0000-0000-000065150000}"/>
    <cellStyle name="20% - Accent1 2 12 3 4" xfId="5487" xr:uid="{00000000-0005-0000-0000-000066150000}"/>
    <cellStyle name="20% - Accent1 2 12 3 5" xfId="5488" xr:uid="{00000000-0005-0000-0000-000067150000}"/>
    <cellStyle name="20% - Accent1 2 12 3 6" xfId="5489" xr:uid="{00000000-0005-0000-0000-000068150000}"/>
    <cellStyle name="20% - Accent1 2 12 3 7" xfId="5490" xr:uid="{00000000-0005-0000-0000-000069150000}"/>
    <cellStyle name="20% - Accent1 2 12 3 8" xfId="5491" xr:uid="{00000000-0005-0000-0000-00006A150000}"/>
    <cellStyle name="20% - Accent1 2 12 4" xfId="5492" xr:uid="{00000000-0005-0000-0000-00006B150000}"/>
    <cellStyle name="20% - Accent1 2 12 4 2" xfId="5493" xr:uid="{00000000-0005-0000-0000-00006C150000}"/>
    <cellStyle name="20% - Accent1 2 12 5" xfId="5494" xr:uid="{00000000-0005-0000-0000-00006D150000}"/>
    <cellStyle name="20% - Accent1 2 12 5 2" xfId="5495" xr:uid="{00000000-0005-0000-0000-00006E150000}"/>
    <cellStyle name="20% - Accent1 2 12 6" xfId="5496" xr:uid="{00000000-0005-0000-0000-00006F150000}"/>
    <cellStyle name="20% - Accent1 2 12 6 2" xfId="5497" xr:uid="{00000000-0005-0000-0000-000070150000}"/>
    <cellStyle name="20% - Accent1 2 12 7" xfId="5498" xr:uid="{00000000-0005-0000-0000-000071150000}"/>
    <cellStyle name="20% - Accent1 2 12 7 2" xfId="5499" xr:uid="{00000000-0005-0000-0000-000072150000}"/>
    <cellStyle name="20% - Accent1 2 12 8" xfId="5500" xr:uid="{00000000-0005-0000-0000-000073150000}"/>
    <cellStyle name="20% - Accent1 2 12 8 2" xfId="5501" xr:uid="{00000000-0005-0000-0000-000074150000}"/>
    <cellStyle name="20% - Accent1 2 12 9" xfId="5502" xr:uid="{00000000-0005-0000-0000-000075150000}"/>
    <cellStyle name="20% - Accent1 2 12 9 2" xfId="5503" xr:uid="{00000000-0005-0000-0000-000076150000}"/>
    <cellStyle name="20% - Accent1 2 13" xfId="5504" xr:uid="{00000000-0005-0000-0000-000077150000}"/>
    <cellStyle name="20% - Accent1 2 13 10" xfId="5505" xr:uid="{00000000-0005-0000-0000-000078150000}"/>
    <cellStyle name="20% - Accent1 2 13 10 2" xfId="5506" xr:uid="{00000000-0005-0000-0000-000079150000}"/>
    <cellStyle name="20% - Accent1 2 13 11" xfId="5507" xr:uid="{00000000-0005-0000-0000-00007A150000}"/>
    <cellStyle name="20% - Accent1 2 13 11 2" xfId="5508" xr:uid="{00000000-0005-0000-0000-00007B150000}"/>
    <cellStyle name="20% - Accent1 2 13 12" xfId="5509" xr:uid="{00000000-0005-0000-0000-00007C150000}"/>
    <cellStyle name="20% - Accent1 2 13 13" xfId="5510" xr:uid="{00000000-0005-0000-0000-00007D150000}"/>
    <cellStyle name="20% - Accent1 2 13 14" xfId="5511" xr:uid="{00000000-0005-0000-0000-00007E150000}"/>
    <cellStyle name="20% - Accent1 2 13 15" xfId="5512" xr:uid="{00000000-0005-0000-0000-00007F150000}"/>
    <cellStyle name="20% - Accent1 2 13 16" xfId="5513" xr:uid="{00000000-0005-0000-0000-000080150000}"/>
    <cellStyle name="20% - Accent1 2 13 17" xfId="5514" xr:uid="{00000000-0005-0000-0000-000081150000}"/>
    <cellStyle name="20% - Accent1 2 13 18" xfId="5515" xr:uid="{00000000-0005-0000-0000-000082150000}"/>
    <cellStyle name="20% - Accent1 2 13 2" xfId="5516" xr:uid="{00000000-0005-0000-0000-000083150000}"/>
    <cellStyle name="20% - Accent1 2 13 2 2" xfId="5517" xr:uid="{00000000-0005-0000-0000-000084150000}"/>
    <cellStyle name="20% - Accent1 2 13 2 3" xfId="5518" xr:uid="{00000000-0005-0000-0000-000085150000}"/>
    <cellStyle name="20% - Accent1 2 13 2 4" xfId="5519" xr:uid="{00000000-0005-0000-0000-000086150000}"/>
    <cellStyle name="20% - Accent1 2 13 2 5" xfId="5520" xr:uid="{00000000-0005-0000-0000-000087150000}"/>
    <cellStyle name="20% - Accent1 2 13 2 6" xfId="5521" xr:uid="{00000000-0005-0000-0000-000088150000}"/>
    <cellStyle name="20% - Accent1 2 13 2 7" xfId="5522" xr:uid="{00000000-0005-0000-0000-000089150000}"/>
    <cellStyle name="20% - Accent1 2 13 2 8" xfId="5523" xr:uid="{00000000-0005-0000-0000-00008A150000}"/>
    <cellStyle name="20% - Accent1 2 13 3" xfId="5524" xr:uid="{00000000-0005-0000-0000-00008B150000}"/>
    <cellStyle name="20% - Accent1 2 13 3 2" xfId="5525" xr:uid="{00000000-0005-0000-0000-00008C150000}"/>
    <cellStyle name="20% - Accent1 2 13 3 3" xfId="5526" xr:uid="{00000000-0005-0000-0000-00008D150000}"/>
    <cellStyle name="20% - Accent1 2 13 3 4" xfId="5527" xr:uid="{00000000-0005-0000-0000-00008E150000}"/>
    <cellStyle name="20% - Accent1 2 13 3 5" xfId="5528" xr:uid="{00000000-0005-0000-0000-00008F150000}"/>
    <cellStyle name="20% - Accent1 2 13 3 6" xfId="5529" xr:uid="{00000000-0005-0000-0000-000090150000}"/>
    <cellStyle name="20% - Accent1 2 13 3 7" xfId="5530" xr:uid="{00000000-0005-0000-0000-000091150000}"/>
    <cellStyle name="20% - Accent1 2 13 3 8" xfId="5531" xr:uid="{00000000-0005-0000-0000-000092150000}"/>
    <cellStyle name="20% - Accent1 2 13 4" xfId="5532" xr:uid="{00000000-0005-0000-0000-000093150000}"/>
    <cellStyle name="20% - Accent1 2 13 4 2" xfId="5533" xr:uid="{00000000-0005-0000-0000-000094150000}"/>
    <cellStyle name="20% - Accent1 2 13 5" xfId="5534" xr:uid="{00000000-0005-0000-0000-000095150000}"/>
    <cellStyle name="20% - Accent1 2 13 5 2" xfId="5535" xr:uid="{00000000-0005-0000-0000-000096150000}"/>
    <cellStyle name="20% - Accent1 2 13 6" xfId="5536" xr:uid="{00000000-0005-0000-0000-000097150000}"/>
    <cellStyle name="20% - Accent1 2 13 6 2" xfId="5537" xr:uid="{00000000-0005-0000-0000-000098150000}"/>
    <cellStyle name="20% - Accent1 2 13 7" xfId="5538" xr:uid="{00000000-0005-0000-0000-000099150000}"/>
    <cellStyle name="20% - Accent1 2 13 7 2" xfId="5539" xr:uid="{00000000-0005-0000-0000-00009A150000}"/>
    <cellStyle name="20% - Accent1 2 13 8" xfId="5540" xr:uid="{00000000-0005-0000-0000-00009B150000}"/>
    <cellStyle name="20% - Accent1 2 13 8 2" xfId="5541" xr:uid="{00000000-0005-0000-0000-00009C150000}"/>
    <cellStyle name="20% - Accent1 2 13 9" xfId="5542" xr:uid="{00000000-0005-0000-0000-00009D150000}"/>
    <cellStyle name="20% - Accent1 2 13 9 2" xfId="5543" xr:uid="{00000000-0005-0000-0000-00009E150000}"/>
    <cellStyle name="20% - Accent1 2 14" xfId="5544" xr:uid="{00000000-0005-0000-0000-00009F150000}"/>
    <cellStyle name="20% - Accent1 2 14 10" xfId="5545" xr:uid="{00000000-0005-0000-0000-0000A0150000}"/>
    <cellStyle name="20% - Accent1 2 14 10 2" xfId="5546" xr:uid="{00000000-0005-0000-0000-0000A1150000}"/>
    <cellStyle name="20% - Accent1 2 14 11" xfId="5547" xr:uid="{00000000-0005-0000-0000-0000A2150000}"/>
    <cellStyle name="20% - Accent1 2 14 11 2" xfId="5548" xr:uid="{00000000-0005-0000-0000-0000A3150000}"/>
    <cellStyle name="20% - Accent1 2 14 12" xfId="5549" xr:uid="{00000000-0005-0000-0000-0000A4150000}"/>
    <cellStyle name="20% - Accent1 2 14 13" xfId="5550" xr:uid="{00000000-0005-0000-0000-0000A5150000}"/>
    <cellStyle name="20% - Accent1 2 14 14" xfId="5551" xr:uid="{00000000-0005-0000-0000-0000A6150000}"/>
    <cellStyle name="20% - Accent1 2 14 15" xfId="5552" xr:uid="{00000000-0005-0000-0000-0000A7150000}"/>
    <cellStyle name="20% - Accent1 2 14 16" xfId="5553" xr:uid="{00000000-0005-0000-0000-0000A8150000}"/>
    <cellStyle name="20% - Accent1 2 14 17" xfId="5554" xr:uid="{00000000-0005-0000-0000-0000A9150000}"/>
    <cellStyle name="20% - Accent1 2 14 18" xfId="5555" xr:uid="{00000000-0005-0000-0000-0000AA150000}"/>
    <cellStyle name="20% - Accent1 2 14 2" xfId="5556" xr:uid="{00000000-0005-0000-0000-0000AB150000}"/>
    <cellStyle name="20% - Accent1 2 14 2 2" xfId="5557" xr:uid="{00000000-0005-0000-0000-0000AC150000}"/>
    <cellStyle name="20% - Accent1 2 14 2 3" xfId="5558" xr:uid="{00000000-0005-0000-0000-0000AD150000}"/>
    <cellStyle name="20% - Accent1 2 14 2 4" xfId="5559" xr:uid="{00000000-0005-0000-0000-0000AE150000}"/>
    <cellStyle name="20% - Accent1 2 14 2 5" xfId="5560" xr:uid="{00000000-0005-0000-0000-0000AF150000}"/>
    <cellStyle name="20% - Accent1 2 14 2 6" xfId="5561" xr:uid="{00000000-0005-0000-0000-0000B0150000}"/>
    <cellStyle name="20% - Accent1 2 14 2 7" xfId="5562" xr:uid="{00000000-0005-0000-0000-0000B1150000}"/>
    <cellStyle name="20% - Accent1 2 14 2 8" xfId="5563" xr:uid="{00000000-0005-0000-0000-0000B2150000}"/>
    <cellStyle name="20% - Accent1 2 14 3" xfId="5564" xr:uid="{00000000-0005-0000-0000-0000B3150000}"/>
    <cellStyle name="20% - Accent1 2 14 3 2" xfId="5565" xr:uid="{00000000-0005-0000-0000-0000B4150000}"/>
    <cellStyle name="20% - Accent1 2 14 3 3" xfId="5566" xr:uid="{00000000-0005-0000-0000-0000B5150000}"/>
    <cellStyle name="20% - Accent1 2 14 3 4" xfId="5567" xr:uid="{00000000-0005-0000-0000-0000B6150000}"/>
    <cellStyle name="20% - Accent1 2 14 3 5" xfId="5568" xr:uid="{00000000-0005-0000-0000-0000B7150000}"/>
    <cellStyle name="20% - Accent1 2 14 3 6" xfId="5569" xr:uid="{00000000-0005-0000-0000-0000B8150000}"/>
    <cellStyle name="20% - Accent1 2 14 3 7" xfId="5570" xr:uid="{00000000-0005-0000-0000-0000B9150000}"/>
    <cellStyle name="20% - Accent1 2 14 3 8" xfId="5571" xr:uid="{00000000-0005-0000-0000-0000BA150000}"/>
    <cellStyle name="20% - Accent1 2 14 4" xfId="5572" xr:uid="{00000000-0005-0000-0000-0000BB150000}"/>
    <cellStyle name="20% - Accent1 2 14 4 2" xfId="5573" xr:uid="{00000000-0005-0000-0000-0000BC150000}"/>
    <cellStyle name="20% - Accent1 2 14 5" xfId="5574" xr:uid="{00000000-0005-0000-0000-0000BD150000}"/>
    <cellStyle name="20% - Accent1 2 14 5 2" xfId="5575" xr:uid="{00000000-0005-0000-0000-0000BE150000}"/>
    <cellStyle name="20% - Accent1 2 14 6" xfId="5576" xr:uid="{00000000-0005-0000-0000-0000BF150000}"/>
    <cellStyle name="20% - Accent1 2 14 6 2" xfId="5577" xr:uid="{00000000-0005-0000-0000-0000C0150000}"/>
    <cellStyle name="20% - Accent1 2 14 7" xfId="5578" xr:uid="{00000000-0005-0000-0000-0000C1150000}"/>
    <cellStyle name="20% - Accent1 2 14 7 2" xfId="5579" xr:uid="{00000000-0005-0000-0000-0000C2150000}"/>
    <cellStyle name="20% - Accent1 2 14 8" xfId="5580" xr:uid="{00000000-0005-0000-0000-0000C3150000}"/>
    <cellStyle name="20% - Accent1 2 14 8 2" xfId="5581" xr:uid="{00000000-0005-0000-0000-0000C4150000}"/>
    <cellStyle name="20% - Accent1 2 14 9" xfId="5582" xr:uid="{00000000-0005-0000-0000-0000C5150000}"/>
    <cellStyle name="20% - Accent1 2 14 9 2" xfId="5583" xr:uid="{00000000-0005-0000-0000-0000C6150000}"/>
    <cellStyle name="20% - Accent1 2 15" xfId="5584" xr:uid="{00000000-0005-0000-0000-0000C7150000}"/>
    <cellStyle name="20% - Accent1 2 15 10" xfId="5585" xr:uid="{00000000-0005-0000-0000-0000C8150000}"/>
    <cellStyle name="20% - Accent1 2 15 10 2" xfId="5586" xr:uid="{00000000-0005-0000-0000-0000C9150000}"/>
    <cellStyle name="20% - Accent1 2 15 11" xfId="5587" xr:uid="{00000000-0005-0000-0000-0000CA150000}"/>
    <cellStyle name="20% - Accent1 2 15 11 2" xfId="5588" xr:uid="{00000000-0005-0000-0000-0000CB150000}"/>
    <cellStyle name="20% - Accent1 2 15 12" xfId="5589" xr:uid="{00000000-0005-0000-0000-0000CC150000}"/>
    <cellStyle name="20% - Accent1 2 15 13" xfId="5590" xr:uid="{00000000-0005-0000-0000-0000CD150000}"/>
    <cellStyle name="20% - Accent1 2 15 14" xfId="5591" xr:uid="{00000000-0005-0000-0000-0000CE150000}"/>
    <cellStyle name="20% - Accent1 2 15 15" xfId="5592" xr:uid="{00000000-0005-0000-0000-0000CF150000}"/>
    <cellStyle name="20% - Accent1 2 15 16" xfId="5593" xr:uid="{00000000-0005-0000-0000-0000D0150000}"/>
    <cellStyle name="20% - Accent1 2 15 17" xfId="5594" xr:uid="{00000000-0005-0000-0000-0000D1150000}"/>
    <cellStyle name="20% - Accent1 2 15 18" xfId="5595" xr:uid="{00000000-0005-0000-0000-0000D2150000}"/>
    <cellStyle name="20% - Accent1 2 15 2" xfId="5596" xr:uid="{00000000-0005-0000-0000-0000D3150000}"/>
    <cellStyle name="20% - Accent1 2 15 2 2" xfId="5597" xr:uid="{00000000-0005-0000-0000-0000D4150000}"/>
    <cellStyle name="20% - Accent1 2 15 2 3" xfId="5598" xr:uid="{00000000-0005-0000-0000-0000D5150000}"/>
    <cellStyle name="20% - Accent1 2 15 2 4" xfId="5599" xr:uid="{00000000-0005-0000-0000-0000D6150000}"/>
    <cellStyle name="20% - Accent1 2 15 2 5" xfId="5600" xr:uid="{00000000-0005-0000-0000-0000D7150000}"/>
    <cellStyle name="20% - Accent1 2 15 2 6" xfId="5601" xr:uid="{00000000-0005-0000-0000-0000D8150000}"/>
    <cellStyle name="20% - Accent1 2 15 2 7" xfId="5602" xr:uid="{00000000-0005-0000-0000-0000D9150000}"/>
    <cellStyle name="20% - Accent1 2 15 2 8" xfId="5603" xr:uid="{00000000-0005-0000-0000-0000DA150000}"/>
    <cellStyle name="20% - Accent1 2 15 3" xfId="5604" xr:uid="{00000000-0005-0000-0000-0000DB150000}"/>
    <cellStyle name="20% - Accent1 2 15 3 2" xfId="5605" xr:uid="{00000000-0005-0000-0000-0000DC150000}"/>
    <cellStyle name="20% - Accent1 2 15 3 3" xfId="5606" xr:uid="{00000000-0005-0000-0000-0000DD150000}"/>
    <cellStyle name="20% - Accent1 2 15 3 4" xfId="5607" xr:uid="{00000000-0005-0000-0000-0000DE150000}"/>
    <cellStyle name="20% - Accent1 2 15 3 5" xfId="5608" xr:uid="{00000000-0005-0000-0000-0000DF150000}"/>
    <cellStyle name="20% - Accent1 2 15 3 6" xfId="5609" xr:uid="{00000000-0005-0000-0000-0000E0150000}"/>
    <cellStyle name="20% - Accent1 2 15 3 7" xfId="5610" xr:uid="{00000000-0005-0000-0000-0000E1150000}"/>
    <cellStyle name="20% - Accent1 2 15 3 8" xfId="5611" xr:uid="{00000000-0005-0000-0000-0000E2150000}"/>
    <cellStyle name="20% - Accent1 2 15 4" xfId="5612" xr:uid="{00000000-0005-0000-0000-0000E3150000}"/>
    <cellStyle name="20% - Accent1 2 15 4 2" xfId="5613" xr:uid="{00000000-0005-0000-0000-0000E4150000}"/>
    <cellStyle name="20% - Accent1 2 15 5" xfId="5614" xr:uid="{00000000-0005-0000-0000-0000E5150000}"/>
    <cellStyle name="20% - Accent1 2 15 5 2" xfId="5615" xr:uid="{00000000-0005-0000-0000-0000E6150000}"/>
    <cellStyle name="20% - Accent1 2 15 6" xfId="5616" xr:uid="{00000000-0005-0000-0000-0000E7150000}"/>
    <cellStyle name="20% - Accent1 2 15 6 2" xfId="5617" xr:uid="{00000000-0005-0000-0000-0000E8150000}"/>
    <cellStyle name="20% - Accent1 2 15 7" xfId="5618" xr:uid="{00000000-0005-0000-0000-0000E9150000}"/>
    <cellStyle name="20% - Accent1 2 15 7 2" xfId="5619" xr:uid="{00000000-0005-0000-0000-0000EA150000}"/>
    <cellStyle name="20% - Accent1 2 15 8" xfId="5620" xr:uid="{00000000-0005-0000-0000-0000EB150000}"/>
    <cellStyle name="20% - Accent1 2 15 8 2" xfId="5621" xr:uid="{00000000-0005-0000-0000-0000EC150000}"/>
    <cellStyle name="20% - Accent1 2 15 9" xfId="5622" xr:uid="{00000000-0005-0000-0000-0000ED150000}"/>
    <cellStyle name="20% - Accent1 2 15 9 2" xfId="5623" xr:uid="{00000000-0005-0000-0000-0000EE150000}"/>
    <cellStyle name="20% - Accent1 2 16" xfId="5624" xr:uid="{00000000-0005-0000-0000-0000EF150000}"/>
    <cellStyle name="20% - Accent1 2 16 10" xfId="5625" xr:uid="{00000000-0005-0000-0000-0000F0150000}"/>
    <cellStyle name="20% - Accent1 2 16 10 2" xfId="5626" xr:uid="{00000000-0005-0000-0000-0000F1150000}"/>
    <cellStyle name="20% - Accent1 2 16 11" xfId="5627" xr:uid="{00000000-0005-0000-0000-0000F2150000}"/>
    <cellStyle name="20% - Accent1 2 16 11 2" xfId="5628" xr:uid="{00000000-0005-0000-0000-0000F3150000}"/>
    <cellStyle name="20% - Accent1 2 16 12" xfId="5629" xr:uid="{00000000-0005-0000-0000-0000F4150000}"/>
    <cellStyle name="20% - Accent1 2 16 13" xfId="5630" xr:uid="{00000000-0005-0000-0000-0000F5150000}"/>
    <cellStyle name="20% - Accent1 2 16 14" xfId="5631" xr:uid="{00000000-0005-0000-0000-0000F6150000}"/>
    <cellStyle name="20% - Accent1 2 16 15" xfId="5632" xr:uid="{00000000-0005-0000-0000-0000F7150000}"/>
    <cellStyle name="20% - Accent1 2 16 16" xfId="5633" xr:uid="{00000000-0005-0000-0000-0000F8150000}"/>
    <cellStyle name="20% - Accent1 2 16 17" xfId="5634" xr:uid="{00000000-0005-0000-0000-0000F9150000}"/>
    <cellStyle name="20% - Accent1 2 16 18" xfId="5635" xr:uid="{00000000-0005-0000-0000-0000FA150000}"/>
    <cellStyle name="20% - Accent1 2 16 2" xfId="5636" xr:uid="{00000000-0005-0000-0000-0000FB150000}"/>
    <cellStyle name="20% - Accent1 2 16 2 2" xfId="5637" xr:uid="{00000000-0005-0000-0000-0000FC150000}"/>
    <cellStyle name="20% - Accent1 2 16 2 3" xfId="5638" xr:uid="{00000000-0005-0000-0000-0000FD150000}"/>
    <cellStyle name="20% - Accent1 2 16 2 4" xfId="5639" xr:uid="{00000000-0005-0000-0000-0000FE150000}"/>
    <cellStyle name="20% - Accent1 2 16 2 5" xfId="5640" xr:uid="{00000000-0005-0000-0000-0000FF150000}"/>
    <cellStyle name="20% - Accent1 2 16 2 6" xfId="5641" xr:uid="{00000000-0005-0000-0000-000000160000}"/>
    <cellStyle name="20% - Accent1 2 16 2 7" xfId="5642" xr:uid="{00000000-0005-0000-0000-000001160000}"/>
    <cellStyle name="20% - Accent1 2 16 2 8" xfId="5643" xr:uid="{00000000-0005-0000-0000-000002160000}"/>
    <cellStyle name="20% - Accent1 2 16 3" xfId="5644" xr:uid="{00000000-0005-0000-0000-000003160000}"/>
    <cellStyle name="20% - Accent1 2 16 3 2" xfId="5645" xr:uid="{00000000-0005-0000-0000-000004160000}"/>
    <cellStyle name="20% - Accent1 2 16 3 3" xfId="5646" xr:uid="{00000000-0005-0000-0000-000005160000}"/>
    <cellStyle name="20% - Accent1 2 16 3 4" xfId="5647" xr:uid="{00000000-0005-0000-0000-000006160000}"/>
    <cellStyle name="20% - Accent1 2 16 3 5" xfId="5648" xr:uid="{00000000-0005-0000-0000-000007160000}"/>
    <cellStyle name="20% - Accent1 2 16 3 6" xfId="5649" xr:uid="{00000000-0005-0000-0000-000008160000}"/>
    <cellStyle name="20% - Accent1 2 16 3 7" xfId="5650" xr:uid="{00000000-0005-0000-0000-000009160000}"/>
    <cellStyle name="20% - Accent1 2 2" xfId="5651" xr:uid="{00000000-0005-0000-0000-00000A160000}"/>
    <cellStyle name="20% - Accent1 2 2 2" xfId="5652" xr:uid="{00000000-0005-0000-0000-00000B160000}"/>
    <cellStyle name="20% - Accent1 2 2_73-2015-1  DAM internt" xfId="5653" xr:uid="{00000000-0005-0000-0000-00000C160000}"/>
    <cellStyle name="20% - Accent1 2 3" xfId="5654" xr:uid="{00000000-0005-0000-0000-00000D160000}"/>
    <cellStyle name="20% - Accent1 2 3 2" xfId="5655" xr:uid="{00000000-0005-0000-0000-00000E160000}"/>
    <cellStyle name="20% - Accent1 2 3 3" xfId="5656" xr:uid="{00000000-0005-0000-0000-00000F160000}"/>
    <cellStyle name="20% - Accent1 2 3 4" xfId="5657" xr:uid="{00000000-0005-0000-0000-000010160000}"/>
    <cellStyle name="20% - Accent1 2 3 5" xfId="5658" xr:uid="{00000000-0005-0000-0000-000011160000}"/>
    <cellStyle name="20% - Accent1 2 3_73-2015-1  DAM internt" xfId="5659" xr:uid="{00000000-0005-0000-0000-000012160000}"/>
    <cellStyle name="20% - Accent1 2 4" xfId="5660" xr:uid="{00000000-0005-0000-0000-000013160000}"/>
    <cellStyle name="20% - Accent1 2 4 2" xfId="5661" xr:uid="{00000000-0005-0000-0000-000014160000}"/>
    <cellStyle name="20% - Accent1 2 4_73-2015-1  DAM internt" xfId="5662" xr:uid="{00000000-0005-0000-0000-000015160000}"/>
    <cellStyle name="20% - Accent1 2 5" xfId="5663" xr:uid="{00000000-0005-0000-0000-000016160000}"/>
    <cellStyle name="20% - Accent1 2_73-2015-1  DAM internt" xfId="5664" xr:uid="{00000000-0005-0000-0000-000017160000}"/>
    <cellStyle name="20% - Accent1 20" xfId="5665" xr:uid="{00000000-0005-0000-0000-000018160000}"/>
    <cellStyle name="20% - Accent1 21" xfId="5666" xr:uid="{00000000-0005-0000-0000-000019160000}"/>
    <cellStyle name="20% - Accent1 22" xfId="5667" xr:uid="{00000000-0005-0000-0000-00001A160000}"/>
    <cellStyle name="20% - Accent1 23" xfId="5668" xr:uid="{00000000-0005-0000-0000-00001B160000}"/>
    <cellStyle name="20% - Accent1 24" xfId="5669" xr:uid="{00000000-0005-0000-0000-00001C160000}"/>
    <cellStyle name="20% - Accent1 25" xfId="5670" xr:uid="{00000000-0005-0000-0000-00001D160000}"/>
    <cellStyle name="20% - Accent1 26" xfId="5671" xr:uid="{00000000-0005-0000-0000-00001E160000}"/>
    <cellStyle name="20% - Accent1 27" xfId="5672" xr:uid="{00000000-0005-0000-0000-00001F160000}"/>
    <cellStyle name="20% - Accent1 28" xfId="5673" xr:uid="{00000000-0005-0000-0000-000020160000}"/>
    <cellStyle name="20% - Accent1 29" xfId="5674" xr:uid="{00000000-0005-0000-0000-000021160000}"/>
    <cellStyle name="20% - Accent1 3" xfId="5675" xr:uid="{00000000-0005-0000-0000-000022160000}"/>
    <cellStyle name="20% - Accent1 3 2" xfId="5676" xr:uid="{00000000-0005-0000-0000-000023160000}"/>
    <cellStyle name="20% - Accent1 3 3" xfId="5677" xr:uid="{00000000-0005-0000-0000-000024160000}"/>
    <cellStyle name="20% - Accent1 3_Nøkkeltall" xfId="5678" xr:uid="{00000000-0005-0000-0000-000025160000}"/>
    <cellStyle name="20% - Accent1 30" xfId="5679" xr:uid="{00000000-0005-0000-0000-000026160000}"/>
    <cellStyle name="20% - Accent1 31" xfId="5680" xr:uid="{00000000-0005-0000-0000-000027160000}"/>
    <cellStyle name="20% - Accent1 32" xfId="5681" xr:uid="{00000000-0005-0000-0000-000028160000}"/>
    <cellStyle name="20% - Accent1 33" xfId="5682" xr:uid="{00000000-0005-0000-0000-000029160000}"/>
    <cellStyle name="20% - Accent1 34" xfId="5683" xr:uid="{00000000-0005-0000-0000-00002A160000}"/>
    <cellStyle name="20% - Accent1 35" xfId="5684" xr:uid="{00000000-0005-0000-0000-00002B160000}"/>
    <cellStyle name="20% - Accent1 36" xfId="5685" xr:uid="{00000000-0005-0000-0000-00002C160000}"/>
    <cellStyle name="20% - Accent1 37" xfId="5686" xr:uid="{00000000-0005-0000-0000-00002D160000}"/>
    <cellStyle name="20% - Accent1 38" xfId="5687" xr:uid="{00000000-0005-0000-0000-00002E160000}"/>
    <cellStyle name="20% - Accent1 39" xfId="5688" xr:uid="{00000000-0005-0000-0000-00002F160000}"/>
    <cellStyle name="20% - Accent1 4" xfId="5689" xr:uid="{00000000-0005-0000-0000-000030160000}"/>
    <cellStyle name="20% - Accent1 4 2" xfId="5690" xr:uid="{00000000-0005-0000-0000-000031160000}"/>
    <cellStyle name="20% - Accent1 4 2 2" xfId="5691" xr:uid="{00000000-0005-0000-0000-000032160000}"/>
    <cellStyle name="20% - Accent1 4 2 2 2" xfId="5692" xr:uid="{00000000-0005-0000-0000-000033160000}"/>
    <cellStyle name="20% - Accent1 4 2 3" xfId="5693" xr:uid="{00000000-0005-0000-0000-000034160000}"/>
    <cellStyle name="20% - Accent1 4 3" xfId="5694" xr:uid="{00000000-0005-0000-0000-000035160000}"/>
    <cellStyle name="20% - Accent1 4 3 2" xfId="5695" xr:uid="{00000000-0005-0000-0000-000036160000}"/>
    <cellStyle name="20% - Accent1 4 3 2 2" xfId="5696" xr:uid="{00000000-0005-0000-0000-000037160000}"/>
    <cellStyle name="20% - Accent1 4 3 3" xfId="5697" xr:uid="{00000000-0005-0000-0000-000038160000}"/>
    <cellStyle name="20% - Accent1 4 4" xfId="5698" xr:uid="{00000000-0005-0000-0000-000039160000}"/>
    <cellStyle name="20% - Accent1 4 4 2" xfId="5699" xr:uid="{00000000-0005-0000-0000-00003A160000}"/>
    <cellStyle name="20% - Accent1 4 5" xfId="5700" xr:uid="{00000000-0005-0000-0000-00003B160000}"/>
    <cellStyle name="20% - Accent1 4 6" xfId="5701" xr:uid="{00000000-0005-0000-0000-00003C160000}"/>
    <cellStyle name="20% - Accent1 40" xfId="5702" xr:uid="{00000000-0005-0000-0000-00003D160000}"/>
    <cellStyle name="20% - Accent1 41" xfId="5703" xr:uid="{00000000-0005-0000-0000-00003E160000}"/>
    <cellStyle name="20% - Accent1 42" xfId="5704" xr:uid="{00000000-0005-0000-0000-00003F160000}"/>
    <cellStyle name="20% - Accent1 43" xfId="5705" xr:uid="{00000000-0005-0000-0000-000040160000}"/>
    <cellStyle name="20% - Accent1 44" xfId="5706" xr:uid="{00000000-0005-0000-0000-000041160000}"/>
    <cellStyle name="20% - Accent1 45" xfId="5707" xr:uid="{00000000-0005-0000-0000-000042160000}"/>
    <cellStyle name="20% - Accent1 46" xfId="5708" xr:uid="{00000000-0005-0000-0000-000043160000}"/>
    <cellStyle name="20% - Accent1 47" xfId="5709" xr:uid="{00000000-0005-0000-0000-000044160000}"/>
    <cellStyle name="20% - Accent1 48" xfId="5710" xr:uid="{00000000-0005-0000-0000-000045160000}"/>
    <cellStyle name="20% - Accent1 49" xfId="5711" xr:uid="{00000000-0005-0000-0000-000046160000}"/>
    <cellStyle name="20% - Accent1 5" xfId="5712" xr:uid="{00000000-0005-0000-0000-000047160000}"/>
    <cellStyle name="20% - Accent1 5 2" xfId="5713" xr:uid="{00000000-0005-0000-0000-000048160000}"/>
    <cellStyle name="20% - Accent1 50" xfId="5714" xr:uid="{00000000-0005-0000-0000-000049160000}"/>
    <cellStyle name="20% - Accent1 51" xfId="5715" xr:uid="{00000000-0005-0000-0000-00004A160000}"/>
    <cellStyle name="20% - Accent1 52" xfId="5716" xr:uid="{00000000-0005-0000-0000-00004B160000}"/>
    <cellStyle name="20% - Accent1 53" xfId="5717" xr:uid="{00000000-0005-0000-0000-00004C160000}"/>
    <cellStyle name="20% - Accent1 54" xfId="5718" xr:uid="{00000000-0005-0000-0000-00004D160000}"/>
    <cellStyle name="20% - Accent1 55" xfId="5719" xr:uid="{00000000-0005-0000-0000-00004E160000}"/>
    <cellStyle name="20% - Accent1 56" xfId="5720" xr:uid="{00000000-0005-0000-0000-00004F160000}"/>
    <cellStyle name="20% - Accent1 57" xfId="5721" xr:uid="{00000000-0005-0000-0000-000050160000}"/>
    <cellStyle name="20% - Accent1 58" xfId="5722" xr:uid="{00000000-0005-0000-0000-000051160000}"/>
    <cellStyle name="20% - Accent1 59" xfId="5723" xr:uid="{00000000-0005-0000-0000-000052160000}"/>
    <cellStyle name="20% - Accent1 6" xfId="5724" xr:uid="{00000000-0005-0000-0000-000053160000}"/>
    <cellStyle name="20% - Accent1 60" xfId="5725" xr:uid="{00000000-0005-0000-0000-000054160000}"/>
    <cellStyle name="20% - Accent1 61" xfId="5726" xr:uid="{00000000-0005-0000-0000-000055160000}"/>
    <cellStyle name="20% - Accent1 62" xfId="5727" xr:uid="{00000000-0005-0000-0000-000056160000}"/>
    <cellStyle name="20% - Accent1 63" xfId="5728" xr:uid="{00000000-0005-0000-0000-000057160000}"/>
    <cellStyle name="20% - Accent1 64" xfId="5729" xr:uid="{00000000-0005-0000-0000-000058160000}"/>
    <cellStyle name="20% - Accent1 65" xfId="5730" xr:uid="{00000000-0005-0000-0000-000059160000}"/>
    <cellStyle name="20% - Accent1 66" xfId="5731" xr:uid="{00000000-0005-0000-0000-00005A160000}"/>
    <cellStyle name="20% - Accent1 67" xfId="5732" xr:uid="{00000000-0005-0000-0000-00005B160000}"/>
    <cellStyle name="20% - Accent1 68" xfId="5733" xr:uid="{00000000-0005-0000-0000-00005C160000}"/>
    <cellStyle name="20% - Accent1 69" xfId="5734" xr:uid="{00000000-0005-0000-0000-00005D160000}"/>
    <cellStyle name="20% - Accent1 7" xfId="5735" xr:uid="{00000000-0005-0000-0000-00005E160000}"/>
    <cellStyle name="20% - Accent1 70" xfId="5736" xr:uid="{00000000-0005-0000-0000-00005F160000}"/>
    <cellStyle name="20% - Accent1 71" xfId="5737" xr:uid="{00000000-0005-0000-0000-000060160000}"/>
    <cellStyle name="20% - Accent1 8" xfId="5738" xr:uid="{00000000-0005-0000-0000-000061160000}"/>
    <cellStyle name="20% - Accent1 9" xfId="5739" xr:uid="{00000000-0005-0000-0000-000062160000}"/>
    <cellStyle name="20% - Accent1_DNB Group" xfId="64677" xr:uid="{00000000-0005-0000-0000-000063160000}"/>
    <cellStyle name="20% - Accent2" xfId="5740" xr:uid="{00000000-0005-0000-0000-000064160000}"/>
    <cellStyle name="20% - Accent2 10" xfId="5741" xr:uid="{00000000-0005-0000-0000-000065160000}"/>
    <cellStyle name="20% - Accent2 11" xfId="5742" xr:uid="{00000000-0005-0000-0000-000066160000}"/>
    <cellStyle name="20% - Accent2 12" xfId="5743" xr:uid="{00000000-0005-0000-0000-000067160000}"/>
    <cellStyle name="20% - Accent2 13" xfId="5744" xr:uid="{00000000-0005-0000-0000-000068160000}"/>
    <cellStyle name="20% - Accent2 14" xfId="5745" xr:uid="{00000000-0005-0000-0000-000069160000}"/>
    <cellStyle name="20% - Accent2 15" xfId="5746" xr:uid="{00000000-0005-0000-0000-00006A160000}"/>
    <cellStyle name="20% - Accent2 16" xfId="5747" xr:uid="{00000000-0005-0000-0000-00006B160000}"/>
    <cellStyle name="20% - Accent2 17" xfId="5748" xr:uid="{00000000-0005-0000-0000-00006C160000}"/>
    <cellStyle name="20% - Accent2 18" xfId="5749" xr:uid="{00000000-0005-0000-0000-00006D160000}"/>
    <cellStyle name="20% - Accent2 19" xfId="5750" xr:uid="{00000000-0005-0000-0000-00006E160000}"/>
    <cellStyle name="20% - Accent2 2" xfId="5751" xr:uid="{00000000-0005-0000-0000-00006F160000}"/>
    <cellStyle name="20% - Accent2 2 2" xfId="5752" xr:uid="{00000000-0005-0000-0000-000070160000}"/>
    <cellStyle name="20% - Accent2 2 2 2" xfId="5753" xr:uid="{00000000-0005-0000-0000-000071160000}"/>
    <cellStyle name="20% - Accent2 2 2_73-2015-1  DAM internt" xfId="5754" xr:uid="{00000000-0005-0000-0000-000072160000}"/>
    <cellStyle name="20% - Accent2 2 3" xfId="5755" xr:uid="{00000000-0005-0000-0000-000073160000}"/>
    <cellStyle name="20% - Accent2 2 3 2" xfId="5756" xr:uid="{00000000-0005-0000-0000-000074160000}"/>
    <cellStyle name="20% - Accent2 2 3 3" xfId="5757" xr:uid="{00000000-0005-0000-0000-000075160000}"/>
    <cellStyle name="20% - Accent2 2 3 4" xfId="5758" xr:uid="{00000000-0005-0000-0000-000076160000}"/>
    <cellStyle name="20% - Accent2 2 3 5" xfId="5759" xr:uid="{00000000-0005-0000-0000-000077160000}"/>
    <cellStyle name="20% - Accent2 2 3_73-2015-1  DAM internt" xfId="5760" xr:uid="{00000000-0005-0000-0000-000078160000}"/>
    <cellStyle name="20% - Accent2 2 4" xfId="5761" xr:uid="{00000000-0005-0000-0000-000079160000}"/>
    <cellStyle name="20% - Accent2 2 4 2" xfId="5762" xr:uid="{00000000-0005-0000-0000-00007A160000}"/>
    <cellStyle name="20% - Accent2 2 4_73-2015-1  DAM internt" xfId="5763" xr:uid="{00000000-0005-0000-0000-00007B160000}"/>
    <cellStyle name="20% - Accent2 2 5" xfId="5764" xr:uid="{00000000-0005-0000-0000-00007C160000}"/>
    <cellStyle name="20% - Accent2 2_73-2015-1  DAM internt" xfId="5765" xr:uid="{00000000-0005-0000-0000-00007D160000}"/>
    <cellStyle name="20% - Accent2 20" xfId="5766" xr:uid="{00000000-0005-0000-0000-00007E160000}"/>
    <cellStyle name="20% - Accent2 21" xfId="5767" xr:uid="{00000000-0005-0000-0000-00007F160000}"/>
    <cellStyle name="20% - Accent2 22" xfId="5768" xr:uid="{00000000-0005-0000-0000-000080160000}"/>
    <cellStyle name="20% - Accent2 23" xfId="5769" xr:uid="{00000000-0005-0000-0000-000081160000}"/>
    <cellStyle name="20% - Accent2 24" xfId="5770" xr:uid="{00000000-0005-0000-0000-000082160000}"/>
    <cellStyle name="20% - Accent2 25" xfId="5771" xr:uid="{00000000-0005-0000-0000-000083160000}"/>
    <cellStyle name="20% - Accent2 26" xfId="5772" xr:uid="{00000000-0005-0000-0000-000084160000}"/>
    <cellStyle name="20% - Accent2 27" xfId="5773" xr:uid="{00000000-0005-0000-0000-000085160000}"/>
    <cellStyle name="20% - Accent2 28" xfId="5774" xr:uid="{00000000-0005-0000-0000-000086160000}"/>
    <cellStyle name="20% - Accent2 29" xfId="5775" xr:uid="{00000000-0005-0000-0000-000087160000}"/>
    <cellStyle name="20% - Accent2 3" xfId="5776" xr:uid="{00000000-0005-0000-0000-000088160000}"/>
    <cellStyle name="20% - Accent2 3 2" xfId="5777" xr:uid="{00000000-0005-0000-0000-000089160000}"/>
    <cellStyle name="20% - Accent2 3 3" xfId="5778" xr:uid="{00000000-0005-0000-0000-00008A160000}"/>
    <cellStyle name="20% - Accent2 3_Nøkkeltall" xfId="5779" xr:uid="{00000000-0005-0000-0000-00008B160000}"/>
    <cellStyle name="20% - Accent2 30" xfId="5780" xr:uid="{00000000-0005-0000-0000-00008C160000}"/>
    <cellStyle name="20% - Accent2 31" xfId="5781" xr:uid="{00000000-0005-0000-0000-00008D160000}"/>
    <cellStyle name="20% - Accent2 32" xfId="5782" xr:uid="{00000000-0005-0000-0000-00008E160000}"/>
    <cellStyle name="20% - Accent2 33" xfId="5783" xr:uid="{00000000-0005-0000-0000-00008F160000}"/>
    <cellStyle name="20% - Accent2 34" xfId="5784" xr:uid="{00000000-0005-0000-0000-000090160000}"/>
    <cellStyle name="20% - Accent2 35" xfId="5785" xr:uid="{00000000-0005-0000-0000-000091160000}"/>
    <cellStyle name="20% - Accent2 36" xfId="5786" xr:uid="{00000000-0005-0000-0000-000092160000}"/>
    <cellStyle name="20% - Accent2 37" xfId="5787" xr:uid="{00000000-0005-0000-0000-000093160000}"/>
    <cellStyle name="20% - Accent2 38" xfId="5788" xr:uid="{00000000-0005-0000-0000-000094160000}"/>
    <cellStyle name="20% - Accent2 39" xfId="5789" xr:uid="{00000000-0005-0000-0000-000095160000}"/>
    <cellStyle name="20% - Accent2 4" xfId="5790" xr:uid="{00000000-0005-0000-0000-000096160000}"/>
    <cellStyle name="20% - Accent2 4 2" xfId="5791" xr:uid="{00000000-0005-0000-0000-000097160000}"/>
    <cellStyle name="20% - Accent2 4 2 2" xfId="5792" xr:uid="{00000000-0005-0000-0000-000098160000}"/>
    <cellStyle name="20% - Accent2 4 2 2 2" xfId="5793" xr:uid="{00000000-0005-0000-0000-000099160000}"/>
    <cellStyle name="20% - Accent2 4 2 3" xfId="5794" xr:uid="{00000000-0005-0000-0000-00009A160000}"/>
    <cellStyle name="20% - Accent2 4 3" xfId="5795" xr:uid="{00000000-0005-0000-0000-00009B160000}"/>
    <cellStyle name="20% - Accent2 4 3 2" xfId="5796" xr:uid="{00000000-0005-0000-0000-00009C160000}"/>
    <cellStyle name="20% - Accent2 4 3 2 2" xfId="5797" xr:uid="{00000000-0005-0000-0000-00009D160000}"/>
    <cellStyle name="20% - Accent2 4 3 3" xfId="5798" xr:uid="{00000000-0005-0000-0000-00009E160000}"/>
    <cellStyle name="20% - Accent2 4 4" xfId="5799" xr:uid="{00000000-0005-0000-0000-00009F160000}"/>
    <cellStyle name="20% - Accent2 4 4 2" xfId="5800" xr:uid="{00000000-0005-0000-0000-0000A0160000}"/>
    <cellStyle name="20% - Accent2 4 5" xfId="5801" xr:uid="{00000000-0005-0000-0000-0000A1160000}"/>
    <cellStyle name="20% - Accent2 4 6" xfId="5802" xr:uid="{00000000-0005-0000-0000-0000A2160000}"/>
    <cellStyle name="20% - Accent2 40" xfId="5803" xr:uid="{00000000-0005-0000-0000-0000A3160000}"/>
    <cellStyle name="20% - Accent2 41" xfId="5804" xr:uid="{00000000-0005-0000-0000-0000A4160000}"/>
    <cellStyle name="20% - Accent2 42" xfId="5805" xr:uid="{00000000-0005-0000-0000-0000A5160000}"/>
    <cellStyle name="20% - Accent2 43" xfId="5806" xr:uid="{00000000-0005-0000-0000-0000A6160000}"/>
    <cellStyle name="20% - Accent2 44" xfId="5807" xr:uid="{00000000-0005-0000-0000-0000A7160000}"/>
    <cellStyle name="20% - Accent2 45" xfId="5808" xr:uid="{00000000-0005-0000-0000-0000A8160000}"/>
    <cellStyle name="20% - Accent2 46" xfId="5809" xr:uid="{00000000-0005-0000-0000-0000A9160000}"/>
    <cellStyle name="20% - Accent2 47" xfId="5810" xr:uid="{00000000-0005-0000-0000-0000AA160000}"/>
    <cellStyle name="20% - Accent2 48" xfId="5811" xr:uid="{00000000-0005-0000-0000-0000AB160000}"/>
    <cellStyle name="20% - Accent2 49" xfId="5812" xr:uid="{00000000-0005-0000-0000-0000AC160000}"/>
    <cellStyle name="20% - Accent2 5" xfId="5813" xr:uid="{00000000-0005-0000-0000-0000AD160000}"/>
    <cellStyle name="20% - Accent2 5 2" xfId="5814" xr:uid="{00000000-0005-0000-0000-0000AE160000}"/>
    <cellStyle name="20% - Accent2 50" xfId="5815" xr:uid="{00000000-0005-0000-0000-0000AF160000}"/>
    <cellStyle name="20% - Accent2 51" xfId="5816" xr:uid="{00000000-0005-0000-0000-0000B0160000}"/>
    <cellStyle name="20% - Accent2 52" xfId="5817" xr:uid="{00000000-0005-0000-0000-0000B1160000}"/>
    <cellStyle name="20% - Accent2 53" xfId="5818" xr:uid="{00000000-0005-0000-0000-0000B2160000}"/>
    <cellStyle name="20% - Accent2 54" xfId="5819" xr:uid="{00000000-0005-0000-0000-0000B3160000}"/>
    <cellStyle name="20% - Accent2 55" xfId="5820" xr:uid="{00000000-0005-0000-0000-0000B4160000}"/>
    <cellStyle name="20% - Accent2 56" xfId="5821" xr:uid="{00000000-0005-0000-0000-0000B5160000}"/>
    <cellStyle name="20% - Accent2 57" xfId="5822" xr:uid="{00000000-0005-0000-0000-0000B6160000}"/>
    <cellStyle name="20% - Accent2 58" xfId="5823" xr:uid="{00000000-0005-0000-0000-0000B7160000}"/>
    <cellStyle name="20% - Accent2 59" xfId="5824" xr:uid="{00000000-0005-0000-0000-0000B8160000}"/>
    <cellStyle name="20% - Accent2 6" xfId="5825" xr:uid="{00000000-0005-0000-0000-0000B9160000}"/>
    <cellStyle name="20% - Accent2 60" xfId="5826" xr:uid="{00000000-0005-0000-0000-0000BA160000}"/>
    <cellStyle name="20% - Accent2 61" xfId="5827" xr:uid="{00000000-0005-0000-0000-0000BB160000}"/>
    <cellStyle name="20% - Accent2 62" xfId="5828" xr:uid="{00000000-0005-0000-0000-0000BC160000}"/>
    <cellStyle name="20% - Accent2 63" xfId="5829" xr:uid="{00000000-0005-0000-0000-0000BD160000}"/>
    <cellStyle name="20% - Accent2 64" xfId="5830" xr:uid="{00000000-0005-0000-0000-0000BE160000}"/>
    <cellStyle name="20% - Accent2 65" xfId="5831" xr:uid="{00000000-0005-0000-0000-0000BF160000}"/>
    <cellStyle name="20% - Accent2 66" xfId="5832" xr:uid="{00000000-0005-0000-0000-0000C0160000}"/>
    <cellStyle name="20% - Accent2 67" xfId="5833" xr:uid="{00000000-0005-0000-0000-0000C1160000}"/>
    <cellStyle name="20% - Accent2 68" xfId="5834" xr:uid="{00000000-0005-0000-0000-0000C2160000}"/>
    <cellStyle name="20% - Accent2 69" xfId="5835" xr:uid="{00000000-0005-0000-0000-0000C3160000}"/>
    <cellStyle name="20% - Accent2 7" xfId="5836" xr:uid="{00000000-0005-0000-0000-0000C4160000}"/>
    <cellStyle name="20% - Accent2 70" xfId="5837" xr:uid="{00000000-0005-0000-0000-0000C5160000}"/>
    <cellStyle name="20% - Accent2 71" xfId="5838" xr:uid="{00000000-0005-0000-0000-0000C6160000}"/>
    <cellStyle name="20% - Accent2 8" xfId="5839" xr:uid="{00000000-0005-0000-0000-0000C7160000}"/>
    <cellStyle name="20% - Accent2 9" xfId="5840" xr:uid="{00000000-0005-0000-0000-0000C8160000}"/>
    <cellStyle name="20% - Accent2_DNB Group" xfId="64678" xr:uid="{00000000-0005-0000-0000-0000C9160000}"/>
    <cellStyle name="20% - Accent3" xfId="5841" xr:uid="{00000000-0005-0000-0000-0000CA160000}"/>
    <cellStyle name="20% - Accent3 10" xfId="5842" xr:uid="{00000000-0005-0000-0000-0000CB160000}"/>
    <cellStyle name="20% - Accent3 11" xfId="5843" xr:uid="{00000000-0005-0000-0000-0000CC160000}"/>
    <cellStyle name="20% - Accent3 12" xfId="5844" xr:uid="{00000000-0005-0000-0000-0000CD160000}"/>
    <cellStyle name="20% - Accent3 13" xfId="5845" xr:uid="{00000000-0005-0000-0000-0000CE160000}"/>
    <cellStyle name="20% - Accent3 14" xfId="5846" xr:uid="{00000000-0005-0000-0000-0000CF160000}"/>
    <cellStyle name="20% - Accent3 15" xfId="5847" xr:uid="{00000000-0005-0000-0000-0000D0160000}"/>
    <cellStyle name="20% - Accent3 16" xfId="5848" xr:uid="{00000000-0005-0000-0000-0000D1160000}"/>
    <cellStyle name="20% - Accent3 17" xfId="5849" xr:uid="{00000000-0005-0000-0000-0000D2160000}"/>
    <cellStyle name="20% - Accent3 18" xfId="5850" xr:uid="{00000000-0005-0000-0000-0000D3160000}"/>
    <cellStyle name="20% - Accent3 19" xfId="5851" xr:uid="{00000000-0005-0000-0000-0000D4160000}"/>
    <cellStyle name="20% - Accent3 2" xfId="5852" xr:uid="{00000000-0005-0000-0000-0000D5160000}"/>
    <cellStyle name="20% - Accent3 2 2" xfId="5853" xr:uid="{00000000-0005-0000-0000-0000D6160000}"/>
    <cellStyle name="20% - Accent3 2 2 2" xfId="5854" xr:uid="{00000000-0005-0000-0000-0000D7160000}"/>
    <cellStyle name="20% - Accent3 2 2_73-2015-1  DAM internt" xfId="5855" xr:uid="{00000000-0005-0000-0000-0000D8160000}"/>
    <cellStyle name="20% - Accent3 2 3" xfId="5856" xr:uid="{00000000-0005-0000-0000-0000D9160000}"/>
    <cellStyle name="20% - Accent3 2 3 2" xfId="5857" xr:uid="{00000000-0005-0000-0000-0000DA160000}"/>
    <cellStyle name="20% - Accent3 2 3 3" xfId="5858" xr:uid="{00000000-0005-0000-0000-0000DB160000}"/>
    <cellStyle name="20% - Accent3 2 3 4" xfId="5859" xr:uid="{00000000-0005-0000-0000-0000DC160000}"/>
    <cellStyle name="20% - Accent3 2 3 5" xfId="5860" xr:uid="{00000000-0005-0000-0000-0000DD160000}"/>
    <cellStyle name="20% - Accent3 2 3_73-2015-1  DAM internt" xfId="5861" xr:uid="{00000000-0005-0000-0000-0000DE160000}"/>
    <cellStyle name="20% - Accent3 2 4" xfId="5862" xr:uid="{00000000-0005-0000-0000-0000DF160000}"/>
    <cellStyle name="20% - Accent3 2 4 2" xfId="5863" xr:uid="{00000000-0005-0000-0000-0000E0160000}"/>
    <cellStyle name="20% - Accent3 2 4_73-2015-1  DAM internt" xfId="5864" xr:uid="{00000000-0005-0000-0000-0000E1160000}"/>
    <cellStyle name="20% - Accent3 2_73-2015-1  DAM internt" xfId="5865" xr:uid="{00000000-0005-0000-0000-0000E2160000}"/>
    <cellStyle name="20% - Accent3 20" xfId="5866" xr:uid="{00000000-0005-0000-0000-0000E3160000}"/>
    <cellStyle name="20% - Accent3 21" xfId="5867" xr:uid="{00000000-0005-0000-0000-0000E4160000}"/>
    <cellStyle name="20% - Accent3 22" xfId="5868" xr:uid="{00000000-0005-0000-0000-0000E5160000}"/>
    <cellStyle name="20% - Accent3 23" xfId="5869" xr:uid="{00000000-0005-0000-0000-0000E6160000}"/>
    <cellStyle name="20% - Accent3 24" xfId="5870" xr:uid="{00000000-0005-0000-0000-0000E7160000}"/>
    <cellStyle name="20% - Accent3 25" xfId="5871" xr:uid="{00000000-0005-0000-0000-0000E8160000}"/>
    <cellStyle name="20% - Accent3 26" xfId="5872" xr:uid="{00000000-0005-0000-0000-0000E9160000}"/>
    <cellStyle name="20% - Accent3 27" xfId="5873" xr:uid="{00000000-0005-0000-0000-0000EA160000}"/>
    <cellStyle name="20% - Accent3 28" xfId="5874" xr:uid="{00000000-0005-0000-0000-0000EB160000}"/>
    <cellStyle name="20% - Accent3 29" xfId="5875" xr:uid="{00000000-0005-0000-0000-0000EC160000}"/>
    <cellStyle name="20% - Accent3 3" xfId="5876" xr:uid="{00000000-0005-0000-0000-0000ED160000}"/>
    <cellStyle name="20% - Accent3 3 2" xfId="5877" xr:uid="{00000000-0005-0000-0000-0000EE160000}"/>
    <cellStyle name="20% - Accent3 3 3" xfId="5878" xr:uid="{00000000-0005-0000-0000-0000EF160000}"/>
    <cellStyle name="20% - Accent3 3_Nøkkeltall" xfId="5879" xr:uid="{00000000-0005-0000-0000-0000F0160000}"/>
    <cellStyle name="20% - Accent3 30" xfId="5880" xr:uid="{00000000-0005-0000-0000-0000F1160000}"/>
    <cellStyle name="20% - Accent3 31" xfId="5881" xr:uid="{00000000-0005-0000-0000-0000F2160000}"/>
    <cellStyle name="20% - Accent3 32" xfId="5882" xr:uid="{00000000-0005-0000-0000-0000F3160000}"/>
    <cellStyle name="20% - Accent3 33" xfId="5883" xr:uid="{00000000-0005-0000-0000-0000F4160000}"/>
    <cellStyle name="20% - Accent3 34" xfId="5884" xr:uid="{00000000-0005-0000-0000-0000F5160000}"/>
    <cellStyle name="20% - Accent3 35" xfId="5885" xr:uid="{00000000-0005-0000-0000-0000F6160000}"/>
    <cellStyle name="20% - Accent3 36" xfId="5886" xr:uid="{00000000-0005-0000-0000-0000F7160000}"/>
    <cellStyle name="20% - Accent3 37" xfId="5887" xr:uid="{00000000-0005-0000-0000-0000F8160000}"/>
    <cellStyle name="20% - Accent3 38" xfId="5888" xr:uid="{00000000-0005-0000-0000-0000F9160000}"/>
    <cellStyle name="20% - Accent3 39" xfId="5889" xr:uid="{00000000-0005-0000-0000-0000FA160000}"/>
    <cellStyle name="20% - Accent3 4" xfId="5890" xr:uid="{00000000-0005-0000-0000-0000FB160000}"/>
    <cellStyle name="20% - Accent3 4 2" xfId="5891" xr:uid="{00000000-0005-0000-0000-0000FC160000}"/>
    <cellStyle name="20% - Accent3 4 2 2" xfId="5892" xr:uid="{00000000-0005-0000-0000-0000FD160000}"/>
    <cellStyle name="20% - Accent3 4 2 2 2" xfId="5893" xr:uid="{00000000-0005-0000-0000-0000FE160000}"/>
    <cellStyle name="20% - Accent3 4 2 3" xfId="5894" xr:uid="{00000000-0005-0000-0000-0000FF160000}"/>
    <cellStyle name="20% - Accent3 4 3" xfId="5895" xr:uid="{00000000-0005-0000-0000-000000170000}"/>
    <cellStyle name="20% - Accent3 4 3 2" xfId="5896" xr:uid="{00000000-0005-0000-0000-000001170000}"/>
    <cellStyle name="20% - Accent3 4 3 2 2" xfId="5897" xr:uid="{00000000-0005-0000-0000-000002170000}"/>
    <cellStyle name="20% - Accent3 4 3 3" xfId="5898" xr:uid="{00000000-0005-0000-0000-000003170000}"/>
    <cellStyle name="20% - Accent3 4 4" xfId="5899" xr:uid="{00000000-0005-0000-0000-000004170000}"/>
    <cellStyle name="20% - Accent3 4 4 2" xfId="5900" xr:uid="{00000000-0005-0000-0000-000005170000}"/>
    <cellStyle name="20% - Accent3 4 5" xfId="5901" xr:uid="{00000000-0005-0000-0000-000006170000}"/>
    <cellStyle name="20% - Accent3 4 6" xfId="5902" xr:uid="{00000000-0005-0000-0000-000007170000}"/>
    <cellStyle name="20% - Accent3 40" xfId="5903" xr:uid="{00000000-0005-0000-0000-000008170000}"/>
    <cellStyle name="20% - Accent3 41" xfId="5904" xr:uid="{00000000-0005-0000-0000-000009170000}"/>
    <cellStyle name="20% - Accent3 42" xfId="5905" xr:uid="{00000000-0005-0000-0000-00000A170000}"/>
    <cellStyle name="20% - Accent3 43" xfId="5906" xr:uid="{00000000-0005-0000-0000-00000B170000}"/>
    <cellStyle name="20% - Accent3 44" xfId="5907" xr:uid="{00000000-0005-0000-0000-00000C170000}"/>
    <cellStyle name="20% - Accent3 45" xfId="5908" xr:uid="{00000000-0005-0000-0000-00000D170000}"/>
    <cellStyle name="20% - Accent3 46" xfId="5909" xr:uid="{00000000-0005-0000-0000-00000E170000}"/>
    <cellStyle name="20% - Accent3 47" xfId="5910" xr:uid="{00000000-0005-0000-0000-00000F170000}"/>
    <cellStyle name="20% - Accent3 48" xfId="5911" xr:uid="{00000000-0005-0000-0000-000010170000}"/>
    <cellStyle name="20% - Accent3 49" xfId="5912" xr:uid="{00000000-0005-0000-0000-000011170000}"/>
    <cellStyle name="20% - Accent3 5" xfId="5913" xr:uid="{00000000-0005-0000-0000-000012170000}"/>
    <cellStyle name="20% - Accent3 5 2" xfId="5914" xr:uid="{00000000-0005-0000-0000-000013170000}"/>
    <cellStyle name="20% - Accent3 50" xfId="5915" xr:uid="{00000000-0005-0000-0000-000014170000}"/>
    <cellStyle name="20% - Accent3 51" xfId="5916" xr:uid="{00000000-0005-0000-0000-000015170000}"/>
    <cellStyle name="20% - Accent3 52" xfId="5917" xr:uid="{00000000-0005-0000-0000-000016170000}"/>
    <cellStyle name="20% - Accent3 53" xfId="5918" xr:uid="{00000000-0005-0000-0000-000017170000}"/>
    <cellStyle name="20% - Accent3 54" xfId="5919" xr:uid="{00000000-0005-0000-0000-000018170000}"/>
    <cellStyle name="20% - Accent3 55" xfId="5920" xr:uid="{00000000-0005-0000-0000-000019170000}"/>
    <cellStyle name="20% - Accent3 56" xfId="5921" xr:uid="{00000000-0005-0000-0000-00001A170000}"/>
    <cellStyle name="20% - Accent3 57" xfId="5922" xr:uid="{00000000-0005-0000-0000-00001B170000}"/>
    <cellStyle name="20% - Accent3 58" xfId="5923" xr:uid="{00000000-0005-0000-0000-00001C170000}"/>
    <cellStyle name="20% - Accent3 59" xfId="5924" xr:uid="{00000000-0005-0000-0000-00001D170000}"/>
    <cellStyle name="20% - Accent3 6" xfId="5925" xr:uid="{00000000-0005-0000-0000-00001E170000}"/>
    <cellStyle name="20% - Accent3 60" xfId="5926" xr:uid="{00000000-0005-0000-0000-00001F170000}"/>
    <cellStyle name="20% - Accent3 61" xfId="5927" xr:uid="{00000000-0005-0000-0000-000020170000}"/>
    <cellStyle name="20% - Accent3 62" xfId="5928" xr:uid="{00000000-0005-0000-0000-000021170000}"/>
    <cellStyle name="20% - Accent3 63" xfId="5929" xr:uid="{00000000-0005-0000-0000-000022170000}"/>
    <cellStyle name="20% - Accent3 64" xfId="5930" xr:uid="{00000000-0005-0000-0000-000023170000}"/>
    <cellStyle name="20% - Accent3 65" xfId="5931" xr:uid="{00000000-0005-0000-0000-000024170000}"/>
    <cellStyle name="20% - Accent3 66" xfId="5932" xr:uid="{00000000-0005-0000-0000-000025170000}"/>
    <cellStyle name="20% - Accent3 67" xfId="5933" xr:uid="{00000000-0005-0000-0000-000026170000}"/>
    <cellStyle name="20% - Accent3 68" xfId="5934" xr:uid="{00000000-0005-0000-0000-000027170000}"/>
    <cellStyle name="20% - Accent3 69" xfId="5935" xr:uid="{00000000-0005-0000-0000-000028170000}"/>
    <cellStyle name="20% - Accent3 7" xfId="5936" xr:uid="{00000000-0005-0000-0000-000029170000}"/>
    <cellStyle name="20% - Accent3 70" xfId="5937" xr:uid="{00000000-0005-0000-0000-00002A170000}"/>
    <cellStyle name="20% - Accent3 71" xfId="5938" xr:uid="{00000000-0005-0000-0000-00002B170000}"/>
    <cellStyle name="20% - Accent3 8" xfId="5939" xr:uid="{00000000-0005-0000-0000-00002C170000}"/>
    <cellStyle name="20% - Accent3 9" xfId="5940" xr:uid="{00000000-0005-0000-0000-00002D170000}"/>
    <cellStyle name="20% - Accent3_DNB Group" xfId="64679" xr:uid="{00000000-0005-0000-0000-00002E170000}"/>
    <cellStyle name="20% - Accent4" xfId="5941" xr:uid="{00000000-0005-0000-0000-00002F170000}"/>
    <cellStyle name="20% - Accent4 10" xfId="5942" xr:uid="{00000000-0005-0000-0000-000030170000}"/>
    <cellStyle name="20% - Accent4 11" xfId="5943" xr:uid="{00000000-0005-0000-0000-000031170000}"/>
    <cellStyle name="20% - Accent4 12" xfId="5944" xr:uid="{00000000-0005-0000-0000-000032170000}"/>
    <cellStyle name="20% - Accent4 13" xfId="5945" xr:uid="{00000000-0005-0000-0000-000033170000}"/>
    <cellStyle name="20% - Accent4 14" xfId="5946" xr:uid="{00000000-0005-0000-0000-000034170000}"/>
    <cellStyle name="20% - Accent4 15" xfId="5947" xr:uid="{00000000-0005-0000-0000-000035170000}"/>
    <cellStyle name="20% - Accent4 16" xfId="5948" xr:uid="{00000000-0005-0000-0000-000036170000}"/>
    <cellStyle name="20% - Accent4 17" xfId="5949" xr:uid="{00000000-0005-0000-0000-000037170000}"/>
    <cellStyle name="20% - Accent4 18" xfId="5950" xr:uid="{00000000-0005-0000-0000-000038170000}"/>
    <cellStyle name="20% - Accent4 19" xfId="5951" xr:uid="{00000000-0005-0000-0000-000039170000}"/>
    <cellStyle name="20% - Accent4 2" xfId="5952" xr:uid="{00000000-0005-0000-0000-00003A170000}"/>
    <cellStyle name="20% - Accent4 2 2" xfId="5953" xr:uid="{00000000-0005-0000-0000-00003B170000}"/>
    <cellStyle name="20% - Accent4 2 2 2" xfId="5954" xr:uid="{00000000-0005-0000-0000-00003C170000}"/>
    <cellStyle name="20% - Accent4 2 2_73-2015-1  DAM internt" xfId="5955" xr:uid="{00000000-0005-0000-0000-00003D170000}"/>
    <cellStyle name="20% - Accent4 2 3" xfId="5956" xr:uid="{00000000-0005-0000-0000-00003E170000}"/>
    <cellStyle name="20% - Accent4 2 3 2" xfId="5957" xr:uid="{00000000-0005-0000-0000-00003F170000}"/>
    <cellStyle name="20% - Accent4 2 3 3" xfId="5958" xr:uid="{00000000-0005-0000-0000-000040170000}"/>
    <cellStyle name="20% - Accent4 2 3 4" xfId="5959" xr:uid="{00000000-0005-0000-0000-000041170000}"/>
    <cellStyle name="20% - Accent4 2 3 5" xfId="5960" xr:uid="{00000000-0005-0000-0000-000042170000}"/>
    <cellStyle name="20% - Accent4 2 3_73-2015-1  DAM internt" xfId="5961" xr:uid="{00000000-0005-0000-0000-000043170000}"/>
    <cellStyle name="20% - Accent4 2 4" xfId="5962" xr:uid="{00000000-0005-0000-0000-000044170000}"/>
    <cellStyle name="20% - Accent4 2 4 2" xfId="5963" xr:uid="{00000000-0005-0000-0000-000045170000}"/>
    <cellStyle name="20% - Accent4 2 4_73-2015-1  DAM internt" xfId="5964" xr:uid="{00000000-0005-0000-0000-000046170000}"/>
    <cellStyle name="20% - Accent4 2 5" xfId="5965" xr:uid="{00000000-0005-0000-0000-000047170000}"/>
    <cellStyle name="20% - Accent4 2_73-2015-1  DAM internt" xfId="5966" xr:uid="{00000000-0005-0000-0000-000048170000}"/>
    <cellStyle name="20% - Accent4 20" xfId="5967" xr:uid="{00000000-0005-0000-0000-000049170000}"/>
    <cellStyle name="20% - Accent4 21" xfId="5968" xr:uid="{00000000-0005-0000-0000-00004A170000}"/>
    <cellStyle name="20% - Accent4 22" xfId="5969" xr:uid="{00000000-0005-0000-0000-00004B170000}"/>
    <cellStyle name="20% - Accent4 23" xfId="5970" xr:uid="{00000000-0005-0000-0000-00004C170000}"/>
    <cellStyle name="20% - Accent4 24" xfId="5971" xr:uid="{00000000-0005-0000-0000-00004D170000}"/>
    <cellStyle name="20% - Accent4 25" xfId="5972" xr:uid="{00000000-0005-0000-0000-00004E170000}"/>
    <cellStyle name="20% - Accent4 26" xfId="5973" xr:uid="{00000000-0005-0000-0000-00004F170000}"/>
    <cellStyle name="20% - Accent4 27" xfId="5974" xr:uid="{00000000-0005-0000-0000-000050170000}"/>
    <cellStyle name="20% - Accent4 28" xfId="5975" xr:uid="{00000000-0005-0000-0000-000051170000}"/>
    <cellStyle name="20% - Accent4 29" xfId="5976" xr:uid="{00000000-0005-0000-0000-000052170000}"/>
    <cellStyle name="20% - Accent4 3" xfId="5977" xr:uid="{00000000-0005-0000-0000-000053170000}"/>
    <cellStyle name="20% - Accent4 3 2" xfId="5978" xr:uid="{00000000-0005-0000-0000-000054170000}"/>
    <cellStyle name="20% - Accent4 3 3" xfId="5979" xr:uid="{00000000-0005-0000-0000-000055170000}"/>
    <cellStyle name="20% - Accent4 3_Nøkkeltall" xfId="5980" xr:uid="{00000000-0005-0000-0000-000056170000}"/>
    <cellStyle name="20% - Accent4 30" xfId="5981" xr:uid="{00000000-0005-0000-0000-000057170000}"/>
    <cellStyle name="20% - Accent4 31" xfId="5982" xr:uid="{00000000-0005-0000-0000-000058170000}"/>
    <cellStyle name="20% - Accent4 32" xfId="5983" xr:uid="{00000000-0005-0000-0000-000059170000}"/>
    <cellStyle name="20% - Accent4 33" xfId="5984" xr:uid="{00000000-0005-0000-0000-00005A170000}"/>
    <cellStyle name="20% - Accent4 34" xfId="5985" xr:uid="{00000000-0005-0000-0000-00005B170000}"/>
    <cellStyle name="20% - Accent4 35" xfId="5986" xr:uid="{00000000-0005-0000-0000-00005C170000}"/>
    <cellStyle name="20% - Accent4 36" xfId="5987" xr:uid="{00000000-0005-0000-0000-00005D170000}"/>
    <cellStyle name="20% - Accent4 37" xfId="5988" xr:uid="{00000000-0005-0000-0000-00005E170000}"/>
    <cellStyle name="20% - Accent4 38" xfId="5989" xr:uid="{00000000-0005-0000-0000-00005F170000}"/>
    <cellStyle name="20% - Accent4 39" xfId="5990" xr:uid="{00000000-0005-0000-0000-000060170000}"/>
    <cellStyle name="20% - Accent4 4" xfId="5991" xr:uid="{00000000-0005-0000-0000-000061170000}"/>
    <cellStyle name="20% - Accent4 4 2" xfId="5992" xr:uid="{00000000-0005-0000-0000-000062170000}"/>
    <cellStyle name="20% - Accent4 4 2 2" xfId="5993" xr:uid="{00000000-0005-0000-0000-000063170000}"/>
    <cellStyle name="20% - Accent4 4 2 2 2" xfId="5994" xr:uid="{00000000-0005-0000-0000-000064170000}"/>
    <cellStyle name="20% - Accent4 4 2 3" xfId="5995" xr:uid="{00000000-0005-0000-0000-000065170000}"/>
    <cellStyle name="20% - Accent4 4 3" xfId="5996" xr:uid="{00000000-0005-0000-0000-000066170000}"/>
    <cellStyle name="20% - Accent4 4 3 2" xfId="5997" xr:uid="{00000000-0005-0000-0000-000067170000}"/>
    <cellStyle name="20% - Accent4 4 3 2 2" xfId="5998" xr:uid="{00000000-0005-0000-0000-000068170000}"/>
    <cellStyle name="20% - Accent4 4 3 3" xfId="5999" xr:uid="{00000000-0005-0000-0000-000069170000}"/>
    <cellStyle name="20% - Accent4 4 4" xfId="6000" xr:uid="{00000000-0005-0000-0000-00006A170000}"/>
    <cellStyle name="20% - Accent4 4 4 2" xfId="6001" xr:uid="{00000000-0005-0000-0000-00006B170000}"/>
    <cellStyle name="20% - Accent4 4 5" xfId="6002" xr:uid="{00000000-0005-0000-0000-00006C170000}"/>
    <cellStyle name="20% - Accent4 4 6" xfId="6003" xr:uid="{00000000-0005-0000-0000-00006D170000}"/>
    <cellStyle name="20% - Accent4 40" xfId="6004" xr:uid="{00000000-0005-0000-0000-00006E170000}"/>
    <cellStyle name="20% - Accent4 41" xfId="6005" xr:uid="{00000000-0005-0000-0000-00006F170000}"/>
    <cellStyle name="20% - Accent4 42" xfId="6006" xr:uid="{00000000-0005-0000-0000-000070170000}"/>
    <cellStyle name="20% - Accent4 43" xfId="6007" xr:uid="{00000000-0005-0000-0000-000071170000}"/>
    <cellStyle name="20% - Accent4 44" xfId="6008" xr:uid="{00000000-0005-0000-0000-000072170000}"/>
    <cellStyle name="20% - Accent4 45" xfId="6009" xr:uid="{00000000-0005-0000-0000-000073170000}"/>
    <cellStyle name="20% - Accent4 46" xfId="6010" xr:uid="{00000000-0005-0000-0000-000074170000}"/>
    <cellStyle name="20% - Accent4 47" xfId="6011" xr:uid="{00000000-0005-0000-0000-000075170000}"/>
    <cellStyle name="20% - Accent4 48" xfId="6012" xr:uid="{00000000-0005-0000-0000-000076170000}"/>
    <cellStyle name="20% - Accent4 49" xfId="6013" xr:uid="{00000000-0005-0000-0000-000077170000}"/>
    <cellStyle name="20% - Accent4 5" xfId="6014" xr:uid="{00000000-0005-0000-0000-000078170000}"/>
    <cellStyle name="20% - Accent4 5 2" xfId="6015" xr:uid="{00000000-0005-0000-0000-000079170000}"/>
    <cellStyle name="20% - Accent4 50" xfId="6016" xr:uid="{00000000-0005-0000-0000-00007A170000}"/>
    <cellStyle name="20% - Accent4 51" xfId="6017" xr:uid="{00000000-0005-0000-0000-00007B170000}"/>
    <cellStyle name="20% - Accent4 52" xfId="6018" xr:uid="{00000000-0005-0000-0000-00007C170000}"/>
    <cellStyle name="20% - Accent4 53" xfId="6019" xr:uid="{00000000-0005-0000-0000-00007D170000}"/>
    <cellStyle name="20% - Accent4 54" xfId="6020" xr:uid="{00000000-0005-0000-0000-00007E170000}"/>
    <cellStyle name="20% - Accent4 55" xfId="6021" xr:uid="{00000000-0005-0000-0000-00007F170000}"/>
    <cellStyle name="20% - Accent4 56" xfId="6022" xr:uid="{00000000-0005-0000-0000-000080170000}"/>
    <cellStyle name="20% - Accent4 57" xfId="6023" xr:uid="{00000000-0005-0000-0000-000081170000}"/>
    <cellStyle name="20% - Accent4 58" xfId="6024" xr:uid="{00000000-0005-0000-0000-000082170000}"/>
    <cellStyle name="20% - Accent4 59" xfId="6025" xr:uid="{00000000-0005-0000-0000-000083170000}"/>
    <cellStyle name="20% - Accent4 6" xfId="6026" xr:uid="{00000000-0005-0000-0000-000084170000}"/>
    <cellStyle name="20% - Accent4 60" xfId="6027" xr:uid="{00000000-0005-0000-0000-000085170000}"/>
    <cellStyle name="20% - Accent4 61" xfId="6028" xr:uid="{00000000-0005-0000-0000-000086170000}"/>
    <cellStyle name="20% - Accent4 62" xfId="6029" xr:uid="{00000000-0005-0000-0000-000087170000}"/>
    <cellStyle name="20% - Accent4 63" xfId="6030" xr:uid="{00000000-0005-0000-0000-000088170000}"/>
    <cellStyle name="20% - Accent4 64" xfId="6031" xr:uid="{00000000-0005-0000-0000-000089170000}"/>
    <cellStyle name="20% - Accent4 65" xfId="6032" xr:uid="{00000000-0005-0000-0000-00008A170000}"/>
    <cellStyle name="20% - Accent4 66" xfId="6033" xr:uid="{00000000-0005-0000-0000-00008B170000}"/>
    <cellStyle name="20% - Accent4 67" xfId="6034" xr:uid="{00000000-0005-0000-0000-00008C170000}"/>
    <cellStyle name="20% - Accent4 68" xfId="6035" xr:uid="{00000000-0005-0000-0000-00008D170000}"/>
    <cellStyle name="20% - Accent4 69" xfId="6036" xr:uid="{00000000-0005-0000-0000-00008E170000}"/>
    <cellStyle name="20% - Accent4 7" xfId="6037" xr:uid="{00000000-0005-0000-0000-00008F170000}"/>
    <cellStyle name="20% - Accent4 70" xfId="6038" xr:uid="{00000000-0005-0000-0000-000090170000}"/>
    <cellStyle name="20% - Accent4 71" xfId="6039" xr:uid="{00000000-0005-0000-0000-000091170000}"/>
    <cellStyle name="20% - Accent4 8" xfId="6040" xr:uid="{00000000-0005-0000-0000-000092170000}"/>
    <cellStyle name="20% - Accent4 9" xfId="6041" xr:uid="{00000000-0005-0000-0000-000093170000}"/>
    <cellStyle name="20% - Accent4_DNB Group" xfId="64680" xr:uid="{00000000-0005-0000-0000-000094170000}"/>
    <cellStyle name="20% - Accent5" xfId="6042" xr:uid="{00000000-0005-0000-0000-000095170000}"/>
    <cellStyle name="20% - Accent5 10" xfId="6043" xr:uid="{00000000-0005-0000-0000-000096170000}"/>
    <cellStyle name="20% - Accent5 11" xfId="6044" xr:uid="{00000000-0005-0000-0000-000097170000}"/>
    <cellStyle name="20% - Accent5 12" xfId="6045" xr:uid="{00000000-0005-0000-0000-000098170000}"/>
    <cellStyle name="20% - Accent5 13" xfId="6046" xr:uid="{00000000-0005-0000-0000-000099170000}"/>
    <cellStyle name="20% - Accent5 14" xfId="6047" xr:uid="{00000000-0005-0000-0000-00009A170000}"/>
    <cellStyle name="20% - Accent5 15" xfId="6048" xr:uid="{00000000-0005-0000-0000-00009B170000}"/>
    <cellStyle name="20% - Accent5 16" xfId="6049" xr:uid="{00000000-0005-0000-0000-00009C170000}"/>
    <cellStyle name="20% - Accent5 17" xfId="6050" xr:uid="{00000000-0005-0000-0000-00009D170000}"/>
    <cellStyle name="20% - Accent5 18" xfId="6051" xr:uid="{00000000-0005-0000-0000-00009E170000}"/>
    <cellStyle name="20% - Accent5 19" xfId="6052" xr:uid="{00000000-0005-0000-0000-00009F170000}"/>
    <cellStyle name="20% - Accent5 2" xfId="6053" xr:uid="{00000000-0005-0000-0000-0000A0170000}"/>
    <cellStyle name="20% - Accent5 2 2" xfId="6054" xr:uid="{00000000-0005-0000-0000-0000A1170000}"/>
    <cellStyle name="20% - Accent5 2 3" xfId="6055" xr:uid="{00000000-0005-0000-0000-0000A2170000}"/>
    <cellStyle name="20% - Accent5 2 4" xfId="6056" xr:uid="{00000000-0005-0000-0000-0000A3170000}"/>
    <cellStyle name="20% - Accent5 2_73-2015-1  DAM internt" xfId="6057" xr:uid="{00000000-0005-0000-0000-0000A4170000}"/>
    <cellStyle name="20% - Accent5 20" xfId="6058" xr:uid="{00000000-0005-0000-0000-0000A5170000}"/>
    <cellStyle name="20% - Accent5 21" xfId="6059" xr:uid="{00000000-0005-0000-0000-0000A6170000}"/>
    <cellStyle name="20% - Accent5 22" xfId="6060" xr:uid="{00000000-0005-0000-0000-0000A7170000}"/>
    <cellStyle name="20% - Accent5 23" xfId="6061" xr:uid="{00000000-0005-0000-0000-0000A8170000}"/>
    <cellStyle name="20% - Accent5 24" xfId="6062" xr:uid="{00000000-0005-0000-0000-0000A9170000}"/>
    <cellStyle name="20% - Accent5 25" xfId="6063" xr:uid="{00000000-0005-0000-0000-0000AA170000}"/>
    <cellStyle name="20% - Accent5 26" xfId="6064" xr:uid="{00000000-0005-0000-0000-0000AB170000}"/>
    <cellStyle name="20% - Accent5 27" xfId="6065" xr:uid="{00000000-0005-0000-0000-0000AC170000}"/>
    <cellStyle name="20% - Accent5 28" xfId="6066" xr:uid="{00000000-0005-0000-0000-0000AD170000}"/>
    <cellStyle name="20% - Accent5 29" xfId="6067" xr:uid="{00000000-0005-0000-0000-0000AE170000}"/>
    <cellStyle name="20% - Accent5 3" xfId="6068" xr:uid="{00000000-0005-0000-0000-0000AF170000}"/>
    <cellStyle name="20% - Accent5 3 2" xfId="6069" xr:uid="{00000000-0005-0000-0000-0000B0170000}"/>
    <cellStyle name="20% - Accent5 3 3" xfId="6070" xr:uid="{00000000-0005-0000-0000-0000B1170000}"/>
    <cellStyle name="20% - Accent5 3_Nøkkeltall" xfId="6071" xr:uid="{00000000-0005-0000-0000-0000B2170000}"/>
    <cellStyle name="20% - Accent5 30" xfId="6072" xr:uid="{00000000-0005-0000-0000-0000B3170000}"/>
    <cellStyle name="20% - Accent5 31" xfId="6073" xr:uid="{00000000-0005-0000-0000-0000B4170000}"/>
    <cellStyle name="20% - Accent5 32" xfId="6074" xr:uid="{00000000-0005-0000-0000-0000B5170000}"/>
    <cellStyle name="20% - Accent5 33" xfId="6075" xr:uid="{00000000-0005-0000-0000-0000B6170000}"/>
    <cellStyle name="20% - Accent5 34" xfId="6076" xr:uid="{00000000-0005-0000-0000-0000B7170000}"/>
    <cellStyle name="20% - Accent5 35" xfId="6077" xr:uid="{00000000-0005-0000-0000-0000B8170000}"/>
    <cellStyle name="20% - Accent5 36" xfId="6078" xr:uid="{00000000-0005-0000-0000-0000B9170000}"/>
    <cellStyle name="20% - Accent5 37" xfId="6079" xr:uid="{00000000-0005-0000-0000-0000BA170000}"/>
    <cellStyle name="20% - Accent5 38" xfId="6080" xr:uid="{00000000-0005-0000-0000-0000BB170000}"/>
    <cellStyle name="20% - Accent5 39" xfId="6081" xr:uid="{00000000-0005-0000-0000-0000BC170000}"/>
    <cellStyle name="20% - Accent5 4" xfId="6082" xr:uid="{00000000-0005-0000-0000-0000BD170000}"/>
    <cellStyle name="20% - Accent5 4 2" xfId="6083" xr:uid="{00000000-0005-0000-0000-0000BE170000}"/>
    <cellStyle name="20% - Accent5 4 2 2" xfId="6084" xr:uid="{00000000-0005-0000-0000-0000BF170000}"/>
    <cellStyle name="20% - Accent5 4 2 2 2" xfId="6085" xr:uid="{00000000-0005-0000-0000-0000C0170000}"/>
    <cellStyle name="20% - Accent5 4 2 3" xfId="6086" xr:uid="{00000000-0005-0000-0000-0000C1170000}"/>
    <cellStyle name="20% - Accent5 4 3" xfId="6087" xr:uid="{00000000-0005-0000-0000-0000C2170000}"/>
    <cellStyle name="20% - Accent5 4 3 2" xfId="6088" xr:uid="{00000000-0005-0000-0000-0000C3170000}"/>
    <cellStyle name="20% - Accent5 4 3 2 2" xfId="6089" xr:uid="{00000000-0005-0000-0000-0000C4170000}"/>
    <cellStyle name="20% - Accent5 4 3 3" xfId="6090" xr:uid="{00000000-0005-0000-0000-0000C5170000}"/>
    <cellStyle name="20% - Accent5 4 4" xfId="6091" xr:uid="{00000000-0005-0000-0000-0000C6170000}"/>
    <cellStyle name="20% - Accent5 4 4 2" xfId="6092" xr:uid="{00000000-0005-0000-0000-0000C7170000}"/>
    <cellStyle name="20% - Accent5 4 5" xfId="6093" xr:uid="{00000000-0005-0000-0000-0000C8170000}"/>
    <cellStyle name="20% - Accent5 4 6" xfId="6094" xr:uid="{00000000-0005-0000-0000-0000C9170000}"/>
    <cellStyle name="20% - Accent5 40" xfId="6095" xr:uid="{00000000-0005-0000-0000-0000CA170000}"/>
    <cellStyle name="20% - Accent5 41" xfId="6096" xr:uid="{00000000-0005-0000-0000-0000CB170000}"/>
    <cellStyle name="20% - Accent5 42" xfId="6097" xr:uid="{00000000-0005-0000-0000-0000CC170000}"/>
    <cellStyle name="20% - Accent5 43" xfId="6098" xr:uid="{00000000-0005-0000-0000-0000CD170000}"/>
    <cellStyle name="20% - Accent5 44" xfId="6099" xr:uid="{00000000-0005-0000-0000-0000CE170000}"/>
    <cellStyle name="20% - Accent5 45" xfId="6100" xr:uid="{00000000-0005-0000-0000-0000CF170000}"/>
    <cellStyle name="20% - Accent5 46" xfId="6101" xr:uid="{00000000-0005-0000-0000-0000D0170000}"/>
    <cellStyle name="20% - Accent5 47" xfId="6102" xr:uid="{00000000-0005-0000-0000-0000D1170000}"/>
    <cellStyle name="20% - Accent5 48" xfId="6103" xr:uid="{00000000-0005-0000-0000-0000D2170000}"/>
    <cellStyle name="20% - Accent5 49" xfId="6104" xr:uid="{00000000-0005-0000-0000-0000D3170000}"/>
    <cellStyle name="20% - Accent5 5" xfId="6105" xr:uid="{00000000-0005-0000-0000-0000D4170000}"/>
    <cellStyle name="20% - Accent5 50" xfId="6106" xr:uid="{00000000-0005-0000-0000-0000D5170000}"/>
    <cellStyle name="20% - Accent5 51" xfId="6107" xr:uid="{00000000-0005-0000-0000-0000D6170000}"/>
    <cellStyle name="20% - Accent5 52" xfId="6108" xr:uid="{00000000-0005-0000-0000-0000D7170000}"/>
    <cellStyle name="20% - Accent5 53" xfId="6109" xr:uid="{00000000-0005-0000-0000-0000D8170000}"/>
    <cellStyle name="20% - Accent5 54" xfId="6110" xr:uid="{00000000-0005-0000-0000-0000D9170000}"/>
    <cellStyle name="20% - Accent5 55" xfId="6111" xr:uid="{00000000-0005-0000-0000-0000DA170000}"/>
    <cellStyle name="20% - Accent5 56" xfId="6112" xr:uid="{00000000-0005-0000-0000-0000DB170000}"/>
    <cellStyle name="20% - Accent5 57" xfId="6113" xr:uid="{00000000-0005-0000-0000-0000DC170000}"/>
    <cellStyle name="20% - Accent5 58" xfId="6114" xr:uid="{00000000-0005-0000-0000-0000DD170000}"/>
    <cellStyle name="20% - Accent5 59" xfId="6115" xr:uid="{00000000-0005-0000-0000-0000DE170000}"/>
    <cellStyle name="20% - Accent5 6" xfId="6116" xr:uid="{00000000-0005-0000-0000-0000DF170000}"/>
    <cellStyle name="20% - Accent5 60" xfId="6117" xr:uid="{00000000-0005-0000-0000-0000E0170000}"/>
    <cellStyle name="20% - Accent5 61" xfId="6118" xr:uid="{00000000-0005-0000-0000-0000E1170000}"/>
    <cellStyle name="20% - Accent5 62" xfId="6119" xr:uid="{00000000-0005-0000-0000-0000E2170000}"/>
    <cellStyle name="20% - Accent5 63" xfId="6120" xr:uid="{00000000-0005-0000-0000-0000E3170000}"/>
    <cellStyle name="20% - Accent5 64" xfId="6121" xr:uid="{00000000-0005-0000-0000-0000E4170000}"/>
    <cellStyle name="20% - Accent5 65" xfId="6122" xr:uid="{00000000-0005-0000-0000-0000E5170000}"/>
    <cellStyle name="20% - Accent5 66" xfId="6123" xr:uid="{00000000-0005-0000-0000-0000E6170000}"/>
    <cellStyle name="20% - Accent5 67" xfId="6124" xr:uid="{00000000-0005-0000-0000-0000E7170000}"/>
    <cellStyle name="20% - Accent5 68" xfId="6125" xr:uid="{00000000-0005-0000-0000-0000E8170000}"/>
    <cellStyle name="20% - Accent5 69" xfId="6126" xr:uid="{00000000-0005-0000-0000-0000E9170000}"/>
    <cellStyle name="20% - Accent5 7" xfId="6127" xr:uid="{00000000-0005-0000-0000-0000EA170000}"/>
    <cellStyle name="20% - Accent5 70" xfId="6128" xr:uid="{00000000-0005-0000-0000-0000EB170000}"/>
    <cellStyle name="20% - Accent5 71" xfId="6129" xr:uid="{00000000-0005-0000-0000-0000EC170000}"/>
    <cellStyle name="20% - Accent5 8" xfId="6130" xr:uid="{00000000-0005-0000-0000-0000ED170000}"/>
    <cellStyle name="20% - Accent5 9" xfId="6131" xr:uid="{00000000-0005-0000-0000-0000EE170000}"/>
    <cellStyle name="20% - Accent5_DNB Group" xfId="64681" xr:uid="{00000000-0005-0000-0000-0000EF170000}"/>
    <cellStyle name="20% - Accent6" xfId="6132" xr:uid="{00000000-0005-0000-0000-0000F0170000}"/>
    <cellStyle name="20% - Accent6 10" xfId="6133" xr:uid="{00000000-0005-0000-0000-0000F1170000}"/>
    <cellStyle name="20% - Accent6 11" xfId="6134" xr:uid="{00000000-0005-0000-0000-0000F2170000}"/>
    <cellStyle name="20% - Accent6 12" xfId="6135" xr:uid="{00000000-0005-0000-0000-0000F3170000}"/>
    <cellStyle name="20% - Accent6 13" xfId="6136" xr:uid="{00000000-0005-0000-0000-0000F4170000}"/>
    <cellStyle name="20% - Accent6 14" xfId="6137" xr:uid="{00000000-0005-0000-0000-0000F5170000}"/>
    <cellStyle name="20% - Accent6 15" xfId="6138" xr:uid="{00000000-0005-0000-0000-0000F6170000}"/>
    <cellStyle name="20% - Accent6 16" xfId="6139" xr:uid="{00000000-0005-0000-0000-0000F7170000}"/>
    <cellStyle name="20% - Accent6 17" xfId="6140" xr:uid="{00000000-0005-0000-0000-0000F8170000}"/>
    <cellStyle name="20% - Accent6 18" xfId="6141" xr:uid="{00000000-0005-0000-0000-0000F9170000}"/>
    <cellStyle name="20% - Accent6 19" xfId="6142" xr:uid="{00000000-0005-0000-0000-0000FA170000}"/>
    <cellStyle name="20% - Accent6 2" xfId="6143" xr:uid="{00000000-0005-0000-0000-0000FB170000}"/>
    <cellStyle name="20% - Accent6 2 2" xfId="6144" xr:uid="{00000000-0005-0000-0000-0000FC170000}"/>
    <cellStyle name="20% - Accent6 2 2 2" xfId="6145" xr:uid="{00000000-0005-0000-0000-0000FD170000}"/>
    <cellStyle name="20% - Accent6 2 2_Nøkkeltall" xfId="6146" xr:uid="{00000000-0005-0000-0000-0000FE170000}"/>
    <cellStyle name="20% - Accent6 2 3" xfId="6147" xr:uid="{00000000-0005-0000-0000-0000FF170000}"/>
    <cellStyle name="20% - Accent6 2 4" xfId="6148" xr:uid="{00000000-0005-0000-0000-000000180000}"/>
    <cellStyle name="20% - Accent6 2_73-2015-1  DAM internt" xfId="6149" xr:uid="{00000000-0005-0000-0000-000001180000}"/>
    <cellStyle name="20% - Accent6 20" xfId="6150" xr:uid="{00000000-0005-0000-0000-000002180000}"/>
    <cellStyle name="20% - Accent6 21" xfId="6151" xr:uid="{00000000-0005-0000-0000-000003180000}"/>
    <cellStyle name="20% - Accent6 22" xfId="6152" xr:uid="{00000000-0005-0000-0000-000004180000}"/>
    <cellStyle name="20% - Accent6 23" xfId="6153" xr:uid="{00000000-0005-0000-0000-000005180000}"/>
    <cellStyle name="20% - Accent6 24" xfId="6154" xr:uid="{00000000-0005-0000-0000-000006180000}"/>
    <cellStyle name="20% - Accent6 25" xfId="6155" xr:uid="{00000000-0005-0000-0000-000007180000}"/>
    <cellStyle name="20% - Accent6 26" xfId="6156" xr:uid="{00000000-0005-0000-0000-000008180000}"/>
    <cellStyle name="20% - Accent6 27" xfId="6157" xr:uid="{00000000-0005-0000-0000-000009180000}"/>
    <cellStyle name="20% - Accent6 28" xfId="6158" xr:uid="{00000000-0005-0000-0000-00000A180000}"/>
    <cellStyle name="20% - Accent6 29" xfId="6159" xr:uid="{00000000-0005-0000-0000-00000B180000}"/>
    <cellStyle name="20% - Accent6 3" xfId="6160" xr:uid="{00000000-0005-0000-0000-00000C180000}"/>
    <cellStyle name="20% - Accent6 3 2" xfId="6161" xr:uid="{00000000-0005-0000-0000-00000D180000}"/>
    <cellStyle name="20% - Accent6 3 3" xfId="6162" xr:uid="{00000000-0005-0000-0000-00000E180000}"/>
    <cellStyle name="20% - Accent6 3_Nøkkeltall" xfId="6163" xr:uid="{00000000-0005-0000-0000-00000F180000}"/>
    <cellStyle name="20% - Accent6 30" xfId="6164" xr:uid="{00000000-0005-0000-0000-000010180000}"/>
    <cellStyle name="20% - Accent6 31" xfId="6165" xr:uid="{00000000-0005-0000-0000-000011180000}"/>
    <cellStyle name="20% - Accent6 32" xfId="6166" xr:uid="{00000000-0005-0000-0000-000012180000}"/>
    <cellStyle name="20% - Accent6 33" xfId="6167" xr:uid="{00000000-0005-0000-0000-000013180000}"/>
    <cellStyle name="20% - Accent6 34" xfId="6168" xr:uid="{00000000-0005-0000-0000-000014180000}"/>
    <cellStyle name="20% - Accent6 35" xfId="6169" xr:uid="{00000000-0005-0000-0000-000015180000}"/>
    <cellStyle name="20% - Accent6 36" xfId="6170" xr:uid="{00000000-0005-0000-0000-000016180000}"/>
    <cellStyle name="20% - Accent6 37" xfId="6171" xr:uid="{00000000-0005-0000-0000-000017180000}"/>
    <cellStyle name="20% - Accent6 38" xfId="6172" xr:uid="{00000000-0005-0000-0000-000018180000}"/>
    <cellStyle name="20% - Accent6 39" xfId="6173" xr:uid="{00000000-0005-0000-0000-000019180000}"/>
    <cellStyle name="20% - Accent6 4" xfId="6174" xr:uid="{00000000-0005-0000-0000-00001A180000}"/>
    <cellStyle name="20% - Accent6 4 2" xfId="6175" xr:uid="{00000000-0005-0000-0000-00001B180000}"/>
    <cellStyle name="20% - Accent6 4 2 2" xfId="6176" xr:uid="{00000000-0005-0000-0000-00001C180000}"/>
    <cellStyle name="20% - Accent6 4 2 2 2" xfId="6177" xr:uid="{00000000-0005-0000-0000-00001D180000}"/>
    <cellStyle name="20% - Accent6 4 2 3" xfId="6178" xr:uid="{00000000-0005-0000-0000-00001E180000}"/>
    <cellStyle name="20% - Accent6 4 3" xfId="6179" xr:uid="{00000000-0005-0000-0000-00001F180000}"/>
    <cellStyle name="20% - Accent6 4 3 2" xfId="6180" xr:uid="{00000000-0005-0000-0000-000020180000}"/>
    <cellStyle name="20% - Accent6 4 3 2 2" xfId="6181" xr:uid="{00000000-0005-0000-0000-000021180000}"/>
    <cellStyle name="20% - Accent6 4 3 3" xfId="6182" xr:uid="{00000000-0005-0000-0000-000022180000}"/>
    <cellStyle name="20% - Accent6 4 4" xfId="6183" xr:uid="{00000000-0005-0000-0000-000023180000}"/>
    <cellStyle name="20% - Accent6 4 4 2" xfId="6184" xr:uid="{00000000-0005-0000-0000-000024180000}"/>
    <cellStyle name="20% - Accent6 4 5" xfId="6185" xr:uid="{00000000-0005-0000-0000-000025180000}"/>
    <cellStyle name="20% - Accent6 4 6" xfId="6186" xr:uid="{00000000-0005-0000-0000-000026180000}"/>
    <cellStyle name="20% - Accent6 40" xfId="6187" xr:uid="{00000000-0005-0000-0000-000027180000}"/>
    <cellStyle name="20% - Accent6 41" xfId="6188" xr:uid="{00000000-0005-0000-0000-000028180000}"/>
    <cellStyle name="20% - Accent6 42" xfId="6189" xr:uid="{00000000-0005-0000-0000-000029180000}"/>
    <cellStyle name="20% - Accent6 43" xfId="6190" xr:uid="{00000000-0005-0000-0000-00002A180000}"/>
    <cellStyle name="20% - Accent6 44" xfId="6191" xr:uid="{00000000-0005-0000-0000-00002B180000}"/>
    <cellStyle name="20% - Accent6 45" xfId="6192" xr:uid="{00000000-0005-0000-0000-00002C180000}"/>
    <cellStyle name="20% - Accent6 46" xfId="6193" xr:uid="{00000000-0005-0000-0000-00002D180000}"/>
    <cellStyle name="20% - Accent6 47" xfId="6194" xr:uid="{00000000-0005-0000-0000-00002E180000}"/>
    <cellStyle name="20% - Accent6 48" xfId="6195" xr:uid="{00000000-0005-0000-0000-00002F180000}"/>
    <cellStyle name="20% - Accent6 49" xfId="6196" xr:uid="{00000000-0005-0000-0000-000030180000}"/>
    <cellStyle name="20% - Accent6 5" xfId="6197" xr:uid="{00000000-0005-0000-0000-000031180000}"/>
    <cellStyle name="20% - Accent6 5 2" xfId="6198" xr:uid="{00000000-0005-0000-0000-000032180000}"/>
    <cellStyle name="20% - Accent6 50" xfId="6199" xr:uid="{00000000-0005-0000-0000-000033180000}"/>
    <cellStyle name="20% - Accent6 51" xfId="6200" xr:uid="{00000000-0005-0000-0000-000034180000}"/>
    <cellStyle name="20% - Accent6 52" xfId="6201" xr:uid="{00000000-0005-0000-0000-000035180000}"/>
    <cellStyle name="20% - Accent6 53" xfId="6202" xr:uid="{00000000-0005-0000-0000-000036180000}"/>
    <cellStyle name="20% - Accent6 54" xfId="6203" xr:uid="{00000000-0005-0000-0000-000037180000}"/>
    <cellStyle name="20% - Accent6 55" xfId="6204" xr:uid="{00000000-0005-0000-0000-000038180000}"/>
    <cellStyle name="20% - Accent6 56" xfId="6205" xr:uid="{00000000-0005-0000-0000-000039180000}"/>
    <cellStyle name="20% - Accent6 57" xfId="6206" xr:uid="{00000000-0005-0000-0000-00003A180000}"/>
    <cellStyle name="20% - Accent6 58" xfId="6207" xr:uid="{00000000-0005-0000-0000-00003B180000}"/>
    <cellStyle name="20% - Accent6 59" xfId="6208" xr:uid="{00000000-0005-0000-0000-00003C180000}"/>
    <cellStyle name="20% - Accent6 6" xfId="6209" xr:uid="{00000000-0005-0000-0000-00003D180000}"/>
    <cellStyle name="20% - Accent6 60" xfId="6210" xr:uid="{00000000-0005-0000-0000-00003E180000}"/>
    <cellStyle name="20% - Accent6 61" xfId="6211" xr:uid="{00000000-0005-0000-0000-00003F180000}"/>
    <cellStyle name="20% - Accent6 62" xfId="6212" xr:uid="{00000000-0005-0000-0000-000040180000}"/>
    <cellStyle name="20% - Accent6 63" xfId="6213" xr:uid="{00000000-0005-0000-0000-000041180000}"/>
    <cellStyle name="20% - Accent6 64" xfId="6214" xr:uid="{00000000-0005-0000-0000-000042180000}"/>
    <cellStyle name="20% - Accent6 65" xfId="6215" xr:uid="{00000000-0005-0000-0000-000043180000}"/>
    <cellStyle name="20% - Accent6 66" xfId="6216" xr:uid="{00000000-0005-0000-0000-000044180000}"/>
    <cellStyle name="20% - Accent6 67" xfId="6217" xr:uid="{00000000-0005-0000-0000-000045180000}"/>
    <cellStyle name="20% - Accent6 68" xfId="6218" xr:uid="{00000000-0005-0000-0000-000046180000}"/>
    <cellStyle name="20% - Accent6 69" xfId="6219" xr:uid="{00000000-0005-0000-0000-000047180000}"/>
    <cellStyle name="20% - Accent6 7" xfId="6220" xr:uid="{00000000-0005-0000-0000-000048180000}"/>
    <cellStyle name="20% - Accent6 70" xfId="6221" xr:uid="{00000000-0005-0000-0000-000049180000}"/>
    <cellStyle name="20% - Accent6 71" xfId="6222" xr:uid="{00000000-0005-0000-0000-00004A180000}"/>
    <cellStyle name="20% - Accent6 8" xfId="6223" xr:uid="{00000000-0005-0000-0000-00004B180000}"/>
    <cellStyle name="20% - Accent6 9" xfId="6224" xr:uid="{00000000-0005-0000-0000-00004C180000}"/>
    <cellStyle name="20% - Accent6_DNB Group" xfId="64682" xr:uid="{00000000-0005-0000-0000-00004D180000}"/>
    <cellStyle name="20% - akcent 1" xfId="6225" xr:uid="{00000000-0005-0000-0000-00004E180000}"/>
    <cellStyle name="20% - akcent 2" xfId="6226" xr:uid="{00000000-0005-0000-0000-00004F180000}"/>
    <cellStyle name="20% - akcent 3" xfId="6227" xr:uid="{00000000-0005-0000-0000-000050180000}"/>
    <cellStyle name="20% - akcent 4" xfId="6228" xr:uid="{00000000-0005-0000-0000-000051180000}"/>
    <cellStyle name="20% - akcent 5" xfId="6229" xr:uid="{00000000-0005-0000-0000-000052180000}"/>
    <cellStyle name="20% - akcent 6" xfId="6230" xr:uid="{00000000-0005-0000-0000-000053180000}"/>
    <cellStyle name="20% - Énfasis1" xfId="6231" xr:uid="{00000000-0005-0000-0000-000054180000}"/>
    <cellStyle name="20% - Énfasis1 2" xfId="6232" xr:uid="{00000000-0005-0000-0000-000055180000}"/>
    <cellStyle name="20% - Énfasis1_Kapitaldekning" xfId="6233" xr:uid="{00000000-0005-0000-0000-000056180000}"/>
    <cellStyle name="20% - Énfasis2" xfId="6234" xr:uid="{00000000-0005-0000-0000-000057180000}"/>
    <cellStyle name="20% - Énfasis2 2" xfId="6235" xr:uid="{00000000-0005-0000-0000-000058180000}"/>
    <cellStyle name="20% - Énfasis2_Kapitaldekning" xfId="6236" xr:uid="{00000000-0005-0000-0000-000059180000}"/>
    <cellStyle name="20% - Énfasis3" xfId="6237" xr:uid="{00000000-0005-0000-0000-00005A180000}"/>
    <cellStyle name="20% - Énfasis3 2" xfId="6238" xr:uid="{00000000-0005-0000-0000-00005B180000}"/>
    <cellStyle name="20% - Énfasis3_Kapitaldekning" xfId="6239" xr:uid="{00000000-0005-0000-0000-00005C180000}"/>
    <cellStyle name="20% - Énfasis4" xfId="6240" xr:uid="{00000000-0005-0000-0000-00005D180000}"/>
    <cellStyle name="20% - Énfasis4 2" xfId="6241" xr:uid="{00000000-0005-0000-0000-00005E180000}"/>
    <cellStyle name="20% - Énfasis4_Kapitaldekning" xfId="6242" xr:uid="{00000000-0005-0000-0000-00005F180000}"/>
    <cellStyle name="20% - Énfasis5" xfId="6243" xr:uid="{00000000-0005-0000-0000-000060180000}"/>
    <cellStyle name="20% - Énfasis5 2" xfId="6244" xr:uid="{00000000-0005-0000-0000-000061180000}"/>
    <cellStyle name="20% - Énfasis5_Kapitaldekning" xfId="6245" xr:uid="{00000000-0005-0000-0000-000062180000}"/>
    <cellStyle name="20% - Énfasis6" xfId="6246" xr:uid="{00000000-0005-0000-0000-000063180000}"/>
    <cellStyle name="20% - Énfasis6 2" xfId="6247" xr:uid="{00000000-0005-0000-0000-000064180000}"/>
    <cellStyle name="20% - Énfasis6_Kapitaldekning" xfId="6248" xr:uid="{00000000-0005-0000-0000-000065180000}"/>
    <cellStyle name="20% – paryškinimas 1" xfId="6249" xr:uid="{00000000-0005-0000-0000-000066180000}"/>
    <cellStyle name="20% – paryškinimas 2" xfId="6250" xr:uid="{00000000-0005-0000-0000-000067180000}"/>
    <cellStyle name="20% – paryškinimas 3" xfId="6251" xr:uid="{00000000-0005-0000-0000-000068180000}"/>
    <cellStyle name="20% – paryškinimas 4" xfId="6252" xr:uid="{00000000-0005-0000-0000-000069180000}"/>
    <cellStyle name="20% – paryškinimas 5" xfId="6253" xr:uid="{00000000-0005-0000-0000-00006A180000}"/>
    <cellStyle name="20% – paryškinimas 6" xfId="6254" xr:uid="{00000000-0005-0000-0000-00006B180000}"/>
    <cellStyle name="20% - uthevingsfarge 1 10" xfId="6255" xr:uid="{00000000-0005-0000-0000-00006C180000}"/>
    <cellStyle name="20% - uthevingsfarge 1 10 2" xfId="6256" xr:uid="{00000000-0005-0000-0000-00006D180000}"/>
    <cellStyle name="20% - uthevingsfarge 1 10 2 2" xfId="6257" xr:uid="{00000000-0005-0000-0000-00006E180000}"/>
    <cellStyle name="20% - uthevingsfarge 1 10 2 2 2" xfId="6258" xr:uid="{00000000-0005-0000-0000-00006F180000}"/>
    <cellStyle name="20% - uthevingsfarge 1 10 2 3" xfId="6259" xr:uid="{00000000-0005-0000-0000-000070180000}"/>
    <cellStyle name="20% - uthevingsfarge 1 10 2_BILAG 34-3 Brasil" xfId="6260" xr:uid="{00000000-0005-0000-0000-000071180000}"/>
    <cellStyle name="20% - uthevingsfarge 1 10 3" xfId="6261" xr:uid="{00000000-0005-0000-0000-000072180000}"/>
    <cellStyle name="20% - uthevingsfarge 1 10 3 2" xfId="6262" xr:uid="{00000000-0005-0000-0000-000073180000}"/>
    <cellStyle name="20% - uthevingsfarge 1 10 4" xfId="6263" xr:uid="{00000000-0005-0000-0000-000074180000}"/>
    <cellStyle name="20% - uthevingsfarge 1 10_Adj-Kapitaldekning 1" xfId="6264" xr:uid="{00000000-0005-0000-0000-000075180000}"/>
    <cellStyle name="20% - uthevingsfarge 1 100" xfId="6265" xr:uid="{00000000-0005-0000-0000-000076180000}"/>
    <cellStyle name="20% - uthevingsfarge 1 101" xfId="6266" xr:uid="{00000000-0005-0000-0000-000077180000}"/>
    <cellStyle name="20% - uthevingsfarge 1 102" xfId="6267" xr:uid="{00000000-0005-0000-0000-000078180000}"/>
    <cellStyle name="20% - uthevingsfarge 1 103" xfId="6268" xr:uid="{00000000-0005-0000-0000-000079180000}"/>
    <cellStyle name="20% - uthevingsfarge 1 104" xfId="6269" xr:uid="{00000000-0005-0000-0000-00007A180000}"/>
    <cellStyle name="20% - uthevingsfarge 1 105" xfId="6270" xr:uid="{00000000-0005-0000-0000-00007B180000}"/>
    <cellStyle name="20% - uthevingsfarge 1 106" xfId="6271" xr:uid="{00000000-0005-0000-0000-00007C180000}"/>
    <cellStyle name="20% - uthevingsfarge 1 107" xfId="6272" xr:uid="{00000000-0005-0000-0000-00007D180000}"/>
    <cellStyle name="20% - uthevingsfarge 1 108" xfId="6273" xr:uid="{00000000-0005-0000-0000-00007E180000}"/>
    <cellStyle name="20% - uthevingsfarge 1 109" xfId="6274" xr:uid="{00000000-0005-0000-0000-00007F180000}"/>
    <cellStyle name="20% - uthevingsfarge 1 11" xfId="6275" xr:uid="{00000000-0005-0000-0000-000080180000}"/>
    <cellStyle name="20% - uthevingsfarge 1 11 2" xfId="6276" xr:uid="{00000000-0005-0000-0000-000081180000}"/>
    <cellStyle name="20% - uthevingsfarge 1 11 2 2" xfId="6277" xr:uid="{00000000-0005-0000-0000-000082180000}"/>
    <cellStyle name="20% - uthevingsfarge 1 11 2 3" xfId="6278" xr:uid="{00000000-0005-0000-0000-000083180000}"/>
    <cellStyle name="20% - uthevingsfarge 1 11 2_BILAG 34-3 Brasil" xfId="6279" xr:uid="{00000000-0005-0000-0000-000084180000}"/>
    <cellStyle name="20% - uthevingsfarge 1 11 3" xfId="6280" xr:uid="{00000000-0005-0000-0000-000085180000}"/>
    <cellStyle name="20% - uthevingsfarge 1 11 4" xfId="6281" xr:uid="{00000000-0005-0000-0000-000086180000}"/>
    <cellStyle name="20% - uthevingsfarge 1 11_Adj-Kapitaldekning 1" xfId="6282" xr:uid="{00000000-0005-0000-0000-000087180000}"/>
    <cellStyle name="20% - uthevingsfarge 1 110" xfId="6283" xr:uid="{00000000-0005-0000-0000-000088180000}"/>
    <cellStyle name="20% - uthevingsfarge 1 111" xfId="6284" xr:uid="{00000000-0005-0000-0000-000089180000}"/>
    <cellStyle name="20% - uthevingsfarge 1 112" xfId="6285" xr:uid="{00000000-0005-0000-0000-00008A180000}"/>
    <cellStyle name="20% - uthevingsfarge 1 113" xfId="6286" xr:uid="{00000000-0005-0000-0000-00008B180000}"/>
    <cellStyle name="20% - uthevingsfarge 1 114" xfId="6287" xr:uid="{00000000-0005-0000-0000-00008C180000}"/>
    <cellStyle name="20% - uthevingsfarge 1 115" xfId="6288" xr:uid="{00000000-0005-0000-0000-00008D180000}"/>
    <cellStyle name="20% - uthevingsfarge 1 116" xfId="6289" xr:uid="{00000000-0005-0000-0000-00008E180000}"/>
    <cellStyle name="20% - uthevingsfarge 1 117" xfId="6290" xr:uid="{00000000-0005-0000-0000-00008F180000}"/>
    <cellStyle name="20% - uthevingsfarge 1 118" xfId="6291" xr:uid="{00000000-0005-0000-0000-000090180000}"/>
    <cellStyle name="20% - uthevingsfarge 1 119" xfId="6292" xr:uid="{00000000-0005-0000-0000-000091180000}"/>
    <cellStyle name="20% - uthevingsfarge 1 12" xfId="6293" xr:uid="{00000000-0005-0000-0000-000092180000}"/>
    <cellStyle name="20% - uthevingsfarge 1 12 2" xfId="6294" xr:uid="{00000000-0005-0000-0000-000093180000}"/>
    <cellStyle name="20% - uthevingsfarge 1 12 2 2" xfId="6295" xr:uid="{00000000-0005-0000-0000-000094180000}"/>
    <cellStyle name="20% - uthevingsfarge 1 12 2 3" xfId="6296" xr:uid="{00000000-0005-0000-0000-000095180000}"/>
    <cellStyle name="20% - uthevingsfarge 1 12 2_BILAG 34-3 Brasil" xfId="6297" xr:uid="{00000000-0005-0000-0000-000096180000}"/>
    <cellStyle name="20% - uthevingsfarge 1 12 3" xfId="6298" xr:uid="{00000000-0005-0000-0000-000097180000}"/>
    <cellStyle name="20% - uthevingsfarge 1 12 4" xfId="6299" xr:uid="{00000000-0005-0000-0000-000098180000}"/>
    <cellStyle name="20% - uthevingsfarge 1 12_Adj-Kapitaldekning 1" xfId="6300" xr:uid="{00000000-0005-0000-0000-000099180000}"/>
    <cellStyle name="20% - uthevingsfarge 1 120" xfId="6301" xr:uid="{00000000-0005-0000-0000-00009A180000}"/>
    <cellStyle name="20% - uthevingsfarge 1 121" xfId="6302" xr:uid="{00000000-0005-0000-0000-00009B180000}"/>
    <cellStyle name="20% - uthevingsfarge 1 122" xfId="6303" xr:uid="{00000000-0005-0000-0000-00009C180000}"/>
    <cellStyle name="20% - uthevingsfarge 1 123" xfId="6304" xr:uid="{00000000-0005-0000-0000-00009D180000}"/>
    <cellStyle name="20% - uthevingsfarge 1 124" xfId="6305" xr:uid="{00000000-0005-0000-0000-00009E180000}"/>
    <cellStyle name="20% - uthevingsfarge 1 125" xfId="6306" xr:uid="{00000000-0005-0000-0000-00009F180000}"/>
    <cellStyle name="20% - uthevingsfarge 1 126" xfId="6307" xr:uid="{00000000-0005-0000-0000-0000A0180000}"/>
    <cellStyle name="20% - uthevingsfarge 1 127" xfId="6308" xr:uid="{00000000-0005-0000-0000-0000A1180000}"/>
    <cellStyle name="20% - uthevingsfarge 1 128" xfId="6309" xr:uid="{00000000-0005-0000-0000-0000A2180000}"/>
    <cellStyle name="20% - uthevingsfarge 1 129" xfId="6310" xr:uid="{00000000-0005-0000-0000-0000A3180000}"/>
    <cellStyle name="20% - uthevingsfarge 1 13" xfId="6311" xr:uid="{00000000-0005-0000-0000-0000A4180000}"/>
    <cellStyle name="20% - uthevingsfarge 1 13 2" xfId="6312" xr:uid="{00000000-0005-0000-0000-0000A5180000}"/>
    <cellStyle name="20% - uthevingsfarge 1 13 2 2" xfId="6313" xr:uid="{00000000-0005-0000-0000-0000A6180000}"/>
    <cellStyle name="20% - uthevingsfarge 1 13 2 3" xfId="6314" xr:uid="{00000000-0005-0000-0000-0000A7180000}"/>
    <cellStyle name="20% - uthevingsfarge 1 13 2_BILAG 34-3 Brasil" xfId="6315" xr:uid="{00000000-0005-0000-0000-0000A8180000}"/>
    <cellStyle name="20% - uthevingsfarge 1 13 3" xfId="6316" xr:uid="{00000000-0005-0000-0000-0000A9180000}"/>
    <cellStyle name="20% - uthevingsfarge 1 13 4" xfId="6317" xr:uid="{00000000-0005-0000-0000-0000AA180000}"/>
    <cellStyle name="20% - uthevingsfarge 1 13_Adj-Kapitaldekning 1" xfId="6318" xr:uid="{00000000-0005-0000-0000-0000AB180000}"/>
    <cellStyle name="20% - uthevingsfarge 1 130" xfId="6319" xr:uid="{00000000-0005-0000-0000-0000AC180000}"/>
    <cellStyle name="20% - uthevingsfarge 1 131" xfId="6320" xr:uid="{00000000-0005-0000-0000-0000AD180000}"/>
    <cellStyle name="20% - uthevingsfarge 1 132" xfId="6321" xr:uid="{00000000-0005-0000-0000-0000AE180000}"/>
    <cellStyle name="20% - uthevingsfarge 1 133" xfId="6322" xr:uid="{00000000-0005-0000-0000-0000AF180000}"/>
    <cellStyle name="20% - uthevingsfarge 1 134" xfId="6323" xr:uid="{00000000-0005-0000-0000-0000B0180000}"/>
    <cellStyle name="20% - uthevingsfarge 1 135" xfId="6324" xr:uid="{00000000-0005-0000-0000-0000B1180000}"/>
    <cellStyle name="20% - uthevingsfarge 1 136" xfId="6325" xr:uid="{00000000-0005-0000-0000-0000B2180000}"/>
    <cellStyle name="20% - uthevingsfarge 1 137" xfId="6326" xr:uid="{00000000-0005-0000-0000-0000B3180000}"/>
    <cellStyle name="20% - uthevingsfarge 1 138" xfId="6327" xr:uid="{00000000-0005-0000-0000-0000B4180000}"/>
    <cellStyle name="20% - uthevingsfarge 1 139" xfId="6328" xr:uid="{00000000-0005-0000-0000-0000B5180000}"/>
    <cellStyle name="20% - uthevingsfarge 1 14" xfId="6329" xr:uid="{00000000-0005-0000-0000-0000B6180000}"/>
    <cellStyle name="20% - uthevingsfarge 1 14 2" xfId="6330" xr:uid="{00000000-0005-0000-0000-0000B7180000}"/>
    <cellStyle name="20% - uthevingsfarge 1 14 2 2" xfId="6331" xr:uid="{00000000-0005-0000-0000-0000B8180000}"/>
    <cellStyle name="20% - uthevingsfarge 1 14 2 3" xfId="6332" xr:uid="{00000000-0005-0000-0000-0000B9180000}"/>
    <cellStyle name="20% - uthevingsfarge 1 14 2_BILAG 34-3 Brasil" xfId="6333" xr:uid="{00000000-0005-0000-0000-0000BA180000}"/>
    <cellStyle name="20% - uthevingsfarge 1 14 3" xfId="6334" xr:uid="{00000000-0005-0000-0000-0000BB180000}"/>
    <cellStyle name="20% - uthevingsfarge 1 14 4" xfId="6335" xr:uid="{00000000-0005-0000-0000-0000BC180000}"/>
    <cellStyle name="20% - uthevingsfarge 1 14_Adj-Kapitaldekning 1" xfId="6336" xr:uid="{00000000-0005-0000-0000-0000BD180000}"/>
    <cellStyle name="20% - uthevingsfarge 1 140" xfId="6337" xr:uid="{00000000-0005-0000-0000-0000BE180000}"/>
    <cellStyle name="20% - uthevingsfarge 1 141" xfId="6338" xr:uid="{00000000-0005-0000-0000-0000BF180000}"/>
    <cellStyle name="20% - uthevingsfarge 1 142" xfId="6339" xr:uid="{00000000-0005-0000-0000-0000C0180000}"/>
    <cellStyle name="20% - uthevingsfarge 1 143" xfId="6340" xr:uid="{00000000-0005-0000-0000-0000C1180000}"/>
    <cellStyle name="20% - uthevingsfarge 1 144" xfId="6341" xr:uid="{00000000-0005-0000-0000-0000C2180000}"/>
    <cellStyle name="20% - uthevingsfarge 1 145" xfId="6342" xr:uid="{00000000-0005-0000-0000-0000C3180000}"/>
    <cellStyle name="20% - uthevingsfarge 1 146" xfId="6343" xr:uid="{00000000-0005-0000-0000-0000C4180000}"/>
    <cellStyle name="20% - uthevingsfarge 1 147" xfId="6344" xr:uid="{00000000-0005-0000-0000-0000C5180000}"/>
    <cellStyle name="20% - uthevingsfarge 1 148" xfId="6345" xr:uid="{00000000-0005-0000-0000-0000C6180000}"/>
    <cellStyle name="20% - uthevingsfarge 1 149" xfId="6346" xr:uid="{00000000-0005-0000-0000-0000C7180000}"/>
    <cellStyle name="20% - uthevingsfarge 1 15" xfId="6347" xr:uid="{00000000-0005-0000-0000-0000C8180000}"/>
    <cellStyle name="20% - uthevingsfarge 1 15 2" xfId="6348" xr:uid="{00000000-0005-0000-0000-0000C9180000}"/>
    <cellStyle name="20% - uthevingsfarge 1 15 2 2" xfId="6349" xr:uid="{00000000-0005-0000-0000-0000CA180000}"/>
    <cellStyle name="20% - uthevingsfarge 1 15 2 3" xfId="6350" xr:uid="{00000000-0005-0000-0000-0000CB180000}"/>
    <cellStyle name="20% - uthevingsfarge 1 15 2_BILAG 34-3 Brasil" xfId="6351" xr:uid="{00000000-0005-0000-0000-0000CC180000}"/>
    <cellStyle name="20% - uthevingsfarge 1 15 3" xfId="6352" xr:uid="{00000000-0005-0000-0000-0000CD180000}"/>
    <cellStyle name="20% - uthevingsfarge 1 15 4" xfId="6353" xr:uid="{00000000-0005-0000-0000-0000CE180000}"/>
    <cellStyle name="20% - uthevingsfarge 1 15_Adj-Kapitaldekning 1" xfId="6354" xr:uid="{00000000-0005-0000-0000-0000CF180000}"/>
    <cellStyle name="20% - uthevingsfarge 1 150" xfId="6355" xr:uid="{00000000-0005-0000-0000-0000D0180000}"/>
    <cellStyle name="20% - uthevingsfarge 1 151" xfId="6356" xr:uid="{00000000-0005-0000-0000-0000D1180000}"/>
    <cellStyle name="20% - uthevingsfarge 1 152" xfId="6357" xr:uid="{00000000-0005-0000-0000-0000D2180000}"/>
    <cellStyle name="20% - uthevingsfarge 1 153" xfId="6358" xr:uid="{00000000-0005-0000-0000-0000D3180000}"/>
    <cellStyle name="20% - uthevingsfarge 1 154" xfId="6359" xr:uid="{00000000-0005-0000-0000-0000D4180000}"/>
    <cellStyle name="20% - uthevingsfarge 1 155" xfId="6360" xr:uid="{00000000-0005-0000-0000-0000D5180000}"/>
    <cellStyle name="20% - uthevingsfarge 1 156" xfId="6361" xr:uid="{00000000-0005-0000-0000-0000D6180000}"/>
    <cellStyle name="20% - uthevingsfarge 1 157" xfId="6362" xr:uid="{00000000-0005-0000-0000-0000D7180000}"/>
    <cellStyle name="20% - uthevingsfarge 1 158" xfId="6363" xr:uid="{00000000-0005-0000-0000-0000D8180000}"/>
    <cellStyle name="20% - uthevingsfarge 1 159" xfId="6364" xr:uid="{00000000-0005-0000-0000-0000D9180000}"/>
    <cellStyle name="20% - uthevingsfarge 1 16" xfId="6365" xr:uid="{00000000-0005-0000-0000-0000DA180000}"/>
    <cellStyle name="20% - uthevingsfarge 1 16 2" xfId="6366" xr:uid="{00000000-0005-0000-0000-0000DB180000}"/>
    <cellStyle name="20% - uthevingsfarge 1 16 2 2" xfId="6367" xr:uid="{00000000-0005-0000-0000-0000DC180000}"/>
    <cellStyle name="20% - uthevingsfarge 1 16 2 3" xfId="6368" xr:uid="{00000000-0005-0000-0000-0000DD180000}"/>
    <cellStyle name="20% - uthevingsfarge 1 16 2_BILAG 34-3 Brasil" xfId="6369" xr:uid="{00000000-0005-0000-0000-0000DE180000}"/>
    <cellStyle name="20% - uthevingsfarge 1 16 3" xfId="6370" xr:uid="{00000000-0005-0000-0000-0000DF180000}"/>
    <cellStyle name="20% - uthevingsfarge 1 16 4" xfId="6371" xr:uid="{00000000-0005-0000-0000-0000E0180000}"/>
    <cellStyle name="20% - uthevingsfarge 1 16_Adj-Kapitaldekning 1" xfId="6372" xr:uid="{00000000-0005-0000-0000-0000E1180000}"/>
    <cellStyle name="20% - uthevingsfarge 1 160" xfId="6373" xr:uid="{00000000-0005-0000-0000-0000E2180000}"/>
    <cellStyle name="20% - uthevingsfarge 1 161" xfId="6374" xr:uid="{00000000-0005-0000-0000-0000E3180000}"/>
    <cellStyle name="20% - uthevingsfarge 1 162" xfId="6375" xr:uid="{00000000-0005-0000-0000-0000E4180000}"/>
    <cellStyle name="20% - uthevingsfarge 1 163" xfId="6376" xr:uid="{00000000-0005-0000-0000-0000E5180000}"/>
    <cellStyle name="20% - uthevingsfarge 1 164" xfId="6377" xr:uid="{00000000-0005-0000-0000-0000E6180000}"/>
    <cellStyle name="20% - uthevingsfarge 1 165" xfId="6378" xr:uid="{00000000-0005-0000-0000-0000E7180000}"/>
    <cellStyle name="20% - uthevingsfarge 1 166" xfId="6379" xr:uid="{00000000-0005-0000-0000-0000E8180000}"/>
    <cellStyle name="20% - uthevingsfarge 1 167" xfId="6380" xr:uid="{00000000-0005-0000-0000-0000E9180000}"/>
    <cellStyle name="20% - uthevingsfarge 1 168" xfId="6381" xr:uid="{00000000-0005-0000-0000-0000EA180000}"/>
    <cellStyle name="20% - uthevingsfarge 1 169" xfId="6382" xr:uid="{00000000-0005-0000-0000-0000EB180000}"/>
    <cellStyle name="20% - uthevingsfarge 1 17" xfId="6383" xr:uid="{00000000-0005-0000-0000-0000EC180000}"/>
    <cellStyle name="20% - uthevingsfarge 1 17 2" xfId="6384" xr:uid="{00000000-0005-0000-0000-0000ED180000}"/>
    <cellStyle name="20% - uthevingsfarge 1 17 2 2" xfId="6385" xr:uid="{00000000-0005-0000-0000-0000EE180000}"/>
    <cellStyle name="20% - uthevingsfarge 1 17 2 3" xfId="6386" xr:uid="{00000000-0005-0000-0000-0000EF180000}"/>
    <cellStyle name="20% - uthevingsfarge 1 17 2_BILAG 34-3 Brasil" xfId="6387" xr:uid="{00000000-0005-0000-0000-0000F0180000}"/>
    <cellStyle name="20% - uthevingsfarge 1 17 3" xfId="6388" xr:uid="{00000000-0005-0000-0000-0000F1180000}"/>
    <cellStyle name="20% - uthevingsfarge 1 17 4" xfId="6389" xr:uid="{00000000-0005-0000-0000-0000F2180000}"/>
    <cellStyle name="20% - uthevingsfarge 1 17_Adj-Kapitaldekning 1" xfId="6390" xr:uid="{00000000-0005-0000-0000-0000F3180000}"/>
    <cellStyle name="20% - uthevingsfarge 1 170" xfId="6391" xr:uid="{00000000-0005-0000-0000-0000F4180000}"/>
    <cellStyle name="20% - uthevingsfarge 1 171" xfId="6392" xr:uid="{00000000-0005-0000-0000-0000F5180000}"/>
    <cellStyle name="20% - uthevingsfarge 1 172" xfId="6393" xr:uid="{00000000-0005-0000-0000-0000F6180000}"/>
    <cellStyle name="20% - uthevingsfarge 1 173" xfId="6394" xr:uid="{00000000-0005-0000-0000-0000F7180000}"/>
    <cellStyle name="20% - uthevingsfarge 1 174" xfId="6395" xr:uid="{00000000-0005-0000-0000-0000F8180000}"/>
    <cellStyle name="20% - uthevingsfarge 1 175" xfId="6396" xr:uid="{00000000-0005-0000-0000-0000F9180000}"/>
    <cellStyle name="20% - uthevingsfarge 1 176" xfId="6397" xr:uid="{00000000-0005-0000-0000-0000FA180000}"/>
    <cellStyle name="20% - uthevingsfarge 1 177" xfId="6398" xr:uid="{00000000-0005-0000-0000-0000FB180000}"/>
    <cellStyle name="20% - uthevingsfarge 1 178" xfId="6399" xr:uid="{00000000-0005-0000-0000-0000FC180000}"/>
    <cellStyle name="20% - uthevingsfarge 1 179" xfId="6400" xr:uid="{00000000-0005-0000-0000-0000FD180000}"/>
    <cellStyle name="20% - uthevingsfarge 1 18" xfId="6401" xr:uid="{00000000-0005-0000-0000-0000FE180000}"/>
    <cellStyle name="20% - uthevingsfarge 1 18 2" xfId="6402" xr:uid="{00000000-0005-0000-0000-0000FF180000}"/>
    <cellStyle name="20% - uthevingsfarge 1 18 2 2" xfId="6403" xr:uid="{00000000-0005-0000-0000-000000190000}"/>
    <cellStyle name="20% - uthevingsfarge 1 18 2 3" xfId="6404" xr:uid="{00000000-0005-0000-0000-000001190000}"/>
    <cellStyle name="20% - uthevingsfarge 1 18 2_BILAG 34-3 Brasil" xfId="6405" xr:uid="{00000000-0005-0000-0000-000002190000}"/>
    <cellStyle name="20% - uthevingsfarge 1 18 3" xfId="6406" xr:uid="{00000000-0005-0000-0000-000003190000}"/>
    <cellStyle name="20% - uthevingsfarge 1 18 4" xfId="6407" xr:uid="{00000000-0005-0000-0000-000004190000}"/>
    <cellStyle name="20% - uthevingsfarge 1 18_Adj-Kapitaldekning 1" xfId="6408" xr:uid="{00000000-0005-0000-0000-000005190000}"/>
    <cellStyle name="20% - uthevingsfarge 1 180" xfId="6409" xr:uid="{00000000-0005-0000-0000-000006190000}"/>
    <cellStyle name="20% - uthevingsfarge 1 181" xfId="6410" xr:uid="{00000000-0005-0000-0000-000007190000}"/>
    <cellStyle name="20% - uthevingsfarge 1 182" xfId="6411" xr:uid="{00000000-0005-0000-0000-000008190000}"/>
    <cellStyle name="20% - uthevingsfarge 1 183" xfId="6412" xr:uid="{00000000-0005-0000-0000-000009190000}"/>
    <cellStyle name="20% - uthevingsfarge 1 184" xfId="6413" xr:uid="{00000000-0005-0000-0000-00000A190000}"/>
    <cellStyle name="20% - uthevingsfarge 1 185" xfId="6414" xr:uid="{00000000-0005-0000-0000-00000B190000}"/>
    <cellStyle name="20% - uthevingsfarge 1 186" xfId="6415" xr:uid="{00000000-0005-0000-0000-00000C190000}"/>
    <cellStyle name="20% - uthevingsfarge 1 187" xfId="6416" xr:uid="{00000000-0005-0000-0000-00000D190000}"/>
    <cellStyle name="20% - uthevingsfarge 1 188" xfId="6417" xr:uid="{00000000-0005-0000-0000-00000E190000}"/>
    <cellStyle name="20% - uthevingsfarge 1 189" xfId="6418" xr:uid="{00000000-0005-0000-0000-00000F190000}"/>
    <cellStyle name="20% - uthevingsfarge 1 19" xfId="6419" xr:uid="{00000000-0005-0000-0000-000010190000}"/>
    <cellStyle name="20% - uthevingsfarge 1 19 2" xfId="6420" xr:uid="{00000000-0005-0000-0000-000011190000}"/>
    <cellStyle name="20% - uthevingsfarge 1 19 2 2" xfId="6421" xr:uid="{00000000-0005-0000-0000-000012190000}"/>
    <cellStyle name="20% - uthevingsfarge 1 19 2 3" xfId="6422" xr:uid="{00000000-0005-0000-0000-000013190000}"/>
    <cellStyle name="20% - uthevingsfarge 1 19 2_BILAG 34-3 Brasil" xfId="6423" xr:uid="{00000000-0005-0000-0000-000014190000}"/>
    <cellStyle name="20% - uthevingsfarge 1 19 3" xfId="6424" xr:uid="{00000000-0005-0000-0000-000015190000}"/>
    <cellStyle name="20% - uthevingsfarge 1 19 4" xfId="6425" xr:uid="{00000000-0005-0000-0000-000016190000}"/>
    <cellStyle name="20% - uthevingsfarge 1 19_Adj-Kapitaldekning 1" xfId="6426" xr:uid="{00000000-0005-0000-0000-000017190000}"/>
    <cellStyle name="20% - uthevingsfarge 1 190" xfId="6427" xr:uid="{00000000-0005-0000-0000-000018190000}"/>
    <cellStyle name="20% - uthevingsfarge 1 191" xfId="6428" xr:uid="{00000000-0005-0000-0000-000019190000}"/>
    <cellStyle name="20% - uthevingsfarge 1 192" xfId="6429" xr:uid="{00000000-0005-0000-0000-00001A190000}"/>
    <cellStyle name="20% - uthevingsfarge 1 193" xfId="6430" xr:uid="{00000000-0005-0000-0000-00001B190000}"/>
    <cellStyle name="20% - uthevingsfarge 1 194" xfId="6431" xr:uid="{00000000-0005-0000-0000-00001C190000}"/>
    <cellStyle name="20% - uthevingsfarge 1 195" xfId="6432" xr:uid="{00000000-0005-0000-0000-00001D190000}"/>
    <cellStyle name="20% - uthevingsfarge 1 196" xfId="6433" xr:uid="{00000000-0005-0000-0000-00001E190000}"/>
    <cellStyle name="20% - uthevingsfarge 1 197" xfId="6434" xr:uid="{00000000-0005-0000-0000-00001F190000}"/>
    <cellStyle name="20% - uthevingsfarge 1 198" xfId="6435" xr:uid="{00000000-0005-0000-0000-000020190000}"/>
    <cellStyle name="20% - uthevingsfarge 1 199" xfId="6436" xr:uid="{00000000-0005-0000-0000-000021190000}"/>
    <cellStyle name="20% - uthevingsfarge 1 2" xfId="6437" xr:uid="{00000000-0005-0000-0000-000022190000}"/>
    <cellStyle name="20% - uthevingsfarge 1 2 10" xfId="6438" xr:uid="{00000000-0005-0000-0000-000023190000}"/>
    <cellStyle name="20% - uthevingsfarge 1 2 10 2" xfId="6439" xr:uid="{00000000-0005-0000-0000-000024190000}"/>
    <cellStyle name="20% - uthevingsfarge 1 2 10 2 2" xfId="6440" xr:uid="{00000000-0005-0000-0000-000025190000}"/>
    <cellStyle name="20% - uthevingsfarge 1 2 10 3" xfId="6441" xr:uid="{00000000-0005-0000-0000-000026190000}"/>
    <cellStyle name="20% - uthevingsfarge 1 2 11" xfId="6442" xr:uid="{00000000-0005-0000-0000-000027190000}"/>
    <cellStyle name="20% - uthevingsfarge 1 2 11 2" xfId="6443" xr:uid="{00000000-0005-0000-0000-000028190000}"/>
    <cellStyle name="20% - uthevingsfarge 1 2 12" xfId="6444" xr:uid="{00000000-0005-0000-0000-000029190000}"/>
    <cellStyle name="20% - uthevingsfarge 1 2 13" xfId="6445" xr:uid="{00000000-0005-0000-0000-00002A190000}"/>
    <cellStyle name="20% - uthevingsfarge 1 2 14" xfId="6446" xr:uid="{00000000-0005-0000-0000-00002B190000}"/>
    <cellStyle name="20% - uthevingsfarge 1 2 2" xfId="6447" xr:uid="{00000000-0005-0000-0000-00002C190000}"/>
    <cellStyle name="20% - uthevingsfarge 1 2 2 10" xfId="6448" xr:uid="{00000000-0005-0000-0000-00002D190000}"/>
    <cellStyle name="20% - uthevingsfarge 1 2 2 11" xfId="6449" xr:uid="{00000000-0005-0000-0000-00002E190000}"/>
    <cellStyle name="20% - uthevingsfarge 1 2 2 12" xfId="6450" xr:uid="{00000000-0005-0000-0000-00002F190000}"/>
    <cellStyle name="20% - uthevingsfarge 1 2 2 2" xfId="6451" xr:uid="{00000000-0005-0000-0000-000030190000}"/>
    <cellStyle name="20% - uthevingsfarge 1 2 2 2 10" xfId="6452" xr:uid="{00000000-0005-0000-0000-000031190000}"/>
    <cellStyle name="20% - uthevingsfarge 1 2 2 2 11" xfId="6453" xr:uid="{00000000-0005-0000-0000-000032190000}"/>
    <cellStyle name="20% - uthevingsfarge 1 2 2 2 2" xfId="6454" xr:uid="{00000000-0005-0000-0000-000033190000}"/>
    <cellStyle name="20% - uthevingsfarge 1 2 2 2 2 2" xfId="6455" xr:uid="{00000000-0005-0000-0000-000034190000}"/>
    <cellStyle name="20% - uthevingsfarge 1 2 2 2 2 2 2" xfId="6456" xr:uid="{00000000-0005-0000-0000-000035190000}"/>
    <cellStyle name="20% - uthevingsfarge 1 2 2 2 2 2 2 2" xfId="6457" xr:uid="{00000000-0005-0000-0000-000036190000}"/>
    <cellStyle name="20% - uthevingsfarge 1 2 2 2 2 2 2 2 2" xfId="6458" xr:uid="{00000000-0005-0000-0000-000037190000}"/>
    <cellStyle name="20% - uthevingsfarge 1 2 2 2 2 2 2 2 2 2" xfId="6459" xr:uid="{00000000-0005-0000-0000-000038190000}"/>
    <cellStyle name="20% - uthevingsfarge 1 2 2 2 2 2 2 2 3" xfId="6460" xr:uid="{00000000-0005-0000-0000-000039190000}"/>
    <cellStyle name="20% - uthevingsfarge 1 2 2 2 2 2 2 3" xfId="6461" xr:uid="{00000000-0005-0000-0000-00003A190000}"/>
    <cellStyle name="20% - uthevingsfarge 1 2 2 2 2 2 2 3 2" xfId="6462" xr:uid="{00000000-0005-0000-0000-00003B190000}"/>
    <cellStyle name="20% - uthevingsfarge 1 2 2 2 2 2 2 4" xfId="6463" xr:uid="{00000000-0005-0000-0000-00003C190000}"/>
    <cellStyle name="20% - uthevingsfarge 1 2 2 2 2 2 2_BKR quarter" xfId="6464" xr:uid="{00000000-0005-0000-0000-00003D190000}"/>
    <cellStyle name="20% - uthevingsfarge 1 2 2 2 2 2 3" xfId="6465" xr:uid="{00000000-0005-0000-0000-00003E190000}"/>
    <cellStyle name="20% - uthevingsfarge 1 2 2 2 2 2 3 2" xfId="6466" xr:uid="{00000000-0005-0000-0000-00003F190000}"/>
    <cellStyle name="20% - uthevingsfarge 1 2 2 2 2 2 3 2 2" xfId="6467" xr:uid="{00000000-0005-0000-0000-000040190000}"/>
    <cellStyle name="20% - uthevingsfarge 1 2 2 2 2 2 3 3" xfId="6468" xr:uid="{00000000-0005-0000-0000-000041190000}"/>
    <cellStyle name="20% - uthevingsfarge 1 2 2 2 2 2 4" xfId="6469" xr:uid="{00000000-0005-0000-0000-000042190000}"/>
    <cellStyle name="20% - uthevingsfarge 1 2 2 2 2 2 4 2" xfId="6470" xr:uid="{00000000-0005-0000-0000-000043190000}"/>
    <cellStyle name="20% - uthevingsfarge 1 2 2 2 2 2 5" xfId="6471" xr:uid="{00000000-0005-0000-0000-000044190000}"/>
    <cellStyle name="20% - uthevingsfarge 1 2 2 2 2 2_3. Chng in credit spreads" xfId="6472" xr:uid="{00000000-0005-0000-0000-000045190000}"/>
    <cellStyle name="20% - uthevingsfarge 1 2 2 2 2 3" xfId="6473" xr:uid="{00000000-0005-0000-0000-000046190000}"/>
    <cellStyle name="20% - uthevingsfarge 1 2 2 2 2 3 2" xfId="6474" xr:uid="{00000000-0005-0000-0000-000047190000}"/>
    <cellStyle name="20% - uthevingsfarge 1 2 2 2 2 3 2 2" xfId="6475" xr:uid="{00000000-0005-0000-0000-000048190000}"/>
    <cellStyle name="20% - uthevingsfarge 1 2 2 2 2 3 2 2 2" xfId="6476" xr:uid="{00000000-0005-0000-0000-000049190000}"/>
    <cellStyle name="20% - uthevingsfarge 1 2 2 2 2 3 2 3" xfId="6477" xr:uid="{00000000-0005-0000-0000-00004A190000}"/>
    <cellStyle name="20% - uthevingsfarge 1 2 2 2 2 3 3" xfId="6478" xr:uid="{00000000-0005-0000-0000-00004B190000}"/>
    <cellStyle name="20% - uthevingsfarge 1 2 2 2 2 3 3 2" xfId="6479" xr:uid="{00000000-0005-0000-0000-00004C190000}"/>
    <cellStyle name="20% - uthevingsfarge 1 2 2 2 2 3 4" xfId="6480" xr:uid="{00000000-0005-0000-0000-00004D190000}"/>
    <cellStyle name="20% - uthevingsfarge 1 2 2 2 2 3_BKR quarter" xfId="6481" xr:uid="{00000000-0005-0000-0000-00004E190000}"/>
    <cellStyle name="20% - uthevingsfarge 1 2 2 2 2 4" xfId="6482" xr:uid="{00000000-0005-0000-0000-00004F190000}"/>
    <cellStyle name="20% - uthevingsfarge 1 2 2 2 2 4 2" xfId="6483" xr:uid="{00000000-0005-0000-0000-000050190000}"/>
    <cellStyle name="20% - uthevingsfarge 1 2 2 2 2 4 2 2" xfId="6484" xr:uid="{00000000-0005-0000-0000-000051190000}"/>
    <cellStyle name="20% - uthevingsfarge 1 2 2 2 2 4 3" xfId="6485" xr:uid="{00000000-0005-0000-0000-000052190000}"/>
    <cellStyle name="20% - uthevingsfarge 1 2 2 2 2 5" xfId="6486" xr:uid="{00000000-0005-0000-0000-000053190000}"/>
    <cellStyle name="20% - uthevingsfarge 1 2 2 2 2 5 2" xfId="6487" xr:uid="{00000000-0005-0000-0000-000054190000}"/>
    <cellStyle name="20% - uthevingsfarge 1 2 2 2 2 6" xfId="6488" xr:uid="{00000000-0005-0000-0000-000055190000}"/>
    <cellStyle name="20% - uthevingsfarge 1 2 2 2 2 7" xfId="6489" xr:uid="{00000000-0005-0000-0000-000056190000}"/>
    <cellStyle name="20% - uthevingsfarge 1 2 2 2 2 8" xfId="6490" xr:uid="{00000000-0005-0000-0000-000057190000}"/>
    <cellStyle name="20% - uthevingsfarge 1 2 2 2 2_3. Chng in credit spreads" xfId="6491" xr:uid="{00000000-0005-0000-0000-000058190000}"/>
    <cellStyle name="20% - uthevingsfarge 1 2 2 2 3" xfId="6492" xr:uid="{00000000-0005-0000-0000-000059190000}"/>
    <cellStyle name="20% - uthevingsfarge 1 2 2 2 3 2" xfId="6493" xr:uid="{00000000-0005-0000-0000-00005A190000}"/>
    <cellStyle name="20% - uthevingsfarge 1 2 2 2 3 2 2" xfId="6494" xr:uid="{00000000-0005-0000-0000-00005B190000}"/>
    <cellStyle name="20% - uthevingsfarge 1 2 2 2 3 2 2 2" xfId="6495" xr:uid="{00000000-0005-0000-0000-00005C190000}"/>
    <cellStyle name="20% - uthevingsfarge 1 2 2 2 3 2 2 2 2" xfId="6496" xr:uid="{00000000-0005-0000-0000-00005D190000}"/>
    <cellStyle name="20% - uthevingsfarge 1 2 2 2 3 2 2 2 2 2" xfId="6497" xr:uid="{00000000-0005-0000-0000-00005E190000}"/>
    <cellStyle name="20% - uthevingsfarge 1 2 2 2 3 2 2 2 3" xfId="6498" xr:uid="{00000000-0005-0000-0000-00005F190000}"/>
    <cellStyle name="20% - uthevingsfarge 1 2 2 2 3 2 2 3" xfId="6499" xr:uid="{00000000-0005-0000-0000-000060190000}"/>
    <cellStyle name="20% - uthevingsfarge 1 2 2 2 3 2 2 3 2" xfId="6500" xr:uid="{00000000-0005-0000-0000-000061190000}"/>
    <cellStyle name="20% - uthevingsfarge 1 2 2 2 3 2 2 4" xfId="6501" xr:uid="{00000000-0005-0000-0000-000062190000}"/>
    <cellStyle name="20% - uthevingsfarge 1 2 2 2 3 2 2_BKR quarter" xfId="6502" xr:uid="{00000000-0005-0000-0000-000063190000}"/>
    <cellStyle name="20% - uthevingsfarge 1 2 2 2 3 2 3" xfId="6503" xr:uid="{00000000-0005-0000-0000-000064190000}"/>
    <cellStyle name="20% - uthevingsfarge 1 2 2 2 3 2 3 2" xfId="6504" xr:uid="{00000000-0005-0000-0000-000065190000}"/>
    <cellStyle name="20% - uthevingsfarge 1 2 2 2 3 2 3 2 2" xfId="6505" xr:uid="{00000000-0005-0000-0000-000066190000}"/>
    <cellStyle name="20% - uthevingsfarge 1 2 2 2 3 2 3 3" xfId="6506" xr:uid="{00000000-0005-0000-0000-000067190000}"/>
    <cellStyle name="20% - uthevingsfarge 1 2 2 2 3 2 4" xfId="6507" xr:uid="{00000000-0005-0000-0000-000068190000}"/>
    <cellStyle name="20% - uthevingsfarge 1 2 2 2 3 2 4 2" xfId="6508" xr:uid="{00000000-0005-0000-0000-000069190000}"/>
    <cellStyle name="20% - uthevingsfarge 1 2 2 2 3 2 5" xfId="6509" xr:uid="{00000000-0005-0000-0000-00006A190000}"/>
    <cellStyle name="20% - uthevingsfarge 1 2 2 2 3 2_3. Chng in credit spreads" xfId="6510" xr:uid="{00000000-0005-0000-0000-00006B190000}"/>
    <cellStyle name="20% - uthevingsfarge 1 2 2 2 3 3" xfId="6511" xr:uid="{00000000-0005-0000-0000-00006C190000}"/>
    <cellStyle name="20% - uthevingsfarge 1 2 2 2 3 3 2" xfId="6512" xr:uid="{00000000-0005-0000-0000-00006D190000}"/>
    <cellStyle name="20% - uthevingsfarge 1 2 2 2 3 3 2 2" xfId="6513" xr:uid="{00000000-0005-0000-0000-00006E190000}"/>
    <cellStyle name="20% - uthevingsfarge 1 2 2 2 3 3 2 2 2" xfId="6514" xr:uid="{00000000-0005-0000-0000-00006F190000}"/>
    <cellStyle name="20% - uthevingsfarge 1 2 2 2 3 3 2 3" xfId="6515" xr:uid="{00000000-0005-0000-0000-000070190000}"/>
    <cellStyle name="20% - uthevingsfarge 1 2 2 2 3 3 3" xfId="6516" xr:uid="{00000000-0005-0000-0000-000071190000}"/>
    <cellStyle name="20% - uthevingsfarge 1 2 2 2 3 3 3 2" xfId="6517" xr:uid="{00000000-0005-0000-0000-000072190000}"/>
    <cellStyle name="20% - uthevingsfarge 1 2 2 2 3 3 4" xfId="6518" xr:uid="{00000000-0005-0000-0000-000073190000}"/>
    <cellStyle name="20% - uthevingsfarge 1 2 2 2 3 3_BKR quarter" xfId="6519" xr:uid="{00000000-0005-0000-0000-000074190000}"/>
    <cellStyle name="20% - uthevingsfarge 1 2 2 2 3 4" xfId="6520" xr:uid="{00000000-0005-0000-0000-000075190000}"/>
    <cellStyle name="20% - uthevingsfarge 1 2 2 2 3 4 2" xfId="6521" xr:uid="{00000000-0005-0000-0000-000076190000}"/>
    <cellStyle name="20% - uthevingsfarge 1 2 2 2 3 4 2 2" xfId="6522" xr:uid="{00000000-0005-0000-0000-000077190000}"/>
    <cellStyle name="20% - uthevingsfarge 1 2 2 2 3 4 3" xfId="6523" xr:uid="{00000000-0005-0000-0000-000078190000}"/>
    <cellStyle name="20% - uthevingsfarge 1 2 2 2 3 5" xfId="6524" xr:uid="{00000000-0005-0000-0000-000079190000}"/>
    <cellStyle name="20% - uthevingsfarge 1 2 2 2 3 5 2" xfId="6525" xr:uid="{00000000-0005-0000-0000-00007A190000}"/>
    <cellStyle name="20% - uthevingsfarge 1 2 2 2 3 6" xfId="6526" xr:uid="{00000000-0005-0000-0000-00007B190000}"/>
    <cellStyle name="20% - uthevingsfarge 1 2 2 2 3_3. Chng in credit spreads" xfId="6527" xr:uid="{00000000-0005-0000-0000-00007C190000}"/>
    <cellStyle name="20% - uthevingsfarge 1 2 2 2 4" xfId="6528" xr:uid="{00000000-0005-0000-0000-00007D190000}"/>
    <cellStyle name="20% - uthevingsfarge 1 2 2 2 4 2" xfId="6529" xr:uid="{00000000-0005-0000-0000-00007E190000}"/>
    <cellStyle name="20% - uthevingsfarge 1 2 2 2 4 2 2" xfId="6530" xr:uid="{00000000-0005-0000-0000-00007F190000}"/>
    <cellStyle name="20% - uthevingsfarge 1 2 2 2 4 2 2 2" xfId="6531" xr:uid="{00000000-0005-0000-0000-000080190000}"/>
    <cellStyle name="20% - uthevingsfarge 1 2 2 2 4 2 2 2 2" xfId="6532" xr:uid="{00000000-0005-0000-0000-000081190000}"/>
    <cellStyle name="20% - uthevingsfarge 1 2 2 2 4 2 2 2 2 2" xfId="6533" xr:uid="{00000000-0005-0000-0000-000082190000}"/>
    <cellStyle name="20% - uthevingsfarge 1 2 2 2 4 2 2 2 3" xfId="6534" xr:uid="{00000000-0005-0000-0000-000083190000}"/>
    <cellStyle name="20% - uthevingsfarge 1 2 2 2 4 2 2 3" xfId="6535" xr:uid="{00000000-0005-0000-0000-000084190000}"/>
    <cellStyle name="20% - uthevingsfarge 1 2 2 2 4 2 2 3 2" xfId="6536" xr:uid="{00000000-0005-0000-0000-000085190000}"/>
    <cellStyle name="20% - uthevingsfarge 1 2 2 2 4 2 2 4" xfId="6537" xr:uid="{00000000-0005-0000-0000-000086190000}"/>
    <cellStyle name="20% - uthevingsfarge 1 2 2 2 4 2 3" xfId="6538" xr:uid="{00000000-0005-0000-0000-000087190000}"/>
    <cellStyle name="20% - uthevingsfarge 1 2 2 2 4 2 3 2" xfId="6539" xr:uid="{00000000-0005-0000-0000-000088190000}"/>
    <cellStyle name="20% - uthevingsfarge 1 2 2 2 4 2 3 2 2" xfId="6540" xr:uid="{00000000-0005-0000-0000-000089190000}"/>
    <cellStyle name="20% - uthevingsfarge 1 2 2 2 4 2 3 3" xfId="6541" xr:uid="{00000000-0005-0000-0000-00008A190000}"/>
    <cellStyle name="20% - uthevingsfarge 1 2 2 2 4 2 4" xfId="6542" xr:uid="{00000000-0005-0000-0000-00008B190000}"/>
    <cellStyle name="20% - uthevingsfarge 1 2 2 2 4 2 4 2" xfId="6543" xr:uid="{00000000-0005-0000-0000-00008C190000}"/>
    <cellStyle name="20% - uthevingsfarge 1 2 2 2 4 2 5" xfId="6544" xr:uid="{00000000-0005-0000-0000-00008D190000}"/>
    <cellStyle name="20% - uthevingsfarge 1 2 2 2 4 2_BKR quarter" xfId="6545" xr:uid="{00000000-0005-0000-0000-00008E190000}"/>
    <cellStyle name="20% - uthevingsfarge 1 2 2 2 4 3" xfId="6546" xr:uid="{00000000-0005-0000-0000-00008F190000}"/>
    <cellStyle name="20% - uthevingsfarge 1 2 2 2 4 3 2" xfId="6547" xr:uid="{00000000-0005-0000-0000-000090190000}"/>
    <cellStyle name="20% - uthevingsfarge 1 2 2 2 4 3 2 2" xfId="6548" xr:uid="{00000000-0005-0000-0000-000091190000}"/>
    <cellStyle name="20% - uthevingsfarge 1 2 2 2 4 3 2 2 2" xfId="6549" xr:uid="{00000000-0005-0000-0000-000092190000}"/>
    <cellStyle name="20% - uthevingsfarge 1 2 2 2 4 3 2 3" xfId="6550" xr:uid="{00000000-0005-0000-0000-000093190000}"/>
    <cellStyle name="20% - uthevingsfarge 1 2 2 2 4 3 3" xfId="6551" xr:uid="{00000000-0005-0000-0000-000094190000}"/>
    <cellStyle name="20% - uthevingsfarge 1 2 2 2 4 3 3 2" xfId="6552" xr:uid="{00000000-0005-0000-0000-000095190000}"/>
    <cellStyle name="20% - uthevingsfarge 1 2 2 2 4 3 4" xfId="6553" xr:uid="{00000000-0005-0000-0000-000096190000}"/>
    <cellStyle name="20% - uthevingsfarge 1 2 2 2 4 4" xfId="6554" xr:uid="{00000000-0005-0000-0000-000097190000}"/>
    <cellStyle name="20% - uthevingsfarge 1 2 2 2 4 4 2" xfId="6555" xr:uid="{00000000-0005-0000-0000-000098190000}"/>
    <cellStyle name="20% - uthevingsfarge 1 2 2 2 4 4 2 2" xfId="6556" xr:uid="{00000000-0005-0000-0000-000099190000}"/>
    <cellStyle name="20% - uthevingsfarge 1 2 2 2 4 4 3" xfId="6557" xr:uid="{00000000-0005-0000-0000-00009A190000}"/>
    <cellStyle name="20% - uthevingsfarge 1 2 2 2 4 5" xfId="6558" xr:uid="{00000000-0005-0000-0000-00009B190000}"/>
    <cellStyle name="20% - uthevingsfarge 1 2 2 2 4 5 2" xfId="6559" xr:uid="{00000000-0005-0000-0000-00009C190000}"/>
    <cellStyle name="20% - uthevingsfarge 1 2 2 2 4 6" xfId="6560" xr:uid="{00000000-0005-0000-0000-00009D190000}"/>
    <cellStyle name="20% - uthevingsfarge 1 2 2 2 4_3. Chng in credit spreads" xfId="6561" xr:uid="{00000000-0005-0000-0000-00009E190000}"/>
    <cellStyle name="20% - uthevingsfarge 1 2 2 2 5" xfId="6562" xr:uid="{00000000-0005-0000-0000-00009F190000}"/>
    <cellStyle name="20% - uthevingsfarge 1 2 2 2 5 2" xfId="6563" xr:uid="{00000000-0005-0000-0000-0000A0190000}"/>
    <cellStyle name="20% - uthevingsfarge 1 2 2 2 5 2 2" xfId="6564" xr:uid="{00000000-0005-0000-0000-0000A1190000}"/>
    <cellStyle name="20% - uthevingsfarge 1 2 2 2 5 2 2 2" xfId="6565" xr:uid="{00000000-0005-0000-0000-0000A2190000}"/>
    <cellStyle name="20% - uthevingsfarge 1 2 2 2 5 2 2 2 2" xfId="6566" xr:uid="{00000000-0005-0000-0000-0000A3190000}"/>
    <cellStyle name="20% - uthevingsfarge 1 2 2 2 5 2 2 3" xfId="6567" xr:uid="{00000000-0005-0000-0000-0000A4190000}"/>
    <cellStyle name="20% - uthevingsfarge 1 2 2 2 5 2 3" xfId="6568" xr:uid="{00000000-0005-0000-0000-0000A5190000}"/>
    <cellStyle name="20% - uthevingsfarge 1 2 2 2 5 2 3 2" xfId="6569" xr:uid="{00000000-0005-0000-0000-0000A6190000}"/>
    <cellStyle name="20% - uthevingsfarge 1 2 2 2 5 2 4" xfId="6570" xr:uid="{00000000-0005-0000-0000-0000A7190000}"/>
    <cellStyle name="20% - uthevingsfarge 1 2 2 2 5 2_BKR quarter" xfId="6571" xr:uid="{00000000-0005-0000-0000-0000A8190000}"/>
    <cellStyle name="20% - uthevingsfarge 1 2 2 2 5 3" xfId="6572" xr:uid="{00000000-0005-0000-0000-0000A9190000}"/>
    <cellStyle name="20% - uthevingsfarge 1 2 2 2 5 3 2" xfId="6573" xr:uid="{00000000-0005-0000-0000-0000AA190000}"/>
    <cellStyle name="20% - uthevingsfarge 1 2 2 2 5 3 2 2" xfId="6574" xr:uid="{00000000-0005-0000-0000-0000AB190000}"/>
    <cellStyle name="20% - uthevingsfarge 1 2 2 2 5 3 3" xfId="6575" xr:uid="{00000000-0005-0000-0000-0000AC190000}"/>
    <cellStyle name="20% - uthevingsfarge 1 2 2 2 5 4" xfId="6576" xr:uid="{00000000-0005-0000-0000-0000AD190000}"/>
    <cellStyle name="20% - uthevingsfarge 1 2 2 2 5 4 2" xfId="6577" xr:uid="{00000000-0005-0000-0000-0000AE190000}"/>
    <cellStyle name="20% - uthevingsfarge 1 2 2 2 5 5" xfId="6578" xr:uid="{00000000-0005-0000-0000-0000AF190000}"/>
    <cellStyle name="20% - uthevingsfarge 1 2 2 2 5_3. Chng in credit spreads" xfId="6579" xr:uid="{00000000-0005-0000-0000-0000B0190000}"/>
    <cellStyle name="20% - uthevingsfarge 1 2 2 2 6" xfId="6580" xr:uid="{00000000-0005-0000-0000-0000B1190000}"/>
    <cellStyle name="20% - uthevingsfarge 1 2 2 2 6 2" xfId="6581" xr:uid="{00000000-0005-0000-0000-0000B2190000}"/>
    <cellStyle name="20% - uthevingsfarge 1 2 2 2 6 2 2" xfId="6582" xr:uid="{00000000-0005-0000-0000-0000B3190000}"/>
    <cellStyle name="20% - uthevingsfarge 1 2 2 2 6 2 2 2" xfId="6583" xr:uid="{00000000-0005-0000-0000-0000B4190000}"/>
    <cellStyle name="20% - uthevingsfarge 1 2 2 2 6 2 3" xfId="6584" xr:uid="{00000000-0005-0000-0000-0000B5190000}"/>
    <cellStyle name="20% - uthevingsfarge 1 2 2 2 6 3" xfId="6585" xr:uid="{00000000-0005-0000-0000-0000B6190000}"/>
    <cellStyle name="20% - uthevingsfarge 1 2 2 2 6 3 2" xfId="6586" xr:uid="{00000000-0005-0000-0000-0000B7190000}"/>
    <cellStyle name="20% - uthevingsfarge 1 2 2 2 6 4" xfId="6587" xr:uid="{00000000-0005-0000-0000-0000B8190000}"/>
    <cellStyle name="20% - uthevingsfarge 1 2 2 2 6_BKR quarter" xfId="6588" xr:uid="{00000000-0005-0000-0000-0000B9190000}"/>
    <cellStyle name="20% - uthevingsfarge 1 2 2 2 7" xfId="6589" xr:uid="{00000000-0005-0000-0000-0000BA190000}"/>
    <cellStyle name="20% - uthevingsfarge 1 2 2 2 7 2" xfId="6590" xr:uid="{00000000-0005-0000-0000-0000BB190000}"/>
    <cellStyle name="20% - uthevingsfarge 1 2 2 2 7 2 2" xfId="6591" xr:uid="{00000000-0005-0000-0000-0000BC190000}"/>
    <cellStyle name="20% - uthevingsfarge 1 2 2 2 7 3" xfId="6592" xr:uid="{00000000-0005-0000-0000-0000BD190000}"/>
    <cellStyle name="20% - uthevingsfarge 1 2 2 2 8" xfId="6593" xr:uid="{00000000-0005-0000-0000-0000BE190000}"/>
    <cellStyle name="20% - uthevingsfarge 1 2 2 2 8 2" xfId="6594" xr:uid="{00000000-0005-0000-0000-0000BF190000}"/>
    <cellStyle name="20% - uthevingsfarge 1 2 2 2 9" xfId="6595" xr:uid="{00000000-0005-0000-0000-0000C0190000}"/>
    <cellStyle name="20% - uthevingsfarge 1 2 2 2_3. Chng in credit spreads" xfId="6596" xr:uid="{00000000-0005-0000-0000-0000C1190000}"/>
    <cellStyle name="20% - uthevingsfarge 1 2 2 3" xfId="6597" xr:uid="{00000000-0005-0000-0000-0000C2190000}"/>
    <cellStyle name="20% - uthevingsfarge 1 2 2 3 2" xfId="6598" xr:uid="{00000000-0005-0000-0000-0000C3190000}"/>
    <cellStyle name="20% - uthevingsfarge 1 2 2 3 2 2" xfId="6599" xr:uid="{00000000-0005-0000-0000-0000C4190000}"/>
    <cellStyle name="20% - uthevingsfarge 1 2 2 3 2 2 2" xfId="6600" xr:uid="{00000000-0005-0000-0000-0000C5190000}"/>
    <cellStyle name="20% - uthevingsfarge 1 2 2 3 2 2 2 2" xfId="6601" xr:uid="{00000000-0005-0000-0000-0000C6190000}"/>
    <cellStyle name="20% - uthevingsfarge 1 2 2 3 2 2 2 2 2" xfId="6602" xr:uid="{00000000-0005-0000-0000-0000C7190000}"/>
    <cellStyle name="20% - uthevingsfarge 1 2 2 3 2 2 2 3" xfId="6603" xr:uid="{00000000-0005-0000-0000-0000C8190000}"/>
    <cellStyle name="20% - uthevingsfarge 1 2 2 3 2 2 3" xfId="6604" xr:uid="{00000000-0005-0000-0000-0000C9190000}"/>
    <cellStyle name="20% - uthevingsfarge 1 2 2 3 2 2 3 2" xfId="6605" xr:uid="{00000000-0005-0000-0000-0000CA190000}"/>
    <cellStyle name="20% - uthevingsfarge 1 2 2 3 2 2 4" xfId="6606" xr:uid="{00000000-0005-0000-0000-0000CB190000}"/>
    <cellStyle name="20% - uthevingsfarge 1 2 2 3 2 2_BKR quarter" xfId="6607" xr:uid="{00000000-0005-0000-0000-0000CC190000}"/>
    <cellStyle name="20% - uthevingsfarge 1 2 2 3 2 3" xfId="6608" xr:uid="{00000000-0005-0000-0000-0000CD190000}"/>
    <cellStyle name="20% - uthevingsfarge 1 2 2 3 2 3 2" xfId="6609" xr:uid="{00000000-0005-0000-0000-0000CE190000}"/>
    <cellStyle name="20% - uthevingsfarge 1 2 2 3 2 3 2 2" xfId="6610" xr:uid="{00000000-0005-0000-0000-0000CF190000}"/>
    <cellStyle name="20% - uthevingsfarge 1 2 2 3 2 3 3" xfId="6611" xr:uid="{00000000-0005-0000-0000-0000D0190000}"/>
    <cellStyle name="20% - uthevingsfarge 1 2 2 3 2 4" xfId="6612" xr:uid="{00000000-0005-0000-0000-0000D1190000}"/>
    <cellStyle name="20% - uthevingsfarge 1 2 2 3 2 4 2" xfId="6613" xr:uid="{00000000-0005-0000-0000-0000D2190000}"/>
    <cellStyle name="20% - uthevingsfarge 1 2 2 3 2 5" xfId="6614" xr:uid="{00000000-0005-0000-0000-0000D3190000}"/>
    <cellStyle name="20% - uthevingsfarge 1 2 2 3 2_3. Chng in credit spreads" xfId="6615" xr:uid="{00000000-0005-0000-0000-0000D4190000}"/>
    <cellStyle name="20% - uthevingsfarge 1 2 2 3 3" xfId="6616" xr:uid="{00000000-0005-0000-0000-0000D5190000}"/>
    <cellStyle name="20% - uthevingsfarge 1 2 2 3 3 2" xfId="6617" xr:uid="{00000000-0005-0000-0000-0000D6190000}"/>
    <cellStyle name="20% - uthevingsfarge 1 2 2 3 3 2 2" xfId="6618" xr:uid="{00000000-0005-0000-0000-0000D7190000}"/>
    <cellStyle name="20% - uthevingsfarge 1 2 2 3 3 2 2 2" xfId="6619" xr:uid="{00000000-0005-0000-0000-0000D8190000}"/>
    <cellStyle name="20% - uthevingsfarge 1 2 2 3 3 2 3" xfId="6620" xr:uid="{00000000-0005-0000-0000-0000D9190000}"/>
    <cellStyle name="20% - uthevingsfarge 1 2 2 3 3 3" xfId="6621" xr:uid="{00000000-0005-0000-0000-0000DA190000}"/>
    <cellStyle name="20% - uthevingsfarge 1 2 2 3 3 3 2" xfId="6622" xr:uid="{00000000-0005-0000-0000-0000DB190000}"/>
    <cellStyle name="20% - uthevingsfarge 1 2 2 3 3 4" xfId="6623" xr:uid="{00000000-0005-0000-0000-0000DC190000}"/>
    <cellStyle name="20% - uthevingsfarge 1 2 2 3 3_BKR quarter" xfId="6624" xr:uid="{00000000-0005-0000-0000-0000DD190000}"/>
    <cellStyle name="20% - uthevingsfarge 1 2 2 3 4" xfId="6625" xr:uid="{00000000-0005-0000-0000-0000DE190000}"/>
    <cellStyle name="20% - uthevingsfarge 1 2 2 3 4 2" xfId="6626" xr:uid="{00000000-0005-0000-0000-0000DF190000}"/>
    <cellStyle name="20% - uthevingsfarge 1 2 2 3 4 2 2" xfId="6627" xr:uid="{00000000-0005-0000-0000-0000E0190000}"/>
    <cellStyle name="20% - uthevingsfarge 1 2 2 3 4 3" xfId="6628" xr:uid="{00000000-0005-0000-0000-0000E1190000}"/>
    <cellStyle name="20% - uthevingsfarge 1 2 2 3 5" xfId="6629" xr:uid="{00000000-0005-0000-0000-0000E2190000}"/>
    <cellStyle name="20% - uthevingsfarge 1 2 2 3 5 2" xfId="6630" xr:uid="{00000000-0005-0000-0000-0000E3190000}"/>
    <cellStyle name="20% - uthevingsfarge 1 2 2 3 6" xfId="6631" xr:uid="{00000000-0005-0000-0000-0000E4190000}"/>
    <cellStyle name="20% - uthevingsfarge 1 2 2 3 7" xfId="6632" xr:uid="{00000000-0005-0000-0000-0000E5190000}"/>
    <cellStyle name="20% - uthevingsfarge 1 2 2 3 8" xfId="6633" xr:uid="{00000000-0005-0000-0000-0000E6190000}"/>
    <cellStyle name="20% - uthevingsfarge 1 2 2 3_3. Chng in credit spreads" xfId="6634" xr:uid="{00000000-0005-0000-0000-0000E7190000}"/>
    <cellStyle name="20% - uthevingsfarge 1 2 2 4" xfId="6635" xr:uid="{00000000-0005-0000-0000-0000E8190000}"/>
    <cellStyle name="20% - uthevingsfarge 1 2 2 4 2" xfId="6636" xr:uid="{00000000-0005-0000-0000-0000E9190000}"/>
    <cellStyle name="20% - uthevingsfarge 1 2 2 4 2 2" xfId="6637" xr:uid="{00000000-0005-0000-0000-0000EA190000}"/>
    <cellStyle name="20% - uthevingsfarge 1 2 2 4 2 2 2" xfId="6638" xr:uid="{00000000-0005-0000-0000-0000EB190000}"/>
    <cellStyle name="20% - uthevingsfarge 1 2 2 4 2 2 2 2" xfId="6639" xr:uid="{00000000-0005-0000-0000-0000EC190000}"/>
    <cellStyle name="20% - uthevingsfarge 1 2 2 4 2 2 2 2 2" xfId="6640" xr:uid="{00000000-0005-0000-0000-0000ED190000}"/>
    <cellStyle name="20% - uthevingsfarge 1 2 2 4 2 2 2 3" xfId="6641" xr:uid="{00000000-0005-0000-0000-0000EE190000}"/>
    <cellStyle name="20% - uthevingsfarge 1 2 2 4 2 2 3" xfId="6642" xr:uid="{00000000-0005-0000-0000-0000EF190000}"/>
    <cellStyle name="20% - uthevingsfarge 1 2 2 4 2 2 3 2" xfId="6643" xr:uid="{00000000-0005-0000-0000-0000F0190000}"/>
    <cellStyle name="20% - uthevingsfarge 1 2 2 4 2 2 4" xfId="6644" xr:uid="{00000000-0005-0000-0000-0000F1190000}"/>
    <cellStyle name="20% - uthevingsfarge 1 2 2 4 2 2_BKR quarter" xfId="6645" xr:uid="{00000000-0005-0000-0000-0000F2190000}"/>
    <cellStyle name="20% - uthevingsfarge 1 2 2 4 2 3" xfId="6646" xr:uid="{00000000-0005-0000-0000-0000F3190000}"/>
    <cellStyle name="20% - uthevingsfarge 1 2 2 4 2 3 2" xfId="6647" xr:uid="{00000000-0005-0000-0000-0000F4190000}"/>
    <cellStyle name="20% - uthevingsfarge 1 2 2 4 2 3 2 2" xfId="6648" xr:uid="{00000000-0005-0000-0000-0000F5190000}"/>
    <cellStyle name="20% - uthevingsfarge 1 2 2 4 2 3 3" xfId="6649" xr:uid="{00000000-0005-0000-0000-0000F6190000}"/>
    <cellStyle name="20% - uthevingsfarge 1 2 2 4 2 4" xfId="6650" xr:uid="{00000000-0005-0000-0000-0000F7190000}"/>
    <cellStyle name="20% - uthevingsfarge 1 2 2 4 2 4 2" xfId="6651" xr:uid="{00000000-0005-0000-0000-0000F8190000}"/>
    <cellStyle name="20% - uthevingsfarge 1 2 2 4 2 5" xfId="6652" xr:uid="{00000000-0005-0000-0000-0000F9190000}"/>
    <cellStyle name="20% - uthevingsfarge 1 2 2 4 2_3. Chng in credit spreads" xfId="6653" xr:uid="{00000000-0005-0000-0000-0000FA190000}"/>
    <cellStyle name="20% - uthevingsfarge 1 2 2 4 3" xfId="6654" xr:uid="{00000000-0005-0000-0000-0000FB190000}"/>
    <cellStyle name="20% - uthevingsfarge 1 2 2 4 3 2" xfId="6655" xr:uid="{00000000-0005-0000-0000-0000FC190000}"/>
    <cellStyle name="20% - uthevingsfarge 1 2 2 4 3 2 2" xfId="6656" xr:uid="{00000000-0005-0000-0000-0000FD190000}"/>
    <cellStyle name="20% - uthevingsfarge 1 2 2 4 3 2 2 2" xfId="6657" xr:uid="{00000000-0005-0000-0000-0000FE190000}"/>
    <cellStyle name="20% - uthevingsfarge 1 2 2 4 3 2 3" xfId="6658" xr:uid="{00000000-0005-0000-0000-0000FF190000}"/>
    <cellStyle name="20% - uthevingsfarge 1 2 2 4 3 3" xfId="6659" xr:uid="{00000000-0005-0000-0000-0000001A0000}"/>
    <cellStyle name="20% - uthevingsfarge 1 2 2 4 3 3 2" xfId="6660" xr:uid="{00000000-0005-0000-0000-0000011A0000}"/>
    <cellStyle name="20% - uthevingsfarge 1 2 2 4 3 4" xfId="6661" xr:uid="{00000000-0005-0000-0000-0000021A0000}"/>
    <cellStyle name="20% - uthevingsfarge 1 2 2 4 3_BKR quarter" xfId="6662" xr:uid="{00000000-0005-0000-0000-0000031A0000}"/>
    <cellStyle name="20% - uthevingsfarge 1 2 2 4 4" xfId="6663" xr:uid="{00000000-0005-0000-0000-0000041A0000}"/>
    <cellStyle name="20% - uthevingsfarge 1 2 2 4 4 2" xfId="6664" xr:uid="{00000000-0005-0000-0000-0000051A0000}"/>
    <cellStyle name="20% - uthevingsfarge 1 2 2 4 4 2 2" xfId="6665" xr:uid="{00000000-0005-0000-0000-0000061A0000}"/>
    <cellStyle name="20% - uthevingsfarge 1 2 2 4 4 3" xfId="6666" xr:uid="{00000000-0005-0000-0000-0000071A0000}"/>
    <cellStyle name="20% - uthevingsfarge 1 2 2 4 5" xfId="6667" xr:uid="{00000000-0005-0000-0000-0000081A0000}"/>
    <cellStyle name="20% - uthevingsfarge 1 2 2 4 5 2" xfId="6668" xr:uid="{00000000-0005-0000-0000-0000091A0000}"/>
    <cellStyle name="20% - uthevingsfarge 1 2 2 4 6" xfId="6669" xr:uid="{00000000-0005-0000-0000-00000A1A0000}"/>
    <cellStyle name="20% - uthevingsfarge 1 2 2 4_3. Chng in credit spreads" xfId="6670" xr:uid="{00000000-0005-0000-0000-00000B1A0000}"/>
    <cellStyle name="20% - uthevingsfarge 1 2 2 5" xfId="6671" xr:uid="{00000000-0005-0000-0000-00000C1A0000}"/>
    <cellStyle name="20% - uthevingsfarge 1 2 2 5 2" xfId="6672" xr:uid="{00000000-0005-0000-0000-00000D1A0000}"/>
    <cellStyle name="20% - uthevingsfarge 1 2 2 5 2 2" xfId="6673" xr:uid="{00000000-0005-0000-0000-00000E1A0000}"/>
    <cellStyle name="20% - uthevingsfarge 1 2 2 5 2 2 2" xfId="6674" xr:uid="{00000000-0005-0000-0000-00000F1A0000}"/>
    <cellStyle name="20% - uthevingsfarge 1 2 2 5 2 2 2 2" xfId="6675" xr:uid="{00000000-0005-0000-0000-0000101A0000}"/>
    <cellStyle name="20% - uthevingsfarge 1 2 2 5 2 2 2 2 2" xfId="6676" xr:uid="{00000000-0005-0000-0000-0000111A0000}"/>
    <cellStyle name="20% - uthevingsfarge 1 2 2 5 2 2 2 3" xfId="6677" xr:uid="{00000000-0005-0000-0000-0000121A0000}"/>
    <cellStyle name="20% - uthevingsfarge 1 2 2 5 2 2 3" xfId="6678" xr:uid="{00000000-0005-0000-0000-0000131A0000}"/>
    <cellStyle name="20% - uthevingsfarge 1 2 2 5 2 2 3 2" xfId="6679" xr:uid="{00000000-0005-0000-0000-0000141A0000}"/>
    <cellStyle name="20% - uthevingsfarge 1 2 2 5 2 2 4" xfId="6680" xr:uid="{00000000-0005-0000-0000-0000151A0000}"/>
    <cellStyle name="20% - uthevingsfarge 1 2 2 5 2 2_BKR quarter" xfId="6681" xr:uid="{00000000-0005-0000-0000-0000161A0000}"/>
    <cellStyle name="20% - uthevingsfarge 1 2 2 5 2 3" xfId="6682" xr:uid="{00000000-0005-0000-0000-0000171A0000}"/>
    <cellStyle name="20% - uthevingsfarge 1 2 2 5 2 3 2" xfId="6683" xr:uid="{00000000-0005-0000-0000-0000181A0000}"/>
    <cellStyle name="20% - uthevingsfarge 1 2 2 5 2 3 2 2" xfId="6684" xr:uid="{00000000-0005-0000-0000-0000191A0000}"/>
    <cellStyle name="20% - uthevingsfarge 1 2 2 5 2 3 3" xfId="6685" xr:uid="{00000000-0005-0000-0000-00001A1A0000}"/>
    <cellStyle name="20% - uthevingsfarge 1 2 2 5 2 4" xfId="6686" xr:uid="{00000000-0005-0000-0000-00001B1A0000}"/>
    <cellStyle name="20% - uthevingsfarge 1 2 2 5 2 4 2" xfId="6687" xr:uid="{00000000-0005-0000-0000-00001C1A0000}"/>
    <cellStyle name="20% - uthevingsfarge 1 2 2 5 2 5" xfId="6688" xr:uid="{00000000-0005-0000-0000-00001D1A0000}"/>
    <cellStyle name="20% - uthevingsfarge 1 2 2 5 2_3. Chng in credit spreads" xfId="6689" xr:uid="{00000000-0005-0000-0000-00001E1A0000}"/>
    <cellStyle name="20% - uthevingsfarge 1 2 2 5 3" xfId="6690" xr:uid="{00000000-0005-0000-0000-00001F1A0000}"/>
    <cellStyle name="20% - uthevingsfarge 1 2 2 5 3 2" xfId="6691" xr:uid="{00000000-0005-0000-0000-0000201A0000}"/>
    <cellStyle name="20% - uthevingsfarge 1 2 2 5 3 2 2" xfId="6692" xr:uid="{00000000-0005-0000-0000-0000211A0000}"/>
    <cellStyle name="20% - uthevingsfarge 1 2 2 5 3 2 2 2" xfId="6693" xr:uid="{00000000-0005-0000-0000-0000221A0000}"/>
    <cellStyle name="20% - uthevingsfarge 1 2 2 5 3 2 3" xfId="6694" xr:uid="{00000000-0005-0000-0000-0000231A0000}"/>
    <cellStyle name="20% - uthevingsfarge 1 2 2 5 3 3" xfId="6695" xr:uid="{00000000-0005-0000-0000-0000241A0000}"/>
    <cellStyle name="20% - uthevingsfarge 1 2 2 5 3 3 2" xfId="6696" xr:uid="{00000000-0005-0000-0000-0000251A0000}"/>
    <cellStyle name="20% - uthevingsfarge 1 2 2 5 3 4" xfId="6697" xr:uid="{00000000-0005-0000-0000-0000261A0000}"/>
    <cellStyle name="20% - uthevingsfarge 1 2 2 5 3_BKR quarter" xfId="6698" xr:uid="{00000000-0005-0000-0000-0000271A0000}"/>
    <cellStyle name="20% - uthevingsfarge 1 2 2 5 4" xfId="6699" xr:uid="{00000000-0005-0000-0000-0000281A0000}"/>
    <cellStyle name="20% - uthevingsfarge 1 2 2 5 4 2" xfId="6700" xr:uid="{00000000-0005-0000-0000-0000291A0000}"/>
    <cellStyle name="20% - uthevingsfarge 1 2 2 5 4 2 2" xfId="6701" xr:uid="{00000000-0005-0000-0000-00002A1A0000}"/>
    <cellStyle name="20% - uthevingsfarge 1 2 2 5 4 3" xfId="6702" xr:uid="{00000000-0005-0000-0000-00002B1A0000}"/>
    <cellStyle name="20% - uthevingsfarge 1 2 2 5 5" xfId="6703" xr:uid="{00000000-0005-0000-0000-00002C1A0000}"/>
    <cellStyle name="20% - uthevingsfarge 1 2 2 5 5 2" xfId="6704" xr:uid="{00000000-0005-0000-0000-00002D1A0000}"/>
    <cellStyle name="20% - uthevingsfarge 1 2 2 5 6" xfId="6705" xr:uid="{00000000-0005-0000-0000-00002E1A0000}"/>
    <cellStyle name="20% - uthevingsfarge 1 2 2 5_3. Chng in credit spreads" xfId="6706" xr:uid="{00000000-0005-0000-0000-00002F1A0000}"/>
    <cellStyle name="20% - uthevingsfarge 1 2 2 6" xfId="6707" xr:uid="{00000000-0005-0000-0000-0000301A0000}"/>
    <cellStyle name="20% - uthevingsfarge 1 2 2 6 2" xfId="6708" xr:uid="{00000000-0005-0000-0000-0000311A0000}"/>
    <cellStyle name="20% - uthevingsfarge 1 2 2 6 2 2" xfId="6709" xr:uid="{00000000-0005-0000-0000-0000321A0000}"/>
    <cellStyle name="20% - uthevingsfarge 1 2 2 6 2 2 2" xfId="6710" xr:uid="{00000000-0005-0000-0000-0000331A0000}"/>
    <cellStyle name="20% - uthevingsfarge 1 2 2 6 2 2 2 2" xfId="6711" xr:uid="{00000000-0005-0000-0000-0000341A0000}"/>
    <cellStyle name="20% - uthevingsfarge 1 2 2 6 2 2 3" xfId="6712" xr:uid="{00000000-0005-0000-0000-0000351A0000}"/>
    <cellStyle name="20% - uthevingsfarge 1 2 2 6 2 3" xfId="6713" xr:uid="{00000000-0005-0000-0000-0000361A0000}"/>
    <cellStyle name="20% - uthevingsfarge 1 2 2 6 2 3 2" xfId="6714" xr:uid="{00000000-0005-0000-0000-0000371A0000}"/>
    <cellStyle name="20% - uthevingsfarge 1 2 2 6 2 4" xfId="6715" xr:uid="{00000000-0005-0000-0000-0000381A0000}"/>
    <cellStyle name="20% - uthevingsfarge 1 2 2 6 2_BKR quarter" xfId="6716" xr:uid="{00000000-0005-0000-0000-0000391A0000}"/>
    <cellStyle name="20% - uthevingsfarge 1 2 2 6 3" xfId="6717" xr:uid="{00000000-0005-0000-0000-00003A1A0000}"/>
    <cellStyle name="20% - uthevingsfarge 1 2 2 6 3 2" xfId="6718" xr:uid="{00000000-0005-0000-0000-00003B1A0000}"/>
    <cellStyle name="20% - uthevingsfarge 1 2 2 6 3 2 2" xfId="6719" xr:uid="{00000000-0005-0000-0000-00003C1A0000}"/>
    <cellStyle name="20% - uthevingsfarge 1 2 2 6 3 3" xfId="6720" xr:uid="{00000000-0005-0000-0000-00003D1A0000}"/>
    <cellStyle name="20% - uthevingsfarge 1 2 2 6 4" xfId="6721" xr:uid="{00000000-0005-0000-0000-00003E1A0000}"/>
    <cellStyle name="20% - uthevingsfarge 1 2 2 6 4 2" xfId="6722" xr:uid="{00000000-0005-0000-0000-00003F1A0000}"/>
    <cellStyle name="20% - uthevingsfarge 1 2 2 6 5" xfId="6723" xr:uid="{00000000-0005-0000-0000-0000401A0000}"/>
    <cellStyle name="20% - uthevingsfarge 1 2 2 6_3. Chng in credit spreads" xfId="6724" xr:uid="{00000000-0005-0000-0000-0000411A0000}"/>
    <cellStyle name="20% - uthevingsfarge 1 2 2 7" xfId="6725" xr:uid="{00000000-0005-0000-0000-0000421A0000}"/>
    <cellStyle name="20% - uthevingsfarge 1 2 2 7 2" xfId="6726" xr:uid="{00000000-0005-0000-0000-0000431A0000}"/>
    <cellStyle name="20% - uthevingsfarge 1 2 2 7 2 2" xfId="6727" xr:uid="{00000000-0005-0000-0000-0000441A0000}"/>
    <cellStyle name="20% - uthevingsfarge 1 2 2 7 2 2 2" xfId="6728" xr:uid="{00000000-0005-0000-0000-0000451A0000}"/>
    <cellStyle name="20% - uthevingsfarge 1 2 2 7 2 3" xfId="6729" xr:uid="{00000000-0005-0000-0000-0000461A0000}"/>
    <cellStyle name="20% - uthevingsfarge 1 2 2 7 3" xfId="6730" xr:uid="{00000000-0005-0000-0000-0000471A0000}"/>
    <cellStyle name="20% - uthevingsfarge 1 2 2 7 3 2" xfId="6731" xr:uid="{00000000-0005-0000-0000-0000481A0000}"/>
    <cellStyle name="20% - uthevingsfarge 1 2 2 7 4" xfId="6732" xr:uid="{00000000-0005-0000-0000-0000491A0000}"/>
    <cellStyle name="20% - uthevingsfarge 1 2 2 8" xfId="6733" xr:uid="{00000000-0005-0000-0000-00004A1A0000}"/>
    <cellStyle name="20% - uthevingsfarge 1 2 2 8 2" xfId="6734" xr:uid="{00000000-0005-0000-0000-00004B1A0000}"/>
    <cellStyle name="20% - uthevingsfarge 1 2 2 8 2 2" xfId="6735" xr:uid="{00000000-0005-0000-0000-00004C1A0000}"/>
    <cellStyle name="20% - uthevingsfarge 1 2 2 8 3" xfId="6736" xr:uid="{00000000-0005-0000-0000-00004D1A0000}"/>
    <cellStyle name="20% - uthevingsfarge 1 2 2 9" xfId="6737" xr:uid="{00000000-0005-0000-0000-00004E1A0000}"/>
    <cellStyle name="20% - uthevingsfarge 1 2 2 9 2" xfId="6738" xr:uid="{00000000-0005-0000-0000-00004F1A0000}"/>
    <cellStyle name="20% - uthevingsfarge 1 2 2_3. Chng in credit spreads" xfId="6739" xr:uid="{00000000-0005-0000-0000-0000501A0000}"/>
    <cellStyle name="20% - uthevingsfarge 1 2 3" xfId="6740" xr:uid="{00000000-0005-0000-0000-0000511A0000}"/>
    <cellStyle name="20% - uthevingsfarge 1 2 3 10" xfId="6741" xr:uid="{00000000-0005-0000-0000-0000521A0000}"/>
    <cellStyle name="20% - uthevingsfarge 1 2 3 11" xfId="6742" xr:uid="{00000000-0005-0000-0000-0000531A0000}"/>
    <cellStyle name="20% - uthevingsfarge 1 2 3 12" xfId="6743" xr:uid="{00000000-0005-0000-0000-0000541A0000}"/>
    <cellStyle name="20% - uthevingsfarge 1 2 3 2" xfId="6744" xr:uid="{00000000-0005-0000-0000-0000551A0000}"/>
    <cellStyle name="20% - uthevingsfarge 1 2 3 2 10" xfId="6745" xr:uid="{00000000-0005-0000-0000-0000561A0000}"/>
    <cellStyle name="20% - uthevingsfarge 1 2 3 2 2" xfId="6746" xr:uid="{00000000-0005-0000-0000-0000571A0000}"/>
    <cellStyle name="20% - uthevingsfarge 1 2 3 2 2 2" xfId="6747" xr:uid="{00000000-0005-0000-0000-0000581A0000}"/>
    <cellStyle name="20% - uthevingsfarge 1 2 3 2 2 2 2" xfId="6748" xr:uid="{00000000-0005-0000-0000-0000591A0000}"/>
    <cellStyle name="20% - uthevingsfarge 1 2 3 2 2 2 2 2" xfId="6749" xr:uid="{00000000-0005-0000-0000-00005A1A0000}"/>
    <cellStyle name="20% - uthevingsfarge 1 2 3 2 2 2 2 2 2" xfId="6750" xr:uid="{00000000-0005-0000-0000-00005B1A0000}"/>
    <cellStyle name="20% - uthevingsfarge 1 2 3 2 2 2 2 2 2 2" xfId="6751" xr:uid="{00000000-0005-0000-0000-00005C1A0000}"/>
    <cellStyle name="20% - uthevingsfarge 1 2 3 2 2 2 2 2 3" xfId="6752" xr:uid="{00000000-0005-0000-0000-00005D1A0000}"/>
    <cellStyle name="20% - uthevingsfarge 1 2 3 2 2 2 2 3" xfId="6753" xr:uid="{00000000-0005-0000-0000-00005E1A0000}"/>
    <cellStyle name="20% - uthevingsfarge 1 2 3 2 2 2 2 3 2" xfId="6754" xr:uid="{00000000-0005-0000-0000-00005F1A0000}"/>
    <cellStyle name="20% - uthevingsfarge 1 2 3 2 2 2 2 4" xfId="6755" xr:uid="{00000000-0005-0000-0000-0000601A0000}"/>
    <cellStyle name="20% - uthevingsfarge 1 2 3 2 2 2 3" xfId="6756" xr:uid="{00000000-0005-0000-0000-0000611A0000}"/>
    <cellStyle name="20% - uthevingsfarge 1 2 3 2 2 2 3 2" xfId="6757" xr:uid="{00000000-0005-0000-0000-0000621A0000}"/>
    <cellStyle name="20% - uthevingsfarge 1 2 3 2 2 2 3 2 2" xfId="6758" xr:uid="{00000000-0005-0000-0000-0000631A0000}"/>
    <cellStyle name="20% - uthevingsfarge 1 2 3 2 2 2 3 3" xfId="6759" xr:uid="{00000000-0005-0000-0000-0000641A0000}"/>
    <cellStyle name="20% - uthevingsfarge 1 2 3 2 2 2 4" xfId="6760" xr:uid="{00000000-0005-0000-0000-0000651A0000}"/>
    <cellStyle name="20% - uthevingsfarge 1 2 3 2 2 2 4 2" xfId="6761" xr:uid="{00000000-0005-0000-0000-0000661A0000}"/>
    <cellStyle name="20% - uthevingsfarge 1 2 3 2 2 2 5" xfId="6762" xr:uid="{00000000-0005-0000-0000-0000671A0000}"/>
    <cellStyle name="20% - uthevingsfarge 1 2 3 2 2 2_BKR quarter" xfId="6763" xr:uid="{00000000-0005-0000-0000-0000681A0000}"/>
    <cellStyle name="20% - uthevingsfarge 1 2 3 2 2 3" xfId="6764" xr:uid="{00000000-0005-0000-0000-0000691A0000}"/>
    <cellStyle name="20% - uthevingsfarge 1 2 3 2 2 3 2" xfId="6765" xr:uid="{00000000-0005-0000-0000-00006A1A0000}"/>
    <cellStyle name="20% - uthevingsfarge 1 2 3 2 2 3 2 2" xfId="6766" xr:uid="{00000000-0005-0000-0000-00006B1A0000}"/>
    <cellStyle name="20% - uthevingsfarge 1 2 3 2 2 3 2 2 2" xfId="6767" xr:uid="{00000000-0005-0000-0000-00006C1A0000}"/>
    <cellStyle name="20% - uthevingsfarge 1 2 3 2 2 3 2 3" xfId="6768" xr:uid="{00000000-0005-0000-0000-00006D1A0000}"/>
    <cellStyle name="20% - uthevingsfarge 1 2 3 2 2 3 3" xfId="6769" xr:uid="{00000000-0005-0000-0000-00006E1A0000}"/>
    <cellStyle name="20% - uthevingsfarge 1 2 3 2 2 3 3 2" xfId="6770" xr:uid="{00000000-0005-0000-0000-00006F1A0000}"/>
    <cellStyle name="20% - uthevingsfarge 1 2 3 2 2 3 4" xfId="6771" xr:uid="{00000000-0005-0000-0000-0000701A0000}"/>
    <cellStyle name="20% - uthevingsfarge 1 2 3 2 2 4" xfId="6772" xr:uid="{00000000-0005-0000-0000-0000711A0000}"/>
    <cellStyle name="20% - uthevingsfarge 1 2 3 2 2 4 2" xfId="6773" xr:uid="{00000000-0005-0000-0000-0000721A0000}"/>
    <cellStyle name="20% - uthevingsfarge 1 2 3 2 2 4 2 2" xfId="6774" xr:uid="{00000000-0005-0000-0000-0000731A0000}"/>
    <cellStyle name="20% - uthevingsfarge 1 2 3 2 2 4 3" xfId="6775" xr:uid="{00000000-0005-0000-0000-0000741A0000}"/>
    <cellStyle name="20% - uthevingsfarge 1 2 3 2 2 5" xfId="6776" xr:uid="{00000000-0005-0000-0000-0000751A0000}"/>
    <cellStyle name="20% - uthevingsfarge 1 2 3 2 2 5 2" xfId="6777" xr:uid="{00000000-0005-0000-0000-0000761A0000}"/>
    <cellStyle name="20% - uthevingsfarge 1 2 3 2 2 6" xfId="6778" xr:uid="{00000000-0005-0000-0000-0000771A0000}"/>
    <cellStyle name="20% - uthevingsfarge 1 2 3 2 2_3. Chng in credit spreads" xfId="6779" xr:uid="{00000000-0005-0000-0000-0000781A0000}"/>
    <cellStyle name="20% - uthevingsfarge 1 2 3 2 3" xfId="6780" xr:uid="{00000000-0005-0000-0000-0000791A0000}"/>
    <cellStyle name="20% - uthevingsfarge 1 2 3 2 3 2" xfId="6781" xr:uid="{00000000-0005-0000-0000-00007A1A0000}"/>
    <cellStyle name="20% - uthevingsfarge 1 2 3 2 3 2 2" xfId="6782" xr:uid="{00000000-0005-0000-0000-00007B1A0000}"/>
    <cellStyle name="20% - uthevingsfarge 1 2 3 2 3 2 2 2" xfId="6783" xr:uid="{00000000-0005-0000-0000-00007C1A0000}"/>
    <cellStyle name="20% - uthevingsfarge 1 2 3 2 3 2 2 2 2" xfId="6784" xr:uid="{00000000-0005-0000-0000-00007D1A0000}"/>
    <cellStyle name="20% - uthevingsfarge 1 2 3 2 3 2 2 2 2 2" xfId="6785" xr:uid="{00000000-0005-0000-0000-00007E1A0000}"/>
    <cellStyle name="20% - uthevingsfarge 1 2 3 2 3 2 2 2 3" xfId="6786" xr:uid="{00000000-0005-0000-0000-00007F1A0000}"/>
    <cellStyle name="20% - uthevingsfarge 1 2 3 2 3 2 2 3" xfId="6787" xr:uid="{00000000-0005-0000-0000-0000801A0000}"/>
    <cellStyle name="20% - uthevingsfarge 1 2 3 2 3 2 2 3 2" xfId="6788" xr:uid="{00000000-0005-0000-0000-0000811A0000}"/>
    <cellStyle name="20% - uthevingsfarge 1 2 3 2 3 2 2 4" xfId="6789" xr:uid="{00000000-0005-0000-0000-0000821A0000}"/>
    <cellStyle name="20% - uthevingsfarge 1 2 3 2 3 2 3" xfId="6790" xr:uid="{00000000-0005-0000-0000-0000831A0000}"/>
    <cellStyle name="20% - uthevingsfarge 1 2 3 2 3 2 3 2" xfId="6791" xr:uid="{00000000-0005-0000-0000-0000841A0000}"/>
    <cellStyle name="20% - uthevingsfarge 1 2 3 2 3 2 3 2 2" xfId="6792" xr:uid="{00000000-0005-0000-0000-0000851A0000}"/>
    <cellStyle name="20% - uthevingsfarge 1 2 3 2 3 2 3 3" xfId="6793" xr:uid="{00000000-0005-0000-0000-0000861A0000}"/>
    <cellStyle name="20% - uthevingsfarge 1 2 3 2 3 2 4" xfId="6794" xr:uid="{00000000-0005-0000-0000-0000871A0000}"/>
    <cellStyle name="20% - uthevingsfarge 1 2 3 2 3 2 4 2" xfId="6795" xr:uid="{00000000-0005-0000-0000-0000881A0000}"/>
    <cellStyle name="20% - uthevingsfarge 1 2 3 2 3 2 5" xfId="6796" xr:uid="{00000000-0005-0000-0000-0000891A0000}"/>
    <cellStyle name="20% - uthevingsfarge 1 2 3 2 3 2_BKR quarter" xfId="6797" xr:uid="{00000000-0005-0000-0000-00008A1A0000}"/>
    <cellStyle name="20% - uthevingsfarge 1 2 3 2 3 3" xfId="6798" xr:uid="{00000000-0005-0000-0000-00008B1A0000}"/>
    <cellStyle name="20% - uthevingsfarge 1 2 3 2 3 3 2" xfId="6799" xr:uid="{00000000-0005-0000-0000-00008C1A0000}"/>
    <cellStyle name="20% - uthevingsfarge 1 2 3 2 3 3 2 2" xfId="6800" xr:uid="{00000000-0005-0000-0000-00008D1A0000}"/>
    <cellStyle name="20% - uthevingsfarge 1 2 3 2 3 3 2 2 2" xfId="6801" xr:uid="{00000000-0005-0000-0000-00008E1A0000}"/>
    <cellStyle name="20% - uthevingsfarge 1 2 3 2 3 3 2 3" xfId="6802" xr:uid="{00000000-0005-0000-0000-00008F1A0000}"/>
    <cellStyle name="20% - uthevingsfarge 1 2 3 2 3 3 3" xfId="6803" xr:uid="{00000000-0005-0000-0000-0000901A0000}"/>
    <cellStyle name="20% - uthevingsfarge 1 2 3 2 3 3 3 2" xfId="6804" xr:uid="{00000000-0005-0000-0000-0000911A0000}"/>
    <cellStyle name="20% - uthevingsfarge 1 2 3 2 3 3 4" xfId="6805" xr:uid="{00000000-0005-0000-0000-0000921A0000}"/>
    <cellStyle name="20% - uthevingsfarge 1 2 3 2 3 4" xfId="6806" xr:uid="{00000000-0005-0000-0000-0000931A0000}"/>
    <cellStyle name="20% - uthevingsfarge 1 2 3 2 3 4 2" xfId="6807" xr:uid="{00000000-0005-0000-0000-0000941A0000}"/>
    <cellStyle name="20% - uthevingsfarge 1 2 3 2 3 4 2 2" xfId="6808" xr:uid="{00000000-0005-0000-0000-0000951A0000}"/>
    <cellStyle name="20% - uthevingsfarge 1 2 3 2 3 4 3" xfId="6809" xr:uid="{00000000-0005-0000-0000-0000961A0000}"/>
    <cellStyle name="20% - uthevingsfarge 1 2 3 2 3 5" xfId="6810" xr:uid="{00000000-0005-0000-0000-0000971A0000}"/>
    <cellStyle name="20% - uthevingsfarge 1 2 3 2 3 5 2" xfId="6811" xr:uid="{00000000-0005-0000-0000-0000981A0000}"/>
    <cellStyle name="20% - uthevingsfarge 1 2 3 2 3 6" xfId="6812" xr:uid="{00000000-0005-0000-0000-0000991A0000}"/>
    <cellStyle name="20% - uthevingsfarge 1 2 3 2 3_3. Chng in credit spreads" xfId="6813" xr:uid="{00000000-0005-0000-0000-00009A1A0000}"/>
    <cellStyle name="20% - uthevingsfarge 1 2 3 2 4" xfId="6814" xr:uid="{00000000-0005-0000-0000-00009B1A0000}"/>
    <cellStyle name="20% - uthevingsfarge 1 2 3 2 4 2" xfId="6815" xr:uid="{00000000-0005-0000-0000-00009C1A0000}"/>
    <cellStyle name="20% - uthevingsfarge 1 2 3 2 4 2 2" xfId="6816" xr:uid="{00000000-0005-0000-0000-00009D1A0000}"/>
    <cellStyle name="20% - uthevingsfarge 1 2 3 2 4 2 2 2" xfId="6817" xr:uid="{00000000-0005-0000-0000-00009E1A0000}"/>
    <cellStyle name="20% - uthevingsfarge 1 2 3 2 4 2 2 2 2" xfId="6818" xr:uid="{00000000-0005-0000-0000-00009F1A0000}"/>
    <cellStyle name="20% - uthevingsfarge 1 2 3 2 4 2 2 3" xfId="6819" xr:uid="{00000000-0005-0000-0000-0000A01A0000}"/>
    <cellStyle name="20% - uthevingsfarge 1 2 3 2 4 2 3" xfId="6820" xr:uid="{00000000-0005-0000-0000-0000A11A0000}"/>
    <cellStyle name="20% - uthevingsfarge 1 2 3 2 4 2 3 2" xfId="6821" xr:uid="{00000000-0005-0000-0000-0000A21A0000}"/>
    <cellStyle name="20% - uthevingsfarge 1 2 3 2 4 2 4" xfId="6822" xr:uid="{00000000-0005-0000-0000-0000A31A0000}"/>
    <cellStyle name="20% - uthevingsfarge 1 2 3 2 4 2_BKR quarter" xfId="6823" xr:uid="{00000000-0005-0000-0000-0000A41A0000}"/>
    <cellStyle name="20% - uthevingsfarge 1 2 3 2 4 3" xfId="6824" xr:uid="{00000000-0005-0000-0000-0000A51A0000}"/>
    <cellStyle name="20% - uthevingsfarge 1 2 3 2 4 3 2" xfId="6825" xr:uid="{00000000-0005-0000-0000-0000A61A0000}"/>
    <cellStyle name="20% - uthevingsfarge 1 2 3 2 4 3 2 2" xfId="6826" xr:uid="{00000000-0005-0000-0000-0000A71A0000}"/>
    <cellStyle name="20% - uthevingsfarge 1 2 3 2 4 3 3" xfId="6827" xr:uid="{00000000-0005-0000-0000-0000A81A0000}"/>
    <cellStyle name="20% - uthevingsfarge 1 2 3 2 4 4" xfId="6828" xr:uid="{00000000-0005-0000-0000-0000A91A0000}"/>
    <cellStyle name="20% - uthevingsfarge 1 2 3 2 4 4 2" xfId="6829" xr:uid="{00000000-0005-0000-0000-0000AA1A0000}"/>
    <cellStyle name="20% - uthevingsfarge 1 2 3 2 4 5" xfId="6830" xr:uid="{00000000-0005-0000-0000-0000AB1A0000}"/>
    <cellStyle name="20% - uthevingsfarge 1 2 3 2 4_3. Chng in credit spreads" xfId="6831" xr:uid="{00000000-0005-0000-0000-0000AC1A0000}"/>
    <cellStyle name="20% - uthevingsfarge 1 2 3 2 5" xfId="6832" xr:uid="{00000000-0005-0000-0000-0000AD1A0000}"/>
    <cellStyle name="20% - uthevingsfarge 1 2 3 2 5 2" xfId="6833" xr:uid="{00000000-0005-0000-0000-0000AE1A0000}"/>
    <cellStyle name="20% - uthevingsfarge 1 2 3 2 5 2 2" xfId="6834" xr:uid="{00000000-0005-0000-0000-0000AF1A0000}"/>
    <cellStyle name="20% - uthevingsfarge 1 2 3 2 5 2 2 2" xfId="6835" xr:uid="{00000000-0005-0000-0000-0000B01A0000}"/>
    <cellStyle name="20% - uthevingsfarge 1 2 3 2 5 2 3" xfId="6836" xr:uid="{00000000-0005-0000-0000-0000B11A0000}"/>
    <cellStyle name="20% - uthevingsfarge 1 2 3 2 5 3" xfId="6837" xr:uid="{00000000-0005-0000-0000-0000B21A0000}"/>
    <cellStyle name="20% - uthevingsfarge 1 2 3 2 5 3 2" xfId="6838" xr:uid="{00000000-0005-0000-0000-0000B31A0000}"/>
    <cellStyle name="20% - uthevingsfarge 1 2 3 2 5 4" xfId="6839" xr:uid="{00000000-0005-0000-0000-0000B41A0000}"/>
    <cellStyle name="20% - uthevingsfarge 1 2 3 2 5_BKR quarter" xfId="6840" xr:uid="{00000000-0005-0000-0000-0000B51A0000}"/>
    <cellStyle name="20% - uthevingsfarge 1 2 3 2 6" xfId="6841" xr:uid="{00000000-0005-0000-0000-0000B61A0000}"/>
    <cellStyle name="20% - uthevingsfarge 1 2 3 2 6 2" xfId="6842" xr:uid="{00000000-0005-0000-0000-0000B71A0000}"/>
    <cellStyle name="20% - uthevingsfarge 1 2 3 2 6 2 2" xfId="6843" xr:uid="{00000000-0005-0000-0000-0000B81A0000}"/>
    <cellStyle name="20% - uthevingsfarge 1 2 3 2 6 3" xfId="6844" xr:uid="{00000000-0005-0000-0000-0000B91A0000}"/>
    <cellStyle name="20% - uthevingsfarge 1 2 3 2 7" xfId="6845" xr:uid="{00000000-0005-0000-0000-0000BA1A0000}"/>
    <cellStyle name="20% - uthevingsfarge 1 2 3 2 7 2" xfId="6846" xr:uid="{00000000-0005-0000-0000-0000BB1A0000}"/>
    <cellStyle name="20% - uthevingsfarge 1 2 3 2 8" xfId="6847" xr:uid="{00000000-0005-0000-0000-0000BC1A0000}"/>
    <cellStyle name="20% - uthevingsfarge 1 2 3 2 9" xfId="6848" xr:uid="{00000000-0005-0000-0000-0000BD1A0000}"/>
    <cellStyle name="20% - uthevingsfarge 1 2 3 2_3. Chng in credit spreads" xfId="6849" xr:uid="{00000000-0005-0000-0000-0000BE1A0000}"/>
    <cellStyle name="20% - uthevingsfarge 1 2 3 3" xfId="6850" xr:uid="{00000000-0005-0000-0000-0000BF1A0000}"/>
    <cellStyle name="20% - uthevingsfarge 1 2 3 3 2" xfId="6851" xr:uid="{00000000-0005-0000-0000-0000C01A0000}"/>
    <cellStyle name="20% - uthevingsfarge 1 2 3 3 2 2" xfId="6852" xr:uid="{00000000-0005-0000-0000-0000C11A0000}"/>
    <cellStyle name="20% - uthevingsfarge 1 2 3 3 2 2 2" xfId="6853" xr:uid="{00000000-0005-0000-0000-0000C21A0000}"/>
    <cellStyle name="20% - uthevingsfarge 1 2 3 3 2 2 2 2" xfId="6854" xr:uid="{00000000-0005-0000-0000-0000C31A0000}"/>
    <cellStyle name="20% - uthevingsfarge 1 2 3 3 2 2 2 2 2" xfId="6855" xr:uid="{00000000-0005-0000-0000-0000C41A0000}"/>
    <cellStyle name="20% - uthevingsfarge 1 2 3 3 2 2 2 3" xfId="6856" xr:uid="{00000000-0005-0000-0000-0000C51A0000}"/>
    <cellStyle name="20% - uthevingsfarge 1 2 3 3 2 2 3" xfId="6857" xr:uid="{00000000-0005-0000-0000-0000C61A0000}"/>
    <cellStyle name="20% - uthevingsfarge 1 2 3 3 2 2 3 2" xfId="6858" xr:uid="{00000000-0005-0000-0000-0000C71A0000}"/>
    <cellStyle name="20% - uthevingsfarge 1 2 3 3 2 2 4" xfId="6859" xr:uid="{00000000-0005-0000-0000-0000C81A0000}"/>
    <cellStyle name="20% - uthevingsfarge 1 2 3 3 2 2_BKR quarter" xfId="6860" xr:uid="{00000000-0005-0000-0000-0000C91A0000}"/>
    <cellStyle name="20% - uthevingsfarge 1 2 3 3 2 3" xfId="6861" xr:uid="{00000000-0005-0000-0000-0000CA1A0000}"/>
    <cellStyle name="20% - uthevingsfarge 1 2 3 3 2 3 2" xfId="6862" xr:uid="{00000000-0005-0000-0000-0000CB1A0000}"/>
    <cellStyle name="20% - uthevingsfarge 1 2 3 3 2 3 2 2" xfId="6863" xr:uid="{00000000-0005-0000-0000-0000CC1A0000}"/>
    <cellStyle name="20% - uthevingsfarge 1 2 3 3 2 3 3" xfId="6864" xr:uid="{00000000-0005-0000-0000-0000CD1A0000}"/>
    <cellStyle name="20% - uthevingsfarge 1 2 3 3 2 4" xfId="6865" xr:uid="{00000000-0005-0000-0000-0000CE1A0000}"/>
    <cellStyle name="20% - uthevingsfarge 1 2 3 3 2 4 2" xfId="6866" xr:uid="{00000000-0005-0000-0000-0000CF1A0000}"/>
    <cellStyle name="20% - uthevingsfarge 1 2 3 3 2 5" xfId="6867" xr:uid="{00000000-0005-0000-0000-0000D01A0000}"/>
    <cellStyle name="20% - uthevingsfarge 1 2 3 3 2_3. Chng in credit spreads" xfId="6868" xr:uid="{00000000-0005-0000-0000-0000D11A0000}"/>
    <cellStyle name="20% - uthevingsfarge 1 2 3 3 3" xfId="6869" xr:uid="{00000000-0005-0000-0000-0000D21A0000}"/>
    <cellStyle name="20% - uthevingsfarge 1 2 3 3 3 2" xfId="6870" xr:uid="{00000000-0005-0000-0000-0000D31A0000}"/>
    <cellStyle name="20% - uthevingsfarge 1 2 3 3 3 2 2" xfId="6871" xr:uid="{00000000-0005-0000-0000-0000D41A0000}"/>
    <cellStyle name="20% - uthevingsfarge 1 2 3 3 3 2 2 2" xfId="6872" xr:uid="{00000000-0005-0000-0000-0000D51A0000}"/>
    <cellStyle name="20% - uthevingsfarge 1 2 3 3 3 2 3" xfId="6873" xr:uid="{00000000-0005-0000-0000-0000D61A0000}"/>
    <cellStyle name="20% - uthevingsfarge 1 2 3 3 3 3" xfId="6874" xr:uid="{00000000-0005-0000-0000-0000D71A0000}"/>
    <cellStyle name="20% - uthevingsfarge 1 2 3 3 3 3 2" xfId="6875" xr:uid="{00000000-0005-0000-0000-0000D81A0000}"/>
    <cellStyle name="20% - uthevingsfarge 1 2 3 3 3 4" xfId="6876" xr:uid="{00000000-0005-0000-0000-0000D91A0000}"/>
    <cellStyle name="20% - uthevingsfarge 1 2 3 3 3_BKR quarter" xfId="6877" xr:uid="{00000000-0005-0000-0000-0000DA1A0000}"/>
    <cellStyle name="20% - uthevingsfarge 1 2 3 3 4" xfId="6878" xr:uid="{00000000-0005-0000-0000-0000DB1A0000}"/>
    <cellStyle name="20% - uthevingsfarge 1 2 3 3 4 2" xfId="6879" xr:uid="{00000000-0005-0000-0000-0000DC1A0000}"/>
    <cellStyle name="20% - uthevingsfarge 1 2 3 3 4 2 2" xfId="6880" xr:uid="{00000000-0005-0000-0000-0000DD1A0000}"/>
    <cellStyle name="20% - uthevingsfarge 1 2 3 3 4 3" xfId="6881" xr:uid="{00000000-0005-0000-0000-0000DE1A0000}"/>
    <cellStyle name="20% - uthevingsfarge 1 2 3 3 5" xfId="6882" xr:uid="{00000000-0005-0000-0000-0000DF1A0000}"/>
    <cellStyle name="20% - uthevingsfarge 1 2 3 3 5 2" xfId="6883" xr:uid="{00000000-0005-0000-0000-0000E01A0000}"/>
    <cellStyle name="20% - uthevingsfarge 1 2 3 3 6" xfId="6884" xr:uid="{00000000-0005-0000-0000-0000E11A0000}"/>
    <cellStyle name="20% - uthevingsfarge 1 2 3 3_3. Chng in credit spreads" xfId="6885" xr:uid="{00000000-0005-0000-0000-0000E21A0000}"/>
    <cellStyle name="20% - uthevingsfarge 1 2 3 4" xfId="6886" xr:uid="{00000000-0005-0000-0000-0000E31A0000}"/>
    <cellStyle name="20% - uthevingsfarge 1 2 3 4 2" xfId="6887" xr:uid="{00000000-0005-0000-0000-0000E41A0000}"/>
    <cellStyle name="20% - uthevingsfarge 1 2 3 4 2 2" xfId="6888" xr:uid="{00000000-0005-0000-0000-0000E51A0000}"/>
    <cellStyle name="20% - uthevingsfarge 1 2 3 4 2 2 2" xfId="6889" xr:uid="{00000000-0005-0000-0000-0000E61A0000}"/>
    <cellStyle name="20% - uthevingsfarge 1 2 3 4 2 2 2 2" xfId="6890" xr:uid="{00000000-0005-0000-0000-0000E71A0000}"/>
    <cellStyle name="20% - uthevingsfarge 1 2 3 4 2 2 2 2 2" xfId="6891" xr:uid="{00000000-0005-0000-0000-0000E81A0000}"/>
    <cellStyle name="20% - uthevingsfarge 1 2 3 4 2 2 2 3" xfId="6892" xr:uid="{00000000-0005-0000-0000-0000E91A0000}"/>
    <cellStyle name="20% - uthevingsfarge 1 2 3 4 2 2 3" xfId="6893" xr:uid="{00000000-0005-0000-0000-0000EA1A0000}"/>
    <cellStyle name="20% - uthevingsfarge 1 2 3 4 2 2 3 2" xfId="6894" xr:uid="{00000000-0005-0000-0000-0000EB1A0000}"/>
    <cellStyle name="20% - uthevingsfarge 1 2 3 4 2 2 4" xfId="6895" xr:uid="{00000000-0005-0000-0000-0000EC1A0000}"/>
    <cellStyle name="20% - uthevingsfarge 1 2 3 4 2 3" xfId="6896" xr:uid="{00000000-0005-0000-0000-0000ED1A0000}"/>
    <cellStyle name="20% - uthevingsfarge 1 2 3 4 2 3 2" xfId="6897" xr:uid="{00000000-0005-0000-0000-0000EE1A0000}"/>
    <cellStyle name="20% - uthevingsfarge 1 2 3 4 2 3 2 2" xfId="6898" xr:uid="{00000000-0005-0000-0000-0000EF1A0000}"/>
    <cellStyle name="20% - uthevingsfarge 1 2 3 4 2 3 3" xfId="6899" xr:uid="{00000000-0005-0000-0000-0000F01A0000}"/>
    <cellStyle name="20% - uthevingsfarge 1 2 3 4 2 4" xfId="6900" xr:uid="{00000000-0005-0000-0000-0000F11A0000}"/>
    <cellStyle name="20% - uthevingsfarge 1 2 3 4 2 4 2" xfId="6901" xr:uid="{00000000-0005-0000-0000-0000F21A0000}"/>
    <cellStyle name="20% - uthevingsfarge 1 2 3 4 2 5" xfId="6902" xr:uid="{00000000-0005-0000-0000-0000F31A0000}"/>
    <cellStyle name="20% - uthevingsfarge 1 2 3 4 2_BKR quarter" xfId="6903" xr:uid="{00000000-0005-0000-0000-0000F41A0000}"/>
    <cellStyle name="20% - uthevingsfarge 1 2 3 4 3" xfId="6904" xr:uid="{00000000-0005-0000-0000-0000F51A0000}"/>
    <cellStyle name="20% - uthevingsfarge 1 2 3 4 3 2" xfId="6905" xr:uid="{00000000-0005-0000-0000-0000F61A0000}"/>
    <cellStyle name="20% - uthevingsfarge 1 2 3 4 3 2 2" xfId="6906" xr:uid="{00000000-0005-0000-0000-0000F71A0000}"/>
    <cellStyle name="20% - uthevingsfarge 1 2 3 4 3 2 2 2" xfId="6907" xr:uid="{00000000-0005-0000-0000-0000F81A0000}"/>
    <cellStyle name="20% - uthevingsfarge 1 2 3 4 3 2 3" xfId="6908" xr:uid="{00000000-0005-0000-0000-0000F91A0000}"/>
    <cellStyle name="20% - uthevingsfarge 1 2 3 4 3 3" xfId="6909" xr:uid="{00000000-0005-0000-0000-0000FA1A0000}"/>
    <cellStyle name="20% - uthevingsfarge 1 2 3 4 3 3 2" xfId="6910" xr:uid="{00000000-0005-0000-0000-0000FB1A0000}"/>
    <cellStyle name="20% - uthevingsfarge 1 2 3 4 3 4" xfId="6911" xr:uid="{00000000-0005-0000-0000-0000FC1A0000}"/>
    <cellStyle name="20% - uthevingsfarge 1 2 3 4 4" xfId="6912" xr:uid="{00000000-0005-0000-0000-0000FD1A0000}"/>
    <cellStyle name="20% - uthevingsfarge 1 2 3 4 4 2" xfId="6913" xr:uid="{00000000-0005-0000-0000-0000FE1A0000}"/>
    <cellStyle name="20% - uthevingsfarge 1 2 3 4 4 2 2" xfId="6914" xr:uid="{00000000-0005-0000-0000-0000FF1A0000}"/>
    <cellStyle name="20% - uthevingsfarge 1 2 3 4 4 3" xfId="6915" xr:uid="{00000000-0005-0000-0000-0000001B0000}"/>
    <cellStyle name="20% - uthevingsfarge 1 2 3 4 5" xfId="6916" xr:uid="{00000000-0005-0000-0000-0000011B0000}"/>
    <cellStyle name="20% - uthevingsfarge 1 2 3 4 5 2" xfId="6917" xr:uid="{00000000-0005-0000-0000-0000021B0000}"/>
    <cellStyle name="20% - uthevingsfarge 1 2 3 4 6" xfId="6918" xr:uid="{00000000-0005-0000-0000-0000031B0000}"/>
    <cellStyle name="20% - uthevingsfarge 1 2 3 4_3. Chng in credit spreads" xfId="6919" xr:uid="{00000000-0005-0000-0000-0000041B0000}"/>
    <cellStyle name="20% - uthevingsfarge 1 2 3 5" xfId="6920" xr:uid="{00000000-0005-0000-0000-0000051B0000}"/>
    <cellStyle name="20% - uthevingsfarge 1 2 3 5 2" xfId="6921" xr:uid="{00000000-0005-0000-0000-0000061B0000}"/>
    <cellStyle name="20% - uthevingsfarge 1 2 3 5 2 2" xfId="6922" xr:uid="{00000000-0005-0000-0000-0000071B0000}"/>
    <cellStyle name="20% - uthevingsfarge 1 2 3 5 2 2 2" xfId="6923" xr:uid="{00000000-0005-0000-0000-0000081B0000}"/>
    <cellStyle name="20% - uthevingsfarge 1 2 3 5 2 2 2 2" xfId="6924" xr:uid="{00000000-0005-0000-0000-0000091B0000}"/>
    <cellStyle name="20% - uthevingsfarge 1 2 3 5 2 2 2 2 2" xfId="6925" xr:uid="{00000000-0005-0000-0000-00000A1B0000}"/>
    <cellStyle name="20% - uthevingsfarge 1 2 3 5 2 2 2 3" xfId="6926" xr:uid="{00000000-0005-0000-0000-00000B1B0000}"/>
    <cellStyle name="20% - uthevingsfarge 1 2 3 5 2 2 3" xfId="6927" xr:uid="{00000000-0005-0000-0000-00000C1B0000}"/>
    <cellStyle name="20% - uthevingsfarge 1 2 3 5 2 2 3 2" xfId="6928" xr:uid="{00000000-0005-0000-0000-00000D1B0000}"/>
    <cellStyle name="20% - uthevingsfarge 1 2 3 5 2 2 4" xfId="6929" xr:uid="{00000000-0005-0000-0000-00000E1B0000}"/>
    <cellStyle name="20% - uthevingsfarge 1 2 3 5 2 3" xfId="6930" xr:uid="{00000000-0005-0000-0000-00000F1B0000}"/>
    <cellStyle name="20% - uthevingsfarge 1 2 3 5 2 3 2" xfId="6931" xr:uid="{00000000-0005-0000-0000-0000101B0000}"/>
    <cellStyle name="20% - uthevingsfarge 1 2 3 5 2 3 2 2" xfId="6932" xr:uid="{00000000-0005-0000-0000-0000111B0000}"/>
    <cellStyle name="20% - uthevingsfarge 1 2 3 5 2 3 3" xfId="6933" xr:uid="{00000000-0005-0000-0000-0000121B0000}"/>
    <cellStyle name="20% - uthevingsfarge 1 2 3 5 2 4" xfId="6934" xr:uid="{00000000-0005-0000-0000-0000131B0000}"/>
    <cellStyle name="20% - uthevingsfarge 1 2 3 5 2 4 2" xfId="6935" xr:uid="{00000000-0005-0000-0000-0000141B0000}"/>
    <cellStyle name="20% - uthevingsfarge 1 2 3 5 2 5" xfId="6936" xr:uid="{00000000-0005-0000-0000-0000151B0000}"/>
    <cellStyle name="20% - uthevingsfarge 1 2 3 5 2_BKR quarter" xfId="6937" xr:uid="{00000000-0005-0000-0000-0000161B0000}"/>
    <cellStyle name="20% - uthevingsfarge 1 2 3 5 3" xfId="6938" xr:uid="{00000000-0005-0000-0000-0000171B0000}"/>
    <cellStyle name="20% - uthevingsfarge 1 2 3 5 3 2" xfId="6939" xr:uid="{00000000-0005-0000-0000-0000181B0000}"/>
    <cellStyle name="20% - uthevingsfarge 1 2 3 5 3 2 2" xfId="6940" xr:uid="{00000000-0005-0000-0000-0000191B0000}"/>
    <cellStyle name="20% - uthevingsfarge 1 2 3 5 3 2 2 2" xfId="6941" xr:uid="{00000000-0005-0000-0000-00001A1B0000}"/>
    <cellStyle name="20% - uthevingsfarge 1 2 3 5 3 2 3" xfId="6942" xr:uid="{00000000-0005-0000-0000-00001B1B0000}"/>
    <cellStyle name="20% - uthevingsfarge 1 2 3 5 3 3" xfId="6943" xr:uid="{00000000-0005-0000-0000-00001C1B0000}"/>
    <cellStyle name="20% - uthevingsfarge 1 2 3 5 3 3 2" xfId="6944" xr:uid="{00000000-0005-0000-0000-00001D1B0000}"/>
    <cellStyle name="20% - uthevingsfarge 1 2 3 5 3 4" xfId="6945" xr:uid="{00000000-0005-0000-0000-00001E1B0000}"/>
    <cellStyle name="20% - uthevingsfarge 1 2 3 5 4" xfId="6946" xr:uid="{00000000-0005-0000-0000-00001F1B0000}"/>
    <cellStyle name="20% - uthevingsfarge 1 2 3 5 4 2" xfId="6947" xr:uid="{00000000-0005-0000-0000-0000201B0000}"/>
    <cellStyle name="20% - uthevingsfarge 1 2 3 5 4 2 2" xfId="6948" xr:uid="{00000000-0005-0000-0000-0000211B0000}"/>
    <cellStyle name="20% - uthevingsfarge 1 2 3 5 4 3" xfId="6949" xr:uid="{00000000-0005-0000-0000-0000221B0000}"/>
    <cellStyle name="20% - uthevingsfarge 1 2 3 5 5" xfId="6950" xr:uid="{00000000-0005-0000-0000-0000231B0000}"/>
    <cellStyle name="20% - uthevingsfarge 1 2 3 5 5 2" xfId="6951" xr:uid="{00000000-0005-0000-0000-0000241B0000}"/>
    <cellStyle name="20% - uthevingsfarge 1 2 3 5 6" xfId="6952" xr:uid="{00000000-0005-0000-0000-0000251B0000}"/>
    <cellStyle name="20% - uthevingsfarge 1 2 3 5_3. Chng in credit spreads" xfId="6953" xr:uid="{00000000-0005-0000-0000-0000261B0000}"/>
    <cellStyle name="20% - uthevingsfarge 1 2 3 6" xfId="6954" xr:uid="{00000000-0005-0000-0000-0000271B0000}"/>
    <cellStyle name="20% - uthevingsfarge 1 2 3 6 2" xfId="6955" xr:uid="{00000000-0005-0000-0000-0000281B0000}"/>
    <cellStyle name="20% - uthevingsfarge 1 2 3 6 2 2" xfId="6956" xr:uid="{00000000-0005-0000-0000-0000291B0000}"/>
    <cellStyle name="20% - uthevingsfarge 1 2 3 6 2 2 2" xfId="6957" xr:uid="{00000000-0005-0000-0000-00002A1B0000}"/>
    <cellStyle name="20% - uthevingsfarge 1 2 3 6 2 2 2 2" xfId="6958" xr:uid="{00000000-0005-0000-0000-00002B1B0000}"/>
    <cellStyle name="20% - uthevingsfarge 1 2 3 6 2 2 3" xfId="6959" xr:uid="{00000000-0005-0000-0000-00002C1B0000}"/>
    <cellStyle name="20% - uthevingsfarge 1 2 3 6 2 3" xfId="6960" xr:uid="{00000000-0005-0000-0000-00002D1B0000}"/>
    <cellStyle name="20% - uthevingsfarge 1 2 3 6 2 3 2" xfId="6961" xr:uid="{00000000-0005-0000-0000-00002E1B0000}"/>
    <cellStyle name="20% - uthevingsfarge 1 2 3 6 2 4" xfId="6962" xr:uid="{00000000-0005-0000-0000-00002F1B0000}"/>
    <cellStyle name="20% - uthevingsfarge 1 2 3 6 2_BKR quarter" xfId="6963" xr:uid="{00000000-0005-0000-0000-0000301B0000}"/>
    <cellStyle name="20% - uthevingsfarge 1 2 3 6 3" xfId="6964" xr:uid="{00000000-0005-0000-0000-0000311B0000}"/>
    <cellStyle name="20% - uthevingsfarge 1 2 3 6 3 2" xfId="6965" xr:uid="{00000000-0005-0000-0000-0000321B0000}"/>
    <cellStyle name="20% - uthevingsfarge 1 2 3 6 3 2 2" xfId="6966" xr:uid="{00000000-0005-0000-0000-0000331B0000}"/>
    <cellStyle name="20% - uthevingsfarge 1 2 3 6 3 3" xfId="6967" xr:uid="{00000000-0005-0000-0000-0000341B0000}"/>
    <cellStyle name="20% - uthevingsfarge 1 2 3 6 4" xfId="6968" xr:uid="{00000000-0005-0000-0000-0000351B0000}"/>
    <cellStyle name="20% - uthevingsfarge 1 2 3 6 4 2" xfId="6969" xr:uid="{00000000-0005-0000-0000-0000361B0000}"/>
    <cellStyle name="20% - uthevingsfarge 1 2 3 6 5" xfId="6970" xr:uid="{00000000-0005-0000-0000-0000371B0000}"/>
    <cellStyle name="20% - uthevingsfarge 1 2 3 6_3. Chng in credit spreads" xfId="6971" xr:uid="{00000000-0005-0000-0000-0000381B0000}"/>
    <cellStyle name="20% - uthevingsfarge 1 2 3 7" xfId="6972" xr:uid="{00000000-0005-0000-0000-0000391B0000}"/>
    <cellStyle name="20% - uthevingsfarge 1 2 3 7 2" xfId="6973" xr:uid="{00000000-0005-0000-0000-00003A1B0000}"/>
    <cellStyle name="20% - uthevingsfarge 1 2 3 7 2 2" xfId="6974" xr:uid="{00000000-0005-0000-0000-00003B1B0000}"/>
    <cellStyle name="20% - uthevingsfarge 1 2 3 7 2 2 2" xfId="6975" xr:uid="{00000000-0005-0000-0000-00003C1B0000}"/>
    <cellStyle name="20% - uthevingsfarge 1 2 3 7 2 3" xfId="6976" xr:uid="{00000000-0005-0000-0000-00003D1B0000}"/>
    <cellStyle name="20% - uthevingsfarge 1 2 3 7 3" xfId="6977" xr:uid="{00000000-0005-0000-0000-00003E1B0000}"/>
    <cellStyle name="20% - uthevingsfarge 1 2 3 7 3 2" xfId="6978" xr:uid="{00000000-0005-0000-0000-00003F1B0000}"/>
    <cellStyle name="20% - uthevingsfarge 1 2 3 7 4" xfId="6979" xr:uid="{00000000-0005-0000-0000-0000401B0000}"/>
    <cellStyle name="20% - uthevingsfarge 1 2 3 7_BKR quarter" xfId="6980" xr:uid="{00000000-0005-0000-0000-0000411B0000}"/>
    <cellStyle name="20% - uthevingsfarge 1 2 3 8" xfId="6981" xr:uid="{00000000-0005-0000-0000-0000421B0000}"/>
    <cellStyle name="20% - uthevingsfarge 1 2 3 8 2" xfId="6982" xr:uid="{00000000-0005-0000-0000-0000431B0000}"/>
    <cellStyle name="20% - uthevingsfarge 1 2 3 8 2 2" xfId="6983" xr:uid="{00000000-0005-0000-0000-0000441B0000}"/>
    <cellStyle name="20% - uthevingsfarge 1 2 3 8 3" xfId="6984" xr:uid="{00000000-0005-0000-0000-0000451B0000}"/>
    <cellStyle name="20% - uthevingsfarge 1 2 3 9" xfId="6985" xr:uid="{00000000-0005-0000-0000-0000461B0000}"/>
    <cellStyle name="20% - uthevingsfarge 1 2 3 9 2" xfId="6986" xr:uid="{00000000-0005-0000-0000-0000471B0000}"/>
    <cellStyle name="20% - uthevingsfarge 1 2 3_3. Chng in credit spreads" xfId="6987" xr:uid="{00000000-0005-0000-0000-0000481B0000}"/>
    <cellStyle name="20% - uthevingsfarge 1 2 4" xfId="6988" xr:uid="{00000000-0005-0000-0000-0000491B0000}"/>
    <cellStyle name="20% - uthevingsfarge 1 2 4 10" xfId="6989" xr:uid="{00000000-0005-0000-0000-00004A1B0000}"/>
    <cellStyle name="20% - uthevingsfarge 1 2 4 2" xfId="6990" xr:uid="{00000000-0005-0000-0000-00004B1B0000}"/>
    <cellStyle name="20% - uthevingsfarge 1 2 4 2 2" xfId="6991" xr:uid="{00000000-0005-0000-0000-00004C1B0000}"/>
    <cellStyle name="20% - uthevingsfarge 1 2 4 2 2 2" xfId="6992" xr:uid="{00000000-0005-0000-0000-00004D1B0000}"/>
    <cellStyle name="20% - uthevingsfarge 1 2 4 2 2 2 2" xfId="6993" xr:uid="{00000000-0005-0000-0000-00004E1B0000}"/>
    <cellStyle name="20% - uthevingsfarge 1 2 4 2 2 2 2 2" xfId="6994" xr:uid="{00000000-0005-0000-0000-00004F1B0000}"/>
    <cellStyle name="20% - uthevingsfarge 1 2 4 2 2 2 2 2 2" xfId="6995" xr:uid="{00000000-0005-0000-0000-0000501B0000}"/>
    <cellStyle name="20% - uthevingsfarge 1 2 4 2 2 2 2 3" xfId="6996" xr:uid="{00000000-0005-0000-0000-0000511B0000}"/>
    <cellStyle name="20% - uthevingsfarge 1 2 4 2 2 2 3" xfId="6997" xr:uid="{00000000-0005-0000-0000-0000521B0000}"/>
    <cellStyle name="20% - uthevingsfarge 1 2 4 2 2 2 3 2" xfId="6998" xr:uid="{00000000-0005-0000-0000-0000531B0000}"/>
    <cellStyle name="20% - uthevingsfarge 1 2 4 2 2 2 4" xfId="6999" xr:uid="{00000000-0005-0000-0000-0000541B0000}"/>
    <cellStyle name="20% - uthevingsfarge 1 2 4 2 2 3" xfId="7000" xr:uid="{00000000-0005-0000-0000-0000551B0000}"/>
    <cellStyle name="20% - uthevingsfarge 1 2 4 2 2 3 2" xfId="7001" xr:uid="{00000000-0005-0000-0000-0000561B0000}"/>
    <cellStyle name="20% - uthevingsfarge 1 2 4 2 2 3 2 2" xfId="7002" xr:uid="{00000000-0005-0000-0000-0000571B0000}"/>
    <cellStyle name="20% - uthevingsfarge 1 2 4 2 2 3 3" xfId="7003" xr:uid="{00000000-0005-0000-0000-0000581B0000}"/>
    <cellStyle name="20% - uthevingsfarge 1 2 4 2 2 4" xfId="7004" xr:uid="{00000000-0005-0000-0000-0000591B0000}"/>
    <cellStyle name="20% - uthevingsfarge 1 2 4 2 2 4 2" xfId="7005" xr:uid="{00000000-0005-0000-0000-00005A1B0000}"/>
    <cellStyle name="20% - uthevingsfarge 1 2 4 2 2 5" xfId="7006" xr:uid="{00000000-0005-0000-0000-00005B1B0000}"/>
    <cellStyle name="20% - uthevingsfarge 1 2 4 2 2_BKR quarter" xfId="7007" xr:uid="{00000000-0005-0000-0000-00005C1B0000}"/>
    <cellStyle name="20% - uthevingsfarge 1 2 4 2 3" xfId="7008" xr:uid="{00000000-0005-0000-0000-00005D1B0000}"/>
    <cellStyle name="20% - uthevingsfarge 1 2 4 2 3 2" xfId="7009" xr:uid="{00000000-0005-0000-0000-00005E1B0000}"/>
    <cellStyle name="20% - uthevingsfarge 1 2 4 2 3 2 2" xfId="7010" xr:uid="{00000000-0005-0000-0000-00005F1B0000}"/>
    <cellStyle name="20% - uthevingsfarge 1 2 4 2 3 2 2 2" xfId="7011" xr:uid="{00000000-0005-0000-0000-0000601B0000}"/>
    <cellStyle name="20% - uthevingsfarge 1 2 4 2 3 2 3" xfId="7012" xr:uid="{00000000-0005-0000-0000-0000611B0000}"/>
    <cellStyle name="20% - uthevingsfarge 1 2 4 2 3 3" xfId="7013" xr:uid="{00000000-0005-0000-0000-0000621B0000}"/>
    <cellStyle name="20% - uthevingsfarge 1 2 4 2 3 3 2" xfId="7014" xr:uid="{00000000-0005-0000-0000-0000631B0000}"/>
    <cellStyle name="20% - uthevingsfarge 1 2 4 2 3 4" xfId="7015" xr:uid="{00000000-0005-0000-0000-0000641B0000}"/>
    <cellStyle name="20% - uthevingsfarge 1 2 4 2 4" xfId="7016" xr:uid="{00000000-0005-0000-0000-0000651B0000}"/>
    <cellStyle name="20% - uthevingsfarge 1 2 4 2 4 2" xfId="7017" xr:uid="{00000000-0005-0000-0000-0000661B0000}"/>
    <cellStyle name="20% - uthevingsfarge 1 2 4 2 4 2 2" xfId="7018" xr:uid="{00000000-0005-0000-0000-0000671B0000}"/>
    <cellStyle name="20% - uthevingsfarge 1 2 4 2 4 3" xfId="7019" xr:uid="{00000000-0005-0000-0000-0000681B0000}"/>
    <cellStyle name="20% - uthevingsfarge 1 2 4 2 5" xfId="7020" xr:uid="{00000000-0005-0000-0000-0000691B0000}"/>
    <cellStyle name="20% - uthevingsfarge 1 2 4 2 5 2" xfId="7021" xr:uid="{00000000-0005-0000-0000-00006A1B0000}"/>
    <cellStyle name="20% - uthevingsfarge 1 2 4 2 6" xfId="7022" xr:uid="{00000000-0005-0000-0000-00006B1B0000}"/>
    <cellStyle name="20% - uthevingsfarge 1 2 4 2_3. Chng in credit spreads" xfId="7023" xr:uid="{00000000-0005-0000-0000-00006C1B0000}"/>
    <cellStyle name="20% - uthevingsfarge 1 2 4 3" xfId="7024" xr:uid="{00000000-0005-0000-0000-00006D1B0000}"/>
    <cellStyle name="20% - uthevingsfarge 1 2 4 3 2" xfId="7025" xr:uid="{00000000-0005-0000-0000-00006E1B0000}"/>
    <cellStyle name="20% - uthevingsfarge 1 2 4 3 2 2" xfId="7026" xr:uid="{00000000-0005-0000-0000-00006F1B0000}"/>
    <cellStyle name="20% - uthevingsfarge 1 2 4 3 2 2 2" xfId="7027" xr:uid="{00000000-0005-0000-0000-0000701B0000}"/>
    <cellStyle name="20% - uthevingsfarge 1 2 4 3 2 2 2 2" xfId="7028" xr:uid="{00000000-0005-0000-0000-0000711B0000}"/>
    <cellStyle name="20% - uthevingsfarge 1 2 4 3 2 2 2 2 2" xfId="7029" xr:uid="{00000000-0005-0000-0000-0000721B0000}"/>
    <cellStyle name="20% - uthevingsfarge 1 2 4 3 2 2 2 3" xfId="7030" xr:uid="{00000000-0005-0000-0000-0000731B0000}"/>
    <cellStyle name="20% - uthevingsfarge 1 2 4 3 2 2 3" xfId="7031" xr:uid="{00000000-0005-0000-0000-0000741B0000}"/>
    <cellStyle name="20% - uthevingsfarge 1 2 4 3 2 2 3 2" xfId="7032" xr:uid="{00000000-0005-0000-0000-0000751B0000}"/>
    <cellStyle name="20% - uthevingsfarge 1 2 4 3 2 2 4" xfId="7033" xr:uid="{00000000-0005-0000-0000-0000761B0000}"/>
    <cellStyle name="20% - uthevingsfarge 1 2 4 3 2 3" xfId="7034" xr:uid="{00000000-0005-0000-0000-0000771B0000}"/>
    <cellStyle name="20% - uthevingsfarge 1 2 4 3 2 3 2" xfId="7035" xr:uid="{00000000-0005-0000-0000-0000781B0000}"/>
    <cellStyle name="20% - uthevingsfarge 1 2 4 3 2 3 2 2" xfId="7036" xr:uid="{00000000-0005-0000-0000-0000791B0000}"/>
    <cellStyle name="20% - uthevingsfarge 1 2 4 3 2 3 3" xfId="7037" xr:uid="{00000000-0005-0000-0000-00007A1B0000}"/>
    <cellStyle name="20% - uthevingsfarge 1 2 4 3 2 4" xfId="7038" xr:uid="{00000000-0005-0000-0000-00007B1B0000}"/>
    <cellStyle name="20% - uthevingsfarge 1 2 4 3 2 4 2" xfId="7039" xr:uid="{00000000-0005-0000-0000-00007C1B0000}"/>
    <cellStyle name="20% - uthevingsfarge 1 2 4 3 2 5" xfId="7040" xr:uid="{00000000-0005-0000-0000-00007D1B0000}"/>
    <cellStyle name="20% - uthevingsfarge 1 2 4 3 2_BKR quarter" xfId="7041" xr:uid="{00000000-0005-0000-0000-00007E1B0000}"/>
    <cellStyle name="20% - uthevingsfarge 1 2 4 3 3" xfId="7042" xr:uid="{00000000-0005-0000-0000-00007F1B0000}"/>
    <cellStyle name="20% - uthevingsfarge 1 2 4 3 3 2" xfId="7043" xr:uid="{00000000-0005-0000-0000-0000801B0000}"/>
    <cellStyle name="20% - uthevingsfarge 1 2 4 3 3 2 2" xfId="7044" xr:uid="{00000000-0005-0000-0000-0000811B0000}"/>
    <cellStyle name="20% - uthevingsfarge 1 2 4 3 3 2 2 2" xfId="7045" xr:uid="{00000000-0005-0000-0000-0000821B0000}"/>
    <cellStyle name="20% - uthevingsfarge 1 2 4 3 3 2 3" xfId="7046" xr:uid="{00000000-0005-0000-0000-0000831B0000}"/>
    <cellStyle name="20% - uthevingsfarge 1 2 4 3 3 3" xfId="7047" xr:uid="{00000000-0005-0000-0000-0000841B0000}"/>
    <cellStyle name="20% - uthevingsfarge 1 2 4 3 3 3 2" xfId="7048" xr:uid="{00000000-0005-0000-0000-0000851B0000}"/>
    <cellStyle name="20% - uthevingsfarge 1 2 4 3 3 4" xfId="7049" xr:uid="{00000000-0005-0000-0000-0000861B0000}"/>
    <cellStyle name="20% - uthevingsfarge 1 2 4 3 4" xfId="7050" xr:uid="{00000000-0005-0000-0000-0000871B0000}"/>
    <cellStyle name="20% - uthevingsfarge 1 2 4 3 4 2" xfId="7051" xr:uid="{00000000-0005-0000-0000-0000881B0000}"/>
    <cellStyle name="20% - uthevingsfarge 1 2 4 3 4 2 2" xfId="7052" xr:uid="{00000000-0005-0000-0000-0000891B0000}"/>
    <cellStyle name="20% - uthevingsfarge 1 2 4 3 4 3" xfId="7053" xr:uid="{00000000-0005-0000-0000-00008A1B0000}"/>
    <cellStyle name="20% - uthevingsfarge 1 2 4 3 5" xfId="7054" xr:uid="{00000000-0005-0000-0000-00008B1B0000}"/>
    <cellStyle name="20% - uthevingsfarge 1 2 4 3 5 2" xfId="7055" xr:uid="{00000000-0005-0000-0000-00008C1B0000}"/>
    <cellStyle name="20% - uthevingsfarge 1 2 4 3 6" xfId="7056" xr:uid="{00000000-0005-0000-0000-00008D1B0000}"/>
    <cellStyle name="20% - uthevingsfarge 1 2 4 3_3. Chng in credit spreads" xfId="7057" xr:uid="{00000000-0005-0000-0000-00008E1B0000}"/>
    <cellStyle name="20% - uthevingsfarge 1 2 4 4" xfId="7058" xr:uid="{00000000-0005-0000-0000-00008F1B0000}"/>
    <cellStyle name="20% - uthevingsfarge 1 2 4 4 2" xfId="7059" xr:uid="{00000000-0005-0000-0000-0000901B0000}"/>
    <cellStyle name="20% - uthevingsfarge 1 2 4 4 2 2" xfId="7060" xr:uid="{00000000-0005-0000-0000-0000911B0000}"/>
    <cellStyle name="20% - uthevingsfarge 1 2 4 4 2 2 2" xfId="7061" xr:uid="{00000000-0005-0000-0000-0000921B0000}"/>
    <cellStyle name="20% - uthevingsfarge 1 2 4 4 2 2 2 2" xfId="7062" xr:uid="{00000000-0005-0000-0000-0000931B0000}"/>
    <cellStyle name="20% - uthevingsfarge 1 2 4 4 2 2 3" xfId="7063" xr:uid="{00000000-0005-0000-0000-0000941B0000}"/>
    <cellStyle name="20% - uthevingsfarge 1 2 4 4 2 3" xfId="7064" xr:uid="{00000000-0005-0000-0000-0000951B0000}"/>
    <cellStyle name="20% - uthevingsfarge 1 2 4 4 2 3 2" xfId="7065" xr:uid="{00000000-0005-0000-0000-0000961B0000}"/>
    <cellStyle name="20% - uthevingsfarge 1 2 4 4 2 4" xfId="7066" xr:uid="{00000000-0005-0000-0000-0000971B0000}"/>
    <cellStyle name="20% - uthevingsfarge 1 2 4 4 2_BKR quarter" xfId="7067" xr:uid="{00000000-0005-0000-0000-0000981B0000}"/>
    <cellStyle name="20% - uthevingsfarge 1 2 4 4 3" xfId="7068" xr:uid="{00000000-0005-0000-0000-0000991B0000}"/>
    <cellStyle name="20% - uthevingsfarge 1 2 4 4 3 2" xfId="7069" xr:uid="{00000000-0005-0000-0000-00009A1B0000}"/>
    <cellStyle name="20% - uthevingsfarge 1 2 4 4 3 2 2" xfId="7070" xr:uid="{00000000-0005-0000-0000-00009B1B0000}"/>
    <cellStyle name="20% - uthevingsfarge 1 2 4 4 3 3" xfId="7071" xr:uid="{00000000-0005-0000-0000-00009C1B0000}"/>
    <cellStyle name="20% - uthevingsfarge 1 2 4 4 4" xfId="7072" xr:uid="{00000000-0005-0000-0000-00009D1B0000}"/>
    <cellStyle name="20% - uthevingsfarge 1 2 4 4 4 2" xfId="7073" xr:uid="{00000000-0005-0000-0000-00009E1B0000}"/>
    <cellStyle name="20% - uthevingsfarge 1 2 4 4 5" xfId="7074" xr:uid="{00000000-0005-0000-0000-00009F1B0000}"/>
    <cellStyle name="20% - uthevingsfarge 1 2 4 4_3. Chng in credit spreads" xfId="7075" xr:uid="{00000000-0005-0000-0000-0000A01B0000}"/>
    <cellStyle name="20% - uthevingsfarge 1 2 4 5" xfId="7076" xr:uid="{00000000-0005-0000-0000-0000A11B0000}"/>
    <cellStyle name="20% - uthevingsfarge 1 2 4 5 2" xfId="7077" xr:uid="{00000000-0005-0000-0000-0000A21B0000}"/>
    <cellStyle name="20% - uthevingsfarge 1 2 4 5 2 2" xfId="7078" xr:uid="{00000000-0005-0000-0000-0000A31B0000}"/>
    <cellStyle name="20% - uthevingsfarge 1 2 4 5 2 2 2" xfId="7079" xr:uid="{00000000-0005-0000-0000-0000A41B0000}"/>
    <cellStyle name="20% - uthevingsfarge 1 2 4 5 2 3" xfId="7080" xr:uid="{00000000-0005-0000-0000-0000A51B0000}"/>
    <cellStyle name="20% - uthevingsfarge 1 2 4 5 3" xfId="7081" xr:uid="{00000000-0005-0000-0000-0000A61B0000}"/>
    <cellStyle name="20% - uthevingsfarge 1 2 4 5 3 2" xfId="7082" xr:uid="{00000000-0005-0000-0000-0000A71B0000}"/>
    <cellStyle name="20% - uthevingsfarge 1 2 4 5 4" xfId="7083" xr:uid="{00000000-0005-0000-0000-0000A81B0000}"/>
    <cellStyle name="20% - uthevingsfarge 1 2 4 5_BKR quarter" xfId="7084" xr:uid="{00000000-0005-0000-0000-0000A91B0000}"/>
    <cellStyle name="20% - uthevingsfarge 1 2 4 6" xfId="7085" xr:uid="{00000000-0005-0000-0000-0000AA1B0000}"/>
    <cellStyle name="20% - uthevingsfarge 1 2 4 6 2" xfId="7086" xr:uid="{00000000-0005-0000-0000-0000AB1B0000}"/>
    <cellStyle name="20% - uthevingsfarge 1 2 4 6 2 2" xfId="7087" xr:uid="{00000000-0005-0000-0000-0000AC1B0000}"/>
    <cellStyle name="20% - uthevingsfarge 1 2 4 6 3" xfId="7088" xr:uid="{00000000-0005-0000-0000-0000AD1B0000}"/>
    <cellStyle name="20% - uthevingsfarge 1 2 4 7" xfId="7089" xr:uid="{00000000-0005-0000-0000-0000AE1B0000}"/>
    <cellStyle name="20% - uthevingsfarge 1 2 4 7 2" xfId="7090" xr:uid="{00000000-0005-0000-0000-0000AF1B0000}"/>
    <cellStyle name="20% - uthevingsfarge 1 2 4 8" xfId="7091" xr:uid="{00000000-0005-0000-0000-0000B01B0000}"/>
    <cellStyle name="20% - uthevingsfarge 1 2 4 9" xfId="7092" xr:uid="{00000000-0005-0000-0000-0000B11B0000}"/>
    <cellStyle name="20% - uthevingsfarge 1 2 4_3. Chng in credit spreads" xfId="7093" xr:uid="{00000000-0005-0000-0000-0000B21B0000}"/>
    <cellStyle name="20% - uthevingsfarge 1 2 5" xfId="7094" xr:uid="{00000000-0005-0000-0000-0000B31B0000}"/>
    <cellStyle name="20% - uthevingsfarge 1 2 5 2" xfId="7095" xr:uid="{00000000-0005-0000-0000-0000B41B0000}"/>
    <cellStyle name="20% - uthevingsfarge 1 2 5 2 2" xfId="7096" xr:uid="{00000000-0005-0000-0000-0000B51B0000}"/>
    <cellStyle name="20% - uthevingsfarge 1 2 5 2 2 2" xfId="7097" xr:uid="{00000000-0005-0000-0000-0000B61B0000}"/>
    <cellStyle name="20% - uthevingsfarge 1 2 5 2 2 2 2" xfId="7098" xr:uid="{00000000-0005-0000-0000-0000B71B0000}"/>
    <cellStyle name="20% - uthevingsfarge 1 2 5 2 2 2 2 2" xfId="7099" xr:uid="{00000000-0005-0000-0000-0000B81B0000}"/>
    <cellStyle name="20% - uthevingsfarge 1 2 5 2 2 2 3" xfId="7100" xr:uid="{00000000-0005-0000-0000-0000B91B0000}"/>
    <cellStyle name="20% - uthevingsfarge 1 2 5 2 2 3" xfId="7101" xr:uid="{00000000-0005-0000-0000-0000BA1B0000}"/>
    <cellStyle name="20% - uthevingsfarge 1 2 5 2 2 3 2" xfId="7102" xr:uid="{00000000-0005-0000-0000-0000BB1B0000}"/>
    <cellStyle name="20% - uthevingsfarge 1 2 5 2 2 4" xfId="7103" xr:uid="{00000000-0005-0000-0000-0000BC1B0000}"/>
    <cellStyle name="20% - uthevingsfarge 1 2 5 2 2_BKR quarter" xfId="7104" xr:uid="{00000000-0005-0000-0000-0000BD1B0000}"/>
    <cellStyle name="20% - uthevingsfarge 1 2 5 2 3" xfId="7105" xr:uid="{00000000-0005-0000-0000-0000BE1B0000}"/>
    <cellStyle name="20% - uthevingsfarge 1 2 5 2 3 2" xfId="7106" xr:uid="{00000000-0005-0000-0000-0000BF1B0000}"/>
    <cellStyle name="20% - uthevingsfarge 1 2 5 2 3 2 2" xfId="7107" xr:uid="{00000000-0005-0000-0000-0000C01B0000}"/>
    <cellStyle name="20% - uthevingsfarge 1 2 5 2 3 3" xfId="7108" xr:uid="{00000000-0005-0000-0000-0000C11B0000}"/>
    <cellStyle name="20% - uthevingsfarge 1 2 5 2 4" xfId="7109" xr:uid="{00000000-0005-0000-0000-0000C21B0000}"/>
    <cellStyle name="20% - uthevingsfarge 1 2 5 2 4 2" xfId="7110" xr:uid="{00000000-0005-0000-0000-0000C31B0000}"/>
    <cellStyle name="20% - uthevingsfarge 1 2 5 2 5" xfId="7111" xr:uid="{00000000-0005-0000-0000-0000C41B0000}"/>
    <cellStyle name="20% - uthevingsfarge 1 2 5 2_3. Chng in credit spreads" xfId="7112" xr:uid="{00000000-0005-0000-0000-0000C51B0000}"/>
    <cellStyle name="20% - uthevingsfarge 1 2 5 3" xfId="7113" xr:uid="{00000000-0005-0000-0000-0000C61B0000}"/>
    <cellStyle name="20% - uthevingsfarge 1 2 5 3 2" xfId="7114" xr:uid="{00000000-0005-0000-0000-0000C71B0000}"/>
    <cellStyle name="20% - uthevingsfarge 1 2 5 3 2 2" xfId="7115" xr:uid="{00000000-0005-0000-0000-0000C81B0000}"/>
    <cellStyle name="20% - uthevingsfarge 1 2 5 3 2 2 2" xfId="7116" xr:uid="{00000000-0005-0000-0000-0000C91B0000}"/>
    <cellStyle name="20% - uthevingsfarge 1 2 5 3 2 3" xfId="7117" xr:uid="{00000000-0005-0000-0000-0000CA1B0000}"/>
    <cellStyle name="20% - uthevingsfarge 1 2 5 3 3" xfId="7118" xr:uid="{00000000-0005-0000-0000-0000CB1B0000}"/>
    <cellStyle name="20% - uthevingsfarge 1 2 5 3 3 2" xfId="7119" xr:uid="{00000000-0005-0000-0000-0000CC1B0000}"/>
    <cellStyle name="20% - uthevingsfarge 1 2 5 3 4" xfId="7120" xr:uid="{00000000-0005-0000-0000-0000CD1B0000}"/>
    <cellStyle name="20% - uthevingsfarge 1 2 5 3_BKR quarter" xfId="7121" xr:uid="{00000000-0005-0000-0000-0000CE1B0000}"/>
    <cellStyle name="20% - uthevingsfarge 1 2 5 4" xfId="7122" xr:uid="{00000000-0005-0000-0000-0000CF1B0000}"/>
    <cellStyle name="20% - uthevingsfarge 1 2 5 4 2" xfId="7123" xr:uid="{00000000-0005-0000-0000-0000D01B0000}"/>
    <cellStyle name="20% - uthevingsfarge 1 2 5 4 2 2" xfId="7124" xr:uid="{00000000-0005-0000-0000-0000D11B0000}"/>
    <cellStyle name="20% - uthevingsfarge 1 2 5 4 3" xfId="7125" xr:uid="{00000000-0005-0000-0000-0000D21B0000}"/>
    <cellStyle name="20% - uthevingsfarge 1 2 5 5" xfId="7126" xr:uid="{00000000-0005-0000-0000-0000D31B0000}"/>
    <cellStyle name="20% - uthevingsfarge 1 2 5 5 2" xfId="7127" xr:uid="{00000000-0005-0000-0000-0000D41B0000}"/>
    <cellStyle name="20% - uthevingsfarge 1 2 5 6" xfId="7128" xr:uid="{00000000-0005-0000-0000-0000D51B0000}"/>
    <cellStyle name="20% - uthevingsfarge 1 2 5_3. Chng in credit spreads" xfId="7129" xr:uid="{00000000-0005-0000-0000-0000D61B0000}"/>
    <cellStyle name="20% - uthevingsfarge 1 2 6" xfId="7130" xr:uid="{00000000-0005-0000-0000-0000D71B0000}"/>
    <cellStyle name="20% - uthevingsfarge 1 2 6 2" xfId="7131" xr:uid="{00000000-0005-0000-0000-0000D81B0000}"/>
    <cellStyle name="20% - uthevingsfarge 1 2 6 2 2" xfId="7132" xr:uid="{00000000-0005-0000-0000-0000D91B0000}"/>
    <cellStyle name="20% - uthevingsfarge 1 2 6 2 2 2" xfId="7133" xr:uid="{00000000-0005-0000-0000-0000DA1B0000}"/>
    <cellStyle name="20% - uthevingsfarge 1 2 6 2 2 2 2" xfId="7134" xr:uid="{00000000-0005-0000-0000-0000DB1B0000}"/>
    <cellStyle name="20% - uthevingsfarge 1 2 6 2 2 2 2 2" xfId="7135" xr:uid="{00000000-0005-0000-0000-0000DC1B0000}"/>
    <cellStyle name="20% - uthevingsfarge 1 2 6 2 2 2 3" xfId="7136" xr:uid="{00000000-0005-0000-0000-0000DD1B0000}"/>
    <cellStyle name="20% - uthevingsfarge 1 2 6 2 2 3" xfId="7137" xr:uid="{00000000-0005-0000-0000-0000DE1B0000}"/>
    <cellStyle name="20% - uthevingsfarge 1 2 6 2 2 3 2" xfId="7138" xr:uid="{00000000-0005-0000-0000-0000DF1B0000}"/>
    <cellStyle name="20% - uthevingsfarge 1 2 6 2 2 4" xfId="7139" xr:uid="{00000000-0005-0000-0000-0000E01B0000}"/>
    <cellStyle name="20% - uthevingsfarge 1 2 6 2 2_BKR quarter" xfId="7140" xr:uid="{00000000-0005-0000-0000-0000E11B0000}"/>
    <cellStyle name="20% - uthevingsfarge 1 2 6 2 3" xfId="7141" xr:uid="{00000000-0005-0000-0000-0000E21B0000}"/>
    <cellStyle name="20% - uthevingsfarge 1 2 6 2 3 2" xfId="7142" xr:uid="{00000000-0005-0000-0000-0000E31B0000}"/>
    <cellStyle name="20% - uthevingsfarge 1 2 6 2 3 2 2" xfId="7143" xr:uid="{00000000-0005-0000-0000-0000E41B0000}"/>
    <cellStyle name="20% - uthevingsfarge 1 2 6 2 3 3" xfId="7144" xr:uid="{00000000-0005-0000-0000-0000E51B0000}"/>
    <cellStyle name="20% - uthevingsfarge 1 2 6 2 4" xfId="7145" xr:uid="{00000000-0005-0000-0000-0000E61B0000}"/>
    <cellStyle name="20% - uthevingsfarge 1 2 6 2 4 2" xfId="7146" xr:uid="{00000000-0005-0000-0000-0000E71B0000}"/>
    <cellStyle name="20% - uthevingsfarge 1 2 6 2 5" xfId="7147" xr:uid="{00000000-0005-0000-0000-0000E81B0000}"/>
    <cellStyle name="20% - uthevingsfarge 1 2 6 2_3. Chng in credit spreads" xfId="7148" xr:uid="{00000000-0005-0000-0000-0000E91B0000}"/>
    <cellStyle name="20% - uthevingsfarge 1 2 6 3" xfId="7149" xr:uid="{00000000-0005-0000-0000-0000EA1B0000}"/>
    <cellStyle name="20% - uthevingsfarge 1 2 6 3 2" xfId="7150" xr:uid="{00000000-0005-0000-0000-0000EB1B0000}"/>
    <cellStyle name="20% - uthevingsfarge 1 2 6 3 2 2" xfId="7151" xr:uid="{00000000-0005-0000-0000-0000EC1B0000}"/>
    <cellStyle name="20% - uthevingsfarge 1 2 6 3 2 2 2" xfId="7152" xr:uid="{00000000-0005-0000-0000-0000ED1B0000}"/>
    <cellStyle name="20% - uthevingsfarge 1 2 6 3 2 3" xfId="7153" xr:uid="{00000000-0005-0000-0000-0000EE1B0000}"/>
    <cellStyle name="20% - uthevingsfarge 1 2 6 3 3" xfId="7154" xr:uid="{00000000-0005-0000-0000-0000EF1B0000}"/>
    <cellStyle name="20% - uthevingsfarge 1 2 6 3 3 2" xfId="7155" xr:uid="{00000000-0005-0000-0000-0000F01B0000}"/>
    <cellStyle name="20% - uthevingsfarge 1 2 6 3 4" xfId="7156" xr:uid="{00000000-0005-0000-0000-0000F11B0000}"/>
    <cellStyle name="20% - uthevingsfarge 1 2 6 3_BKR quarter" xfId="7157" xr:uid="{00000000-0005-0000-0000-0000F21B0000}"/>
    <cellStyle name="20% - uthevingsfarge 1 2 6 4" xfId="7158" xr:uid="{00000000-0005-0000-0000-0000F31B0000}"/>
    <cellStyle name="20% - uthevingsfarge 1 2 6 4 2" xfId="7159" xr:uid="{00000000-0005-0000-0000-0000F41B0000}"/>
    <cellStyle name="20% - uthevingsfarge 1 2 6 4 2 2" xfId="7160" xr:uid="{00000000-0005-0000-0000-0000F51B0000}"/>
    <cellStyle name="20% - uthevingsfarge 1 2 6 4 3" xfId="7161" xr:uid="{00000000-0005-0000-0000-0000F61B0000}"/>
    <cellStyle name="20% - uthevingsfarge 1 2 6 5" xfId="7162" xr:uid="{00000000-0005-0000-0000-0000F71B0000}"/>
    <cellStyle name="20% - uthevingsfarge 1 2 6 5 2" xfId="7163" xr:uid="{00000000-0005-0000-0000-0000F81B0000}"/>
    <cellStyle name="20% - uthevingsfarge 1 2 6 6" xfId="7164" xr:uid="{00000000-0005-0000-0000-0000F91B0000}"/>
    <cellStyle name="20% - uthevingsfarge 1 2 6_3. Chng in credit spreads" xfId="7165" xr:uid="{00000000-0005-0000-0000-0000FA1B0000}"/>
    <cellStyle name="20% - uthevingsfarge 1 2 7" xfId="7166" xr:uid="{00000000-0005-0000-0000-0000FB1B0000}"/>
    <cellStyle name="20% - uthevingsfarge 1 2 7 2" xfId="7167" xr:uid="{00000000-0005-0000-0000-0000FC1B0000}"/>
    <cellStyle name="20% - uthevingsfarge 1 2 7 2 2" xfId="7168" xr:uid="{00000000-0005-0000-0000-0000FD1B0000}"/>
    <cellStyle name="20% - uthevingsfarge 1 2 7 2 2 2" xfId="7169" xr:uid="{00000000-0005-0000-0000-0000FE1B0000}"/>
    <cellStyle name="20% - uthevingsfarge 1 2 7 2 2 2 2" xfId="7170" xr:uid="{00000000-0005-0000-0000-0000FF1B0000}"/>
    <cellStyle name="20% - uthevingsfarge 1 2 7 2 2 2 2 2" xfId="7171" xr:uid="{00000000-0005-0000-0000-0000001C0000}"/>
    <cellStyle name="20% - uthevingsfarge 1 2 7 2 2 2 3" xfId="7172" xr:uid="{00000000-0005-0000-0000-0000011C0000}"/>
    <cellStyle name="20% - uthevingsfarge 1 2 7 2 2 3" xfId="7173" xr:uid="{00000000-0005-0000-0000-0000021C0000}"/>
    <cellStyle name="20% - uthevingsfarge 1 2 7 2 2 3 2" xfId="7174" xr:uid="{00000000-0005-0000-0000-0000031C0000}"/>
    <cellStyle name="20% - uthevingsfarge 1 2 7 2 2 4" xfId="7175" xr:uid="{00000000-0005-0000-0000-0000041C0000}"/>
    <cellStyle name="20% - uthevingsfarge 1 2 7 2 3" xfId="7176" xr:uid="{00000000-0005-0000-0000-0000051C0000}"/>
    <cellStyle name="20% - uthevingsfarge 1 2 7 2 3 2" xfId="7177" xr:uid="{00000000-0005-0000-0000-0000061C0000}"/>
    <cellStyle name="20% - uthevingsfarge 1 2 7 2 3 2 2" xfId="7178" xr:uid="{00000000-0005-0000-0000-0000071C0000}"/>
    <cellStyle name="20% - uthevingsfarge 1 2 7 2 3 3" xfId="7179" xr:uid="{00000000-0005-0000-0000-0000081C0000}"/>
    <cellStyle name="20% - uthevingsfarge 1 2 7 2 4" xfId="7180" xr:uid="{00000000-0005-0000-0000-0000091C0000}"/>
    <cellStyle name="20% - uthevingsfarge 1 2 7 2 4 2" xfId="7181" xr:uid="{00000000-0005-0000-0000-00000A1C0000}"/>
    <cellStyle name="20% - uthevingsfarge 1 2 7 2 5" xfId="7182" xr:uid="{00000000-0005-0000-0000-00000B1C0000}"/>
    <cellStyle name="20% - uthevingsfarge 1 2 7 2_BKR quarter" xfId="7183" xr:uid="{00000000-0005-0000-0000-00000C1C0000}"/>
    <cellStyle name="20% - uthevingsfarge 1 2 7 3" xfId="7184" xr:uid="{00000000-0005-0000-0000-00000D1C0000}"/>
    <cellStyle name="20% - uthevingsfarge 1 2 7 3 2" xfId="7185" xr:uid="{00000000-0005-0000-0000-00000E1C0000}"/>
    <cellStyle name="20% - uthevingsfarge 1 2 7 3 2 2" xfId="7186" xr:uid="{00000000-0005-0000-0000-00000F1C0000}"/>
    <cellStyle name="20% - uthevingsfarge 1 2 7 3 2 2 2" xfId="7187" xr:uid="{00000000-0005-0000-0000-0000101C0000}"/>
    <cellStyle name="20% - uthevingsfarge 1 2 7 3 2 3" xfId="7188" xr:uid="{00000000-0005-0000-0000-0000111C0000}"/>
    <cellStyle name="20% - uthevingsfarge 1 2 7 3 3" xfId="7189" xr:uid="{00000000-0005-0000-0000-0000121C0000}"/>
    <cellStyle name="20% - uthevingsfarge 1 2 7 3 3 2" xfId="7190" xr:uid="{00000000-0005-0000-0000-0000131C0000}"/>
    <cellStyle name="20% - uthevingsfarge 1 2 7 3 4" xfId="7191" xr:uid="{00000000-0005-0000-0000-0000141C0000}"/>
    <cellStyle name="20% - uthevingsfarge 1 2 7 4" xfId="7192" xr:uid="{00000000-0005-0000-0000-0000151C0000}"/>
    <cellStyle name="20% - uthevingsfarge 1 2 7 4 2" xfId="7193" xr:uid="{00000000-0005-0000-0000-0000161C0000}"/>
    <cellStyle name="20% - uthevingsfarge 1 2 7 4 2 2" xfId="7194" xr:uid="{00000000-0005-0000-0000-0000171C0000}"/>
    <cellStyle name="20% - uthevingsfarge 1 2 7 4 3" xfId="7195" xr:uid="{00000000-0005-0000-0000-0000181C0000}"/>
    <cellStyle name="20% - uthevingsfarge 1 2 7 5" xfId="7196" xr:uid="{00000000-0005-0000-0000-0000191C0000}"/>
    <cellStyle name="20% - uthevingsfarge 1 2 7 5 2" xfId="7197" xr:uid="{00000000-0005-0000-0000-00001A1C0000}"/>
    <cellStyle name="20% - uthevingsfarge 1 2 7 6" xfId="7198" xr:uid="{00000000-0005-0000-0000-00001B1C0000}"/>
    <cellStyle name="20% - uthevingsfarge 1 2 7_3. Chng in credit spreads" xfId="7199" xr:uid="{00000000-0005-0000-0000-00001C1C0000}"/>
    <cellStyle name="20% - uthevingsfarge 1 2 8" xfId="7200" xr:uid="{00000000-0005-0000-0000-00001D1C0000}"/>
    <cellStyle name="20% - uthevingsfarge 1 2 8 2" xfId="7201" xr:uid="{00000000-0005-0000-0000-00001E1C0000}"/>
    <cellStyle name="20% - uthevingsfarge 1 2 8 2 2" xfId="7202" xr:uid="{00000000-0005-0000-0000-00001F1C0000}"/>
    <cellStyle name="20% - uthevingsfarge 1 2 8 2 2 2" xfId="7203" xr:uid="{00000000-0005-0000-0000-0000201C0000}"/>
    <cellStyle name="20% - uthevingsfarge 1 2 8 2 2 2 2" xfId="7204" xr:uid="{00000000-0005-0000-0000-0000211C0000}"/>
    <cellStyle name="20% - uthevingsfarge 1 2 8 2 2 3" xfId="7205" xr:uid="{00000000-0005-0000-0000-0000221C0000}"/>
    <cellStyle name="20% - uthevingsfarge 1 2 8 2 3" xfId="7206" xr:uid="{00000000-0005-0000-0000-0000231C0000}"/>
    <cellStyle name="20% - uthevingsfarge 1 2 8 2 3 2" xfId="7207" xr:uid="{00000000-0005-0000-0000-0000241C0000}"/>
    <cellStyle name="20% - uthevingsfarge 1 2 8 2 4" xfId="7208" xr:uid="{00000000-0005-0000-0000-0000251C0000}"/>
    <cellStyle name="20% - uthevingsfarge 1 2 8 2_BKR quarter" xfId="7209" xr:uid="{00000000-0005-0000-0000-0000261C0000}"/>
    <cellStyle name="20% - uthevingsfarge 1 2 8 3" xfId="7210" xr:uid="{00000000-0005-0000-0000-0000271C0000}"/>
    <cellStyle name="20% - uthevingsfarge 1 2 8 3 2" xfId="7211" xr:uid="{00000000-0005-0000-0000-0000281C0000}"/>
    <cellStyle name="20% - uthevingsfarge 1 2 8 3 2 2" xfId="7212" xr:uid="{00000000-0005-0000-0000-0000291C0000}"/>
    <cellStyle name="20% - uthevingsfarge 1 2 8 3 3" xfId="7213" xr:uid="{00000000-0005-0000-0000-00002A1C0000}"/>
    <cellStyle name="20% - uthevingsfarge 1 2 8 4" xfId="7214" xr:uid="{00000000-0005-0000-0000-00002B1C0000}"/>
    <cellStyle name="20% - uthevingsfarge 1 2 8 4 2" xfId="7215" xr:uid="{00000000-0005-0000-0000-00002C1C0000}"/>
    <cellStyle name="20% - uthevingsfarge 1 2 8 5" xfId="7216" xr:uid="{00000000-0005-0000-0000-00002D1C0000}"/>
    <cellStyle name="20% - uthevingsfarge 1 2 8_3. Chng in credit spreads" xfId="7217" xr:uid="{00000000-0005-0000-0000-00002E1C0000}"/>
    <cellStyle name="20% - uthevingsfarge 1 2 9" xfId="7218" xr:uid="{00000000-0005-0000-0000-00002F1C0000}"/>
    <cellStyle name="20% - uthevingsfarge 1 2 9 2" xfId="7219" xr:uid="{00000000-0005-0000-0000-0000301C0000}"/>
    <cellStyle name="20% - uthevingsfarge 1 2 9 2 2" xfId="7220" xr:uid="{00000000-0005-0000-0000-0000311C0000}"/>
    <cellStyle name="20% - uthevingsfarge 1 2 9 2 2 2" xfId="7221" xr:uid="{00000000-0005-0000-0000-0000321C0000}"/>
    <cellStyle name="20% - uthevingsfarge 1 2 9 2 3" xfId="7222" xr:uid="{00000000-0005-0000-0000-0000331C0000}"/>
    <cellStyle name="20% - uthevingsfarge 1 2 9 3" xfId="7223" xr:uid="{00000000-0005-0000-0000-0000341C0000}"/>
    <cellStyle name="20% - uthevingsfarge 1 2 9 3 2" xfId="7224" xr:uid="{00000000-0005-0000-0000-0000351C0000}"/>
    <cellStyle name="20% - uthevingsfarge 1 2 9 4" xfId="7225" xr:uid="{00000000-0005-0000-0000-0000361C0000}"/>
    <cellStyle name="20% - uthevingsfarge 1 2_Adj_Operating_expenses" xfId="7226" xr:uid="{00000000-0005-0000-0000-0000371C0000}"/>
    <cellStyle name="20% - uthevingsfarge 1 20" xfId="7227" xr:uid="{00000000-0005-0000-0000-0000381C0000}"/>
    <cellStyle name="20% - uthevingsfarge 1 20 2" xfId="7228" xr:uid="{00000000-0005-0000-0000-0000391C0000}"/>
    <cellStyle name="20% - uthevingsfarge 1 20 2 2" xfId="7229" xr:uid="{00000000-0005-0000-0000-00003A1C0000}"/>
    <cellStyle name="20% - uthevingsfarge 1 20 2 3" xfId="7230" xr:uid="{00000000-0005-0000-0000-00003B1C0000}"/>
    <cellStyle name="20% - uthevingsfarge 1 20 2_BILAG 34-3 Brasil" xfId="7231" xr:uid="{00000000-0005-0000-0000-00003C1C0000}"/>
    <cellStyle name="20% - uthevingsfarge 1 20 3" xfId="7232" xr:uid="{00000000-0005-0000-0000-00003D1C0000}"/>
    <cellStyle name="20% - uthevingsfarge 1 20 4" xfId="7233" xr:uid="{00000000-0005-0000-0000-00003E1C0000}"/>
    <cellStyle name="20% - uthevingsfarge 1 20_Adj-Kapitaldekning 1" xfId="7234" xr:uid="{00000000-0005-0000-0000-00003F1C0000}"/>
    <cellStyle name="20% - uthevingsfarge 1 200" xfId="7235" xr:uid="{00000000-0005-0000-0000-0000401C0000}"/>
    <cellStyle name="20% - uthevingsfarge 1 201" xfId="7236" xr:uid="{00000000-0005-0000-0000-0000411C0000}"/>
    <cellStyle name="20% - uthevingsfarge 1 202" xfId="7237" xr:uid="{00000000-0005-0000-0000-0000421C0000}"/>
    <cellStyle name="20% - uthevingsfarge 1 203" xfId="7238" xr:uid="{00000000-0005-0000-0000-0000431C0000}"/>
    <cellStyle name="20% - uthevingsfarge 1 204" xfId="7239" xr:uid="{00000000-0005-0000-0000-0000441C0000}"/>
    <cellStyle name="20% - uthevingsfarge 1 205" xfId="7240" xr:uid="{00000000-0005-0000-0000-0000451C0000}"/>
    <cellStyle name="20% - uthevingsfarge 1 206" xfId="7241" xr:uid="{00000000-0005-0000-0000-0000461C0000}"/>
    <cellStyle name="20% - uthevingsfarge 1 207" xfId="7242" xr:uid="{00000000-0005-0000-0000-0000471C0000}"/>
    <cellStyle name="20% - uthevingsfarge 1 208" xfId="7243" xr:uid="{00000000-0005-0000-0000-0000481C0000}"/>
    <cellStyle name="20% - uthevingsfarge 1 209" xfId="7244" xr:uid="{00000000-0005-0000-0000-0000491C0000}"/>
    <cellStyle name="20% - uthevingsfarge 1 21" xfId="7245" xr:uid="{00000000-0005-0000-0000-00004A1C0000}"/>
    <cellStyle name="20% - uthevingsfarge 1 21 2" xfId="7246" xr:uid="{00000000-0005-0000-0000-00004B1C0000}"/>
    <cellStyle name="20% - uthevingsfarge 1 21 2 2" xfId="7247" xr:uid="{00000000-0005-0000-0000-00004C1C0000}"/>
    <cellStyle name="20% - uthevingsfarge 1 21 2 3" xfId="7248" xr:uid="{00000000-0005-0000-0000-00004D1C0000}"/>
    <cellStyle name="20% - uthevingsfarge 1 21 2_BILAG 34-3 Brasil" xfId="7249" xr:uid="{00000000-0005-0000-0000-00004E1C0000}"/>
    <cellStyle name="20% - uthevingsfarge 1 21 3" xfId="7250" xr:uid="{00000000-0005-0000-0000-00004F1C0000}"/>
    <cellStyle name="20% - uthevingsfarge 1 21 4" xfId="7251" xr:uid="{00000000-0005-0000-0000-0000501C0000}"/>
    <cellStyle name="20% - uthevingsfarge 1 21_Adj-Kapitaldekning 1" xfId="7252" xr:uid="{00000000-0005-0000-0000-0000511C0000}"/>
    <cellStyle name="20% - uthevingsfarge 1 210" xfId="7253" xr:uid="{00000000-0005-0000-0000-0000521C0000}"/>
    <cellStyle name="20% - uthevingsfarge 1 211" xfId="7254" xr:uid="{00000000-0005-0000-0000-0000531C0000}"/>
    <cellStyle name="20% - uthevingsfarge 1 212" xfId="7255" xr:uid="{00000000-0005-0000-0000-0000541C0000}"/>
    <cellStyle name="20% - uthevingsfarge 1 213" xfId="7256" xr:uid="{00000000-0005-0000-0000-0000551C0000}"/>
    <cellStyle name="20% - uthevingsfarge 1 214" xfId="7257" xr:uid="{00000000-0005-0000-0000-0000561C0000}"/>
    <cellStyle name="20% - uthevingsfarge 1 215" xfId="7258" xr:uid="{00000000-0005-0000-0000-0000571C0000}"/>
    <cellStyle name="20% - uthevingsfarge 1 216" xfId="7259" xr:uid="{00000000-0005-0000-0000-0000581C0000}"/>
    <cellStyle name="20% - uthevingsfarge 1 217" xfId="7260" xr:uid="{00000000-0005-0000-0000-0000591C0000}"/>
    <cellStyle name="20% - uthevingsfarge 1 218" xfId="7261" xr:uid="{00000000-0005-0000-0000-00005A1C0000}"/>
    <cellStyle name="20% - uthevingsfarge 1 219" xfId="7262" xr:uid="{00000000-0005-0000-0000-00005B1C0000}"/>
    <cellStyle name="20% - uthevingsfarge 1 22" xfId="7263" xr:uid="{00000000-0005-0000-0000-00005C1C0000}"/>
    <cellStyle name="20% - uthevingsfarge 1 22 2" xfId="7264" xr:uid="{00000000-0005-0000-0000-00005D1C0000}"/>
    <cellStyle name="20% - uthevingsfarge 1 22 2 2" xfId="7265" xr:uid="{00000000-0005-0000-0000-00005E1C0000}"/>
    <cellStyle name="20% - uthevingsfarge 1 22 2 3" xfId="7266" xr:uid="{00000000-0005-0000-0000-00005F1C0000}"/>
    <cellStyle name="20% - uthevingsfarge 1 22 2_BILAG 34-3 Brasil" xfId="7267" xr:uid="{00000000-0005-0000-0000-0000601C0000}"/>
    <cellStyle name="20% - uthevingsfarge 1 22 3" xfId="7268" xr:uid="{00000000-0005-0000-0000-0000611C0000}"/>
    <cellStyle name="20% - uthevingsfarge 1 22 4" xfId="7269" xr:uid="{00000000-0005-0000-0000-0000621C0000}"/>
    <cellStyle name="20% - uthevingsfarge 1 22_Adj-Kapitaldekning 1" xfId="7270" xr:uid="{00000000-0005-0000-0000-0000631C0000}"/>
    <cellStyle name="20% - uthevingsfarge 1 220" xfId="7271" xr:uid="{00000000-0005-0000-0000-0000641C0000}"/>
    <cellStyle name="20% - uthevingsfarge 1 221" xfId="7272" xr:uid="{00000000-0005-0000-0000-0000651C0000}"/>
    <cellStyle name="20% - uthevingsfarge 1 222" xfId="7273" xr:uid="{00000000-0005-0000-0000-0000661C0000}"/>
    <cellStyle name="20% - uthevingsfarge 1 223" xfId="7274" xr:uid="{00000000-0005-0000-0000-0000671C0000}"/>
    <cellStyle name="20% - uthevingsfarge 1 224" xfId="7275" xr:uid="{00000000-0005-0000-0000-0000681C0000}"/>
    <cellStyle name="20% - uthevingsfarge 1 225" xfId="7276" xr:uid="{00000000-0005-0000-0000-0000691C0000}"/>
    <cellStyle name="20% - uthevingsfarge 1 226" xfId="7277" xr:uid="{00000000-0005-0000-0000-00006A1C0000}"/>
    <cellStyle name="20% - uthevingsfarge 1 227" xfId="7278" xr:uid="{00000000-0005-0000-0000-00006B1C0000}"/>
    <cellStyle name="20% - uthevingsfarge 1 228" xfId="7279" xr:uid="{00000000-0005-0000-0000-00006C1C0000}"/>
    <cellStyle name="20% - uthevingsfarge 1 229" xfId="7280" xr:uid="{00000000-0005-0000-0000-00006D1C0000}"/>
    <cellStyle name="20% - uthevingsfarge 1 23" xfId="7281" xr:uid="{00000000-0005-0000-0000-00006E1C0000}"/>
    <cellStyle name="20% - uthevingsfarge 1 23 2" xfId="7282" xr:uid="{00000000-0005-0000-0000-00006F1C0000}"/>
    <cellStyle name="20% - uthevingsfarge 1 23 2 2" xfId="7283" xr:uid="{00000000-0005-0000-0000-0000701C0000}"/>
    <cellStyle name="20% - uthevingsfarge 1 23 2 3" xfId="7284" xr:uid="{00000000-0005-0000-0000-0000711C0000}"/>
    <cellStyle name="20% - uthevingsfarge 1 23 2_BILAG 34-3 Brasil" xfId="7285" xr:uid="{00000000-0005-0000-0000-0000721C0000}"/>
    <cellStyle name="20% - uthevingsfarge 1 23 3" xfId="7286" xr:uid="{00000000-0005-0000-0000-0000731C0000}"/>
    <cellStyle name="20% - uthevingsfarge 1 23 4" xfId="7287" xr:uid="{00000000-0005-0000-0000-0000741C0000}"/>
    <cellStyle name="20% - uthevingsfarge 1 23_Adj_Income_statement" xfId="7288" xr:uid="{00000000-0005-0000-0000-0000751C0000}"/>
    <cellStyle name="20% - uthevingsfarge 1 230" xfId="7289" xr:uid="{00000000-0005-0000-0000-0000761C0000}"/>
    <cellStyle name="20% - uthevingsfarge 1 24" xfId="7290" xr:uid="{00000000-0005-0000-0000-0000771C0000}"/>
    <cellStyle name="20% - uthevingsfarge 1 24 2" xfId="7291" xr:uid="{00000000-0005-0000-0000-0000781C0000}"/>
    <cellStyle name="20% - uthevingsfarge 1 24 2 2" xfId="7292" xr:uid="{00000000-0005-0000-0000-0000791C0000}"/>
    <cellStyle name="20% - uthevingsfarge 1 24 2 3" xfId="7293" xr:uid="{00000000-0005-0000-0000-00007A1C0000}"/>
    <cellStyle name="20% - uthevingsfarge 1 24 2_BILAG 34-3 Brasil" xfId="7294" xr:uid="{00000000-0005-0000-0000-00007B1C0000}"/>
    <cellStyle name="20% - uthevingsfarge 1 24 3" xfId="7295" xr:uid="{00000000-0005-0000-0000-00007C1C0000}"/>
    <cellStyle name="20% - uthevingsfarge 1 24 4" xfId="7296" xr:uid="{00000000-0005-0000-0000-00007D1C0000}"/>
    <cellStyle name="20% - uthevingsfarge 1 24_Adj_Income_statement" xfId="7297" xr:uid="{00000000-0005-0000-0000-00007E1C0000}"/>
    <cellStyle name="20% - uthevingsfarge 1 25" xfId="7298" xr:uid="{00000000-0005-0000-0000-00007F1C0000}"/>
    <cellStyle name="20% - uthevingsfarge 1 25 2" xfId="7299" xr:uid="{00000000-0005-0000-0000-0000801C0000}"/>
    <cellStyle name="20% - uthevingsfarge 1 25 2 2" xfId="7300" xr:uid="{00000000-0005-0000-0000-0000811C0000}"/>
    <cellStyle name="20% - uthevingsfarge 1 25 2 3" xfId="7301" xr:uid="{00000000-0005-0000-0000-0000821C0000}"/>
    <cellStyle name="20% - uthevingsfarge 1 25 2_BILAG 34-3 Brasil" xfId="7302" xr:uid="{00000000-0005-0000-0000-0000831C0000}"/>
    <cellStyle name="20% - uthevingsfarge 1 25 3" xfId="7303" xr:uid="{00000000-0005-0000-0000-0000841C0000}"/>
    <cellStyle name="20% - uthevingsfarge 1 25 4" xfId="7304" xr:uid="{00000000-0005-0000-0000-0000851C0000}"/>
    <cellStyle name="20% - uthevingsfarge 1 25_Adj_Income_statement" xfId="7305" xr:uid="{00000000-0005-0000-0000-0000861C0000}"/>
    <cellStyle name="20% - uthevingsfarge 1 26" xfId="7306" xr:uid="{00000000-0005-0000-0000-0000871C0000}"/>
    <cellStyle name="20% - uthevingsfarge 1 26 2" xfId="7307" xr:uid="{00000000-0005-0000-0000-0000881C0000}"/>
    <cellStyle name="20% - uthevingsfarge 1 26 2 2" xfId="7308" xr:uid="{00000000-0005-0000-0000-0000891C0000}"/>
    <cellStyle name="20% - uthevingsfarge 1 26 2 3" xfId="7309" xr:uid="{00000000-0005-0000-0000-00008A1C0000}"/>
    <cellStyle name="20% - uthevingsfarge 1 26 2_BILAG 34-3 Brasil" xfId="7310" xr:uid="{00000000-0005-0000-0000-00008B1C0000}"/>
    <cellStyle name="20% - uthevingsfarge 1 26 3" xfId="7311" xr:uid="{00000000-0005-0000-0000-00008C1C0000}"/>
    <cellStyle name="20% - uthevingsfarge 1 26 4" xfId="7312" xr:uid="{00000000-0005-0000-0000-00008D1C0000}"/>
    <cellStyle name="20% - uthevingsfarge 1 26_Adj_Income_statement" xfId="7313" xr:uid="{00000000-0005-0000-0000-00008E1C0000}"/>
    <cellStyle name="20% - uthevingsfarge 1 27" xfId="7314" xr:uid="{00000000-0005-0000-0000-00008F1C0000}"/>
    <cellStyle name="20% - uthevingsfarge 1 27 2" xfId="7315" xr:uid="{00000000-0005-0000-0000-0000901C0000}"/>
    <cellStyle name="20% - uthevingsfarge 1 27 2 2" xfId="7316" xr:uid="{00000000-0005-0000-0000-0000911C0000}"/>
    <cellStyle name="20% - uthevingsfarge 1 27 2 3" xfId="7317" xr:uid="{00000000-0005-0000-0000-0000921C0000}"/>
    <cellStyle name="20% - uthevingsfarge 1 27 2_BILAG 34-3 Brasil" xfId="7318" xr:uid="{00000000-0005-0000-0000-0000931C0000}"/>
    <cellStyle name="20% - uthevingsfarge 1 27 3" xfId="7319" xr:uid="{00000000-0005-0000-0000-0000941C0000}"/>
    <cellStyle name="20% - uthevingsfarge 1 27 4" xfId="7320" xr:uid="{00000000-0005-0000-0000-0000951C0000}"/>
    <cellStyle name="20% - uthevingsfarge 1 27_Adj_Income_statement" xfId="7321" xr:uid="{00000000-0005-0000-0000-0000961C0000}"/>
    <cellStyle name="20% - uthevingsfarge 1 28" xfId="7322" xr:uid="{00000000-0005-0000-0000-0000971C0000}"/>
    <cellStyle name="20% - uthevingsfarge 1 28 2" xfId="7323" xr:uid="{00000000-0005-0000-0000-0000981C0000}"/>
    <cellStyle name="20% - uthevingsfarge 1 28 2 2" xfId="7324" xr:uid="{00000000-0005-0000-0000-0000991C0000}"/>
    <cellStyle name="20% - uthevingsfarge 1 28 2 3" xfId="7325" xr:uid="{00000000-0005-0000-0000-00009A1C0000}"/>
    <cellStyle name="20% - uthevingsfarge 1 28 2_BILAG 34-3 Brasil" xfId="7326" xr:uid="{00000000-0005-0000-0000-00009B1C0000}"/>
    <cellStyle name="20% - uthevingsfarge 1 28 3" xfId="7327" xr:uid="{00000000-0005-0000-0000-00009C1C0000}"/>
    <cellStyle name="20% - uthevingsfarge 1 28 4" xfId="7328" xr:uid="{00000000-0005-0000-0000-00009D1C0000}"/>
    <cellStyle name="20% - uthevingsfarge 1 28_Adj_Income_statement" xfId="7329" xr:uid="{00000000-0005-0000-0000-00009E1C0000}"/>
    <cellStyle name="20% - uthevingsfarge 1 29" xfId="7330" xr:uid="{00000000-0005-0000-0000-00009F1C0000}"/>
    <cellStyle name="20% - uthevingsfarge 1 29 2" xfId="7331" xr:uid="{00000000-0005-0000-0000-0000A01C0000}"/>
    <cellStyle name="20% - uthevingsfarge 1 29 2 2" xfId="7332" xr:uid="{00000000-0005-0000-0000-0000A11C0000}"/>
    <cellStyle name="20% - uthevingsfarge 1 29 2 3" xfId="7333" xr:uid="{00000000-0005-0000-0000-0000A21C0000}"/>
    <cellStyle name="20% - uthevingsfarge 1 29 2_BILAG 34-3 Brasil" xfId="7334" xr:uid="{00000000-0005-0000-0000-0000A31C0000}"/>
    <cellStyle name="20% - uthevingsfarge 1 29 3" xfId="7335" xr:uid="{00000000-0005-0000-0000-0000A41C0000}"/>
    <cellStyle name="20% - uthevingsfarge 1 29 4" xfId="7336" xr:uid="{00000000-0005-0000-0000-0000A51C0000}"/>
    <cellStyle name="20% - uthevingsfarge 1 29_Adj_Income_statement" xfId="7337" xr:uid="{00000000-0005-0000-0000-0000A61C0000}"/>
    <cellStyle name="20% - uthevingsfarge 1 3" xfId="7338" xr:uid="{00000000-0005-0000-0000-0000A71C0000}"/>
    <cellStyle name="20% - uthevingsfarge 1 3 10" xfId="7339" xr:uid="{00000000-0005-0000-0000-0000A81C0000}"/>
    <cellStyle name="20% - uthevingsfarge 1 3 2" xfId="7340" xr:uid="{00000000-0005-0000-0000-0000A91C0000}"/>
    <cellStyle name="20% - uthevingsfarge 1 3 2 10" xfId="7341" xr:uid="{00000000-0005-0000-0000-0000AA1C0000}"/>
    <cellStyle name="20% - uthevingsfarge 1 3 2 11" xfId="7342" xr:uid="{00000000-0005-0000-0000-0000AB1C0000}"/>
    <cellStyle name="20% - uthevingsfarge 1 3 2 2" xfId="7343" xr:uid="{00000000-0005-0000-0000-0000AC1C0000}"/>
    <cellStyle name="20% - uthevingsfarge 1 3 2 2 10" xfId="7344" xr:uid="{00000000-0005-0000-0000-0000AD1C0000}"/>
    <cellStyle name="20% - uthevingsfarge 1 3 2 2 2" xfId="7345" xr:uid="{00000000-0005-0000-0000-0000AE1C0000}"/>
    <cellStyle name="20% - uthevingsfarge 1 3 2 2 2 2" xfId="7346" xr:uid="{00000000-0005-0000-0000-0000AF1C0000}"/>
    <cellStyle name="20% - uthevingsfarge 1 3 2 2 2 2 2" xfId="7347" xr:uid="{00000000-0005-0000-0000-0000B01C0000}"/>
    <cellStyle name="20% - uthevingsfarge 1 3 2 2 2 2 2 2" xfId="7348" xr:uid="{00000000-0005-0000-0000-0000B11C0000}"/>
    <cellStyle name="20% - uthevingsfarge 1 3 2 2 2 2 2 2 2" xfId="7349" xr:uid="{00000000-0005-0000-0000-0000B21C0000}"/>
    <cellStyle name="20% - uthevingsfarge 1 3 2 2 2 2 2 2 2 2" xfId="7350" xr:uid="{00000000-0005-0000-0000-0000B31C0000}"/>
    <cellStyle name="20% - uthevingsfarge 1 3 2 2 2 2 2 2 3" xfId="7351" xr:uid="{00000000-0005-0000-0000-0000B41C0000}"/>
    <cellStyle name="20% - uthevingsfarge 1 3 2 2 2 2 2 3" xfId="7352" xr:uid="{00000000-0005-0000-0000-0000B51C0000}"/>
    <cellStyle name="20% - uthevingsfarge 1 3 2 2 2 2 2 3 2" xfId="7353" xr:uid="{00000000-0005-0000-0000-0000B61C0000}"/>
    <cellStyle name="20% - uthevingsfarge 1 3 2 2 2 2 2 4" xfId="7354" xr:uid="{00000000-0005-0000-0000-0000B71C0000}"/>
    <cellStyle name="20% - uthevingsfarge 1 3 2 2 2 2 3" xfId="7355" xr:uid="{00000000-0005-0000-0000-0000B81C0000}"/>
    <cellStyle name="20% - uthevingsfarge 1 3 2 2 2 2 3 2" xfId="7356" xr:uid="{00000000-0005-0000-0000-0000B91C0000}"/>
    <cellStyle name="20% - uthevingsfarge 1 3 2 2 2 2 3 2 2" xfId="7357" xr:uid="{00000000-0005-0000-0000-0000BA1C0000}"/>
    <cellStyle name="20% - uthevingsfarge 1 3 2 2 2 2 3 3" xfId="7358" xr:uid="{00000000-0005-0000-0000-0000BB1C0000}"/>
    <cellStyle name="20% - uthevingsfarge 1 3 2 2 2 2 4" xfId="7359" xr:uid="{00000000-0005-0000-0000-0000BC1C0000}"/>
    <cellStyle name="20% - uthevingsfarge 1 3 2 2 2 2 4 2" xfId="7360" xr:uid="{00000000-0005-0000-0000-0000BD1C0000}"/>
    <cellStyle name="20% - uthevingsfarge 1 3 2 2 2 2 5" xfId="7361" xr:uid="{00000000-0005-0000-0000-0000BE1C0000}"/>
    <cellStyle name="20% - uthevingsfarge 1 3 2 2 2 2_BKR quarter" xfId="7362" xr:uid="{00000000-0005-0000-0000-0000BF1C0000}"/>
    <cellStyle name="20% - uthevingsfarge 1 3 2 2 2 3" xfId="7363" xr:uid="{00000000-0005-0000-0000-0000C01C0000}"/>
    <cellStyle name="20% - uthevingsfarge 1 3 2 2 2 3 2" xfId="7364" xr:uid="{00000000-0005-0000-0000-0000C11C0000}"/>
    <cellStyle name="20% - uthevingsfarge 1 3 2 2 2 3 2 2" xfId="7365" xr:uid="{00000000-0005-0000-0000-0000C21C0000}"/>
    <cellStyle name="20% - uthevingsfarge 1 3 2 2 2 3 2 2 2" xfId="7366" xr:uid="{00000000-0005-0000-0000-0000C31C0000}"/>
    <cellStyle name="20% - uthevingsfarge 1 3 2 2 2 3 2 3" xfId="7367" xr:uid="{00000000-0005-0000-0000-0000C41C0000}"/>
    <cellStyle name="20% - uthevingsfarge 1 3 2 2 2 3 3" xfId="7368" xr:uid="{00000000-0005-0000-0000-0000C51C0000}"/>
    <cellStyle name="20% - uthevingsfarge 1 3 2 2 2 3 3 2" xfId="7369" xr:uid="{00000000-0005-0000-0000-0000C61C0000}"/>
    <cellStyle name="20% - uthevingsfarge 1 3 2 2 2 3 4" xfId="7370" xr:uid="{00000000-0005-0000-0000-0000C71C0000}"/>
    <cellStyle name="20% - uthevingsfarge 1 3 2 2 2 4" xfId="7371" xr:uid="{00000000-0005-0000-0000-0000C81C0000}"/>
    <cellStyle name="20% - uthevingsfarge 1 3 2 2 2 4 2" xfId="7372" xr:uid="{00000000-0005-0000-0000-0000C91C0000}"/>
    <cellStyle name="20% - uthevingsfarge 1 3 2 2 2 4 2 2" xfId="7373" xr:uid="{00000000-0005-0000-0000-0000CA1C0000}"/>
    <cellStyle name="20% - uthevingsfarge 1 3 2 2 2 4 3" xfId="7374" xr:uid="{00000000-0005-0000-0000-0000CB1C0000}"/>
    <cellStyle name="20% - uthevingsfarge 1 3 2 2 2 5" xfId="7375" xr:uid="{00000000-0005-0000-0000-0000CC1C0000}"/>
    <cellStyle name="20% - uthevingsfarge 1 3 2 2 2 5 2" xfId="7376" xr:uid="{00000000-0005-0000-0000-0000CD1C0000}"/>
    <cellStyle name="20% - uthevingsfarge 1 3 2 2 2 6" xfId="7377" xr:uid="{00000000-0005-0000-0000-0000CE1C0000}"/>
    <cellStyle name="20% - uthevingsfarge 1 3 2 2 2_3. Chng in credit spreads" xfId="7378" xr:uid="{00000000-0005-0000-0000-0000CF1C0000}"/>
    <cellStyle name="20% - uthevingsfarge 1 3 2 2 3" xfId="7379" xr:uid="{00000000-0005-0000-0000-0000D01C0000}"/>
    <cellStyle name="20% - uthevingsfarge 1 3 2 2 3 2" xfId="7380" xr:uid="{00000000-0005-0000-0000-0000D11C0000}"/>
    <cellStyle name="20% - uthevingsfarge 1 3 2 2 3 2 2" xfId="7381" xr:uid="{00000000-0005-0000-0000-0000D21C0000}"/>
    <cellStyle name="20% - uthevingsfarge 1 3 2 2 3 2 2 2" xfId="7382" xr:uid="{00000000-0005-0000-0000-0000D31C0000}"/>
    <cellStyle name="20% - uthevingsfarge 1 3 2 2 3 2 2 2 2" xfId="7383" xr:uid="{00000000-0005-0000-0000-0000D41C0000}"/>
    <cellStyle name="20% - uthevingsfarge 1 3 2 2 3 2 2 2 2 2" xfId="7384" xr:uid="{00000000-0005-0000-0000-0000D51C0000}"/>
    <cellStyle name="20% - uthevingsfarge 1 3 2 2 3 2 2 2 3" xfId="7385" xr:uid="{00000000-0005-0000-0000-0000D61C0000}"/>
    <cellStyle name="20% - uthevingsfarge 1 3 2 2 3 2 2 3" xfId="7386" xr:uid="{00000000-0005-0000-0000-0000D71C0000}"/>
    <cellStyle name="20% - uthevingsfarge 1 3 2 2 3 2 2 3 2" xfId="7387" xr:uid="{00000000-0005-0000-0000-0000D81C0000}"/>
    <cellStyle name="20% - uthevingsfarge 1 3 2 2 3 2 2 4" xfId="7388" xr:uid="{00000000-0005-0000-0000-0000D91C0000}"/>
    <cellStyle name="20% - uthevingsfarge 1 3 2 2 3 2 3" xfId="7389" xr:uid="{00000000-0005-0000-0000-0000DA1C0000}"/>
    <cellStyle name="20% - uthevingsfarge 1 3 2 2 3 2 3 2" xfId="7390" xr:uid="{00000000-0005-0000-0000-0000DB1C0000}"/>
    <cellStyle name="20% - uthevingsfarge 1 3 2 2 3 2 3 2 2" xfId="7391" xr:uid="{00000000-0005-0000-0000-0000DC1C0000}"/>
    <cellStyle name="20% - uthevingsfarge 1 3 2 2 3 2 3 3" xfId="7392" xr:uid="{00000000-0005-0000-0000-0000DD1C0000}"/>
    <cellStyle name="20% - uthevingsfarge 1 3 2 2 3 2 4" xfId="7393" xr:uid="{00000000-0005-0000-0000-0000DE1C0000}"/>
    <cellStyle name="20% - uthevingsfarge 1 3 2 2 3 2 4 2" xfId="7394" xr:uid="{00000000-0005-0000-0000-0000DF1C0000}"/>
    <cellStyle name="20% - uthevingsfarge 1 3 2 2 3 2 5" xfId="7395" xr:uid="{00000000-0005-0000-0000-0000E01C0000}"/>
    <cellStyle name="20% - uthevingsfarge 1 3 2 2 3 2_BKR quarter" xfId="7396" xr:uid="{00000000-0005-0000-0000-0000E11C0000}"/>
    <cellStyle name="20% - uthevingsfarge 1 3 2 2 3 3" xfId="7397" xr:uid="{00000000-0005-0000-0000-0000E21C0000}"/>
    <cellStyle name="20% - uthevingsfarge 1 3 2 2 3 3 2" xfId="7398" xr:uid="{00000000-0005-0000-0000-0000E31C0000}"/>
    <cellStyle name="20% - uthevingsfarge 1 3 2 2 3 3 2 2" xfId="7399" xr:uid="{00000000-0005-0000-0000-0000E41C0000}"/>
    <cellStyle name="20% - uthevingsfarge 1 3 2 2 3 3 2 2 2" xfId="7400" xr:uid="{00000000-0005-0000-0000-0000E51C0000}"/>
    <cellStyle name="20% - uthevingsfarge 1 3 2 2 3 3 2 3" xfId="7401" xr:uid="{00000000-0005-0000-0000-0000E61C0000}"/>
    <cellStyle name="20% - uthevingsfarge 1 3 2 2 3 3 3" xfId="7402" xr:uid="{00000000-0005-0000-0000-0000E71C0000}"/>
    <cellStyle name="20% - uthevingsfarge 1 3 2 2 3 3 3 2" xfId="7403" xr:uid="{00000000-0005-0000-0000-0000E81C0000}"/>
    <cellStyle name="20% - uthevingsfarge 1 3 2 2 3 3 4" xfId="7404" xr:uid="{00000000-0005-0000-0000-0000E91C0000}"/>
    <cellStyle name="20% - uthevingsfarge 1 3 2 2 3 4" xfId="7405" xr:uid="{00000000-0005-0000-0000-0000EA1C0000}"/>
    <cellStyle name="20% - uthevingsfarge 1 3 2 2 3 4 2" xfId="7406" xr:uid="{00000000-0005-0000-0000-0000EB1C0000}"/>
    <cellStyle name="20% - uthevingsfarge 1 3 2 2 3 4 2 2" xfId="7407" xr:uid="{00000000-0005-0000-0000-0000EC1C0000}"/>
    <cellStyle name="20% - uthevingsfarge 1 3 2 2 3 4 3" xfId="7408" xr:uid="{00000000-0005-0000-0000-0000ED1C0000}"/>
    <cellStyle name="20% - uthevingsfarge 1 3 2 2 3 5" xfId="7409" xr:uid="{00000000-0005-0000-0000-0000EE1C0000}"/>
    <cellStyle name="20% - uthevingsfarge 1 3 2 2 3 5 2" xfId="7410" xr:uid="{00000000-0005-0000-0000-0000EF1C0000}"/>
    <cellStyle name="20% - uthevingsfarge 1 3 2 2 3 6" xfId="7411" xr:uid="{00000000-0005-0000-0000-0000F01C0000}"/>
    <cellStyle name="20% - uthevingsfarge 1 3 2 2 3_3. Chng in credit spreads" xfId="7412" xr:uid="{00000000-0005-0000-0000-0000F11C0000}"/>
    <cellStyle name="20% - uthevingsfarge 1 3 2 2 4" xfId="7413" xr:uid="{00000000-0005-0000-0000-0000F21C0000}"/>
    <cellStyle name="20% - uthevingsfarge 1 3 2 2 4 2" xfId="7414" xr:uid="{00000000-0005-0000-0000-0000F31C0000}"/>
    <cellStyle name="20% - uthevingsfarge 1 3 2 2 4 2 2" xfId="7415" xr:uid="{00000000-0005-0000-0000-0000F41C0000}"/>
    <cellStyle name="20% - uthevingsfarge 1 3 2 2 4 2 2 2" xfId="7416" xr:uid="{00000000-0005-0000-0000-0000F51C0000}"/>
    <cellStyle name="20% - uthevingsfarge 1 3 2 2 4 2 2 2 2" xfId="7417" xr:uid="{00000000-0005-0000-0000-0000F61C0000}"/>
    <cellStyle name="20% - uthevingsfarge 1 3 2 2 4 2 2 3" xfId="7418" xr:uid="{00000000-0005-0000-0000-0000F71C0000}"/>
    <cellStyle name="20% - uthevingsfarge 1 3 2 2 4 2 3" xfId="7419" xr:uid="{00000000-0005-0000-0000-0000F81C0000}"/>
    <cellStyle name="20% - uthevingsfarge 1 3 2 2 4 2 3 2" xfId="7420" xr:uid="{00000000-0005-0000-0000-0000F91C0000}"/>
    <cellStyle name="20% - uthevingsfarge 1 3 2 2 4 2 4" xfId="7421" xr:uid="{00000000-0005-0000-0000-0000FA1C0000}"/>
    <cellStyle name="20% - uthevingsfarge 1 3 2 2 4 3" xfId="7422" xr:uid="{00000000-0005-0000-0000-0000FB1C0000}"/>
    <cellStyle name="20% - uthevingsfarge 1 3 2 2 4 3 2" xfId="7423" xr:uid="{00000000-0005-0000-0000-0000FC1C0000}"/>
    <cellStyle name="20% - uthevingsfarge 1 3 2 2 4 3 2 2" xfId="7424" xr:uid="{00000000-0005-0000-0000-0000FD1C0000}"/>
    <cellStyle name="20% - uthevingsfarge 1 3 2 2 4 3 3" xfId="7425" xr:uid="{00000000-0005-0000-0000-0000FE1C0000}"/>
    <cellStyle name="20% - uthevingsfarge 1 3 2 2 4 4" xfId="7426" xr:uid="{00000000-0005-0000-0000-0000FF1C0000}"/>
    <cellStyle name="20% - uthevingsfarge 1 3 2 2 4 4 2" xfId="7427" xr:uid="{00000000-0005-0000-0000-0000001D0000}"/>
    <cellStyle name="20% - uthevingsfarge 1 3 2 2 4 5" xfId="7428" xr:uid="{00000000-0005-0000-0000-0000011D0000}"/>
    <cellStyle name="20% - uthevingsfarge 1 3 2 2 4_BKR quarter" xfId="7429" xr:uid="{00000000-0005-0000-0000-0000021D0000}"/>
    <cellStyle name="20% - uthevingsfarge 1 3 2 2 5" xfId="7430" xr:uid="{00000000-0005-0000-0000-0000031D0000}"/>
    <cellStyle name="20% - uthevingsfarge 1 3 2 2 5 2" xfId="7431" xr:uid="{00000000-0005-0000-0000-0000041D0000}"/>
    <cellStyle name="20% - uthevingsfarge 1 3 2 2 5 2 2" xfId="7432" xr:uid="{00000000-0005-0000-0000-0000051D0000}"/>
    <cellStyle name="20% - uthevingsfarge 1 3 2 2 5 2 2 2" xfId="7433" xr:uid="{00000000-0005-0000-0000-0000061D0000}"/>
    <cellStyle name="20% - uthevingsfarge 1 3 2 2 5 2 3" xfId="7434" xr:uid="{00000000-0005-0000-0000-0000071D0000}"/>
    <cellStyle name="20% - uthevingsfarge 1 3 2 2 5 3" xfId="7435" xr:uid="{00000000-0005-0000-0000-0000081D0000}"/>
    <cellStyle name="20% - uthevingsfarge 1 3 2 2 5 3 2" xfId="7436" xr:uid="{00000000-0005-0000-0000-0000091D0000}"/>
    <cellStyle name="20% - uthevingsfarge 1 3 2 2 5 4" xfId="7437" xr:uid="{00000000-0005-0000-0000-00000A1D0000}"/>
    <cellStyle name="20% - uthevingsfarge 1 3 2 2 6" xfId="7438" xr:uid="{00000000-0005-0000-0000-00000B1D0000}"/>
    <cellStyle name="20% - uthevingsfarge 1 3 2 2 6 2" xfId="7439" xr:uid="{00000000-0005-0000-0000-00000C1D0000}"/>
    <cellStyle name="20% - uthevingsfarge 1 3 2 2 6 2 2" xfId="7440" xr:uid="{00000000-0005-0000-0000-00000D1D0000}"/>
    <cellStyle name="20% - uthevingsfarge 1 3 2 2 6 3" xfId="7441" xr:uid="{00000000-0005-0000-0000-00000E1D0000}"/>
    <cellStyle name="20% - uthevingsfarge 1 3 2 2 7" xfId="7442" xr:uid="{00000000-0005-0000-0000-00000F1D0000}"/>
    <cellStyle name="20% - uthevingsfarge 1 3 2 2 7 2" xfId="7443" xr:uid="{00000000-0005-0000-0000-0000101D0000}"/>
    <cellStyle name="20% - uthevingsfarge 1 3 2 2 8" xfId="7444" xr:uid="{00000000-0005-0000-0000-0000111D0000}"/>
    <cellStyle name="20% - uthevingsfarge 1 3 2 2 9" xfId="7445" xr:uid="{00000000-0005-0000-0000-0000121D0000}"/>
    <cellStyle name="20% - uthevingsfarge 1 3 2 2_3. Chng in credit spreads" xfId="7446" xr:uid="{00000000-0005-0000-0000-0000131D0000}"/>
    <cellStyle name="20% - uthevingsfarge 1 3 2 3" xfId="7447" xr:uid="{00000000-0005-0000-0000-0000141D0000}"/>
    <cellStyle name="20% - uthevingsfarge 1 3 2 3 2" xfId="7448" xr:uid="{00000000-0005-0000-0000-0000151D0000}"/>
    <cellStyle name="20% - uthevingsfarge 1 3 2 3 2 2" xfId="7449" xr:uid="{00000000-0005-0000-0000-0000161D0000}"/>
    <cellStyle name="20% - uthevingsfarge 1 3 2 3 2 2 2" xfId="7450" xr:uid="{00000000-0005-0000-0000-0000171D0000}"/>
    <cellStyle name="20% - uthevingsfarge 1 3 2 3 2 2 2 2" xfId="7451" xr:uid="{00000000-0005-0000-0000-0000181D0000}"/>
    <cellStyle name="20% - uthevingsfarge 1 3 2 3 2 2 2 2 2" xfId="7452" xr:uid="{00000000-0005-0000-0000-0000191D0000}"/>
    <cellStyle name="20% - uthevingsfarge 1 3 2 3 2 2 2 3" xfId="7453" xr:uid="{00000000-0005-0000-0000-00001A1D0000}"/>
    <cellStyle name="20% - uthevingsfarge 1 3 2 3 2 2 3" xfId="7454" xr:uid="{00000000-0005-0000-0000-00001B1D0000}"/>
    <cellStyle name="20% - uthevingsfarge 1 3 2 3 2 2 3 2" xfId="7455" xr:uid="{00000000-0005-0000-0000-00001C1D0000}"/>
    <cellStyle name="20% - uthevingsfarge 1 3 2 3 2 2 4" xfId="7456" xr:uid="{00000000-0005-0000-0000-00001D1D0000}"/>
    <cellStyle name="20% - uthevingsfarge 1 3 2 3 2 3" xfId="7457" xr:uid="{00000000-0005-0000-0000-00001E1D0000}"/>
    <cellStyle name="20% - uthevingsfarge 1 3 2 3 2 3 2" xfId="7458" xr:uid="{00000000-0005-0000-0000-00001F1D0000}"/>
    <cellStyle name="20% - uthevingsfarge 1 3 2 3 2 3 2 2" xfId="7459" xr:uid="{00000000-0005-0000-0000-0000201D0000}"/>
    <cellStyle name="20% - uthevingsfarge 1 3 2 3 2 3 3" xfId="7460" xr:uid="{00000000-0005-0000-0000-0000211D0000}"/>
    <cellStyle name="20% - uthevingsfarge 1 3 2 3 2 4" xfId="7461" xr:uid="{00000000-0005-0000-0000-0000221D0000}"/>
    <cellStyle name="20% - uthevingsfarge 1 3 2 3 2 4 2" xfId="7462" xr:uid="{00000000-0005-0000-0000-0000231D0000}"/>
    <cellStyle name="20% - uthevingsfarge 1 3 2 3 2 5" xfId="7463" xr:uid="{00000000-0005-0000-0000-0000241D0000}"/>
    <cellStyle name="20% - uthevingsfarge 1 3 2 3 2_BKR quarter" xfId="7464" xr:uid="{00000000-0005-0000-0000-0000251D0000}"/>
    <cellStyle name="20% - uthevingsfarge 1 3 2 3 3" xfId="7465" xr:uid="{00000000-0005-0000-0000-0000261D0000}"/>
    <cellStyle name="20% - uthevingsfarge 1 3 2 3 3 2" xfId="7466" xr:uid="{00000000-0005-0000-0000-0000271D0000}"/>
    <cellStyle name="20% - uthevingsfarge 1 3 2 3 3 2 2" xfId="7467" xr:uid="{00000000-0005-0000-0000-0000281D0000}"/>
    <cellStyle name="20% - uthevingsfarge 1 3 2 3 3 2 2 2" xfId="7468" xr:uid="{00000000-0005-0000-0000-0000291D0000}"/>
    <cellStyle name="20% - uthevingsfarge 1 3 2 3 3 2 3" xfId="7469" xr:uid="{00000000-0005-0000-0000-00002A1D0000}"/>
    <cellStyle name="20% - uthevingsfarge 1 3 2 3 3 3" xfId="7470" xr:uid="{00000000-0005-0000-0000-00002B1D0000}"/>
    <cellStyle name="20% - uthevingsfarge 1 3 2 3 3 3 2" xfId="7471" xr:uid="{00000000-0005-0000-0000-00002C1D0000}"/>
    <cellStyle name="20% - uthevingsfarge 1 3 2 3 3 4" xfId="7472" xr:uid="{00000000-0005-0000-0000-00002D1D0000}"/>
    <cellStyle name="20% - uthevingsfarge 1 3 2 3 4" xfId="7473" xr:uid="{00000000-0005-0000-0000-00002E1D0000}"/>
    <cellStyle name="20% - uthevingsfarge 1 3 2 3 4 2" xfId="7474" xr:uid="{00000000-0005-0000-0000-00002F1D0000}"/>
    <cellStyle name="20% - uthevingsfarge 1 3 2 3 4 2 2" xfId="7475" xr:uid="{00000000-0005-0000-0000-0000301D0000}"/>
    <cellStyle name="20% - uthevingsfarge 1 3 2 3 4 3" xfId="7476" xr:uid="{00000000-0005-0000-0000-0000311D0000}"/>
    <cellStyle name="20% - uthevingsfarge 1 3 2 3 5" xfId="7477" xr:uid="{00000000-0005-0000-0000-0000321D0000}"/>
    <cellStyle name="20% - uthevingsfarge 1 3 2 3 5 2" xfId="7478" xr:uid="{00000000-0005-0000-0000-0000331D0000}"/>
    <cellStyle name="20% - uthevingsfarge 1 3 2 3 6" xfId="7479" xr:uid="{00000000-0005-0000-0000-0000341D0000}"/>
    <cellStyle name="20% - uthevingsfarge 1 3 2 3_3. Chng in credit spreads" xfId="7480" xr:uid="{00000000-0005-0000-0000-0000351D0000}"/>
    <cellStyle name="20% - uthevingsfarge 1 3 2 4" xfId="7481" xr:uid="{00000000-0005-0000-0000-0000361D0000}"/>
    <cellStyle name="20% - uthevingsfarge 1 3 2 4 2" xfId="7482" xr:uid="{00000000-0005-0000-0000-0000371D0000}"/>
    <cellStyle name="20% - uthevingsfarge 1 3 2 4 2 2" xfId="7483" xr:uid="{00000000-0005-0000-0000-0000381D0000}"/>
    <cellStyle name="20% - uthevingsfarge 1 3 2 4 2 2 2" xfId="7484" xr:uid="{00000000-0005-0000-0000-0000391D0000}"/>
    <cellStyle name="20% - uthevingsfarge 1 3 2 4 2 2 2 2" xfId="7485" xr:uid="{00000000-0005-0000-0000-00003A1D0000}"/>
    <cellStyle name="20% - uthevingsfarge 1 3 2 4 2 2 2 2 2" xfId="7486" xr:uid="{00000000-0005-0000-0000-00003B1D0000}"/>
    <cellStyle name="20% - uthevingsfarge 1 3 2 4 2 2 2 3" xfId="7487" xr:uid="{00000000-0005-0000-0000-00003C1D0000}"/>
    <cellStyle name="20% - uthevingsfarge 1 3 2 4 2 2 3" xfId="7488" xr:uid="{00000000-0005-0000-0000-00003D1D0000}"/>
    <cellStyle name="20% - uthevingsfarge 1 3 2 4 2 2 3 2" xfId="7489" xr:uid="{00000000-0005-0000-0000-00003E1D0000}"/>
    <cellStyle name="20% - uthevingsfarge 1 3 2 4 2 2 4" xfId="7490" xr:uid="{00000000-0005-0000-0000-00003F1D0000}"/>
    <cellStyle name="20% - uthevingsfarge 1 3 2 4 2 3" xfId="7491" xr:uid="{00000000-0005-0000-0000-0000401D0000}"/>
    <cellStyle name="20% - uthevingsfarge 1 3 2 4 2 3 2" xfId="7492" xr:uid="{00000000-0005-0000-0000-0000411D0000}"/>
    <cellStyle name="20% - uthevingsfarge 1 3 2 4 2 3 2 2" xfId="7493" xr:uid="{00000000-0005-0000-0000-0000421D0000}"/>
    <cellStyle name="20% - uthevingsfarge 1 3 2 4 2 3 3" xfId="7494" xr:uid="{00000000-0005-0000-0000-0000431D0000}"/>
    <cellStyle name="20% - uthevingsfarge 1 3 2 4 2 4" xfId="7495" xr:uid="{00000000-0005-0000-0000-0000441D0000}"/>
    <cellStyle name="20% - uthevingsfarge 1 3 2 4 2 4 2" xfId="7496" xr:uid="{00000000-0005-0000-0000-0000451D0000}"/>
    <cellStyle name="20% - uthevingsfarge 1 3 2 4 2 5" xfId="7497" xr:uid="{00000000-0005-0000-0000-0000461D0000}"/>
    <cellStyle name="20% - uthevingsfarge 1 3 2 4 2_BKR quarter" xfId="7498" xr:uid="{00000000-0005-0000-0000-0000471D0000}"/>
    <cellStyle name="20% - uthevingsfarge 1 3 2 4 3" xfId="7499" xr:uid="{00000000-0005-0000-0000-0000481D0000}"/>
    <cellStyle name="20% - uthevingsfarge 1 3 2 4 3 2" xfId="7500" xr:uid="{00000000-0005-0000-0000-0000491D0000}"/>
    <cellStyle name="20% - uthevingsfarge 1 3 2 4 3 2 2" xfId="7501" xr:uid="{00000000-0005-0000-0000-00004A1D0000}"/>
    <cellStyle name="20% - uthevingsfarge 1 3 2 4 3 2 2 2" xfId="7502" xr:uid="{00000000-0005-0000-0000-00004B1D0000}"/>
    <cellStyle name="20% - uthevingsfarge 1 3 2 4 3 2 3" xfId="7503" xr:uid="{00000000-0005-0000-0000-00004C1D0000}"/>
    <cellStyle name="20% - uthevingsfarge 1 3 2 4 3 3" xfId="7504" xr:uid="{00000000-0005-0000-0000-00004D1D0000}"/>
    <cellStyle name="20% - uthevingsfarge 1 3 2 4 3 3 2" xfId="7505" xr:uid="{00000000-0005-0000-0000-00004E1D0000}"/>
    <cellStyle name="20% - uthevingsfarge 1 3 2 4 3 4" xfId="7506" xr:uid="{00000000-0005-0000-0000-00004F1D0000}"/>
    <cellStyle name="20% - uthevingsfarge 1 3 2 4 4" xfId="7507" xr:uid="{00000000-0005-0000-0000-0000501D0000}"/>
    <cellStyle name="20% - uthevingsfarge 1 3 2 4 4 2" xfId="7508" xr:uid="{00000000-0005-0000-0000-0000511D0000}"/>
    <cellStyle name="20% - uthevingsfarge 1 3 2 4 4 2 2" xfId="7509" xr:uid="{00000000-0005-0000-0000-0000521D0000}"/>
    <cellStyle name="20% - uthevingsfarge 1 3 2 4 4 3" xfId="7510" xr:uid="{00000000-0005-0000-0000-0000531D0000}"/>
    <cellStyle name="20% - uthevingsfarge 1 3 2 4 5" xfId="7511" xr:uid="{00000000-0005-0000-0000-0000541D0000}"/>
    <cellStyle name="20% - uthevingsfarge 1 3 2 4 5 2" xfId="7512" xr:uid="{00000000-0005-0000-0000-0000551D0000}"/>
    <cellStyle name="20% - uthevingsfarge 1 3 2 4 6" xfId="7513" xr:uid="{00000000-0005-0000-0000-0000561D0000}"/>
    <cellStyle name="20% - uthevingsfarge 1 3 2 4_3. Chng in credit spreads" xfId="7514" xr:uid="{00000000-0005-0000-0000-0000571D0000}"/>
    <cellStyle name="20% - uthevingsfarge 1 3 2 5" xfId="7515" xr:uid="{00000000-0005-0000-0000-0000581D0000}"/>
    <cellStyle name="20% - uthevingsfarge 1 3 2 5 2" xfId="7516" xr:uid="{00000000-0005-0000-0000-0000591D0000}"/>
    <cellStyle name="20% - uthevingsfarge 1 3 2 5 2 2" xfId="7517" xr:uid="{00000000-0005-0000-0000-00005A1D0000}"/>
    <cellStyle name="20% - uthevingsfarge 1 3 2 5 2 2 2" xfId="7518" xr:uid="{00000000-0005-0000-0000-00005B1D0000}"/>
    <cellStyle name="20% - uthevingsfarge 1 3 2 5 2 2 2 2" xfId="7519" xr:uid="{00000000-0005-0000-0000-00005C1D0000}"/>
    <cellStyle name="20% - uthevingsfarge 1 3 2 5 2 2 3" xfId="7520" xr:uid="{00000000-0005-0000-0000-00005D1D0000}"/>
    <cellStyle name="20% - uthevingsfarge 1 3 2 5 2 3" xfId="7521" xr:uid="{00000000-0005-0000-0000-00005E1D0000}"/>
    <cellStyle name="20% - uthevingsfarge 1 3 2 5 2 3 2" xfId="7522" xr:uid="{00000000-0005-0000-0000-00005F1D0000}"/>
    <cellStyle name="20% - uthevingsfarge 1 3 2 5 2 4" xfId="7523" xr:uid="{00000000-0005-0000-0000-0000601D0000}"/>
    <cellStyle name="20% - uthevingsfarge 1 3 2 5 3" xfId="7524" xr:uid="{00000000-0005-0000-0000-0000611D0000}"/>
    <cellStyle name="20% - uthevingsfarge 1 3 2 5 3 2" xfId="7525" xr:uid="{00000000-0005-0000-0000-0000621D0000}"/>
    <cellStyle name="20% - uthevingsfarge 1 3 2 5 3 2 2" xfId="7526" xr:uid="{00000000-0005-0000-0000-0000631D0000}"/>
    <cellStyle name="20% - uthevingsfarge 1 3 2 5 3 3" xfId="7527" xr:uid="{00000000-0005-0000-0000-0000641D0000}"/>
    <cellStyle name="20% - uthevingsfarge 1 3 2 5 4" xfId="7528" xr:uid="{00000000-0005-0000-0000-0000651D0000}"/>
    <cellStyle name="20% - uthevingsfarge 1 3 2 5 4 2" xfId="7529" xr:uid="{00000000-0005-0000-0000-0000661D0000}"/>
    <cellStyle name="20% - uthevingsfarge 1 3 2 5 5" xfId="7530" xr:uid="{00000000-0005-0000-0000-0000671D0000}"/>
    <cellStyle name="20% - uthevingsfarge 1 3 2 5_BKR quarter" xfId="7531" xr:uid="{00000000-0005-0000-0000-0000681D0000}"/>
    <cellStyle name="20% - uthevingsfarge 1 3 2 6" xfId="7532" xr:uid="{00000000-0005-0000-0000-0000691D0000}"/>
    <cellStyle name="20% - uthevingsfarge 1 3 2 6 2" xfId="7533" xr:uid="{00000000-0005-0000-0000-00006A1D0000}"/>
    <cellStyle name="20% - uthevingsfarge 1 3 2 6 2 2" xfId="7534" xr:uid="{00000000-0005-0000-0000-00006B1D0000}"/>
    <cellStyle name="20% - uthevingsfarge 1 3 2 6 2 2 2" xfId="7535" xr:uid="{00000000-0005-0000-0000-00006C1D0000}"/>
    <cellStyle name="20% - uthevingsfarge 1 3 2 6 2 3" xfId="7536" xr:uid="{00000000-0005-0000-0000-00006D1D0000}"/>
    <cellStyle name="20% - uthevingsfarge 1 3 2 6 3" xfId="7537" xr:uid="{00000000-0005-0000-0000-00006E1D0000}"/>
    <cellStyle name="20% - uthevingsfarge 1 3 2 6 3 2" xfId="7538" xr:uid="{00000000-0005-0000-0000-00006F1D0000}"/>
    <cellStyle name="20% - uthevingsfarge 1 3 2 6 4" xfId="7539" xr:uid="{00000000-0005-0000-0000-0000701D0000}"/>
    <cellStyle name="20% - uthevingsfarge 1 3 2 7" xfId="7540" xr:uid="{00000000-0005-0000-0000-0000711D0000}"/>
    <cellStyle name="20% - uthevingsfarge 1 3 2 7 2" xfId="7541" xr:uid="{00000000-0005-0000-0000-0000721D0000}"/>
    <cellStyle name="20% - uthevingsfarge 1 3 2 7 2 2" xfId="7542" xr:uid="{00000000-0005-0000-0000-0000731D0000}"/>
    <cellStyle name="20% - uthevingsfarge 1 3 2 7 3" xfId="7543" xr:uid="{00000000-0005-0000-0000-0000741D0000}"/>
    <cellStyle name="20% - uthevingsfarge 1 3 2 8" xfId="7544" xr:uid="{00000000-0005-0000-0000-0000751D0000}"/>
    <cellStyle name="20% - uthevingsfarge 1 3 2 8 2" xfId="7545" xr:uid="{00000000-0005-0000-0000-0000761D0000}"/>
    <cellStyle name="20% - uthevingsfarge 1 3 2 9" xfId="7546" xr:uid="{00000000-0005-0000-0000-0000771D0000}"/>
    <cellStyle name="20% - uthevingsfarge 1 3 2_3. Chng in credit spreads" xfId="7547" xr:uid="{00000000-0005-0000-0000-0000781D0000}"/>
    <cellStyle name="20% - uthevingsfarge 1 3 3" xfId="7548" xr:uid="{00000000-0005-0000-0000-0000791D0000}"/>
    <cellStyle name="20% - uthevingsfarge 1 3 3 10" xfId="7549" xr:uid="{00000000-0005-0000-0000-00007A1D0000}"/>
    <cellStyle name="20% - uthevingsfarge 1 3 3 11" xfId="7550" xr:uid="{00000000-0005-0000-0000-00007B1D0000}"/>
    <cellStyle name="20% - uthevingsfarge 1 3 3 2" xfId="7551" xr:uid="{00000000-0005-0000-0000-00007C1D0000}"/>
    <cellStyle name="20% - uthevingsfarge 1 3 3 2 2" xfId="7552" xr:uid="{00000000-0005-0000-0000-00007D1D0000}"/>
    <cellStyle name="20% - uthevingsfarge 1 3 3 2 2 2" xfId="7553" xr:uid="{00000000-0005-0000-0000-00007E1D0000}"/>
    <cellStyle name="20% - uthevingsfarge 1 3 3 2 2 2 2" xfId="7554" xr:uid="{00000000-0005-0000-0000-00007F1D0000}"/>
    <cellStyle name="20% - uthevingsfarge 1 3 3 2 2 2 2 2" xfId="7555" xr:uid="{00000000-0005-0000-0000-0000801D0000}"/>
    <cellStyle name="20% - uthevingsfarge 1 3 3 2 2 2 2 2 2" xfId="7556" xr:uid="{00000000-0005-0000-0000-0000811D0000}"/>
    <cellStyle name="20% - uthevingsfarge 1 3 3 2 2 2 2 2 2 2" xfId="7557" xr:uid="{00000000-0005-0000-0000-0000821D0000}"/>
    <cellStyle name="20% - uthevingsfarge 1 3 3 2 2 2 2 2 3" xfId="7558" xr:uid="{00000000-0005-0000-0000-0000831D0000}"/>
    <cellStyle name="20% - uthevingsfarge 1 3 3 2 2 2 2 3" xfId="7559" xr:uid="{00000000-0005-0000-0000-0000841D0000}"/>
    <cellStyle name="20% - uthevingsfarge 1 3 3 2 2 2 2 3 2" xfId="7560" xr:uid="{00000000-0005-0000-0000-0000851D0000}"/>
    <cellStyle name="20% - uthevingsfarge 1 3 3 2 2 2 2 4" xfId="7561" xr:uid="{00000000-0005-0000-0000-0000861D0000}"/>
    <cellStyle name="20% - uthevingsfarge 1 3 3 2 2 2 3" xfId="7562" xr:uid="{00000000-0005-0000-0000-0000871D0000}"/>
    <cellStyle name="20% - uthevingsfarge 1 3 3 2 2 2 3 2" xfId="7563" xr:uid="{00000000-0005-0000-0000-0000881D0000}"/>
    <cellStyle name="20% - uthevingsfarge 1 3 3 2 2 2 3 2 2" xfId="7564" xr:uid="{00000000-0005-0000-0000-0000891D0000}"/>
    <cellStyle name="20% - uthevingsfarge 1 3 3 2 2 2 3 3" xfId="7565" xr:uid="{00000000-0005-0000-0000-00008A1D0000}"/>
    <cellStyle name="20% - uthevingsfarge 1 3 3 2 2 2 4" xfId="7566" xr:uid="{00000000-0005-0000-0000-00008B1D0000}"/>
    <cellStyle name="20% - uthevingsfarge 1 3 3 2 2 2 4 2" xfId="7567" xr:uid="{00000000-0005-0000-0000-00008C1D0000}"/>
    <cellStyle name="20% - uthevingsfarge 1 3 3 2 2 2 5" xfId="7568" xr:uid="{00000000-0005-0000-0000-00008D1D0000}"/>
    <cellStyle name="20% - uthevingsfarge 1 3 3 2 2 2_BKR quarter" xfId="7569" xr:uid="{00000000-0005-0000-0000-00008E1D0000}"/>
    <cellStyle name="20% - uthevingsfarge 1 3 3 2 2 3" xfId="7570" xr:uid="{00000000-0005-0000-0000-00008F1D0000}"/>
    <cellStyle name="20% - uthevingsfarge 1 3 3 2 2 3 2" xfId="7571" xr:uid="{00000000-0005-0000-0000-0000901D0000}"/>
    <cellStyle name="20% - uthevingsfarge 1 3 3 2 2 3 2 2" xfId="7572" xr:uid="{00000000-0005-0000-0000-0000911D0000}"/>
    <cellStyle name="20% - uthevingsfarge 1 3 3 2 2 3 2 2 2" xfId="7573" xr:uid="{00000000-0005-0000-0000-0000921D0000}"/>
    <cellStyle name="20% - uthevingsfarge 1 3 3 2 2 3 2 3" xfId="7574" xr:uid="{00000000-0005-0000-0000-0000931D0000}"/>
    <cellStyle name="20% - uthevingsfarge 1 3 3 2 2 3 3" xfId="7575" xr:uid="{00000000-0005-0000-0000-0000941D0000}"/>
    <cellStyle name="20% - uthevingsfarge 1 3 3 2 2 3 3 2" xfId="7576" xr:uid="{00000000-0005-0000-0000-0000951D0000}"/>
    <cellStyle name="20% - uthevingsfarge 1 3 3 2 2 3 4" xfId="7577" xr:uid="{00000000-0005-0000-0000-0000961D0000}"/>
    <cellStyle name="20% - uthevingsfarge 1 3 3 2 2 4" xfId="7578" xr:uid="{00000000-0005-0000-0000-0000971D0000}"/>
    <cellStyle name="20% - uthevingsfarge 1 3 3 2 2 4 2" xfId="7579" xr:uid="{00000000-0005-0000-0000-0000981D0000}"/>
    <cellStyle name="20% - uthevingsfarge 1 3 3 2 2 4 2 2" xfId="7580" xr:uid="{00000000-0005-0000-0000-0000991D0000}"/>
    <cellStyle name="20% - uthevingsfarge 1 3 3 2 2 4 3" xfId="7581" xr:uid="{00000000-0005-0000-0000-00009A1D0000}"/>
    <cellStyle name="20% - uthevingsfarge 1 3 3 2 2 5" xfId="7582" xr:uid="{00000000-0005-0000-0000-00009B1D0000}"/>
    <cellStyle name="20% - uthevingsfarge 1 3 3 2 2 5 2" xfId="7583" xr:uid="{00000000-0005-0000-0000-00009C1D0000}"/>
    <cellStyle name="20% - uthevingsfarge 1 3 3 2 2 6" xfId="7584" xr:uid="{00000000-0005-0000-0000-00009D1D0000}"/>
    <cellStyle name="20% - uthevingsfarge 1 3 3 2 2_3. Chng in credit spreads" xfId="7585" xr:uid="{00000000-0005-0000-0000-00009E1D0000}"/>
    <cellStyle name="20% - uthevingsfarge 1 3 3 2 3" xfId="7586" xr:uid="{00000000-0005-0000-0000-00009F1D0000}"/>
    <cellStyle name="20% - uthevingsfarge 1 3 3 2 3 2" xfId="7587" xr:uid="{00000000-0005-0000-0000-0000A01D0000}"/>
    <cellStyle name="20% - uthevingsfarge 1 3 3 2 3 2 2" xfId="7588" xr:uid="{00000000-0005-0000-0000-0000A11D0000}"/>
    <cellStyle name="20% - uthevingsfarge 1 3 3 2 3 2 2 2" xfId="7589" xr:uid="{00000000-0005-0000-0000-0000A21D0000}"/>
    <cellStyle name="20% - uthevingsfarge 1 3 3 2 3 2 2 2 2" xfId="7590" xr:uid="{00000000-0005-0000-0000-0000A31D0000}"/>
    <cellStyle name="20% - uthevingsfarge 1 3 3 2 3 2 2 2 2 2" xfId="7591" xr:uid="{00000000-0005-0000-0000-0000A41D0000}"/>
    <cellStyle name="20% - uthevingsfarge 1 3 3 2 3 2 2 2 3" xfId="7592" xr:uid="{00000000-0005-0000-0000-0000A51D0000}"/>
    <cellStyle name="20% - uthevingsfarge 1 3 3 2 3 2 2 3" xfId="7593" xr:uid="{00000000-0005-0000-0000-0000A61D0000}"/>
    <cellStyle name="20% - uthevingsfarge 1 3 3 2 3 2 2 3 2" xfId="7594" xr:uid="{00000000-0005-0000-0000-0000A71D0000}"/>
    <cellStyle name="20% - uthevingsfarge 1 3 3 2 3 2 2 4" xfId="7595" xr:uid="{00000000-0005-0000-0000-0000A81D0000}"/>
    <cellStyle name="20% - uthevingsfarge 1 3 3 2 3 2 3" xfId="7596" xr:uid="{00000000-0005-0000-0000-0000A91D0000}"/>
    <cellStyle name="20% - uthevingsfarge 1 3 3 2 3 2 3 2" xfId="7597" xr:uid="{00000000-0005-0000-0000-0000AA1D0000}"/>
    <cellStyle name="20% - uthevingsfarge 1 3 3 2 3 2 3 2 2" xfId="7598" xr:uid="{00000000-0005-0000-0000-0000AB1D0000}"/>
    <cellStyle name="20% - uthevingsfarge 1 3 3 2 3 2 3 3" xfId="7599" xr:uid="{00000000-0005-0000-0000-0000AC1D0000}"/>
    <cellStyle name="20% - uthevingsfarge 1 3 3 2 3 2 4" xfId="7600" xr:uid="{00000000-0005-0000-0000-0000AD1D0000}"/>
    <cellStyle name="20% - uthevingsfarge 1 3 3 2 3 2 4 2" xfId="7601" xr:uid="{00000000-0005-0000-0000-0000AE1D0000}"/>
    <cellStyle name="20% - uthevingsfarge 1 3 3 2 3 2 5" xfId="7602" xr:uid="{00000000-0005-0000-0000-0000AF1D0000}"/>
    <cellStyle name="20% - uthevingsfarge 1 3 3 2 3 2_BKR quarter" xfId="7603" xr:uid="{00000000-0005-0000-0000-0000B01D0000}"/>
    <cellStyle name="20% - uthevingsfarge 1 3 3 2 3 3" xfId="7604" xr:uid="{00000000-0005-0000-0000-0000B11D0000}"/>
    <cellStyle name="20% - uthevingsfarge 1 3 3 2 3 3 2" xfId="7605" xr:uid="{00000000-0005-0000-0000-0000B21D0000}"/>
    <cellStyle name="20% - uthevingsfarge 1 3 3 2 3 3 2 2" xfId="7606" xr:uid="{00000000-0005-0000-0000-0000B31D0000}"/>
    <cellStyle name="20% - uthevingsfarge 1 3 3 2 3 3 2 2 2" xfId="7607" xr:uid="{00000000-0005-0000-0000-0000B41D0000}"/>
    <cellStyle name="20% - uthevingsfarge 1 3 3 2 3 3 2 3" xfId="7608" xr:uid="{00000000-0005-0000-0000-0000B51D0000}"/>
    <cellStyle name="20% - uthevingsfarge 1 3 3 2 3 3 3" xfId="7609" xr:uid="{00000000-0005-0000-0000-0000B61D0000}"/>
    <cellStyle name="20% - uthevingsfarge 1 3 3 2 3 3 3 2" xfId="7610" xr:uid="{00000000-0005-0000-0000-0000B71D0000}"/>
    <cellStyle name="20% - uthevingsfarge 1 3 3 2 3 3 4" xfId="7611" xr:uid="{00000000-0005-0000-0000-0000B81D0000}"/>
    <cellStyle name="20% - uthevingsfarge 1 3 3 2 3 4" xfId="7612" xr:uid="{00000000-0005-0000-0000-0000B91D0000}"/>
    <cellStyle name="20% - uthevingsfarge 1 3 3 2 3 4 2" xfId="7613" xr:uid="{00000000-0005-0000-0000-0000BA1D0000}"/>
    <cellStyle name="20% - uthevingsfarge 1 3 3 2 3 4 2 2" xfId="7614" xr:uid="{00000000-0005-0000-0000-0000BB1D0000}"/>
    <cellStyle name="20% - uthevingsfarge 1 3 3 2 3 4 3" xfId="7615" xr:uid="{00000000-0005-0000-0000-0000BC1D0000}"/>
    <cellStyle name="20% - uthevingsfarge 1 3 3 2 3 5" xfId="7616" xr:uid="{00000000-0005-0000-0000-0000BD1D0000}"/>
    <cellStyle name="20% - uthevingsfarge 1 3 3 2 3 5 2" xfId="7617" xr:uid="{00000000-0005-0000-0000-0000BE1D0000}"/>
    <cellStyle name="20% - uthevingsfarge 1 3 3 2 3 6" xfId="7618" xr:uid="{00000000-0005-0000-0000-0000BF1D0000}"/>
    <cellStyle name="20% - uthevingsfarge 1 3 3 2 3_3. Chng in credit spreads" xfId="7619" xr:uid="{00000000-0005-0000-0000-0000C01D0000}"/>
    <cellStyle name="20% - uthevingsfarge 1 3 3 2 4" xfId="7620" xr:uid="{00000000-0005-0000-0000-0000C11D0000}"/>
    <cellStyle name="20% - uthevingsfarge 1 3 3 2 4 2" xfId="7621" xr:uid="{00000000-0005-0000-0000-0000C21D0000}"/>
    <cellStyle name="20% - uthevingsfarge 1 3 3 2 4 2 2" xfId="7622" xr:uid="{00000000-0005-0000-0000-0000C31D0000}"/>
    <cellStyle name="20% - uthevingsfarge 1 3 3 2 4 2 2 2" xfId="7623" xr:uid="{00000000-0005-0000-0000-0000C41D0000}"/>
    <cellStyle name="20% - uthevingsfarge 1 3 3 2 4 2 2 2 2" xfId="7624" xr:uid="{00000000-0005-0000-0000-0000C51D0000}"/>
    <cellStyle name="20% - uthevingsfarge 1 3 3 2 4 2 2 3" xfId="7625" xr:uid="{00000000-0005-0000-0000-0000C61D0000}"/>
    <cellStyle name="20% - uthevingsfarge 1 3 3 2 4 2 3" xfId="7626" xr:uid="{00000000-0005-0000-0000-0000C71D0000}"/>
    <cellStyle name="20% - uthevingsfarge 1 3 3 2 4 2 3 2" xfId="7627" xr:uid="{00000000-0005-0000-0000-0000C81D0000}"/>
    <cellStyle name="20% - uthevingsfarge 1 3 3 2 4 2 4" xfId="7628" xr:uid="{00000000-0005-0000-0000-0000C91D0000}"/>
    <cellStyle name="20% - uthevingsfarge 1 3 3 2 4 3" xfId="7629" xr:uid="{00000000-0005-0000-0000-0000CA1D0000}"/>
    <cellStyle name="20% - uthevingsfarge 1 3 3 2 4 3 2" xfId="7630" xr:uid="{00000000-0005-0000-0000-0000CB1D0000}"/>
    <cellStyle name="20% - uthevingsfarge 1 3 3 2 4 3 2 2" xfId="7631" xr:uid="{00000000-0005-0000-0000-0000CC1D0000}"/>
    <cellStyle name="20% - uthevingsfarge 1 3 3 2 4 3 3" xfId="7632" xr:uid="{00000000-0005-0000-0000-0000CD1D0000}"/>
    <cellStyle name="20% - uthevingsfarge 1 3 3 2 4 4" xfId="7633" xr:uid="{00000000-0005-0000-0000-0000CE1D0000}"/>
    <cellStyle name="20% - uthevingsfarge 1 3 3 2 4 4 2" xfId="7634" xr:uid="{00000000-0005-0000-0000-0000CF1D0000}"/>
    <cellStyle name="20% - uthevingsfarge 1 3 3 2 4 5" xfId="7635" xr:uid="{00000000-0005-0000-0000-0000D01D0000}"/>
    <cellStyle name="20% - uthevingsfarge 1 3 3 2 4_BKR quarter" xfId="7636" xr:uid="{00000000-0005-0000-0000-0000D11D0000}"/>
    <cellStyle name="20% - uthevingsfarge 1 3 3 2 5" xfId="7637" xr:uid="{00000000-0005-0000-0000-0000D21D0000}"/>
    <cellStyle name="20% - uthevingsfarge 1 3 3 2 5 2" xfId="7638" xr:uid="{00000000-0005-0000-0000-0000D31D0000}"/>
    <cellStyle name="20% - uthevingsfarge 1 3 3 2 5 2 2" xfId="7639" xr:uid="{00000000-0005-0000-0000-0000D41D0000}"/>
    <cellStyle name="20% - uthevingsfarge 1 3 3 2 5 2 2 2" xfId="7640" xr:uid="{00000000-0005-0000-0000-0000D51D0000}"/>
    <cellStyle name="20% - uthevingsfarge 1 3 3 2 5 2 3" xfId="7641" xr:uid="{00000000-0005-0000-0000-0000D61D0000}"/>
    <cellStyle name="20% - uthevingsfarge 1 3 3 2 5 3" xfId="7642" xr:uid="{00000000-0005-0000-0000-0000D71D0000}"/>
    <cellStyle name="20% - uthevingsfarge 1 3 3 2 5 3 2" xfId="7643" xr:uid="{00000000-0005-0000-0000-0000D81D0000}"/>
    <cellStyle name="20% - uthevingsfarge 1 3 3 2 5 4" xfId="7644" xr:uid="{00000000-0005-0000-0000-0000D91D0000}"/>
    <cellStyle name="20% - uthevingsfarge 1 3 3 2 6" xfId="7645" xr:uid="{00000000-0005-0000-0000-0000DA1D0000}"/>
    <cellStyle name="20% - uthevingsfarge 1 3 3 2 6 2" xfId="7646" xr:uid="{00000000-0005-0000-0000-0000DB1D0000}"/>
    <cellStyle name="20% - uthevingsfarge 1 3 3 2 6 2 2" xfId="7647" xr:uid="{00000000-0005-0000-0000-0000DC1D0000}"/>
    <cellStyle name="20% - uthevingsfarge 1 3 3 2 6 3" xfId="7648" xr:uid="{00000000-0005-0000-0000-0000DD1D0000}"/>
    <cellStyle name="20% - uthevingsfarge 1 3 3 2 7" xfId="7649" xr:uid="{00000000-0005-0000-0000-0000DE1D0000}"/>
    <cellStyle name="20% - uthevingsfarge 1 3 3 2 7 2" xfId="7650" xr:uid="{00000000-0005-0000-0000-0000DF1D0000}"/>
    <cellStyle name="20% - uthevingsfarge 1 3 3 2 8" xfId="7651" xr:uid="{00000000-0005-0000-0000-0000E01D0000}"/>
    <cellStyle name="20% - uthevingsfarge 1 3 3 2_3. Chng in credit spreads" xfId="7652" xr:uid="{00000000-0005-0000-0000-0000E11D0000}"/>
    <cellStyle name="20% - uthevingsfarge 1 3 3 3" xfId="7653" xr:uid="{00000000-0005-0000-0000-0000E21D0000}"/>
    <cellStyle name="20% - uthevingsfarge 1 3 3 3 2" xfId="7654" xr:uid="{00000000-0005-0000-0000-0000E31D0000}"/>
    <cellStyle name="20% - uthevingsfarge 1 3 3 3 2 2" xfId="7655" xr:uid="{00000000-0005-0000-0000-0000E41D0000}"/>
    <cellStyle name="20% - uthevingsfarge 1 3 3 3 2 2 2" xfId="7656" xr:uid="{00000000-0005-0000-0000-0000E51D0000}"/>
    <cellStyle name="20% - uthevingsfarge 1 3 3 3 2 2 2 2" xfId="7657" xr:uid="{00000000-0005-0000-0000-0000E61D0000}"/>
    <cellStyle name="20% - uthevingsfarge 1 3 3 3 2 2 2 2 2" xfId="7658" xr:uid="{00000000-0005-0000-0000-0000E71D0000}"/>
    <cellStyle name="20% - uthevingsfarge 1 3 3 3 2 2 2 3" xfId="7659" xr:uid="{00000000-0005-0000-0000-0000E81D0000}"/>
    <cellStyle name="20% - uthevingsfarge 1 3 3 3 2 2 3" xfId="7660" xr:uid="{00000000-0005-0000-0000-0000E91D0000}"/>
    <cellStyle name="20% - uthevingsfarge 1 3 3 3 2 2 3 2" xfId="7661" xr:uid="{00000000-0005-0000-0000-0000EA1D0000}"/>
    <cellStyle name="20% - uthevingsfarge 1 3 3 3 2 2 4" xfId="7662" xr:uid="{00000000-0005-0000-0000-0000EB1D0000}"/>
    <cellStyle name="20% - uthevingsfarge 1 3 3 3 2 3" xfId="7663" xr:uid="{00000000-0005-0000-0000-0000EC1D0000}"/>
    <cellStyle name="20% - uthevingsfarge 1 3 3 3 2 3 2" xfId="7664" xr:uid="{00000000-0005-0000-0000-0000ED1D0000}"/>
    <cellStyle name="20% - uthevingsfarge 1 3 3 3 2 3 2 2" xfId="7665" xr:uid="{00000000-0005-0000-0000-0000EE1D0000}"/>
    <cellStyle name="20% - uthevingsfarge 1 3 3 3 2 3 3" xfId="7666" xr:uid="{00000000-0005-0000-0000-0000EF1D0000}"/>
    <cellStyle name="20% - uthevingsfarge 1 3 3 3 2 4" xfId="7667" xr:uid="{00000000-0005-0000-0000-0000F01D0000}"/>
    <cellStyle name="20% - uthevingsfarge 1 3 3 3 2 4 2" xfId="7668" xr:uid="{00000000-0005-0000-0000-0000F11D0000}"/>
    <cellStyle name="20% - uthevingsfarge 1 3 3 3 2 5" xfId="7669" xr:uid="{00000000-0005-0000-0000-0000F21D0000}"/>
    <cellStyle name="20% - uthevingsfarge 1 3 3 3 2_BKR quarter" xfId="7670" xr:uid="{00000000-0005-0000-0000-0000F31D0000}"/>
    <cellStyle name="20% - uthevingsfarge 1 3 3 3 3" xfId="7671" xr:uid="{00000000-0005-0000-0000-0000F41D0000}"/>
    <cellStyle name="20% - uthevingsfarge 1 3 3 3 3 2" xfId="7672" xr:uid="{00000000-0005-0000-0000-0000F51D0000}"/>
    <cellStyle name="20% - uthevingsfarge 1 3 3 3 3 2 2" xfId="7673" xr:uid="{00000000-0005-0000-0000-0000F61D0000}"/>
    <cellStyle name="20% - uthevingsfarge 1 3 3 3 3 2 2 2" xfId="7674" xr:uid="{00000000-0005-0000-0000-0000F71D0000}"/>
    <cellStyle name="20% - uthevingsfarge 1 3 3 3 3 2 3" xfId="7675" xr:uid="{00000000-0005-0000-0000-0000F81D0000}"/>
    <cellStyle name="20% - uthevingsfarge 1 3 3 3 3 3" xfId="7676" xr:uid="{00000000-0005-0000-0000-0000F91D0000}"/>
    <cellStyle name="20% - uthevingsfarge 1 3 3 3 3 3 2" xfId="7677" xr:uid="{00000000-0005-0000-0000-0000FA1D0000}"/>
    <cellStyle name="20% - uthevingsfarge 1 3 3 3 3 4" xfId="7678" xr:uid="{00000000-0005-0000-0000-0000FB1D0000}"/>
    <cellStyle name="20% - uthevingsfarge 1 3 3 3 4" xfId="7679" xr:uid="{00000000-0005-0000-0000-0000FC1D0000}"/>
    <cellStyle name="20% - uthevingsfarge 1 3 3 3 4 2" xfId="7680" xr:uid="{00000000-0005-0000-0000-0000FD1D0000}"/>
    <cellStyle name="20% - uthevingsfarge 1 3 3 3 4 2 2" xfId="7681" xr:uid="{00000000-0005-0000-0000-0000FE1D0000}"/>
    <cellStyle name="20% - uthevingsfarge 1 3 3 3 4 3" xfId="7682" xr:uid="{00000000-0005-0000-0000-0000FF1D0000}"/>
    <cellStyle name="20% - uthevingsfarge 1 3 3 3 5" xfId="7683" xr:uid="{00000000-0005-0000-0000-0000001E0000}"/>
    <cellStyle name="20% - uthevingsfarge 1 3 3 3 5 2" xfId="7684" xr:uid="{00000000-0005-0000-0000-0000011E0000}"/>
    <cellStyle name="20% - uthevingsfarge 1 3 3 3 6" xfId="7685" xr:uid="{00000000-0005-0000-0000-0000021E0000}"/>
    <cellStyle name="20% - uthevingsfarge 1 3 3 3_3. Chng in credit spreads" xfId="7686" xr:uid="{00000000-0005-0000-0000-0000031E0000}"/>
    <cellStyle name="20% - uthevingsfarge 1 3 3 4" xfId="7687" xr:uid="{00000000-0005-0000-0000-0000041E0000}"/>
    <cellStyle name="20% - uthevingsfarge 1 3 3 4 2" xfId="7688" xr:uid="{00000000-0005-0000-0000-0000051E0000}"/>
    <cellStyle name="20% - uthevingsfarge 1 3 3 4 2 2" xfId="7689" xr:uid="{00000000-0005-0000-0000-0000061E0000}"/>
    <cellStyle name="20% - uthevingsfarge 1 3 3 4 2 2 2" xfId="7690" xr:uid="{00000000-0005-0000-0000-0000071E0000}"/>
    <cellStyle name="20% - uthevingsfarge 1 3 3 4 2 2 2 2" xfId="7691" xr:uid="{00000000-0005-0000-0000-0000081E0000}"/>
    <cellStyle name="20% - uthevingsfarge 1 3 3 4 2 2 2 2 2" xfId="7692" xr:uid="{00000000-0005-0000-0000-0000091E0000}"/>
    <cellStyle name="20% - uthevingsfarge 1 3 3 4 2 2 2 3" xfId="7693" xr:uid="{00000000-0005-0000-0000-00000A1E0000}"/>
    <cellStyle name="20% - uthevingsfarge 1 3 3 4 2 2 3" xfId="7694" xr:uid="{00000000-0005-0000-0000-00000B1E0000}"/>
    <cellStyle name="20% - uthevingsfarge 1 3 3 4 2 2 3 2" xfId="7695" xr:uid="{00000000-0005-0000-0000-00000C1E0000}"/>
    <cellStyle name="20% - uthevingsfarge 1 3 3 4 2 2 4" xfId="7696" xr:uid="{00000000-0005-0000-0000-00000D1E0000}"/>
    <cellStyle name="20% - uthevingsfarge 1 3 3 4 2 3" xfId="7697" xr:uid="{00000000-0005-0000-0000-00000E1E0000}"/>
    <cellStyle name="20% - uthevingsfarge 1 3 3 4 2 3 2" xfId="7698" xr:uid="{00000000-0005-0000-0000-00000F1E0000}"/>
    <cellStyle name="20% - uthevingsfarge 1 3 3 4 2 3 2 2" xfId="7699" xr:uid="{00000000-0005-0000-0000-0000101E0000}"/>
    <cellStyle name="20% - uthevingsfarge 1 3 3 4 2 3 3" xfId="7700" xr:uid="{00000000-0005-0000-0000-0000111E0000}"/>
    <cellStyle name="20% - uthevingsfarge 1 3 3 4 2 4" xfId="7701" xr:uid="{00000000-0005-0000-0000-0000121E0000}"/>
    <cellStyle name="20% - uthevingsfarge 1 3 3 4 2 4 2" xfId="7702" xr:uid="{00000000-0005-0000-0000-0000131E0000}"/>
    <cellStyle name="20% - uthevingsfarge 1 3 3 4 2 5" xfId="7703" xr:uid="{00000000-0005-0000-0000-0000141E0000}"/>
    <cellStyle name="20% - uthevingsfarge 1 3 3 4 2_BKR quarter" xfId="7704" xr:uid="{00000000-0005-0000-0000-0000151E0000}"/>
    <cellStyle name="20% - uthevingsfarge 1 3 3 4 3" xfId="7705" xr:uid="{00000000-0005-0000-0000-0000161E0000}"/>
    <cellStyle name="20% - uthevingsfarge 1 3 3 4 3 2" xfId="7706" xr:uid="{00000000-0005-0000-0000-0000171E0000}"/>
    <cellStyle name="20% - uthevingsfarge 1 3 3 4 3 2 2" xfId="7707" xr:uid="{00000000-0005-0000-0000-0000181E0000}"/>
    <cellStyle name="20% - uthevingsfarge 1 3 3 4 3 2 2 2" xfId="7708" xr:uid="{00000000-0005-0000-0000-0000191E0000}"/>
    <cellStyle name="20% - uthevingsfarge 1 3 3 4 3 2 3" xfId="7709" xr:uid="{00000000-0005-0000-0000-00001A1E0000}"/>
    <cellStyle name="20% - uthevingsfarge 1 3 3 4 3 3" xfId="7710" xr:uid="{00000000-0005-0000-0000-00001B1E0000}"/>
    <cellStyle name="20% - uthevingsfarge 1 3 3 4 3 3 2" xfId="7711" xr:uid="{00000000-0005-0000-0000-00001C1E0000}"/>
    <cellStyle name="20% - uthevingsfarge 1 3 3 4 3 4" xfId="7712" xr:uid="{00000000-0005-0000-0000-00001D1E0000}"/>
    <cellStyle name="20% - uthevingsfarge 1 3 3 4 4" xfId="7713" xr:uid="{00000000-0005-0000-0000-00001E1E0000}"/>
    <cellStyle name="20% - uthevingsfarge 1 3 3 4 4 2" xfId="7714" xr:uid="{00000000-0005-0000-0000-00001F1E0000}"/>
    <cellStyle name="20% - uthevingsfarge 1 3 3 4 4 2 2" xfId="7715" xr:uid="{00000000-0005-0000-0000-0000201E0000}"/>
    <cellStyle name="20% - uthevingsfarge 1 3 3 4 4 3" xfId="7716" xr:uid="{00000000-0005-0000-0000-0000211E0000}"/>
    <cellStyle name="20% - uthevingsfarge 1 3 3 4 5" xfId="7717" xr:uid="{00000000-0005-0000-0000-0000221E0000}"/>
    <cellStyle name="20% - uthevingsfarge 1 3 3 4 5 2" xfId="7718" xr:uid="{00000000-0005-0000-0000-0000231E0000}"/>
    <cellStyle name="20% - uthevingsfarge 1 3 3 4 6" xfId="7719" xr:uid="{00000000-0005-0000-0000-0000241E0000}"/>
    <cellStyle name="20% - uthevingsfarge 1 3 3 4_3. Chng in credit spreads" xfId="7720" xr:uid="{00000000-0005-0000-0000-0000251E0000}"/>
    <cellStyle name="20% - uthevingsfarge 1 3 3 5" xfId="7721" xr:uid="{00000000-0005-0000-0000-0000261E0000}"/>
    <cellStyle name="20% - uthevingsfarge 1 3 3 5 2" xfId="7722" xr:uid="{00000000-0005-0000-0000-0000271E0000}"/>
    <cellStyle name="20% - uthevingsfarge 1 3 3 5 2 2" xfId="7723" xr:uid="{00000000-0005-0000-0000-0000281E0000}"/>
    <cellStyle name="20% - uthevingsfarge 1 3 3 5 2 2 2" xfId="7724" xr:uid="{00000000-0005-0000-0000-0000291E0000}"/>
    <cellStyle name="20% - uthevingsfarge 1 3 3 5 2 2 2 2" xfId="7725" xr:uid="{00000000-0005-0000-0000-00002A1E0000}"/>
    <cellStyle name="20% - uthevingsfarge 1 3 3 5 2 2 3" xfId="7726" xr:uid="{00000000-0005-0000-0000-00002B1E0000}"/>
    <cellStyle name="20% - uthevingsfarge 1 3 3 5 2 3" xfId="7727" xr:uid="{00000000-0005-0000-0000-00002C1E0000}"/>
    <cellStyle name="20% - uthevingsfarge 1 3 3 5 2 3 2" xfId="7728" xr:uid="{00000000-0005-0000-0000-00002D1E0000}"/>
    <cellStyle name="20% - uthevingsfarge 1 3 3 5 2 4" xfId="7729" xr:uid="{00000000-0005-0000-0000-00002E1E0000}"/>
    <cellStyle name="20% - uthevingsfarge 1 3 3 5 3" xfId="7730" xr:uid="{00000000-0005-0000-0000-00002F1E0000}"/>
    <cellStyle name="20% - uthevingsfarge 1 3 3 5 3 2" xfId="7731" xr:uid="{00000000-0005-0000-0000-0000301E0000}"/>
    <cellStyle name="20% - uthevingsfarge 1 3 3 5 3 2 2" xfId="7732" xr:uid="{00000000-0005-0000-0000-0000311E0000}"/>
    <cellStyle name="20% - uthevingsfarge 1 3 3 5 3 3" xfId="7733" xr:uid="{00000000-0005-0000-0000-0000321E0000}"/>
    <cellStyle name="20% - uthevingsfarge 1 3 3 5 4" xfId="7734" xr:uid="{00000000-0005-0000-0000-0000331E0000}"/>
    <cellStyle name="20% - uthevingsfarge 1 3 3 5 4 2" xfId="7735" xr:uid="{00000000-0005-0000-0000-0000341E0000}"/>
    <cellStyle name="20% - uthevingsfarge 1 3 3 5 5" xfId="7736" xr:uid="{00000000-0005-0000-0000-0000351E0000}"/>
    <cellStyle name="20% - uthevingsfarge 1 3 3 5_BKR quarter" xfId="7737" xr:uid="{00000000-0005-0000-0000-0000361E0000}"/>
    <cellStyle name="20% - uthevingsfarge 1 3 3 6" xfId="7738" xr:uid="{00000000-0005-0000-0000-0000371E0000}"/>
    <cellStyle name="20% - uthevingsfarge 1 3 3 6 2" xfId="7739" xr:uid="{00000000-0005-0000-0000-0000381E0000}"/>
    <cellStyle name="20% - uthevingsfarge 1 3 3 6 2 2" xfId="7740" xr:uid="{00000000-0005-0000-0000-0000391E0000}"/>
    <cellStyle name="20% - uthevingsfarge 1 3 3 6 2 2 2" xfId="7741" xr:uid="{00000000-0005-0000-0000-00003A1E0000}"/>
    <cellStyle name="20% - uthevingsfarge 1 3 3 6 2 3" xfId="7742" xr:uid="{00000000-0005-0000-0000-00003B1E0000}"/>
    <cellStyle name="20% - uthevingsfarge 1 3 3 6 3" xfId="7743" xr:uid="{00000000-0005-0000-0000-00003C1E0000}"/>
    <cellStyle name="20% - uthevingsfarge 1 3 3 6 3 2" xfId="7744" xr:uid="{00000000-0005-0000-0000-00003D1E0000}"/>
    <cellStyle name="20% - uthevingsfarge 1 3 3 6 4" xfId="7745" xr:uid="{00000000-0005-0000-0000-00003E1E0000}"/>
    <cellStyle name="20% - uthevingsfarge 1 3 3 7" xfId="7746" xr:uid="{00000000-0005-0000-0000-00003F1E0000}"/>
    <cellStyle name="20% - uthevingsfarge 1 3 3 7 2" xfId="7747" xr:uid="{00000000-0005-0000-0000-0000401E0000}"/>
    <cellStyle name="20% - uthevingsfarge 1 3 3 7 2 2" xfId="7748" xr:uid="{00000000-0005-0000-0000-0000411E0000}"/>
    <cellStyle name="20% - uthevingsfarge 1 3 3 7 3" xfId="7749" xr:uid="{00000000-0005-0000-0000-0000421E0000}"/>
    <cellStyle name="20% - uthevingsfarge 1 3 3 8" xfId="7750" xr:uid="{00000000-0005-0000-0000-0000431E0000}"/>
    <cellStyle name="20% - uthevingsfarge 1 3 3 8 2" xfId="7751" xr:uid="{00000000-0005-0000-0000-0000441E0000}"/>
    <cellStyle name="20% - uthevingsfarge 1 3 3 9" xfId="7752" xr:uid="{00000000-0005-0000-0000-0000451E0000}"/>
    <cellStyle name="20% - uthevingsfarge 1 3 3_3. Chng in credit spreads" xfId="7753" xr:uid="{00000000-0005-0000-0000-0000461E0000}"/>
    <cellStyle name="20% - uthevingsfarge 1 3 4" xfId="7754" xr:uid="{00000000-0005-0000-0000-0000471E0000}"/>
    <cellStyle name="20% - uthevingsfarge 1 3 4 2" xfId="7755" xr:uid="{00000000-0005-0000-0000-0000481E0000}"/>
    <cellStyle name="20% - uthevingsfarge 1 3 4 2 2" xfId="7756" xr:uid="{00000000-0005-0000-0000-0000491E0000}"/>
    <cellStyle name="20% - uthevingsfarge 1 3 4 2 2 2" xfId="7757" xr:uid="{00000000-0005-0000-0000-00004A1E0000}"/>
    <cellStyle name="20% - uthevingsfarge 1 3 4 2 2 2 2" xfId="7758" xr:uid="{00000000-0005-0000-0000-00004B1E0000}"/>
    <cellStyle name="20% - uthevingsfarge 1 3 4 2 2 2 2 2" xfId="7759" xr:uid="{00000000-0005-0000-0000-00004C1E0000}"/>
    <cellStyle name="20% - uthevingsfarge 1 3 4 2 2 2 2 2 2" xfId="7760" xr:uid="{00000000-0005-0000-0000-00004D1E0000}"/>
    <cellStyle name="20% - uthevingsfarge 1 3 4 2 2 2 2 3" xfId="7761" xr:uid="{00000000-0005-0000-0000-00004E1E0000}"/>
    <cellStyle name="20% - uthevingsfarge 1 3 4 2 2 2 3" xfId="7762" xr:uid="{00000000-0005-0000-0000-00004F1E0000}"/>
    <cellStyle name="20% - uthevingsfarge 1 3 4 2 2 2 3 2" xfId="7763" xr:uid="{00000000-0005-0000-0000-0000501E0000}"/>
    <cellStyle name="20% - uthevingsfarge 1 3 4 2 2 2 4" xfId="7764" xr:uid="{00000000-0005-0000-0000-0000511E0000}"/>
    <cellStyle name="20% - uthevingsfarge 1 3 4 2 2 3" xfId="7765" xr:uid="{00000000-0005-0000-0000-0000521E0000}"/>
    <cellStyle name="20% - uthevingsfarge 1 3 4 2 2 3 2" xfId="7766" xr:uid="{00000000-0005-0000-0000-0000531E0000}"/>
    <cellStyle name="20% - uthevingsfarge 1 3 4 2 2 3 2 2" xfId="7767" xr:uid="{00000000-0005-0000-0000-0000541E0000}"/>
    <cellStyle name="20% - uthevingsfarge 1 3 4 2 2 3 3" xfId="7768" xr:uid="{00000000-0005-0000-0000-0000551E0000}"/>
    <cellStyle name="20% - uthevingsfarge 1 3 4 2 2 4" xfId="7769" xr:uid="{00000000-0005-0000-0000-0000561E0000}"/>
    <cellStyle name="20% - uthevingsfarge 1 3 4 2 2 4 2" xfId="7770" xr:uid="{00000000-0005-0000-0000-0000571E0000}"/>
    <cellStyle name="20% - uthevingsfarge 1 3 4 2 2 5" xfId="7771" xr:uid="{00000000-0005-0000-0000-0000581E0000}"/>
    <cellStyle name="20% - uthevingsfarge 1 3 4 2 2_BKR quarter" xfId="7772" xr:uid="{00000000-0005-0000-0000-0000591E0000}"/>
    <cellStyle name="20% - uthevingsfarge 1 3 4 2 3" xfId="7773" xr:uid="{00000000-0005-0000-0000-00005A1E0000}"/>
    <cellStyle name="20% - uthevingsfarge 1 3 4 2 3 2" xfId="7774" xr:uid="{00000000-0005-0000-0000-00005B1E0000}"/>
    <cellStyle name="20% - uthevingsfarge 1 3 4 2 3 2 2" xfId="7775" xr:uid="{00000000-0005-0000-0000-00005C1E0000}"/>
    <cellStyle name="20% - uthevingsfarge 1 3 4 2 3 2 2 2" xfId="7776" xr:uid="{00000000-0005-0000-0000-00005D1E0000}"/>
    <cellStyle name="20% - uthevingsfarge 1 3 4 2 3 2 3" xfId="7777" xr:uid="{00000000-0005-0000-0000-00005E1E0000}"/>
    <cellStyle name="20% - uthevingsfarge 1 3 4 2 3 3" xfId="7778" xr:uid="{00000000-0005-0000-0000-00005F1E0000}"/>
    <cellStyle name="20% - uthevingsfarge 1 3 4 2 3 3 2" xfId="7779" xr:uid="{00000000-0005-0000-0000-0000601E0000}"/>
    <cellStyle name="20% - uthevingsfarge 1 3 4 2 3 4" xfId="7780" xr:uid="{00000000-0005-0000-0000-0000611E0000}"/>
    <cellStyle name="20% - uthevingsfarge 1 3 4 2 4" xfId="7781" xr:uid="{00000000-0005-0000-0000-0000621E0000}"/>
    <cellStyle name="20% - uthevingsfarge 1 3 4 2 4 2" xfId="7782" xr:uid="{00000000-0005-0000-0000-0000631E0000}"/>
    <cellStyle name="20% - uthevingsfarge 1 3 4 2 4 2 2" xfId="7783" xr:uid="{00000000-0005-0000-0000-0000641E0000}"/>
    <cellStyle name="20% - uthevingsfarge 1 3 4 2 4 3" xfId="7784" xr:uid="{00000000-0005-0000-0000-0000651E0000}"/>
    <cellStyle name="20% - uthevingsfarge 1 3 4 2 5" xfId="7785" xr:uid="{00000000-0005-0000-0000-0000661E0000}"/>
    <cellStyle name="20% - uthevingsfarge 1 3 4 2 5 2" xfId="7786" xr:uid="{00000000-0005-0000-0000-0000671E0000}"/>
    <cellStyle name="20% - uthevingsfarge 1 3 4 2 6" xfId="7787" xr:uid="{00000000-0005-0000-0000-0000681E0000}"/>
    <cellStyle name="20% - uthevingsfarge 1 3 4 2_3. Chng in credit spreads" xfId="7788" xr:uid="{00000000-0005-0000-0000-0000691E0000}"/>
    <cellStyle name="20% - uthevingsfarge 1 3 4 3" xfId="7789" xr:uid="{00000000-0005-0000-0000-00006A1E0000}"/>
    <cellStyle name="20% - uthevingsfarge 1 3 4 3 2" xfId="7790" xr:uid="{00000000-0005-0000-0000-00006B1E0000}"/>
    <cellStyle name="20% - uthevingsfarge 1 3 4 3 2 2" xfId="7791" xr:uid="{00000000-0005-0000-0000-00006C1E0000}"/>
    <cellStyle name="20% - uthevingsfarge 1 3 4 3 2 2 2" xfId="7792" xr:uid="{00000000-0005-0000-0000-00006D1E0000}"/>
    <cellStyle name="20% - uthevingsfarge 1 3 4 3 2 2 2 2" xfId="7793" xr:uid="{00000000-0005-0000-0000-00006E1E0000}"/>
    <cellStyle name="20% - uthevingsfarge 1 3 4 3 2 2 2 2 2" xfId="7794" xr:uid="{00000000-0005-0000-0000-00006F1E0000}"/>
    <cellStyle name="20% - uthevingsfarge 1 3 4 3 2 2 2 3" xfId="7795" xr:uid="{00000000-0005-0000-0000-0000701E0000}"/>
    <cellStyle name="20% - uthevingsfarge 1 3 4 3 2 2 3" xfId="7796" xr:uid="{00000000-0005-0000-0000-0000711E0000}"/>
    <cellStyle name="20% - uthevingsfarge 1 3 4 3 2 2 3 2" xfId="7797" xr:uid="{00000000-0005-0000-0000-0000721E0000}"/>
    <cellStyle name="20% - uthevingsfarge 1 3 4 3 2 2 4" xfId="7798" xr:uid="{00000000-0005-0000-0000-0000731E0000}"/>
    <cellStyle name="20% - uthevingsfarge 1 3 4 3 2 3" xfId="7799" xr:uid="{00000000-0005-0000-0000-0000741E0000}"/>
    <cellStyle name="20% - uthevingsfarge 1 3 4 3 2 3 2" xfId="7800" xr:uid="{00000000-0005-0000-0000-0000751E0000}"/>
    <cellStyle name="20% - uthevingsfarge 1 3 4 3 2 3 2 2" xfId="7801" xr:uid="{00000000-0005-0000-0000-0000761E0000}"/>
    <cellStyle name="20% - uthevingsfarge 1 3 4 3 2 3 3" xfId="7802" xr:uid="{00000000-0005-0000-0000-0000771E0000}"/>
    <cellStyle name="20% - uthevingsfarge 1 3 4 3 2 4" xfId="7803" xr:uid="{00000000-0005-0000-0000-0000781E0000}"/>
    <cellStyle name="20% - uthevingsfarge 1 3 4 3 2 4 2" xfId="7804" xr:uid="{00000000-0005-0000-0000-0000791E0000}"/>
    <cellStyle name="20% - uthevingsfarge 1 3 4 3 2 5" xfId="7805" xr:uid="{00000000-0005-0000-0000-00007A1E0000}"/>
    <cellStyle name="20% - uthevingsfarge 1 3 4 3 2_BKR quarter" xfId="7806" xr:uid="{00000000-0005-0000-0000-00007B1E0000}"/>
    <cellStyle name="20% - uthevingsfarge 1 3 4 3 3" xfId="7807" xr:uid="{00000000-0005-0000-0000-00007C1E0000}"/>
    <cellStyle name="20% - uthevingsfarge 1 3 4 3 3 2" xfId="7808" xr:uid="{00000000-0005-0000-0000-00007D1E0000}"/>
    <cellStyle name="20% - uthevingsfarge 1 3 4 3 3 2 2" xfId="7809" xr:uid="{00000000-0005-0000-0000-00007E1E0000}"/>
    <cellStyle name="20% - uthevingsfarge 1 3 4 3 3 2 2 2" xfId="7810" xr:uid="{00000000-0005-0000-0000-00007F1E0000}"/>
    <cellStyle name="20% - uthevingsfarge 1 3 4 3 3 2 3" xfId="7811" xr:uid="{00000000-0005-0000-0000-0000801E0000}"/>
    <cellStyle name="20% - uthevingsfarge 1 3 4 3 3 3" xfId="7812" xr:uid="{00000000-0005-0000-0000-0000811E0000}"/>
    <cellStyle name="20% - uthevingsfarge 1 3 4 3 3 3 2" xfId="7813" xr:uid="{00000000-0005-0000-0000-0000821E0000}"/>
    <cellStyle name="20% - uthevingsfarge 1 3 4 3 3 4" xfId="7814" xr:uid="{00000000-0005-0000-0000-0000831E0000}"/>
    <cellStyle name="20% - uthevingsfarge 1 3 4 3 4" xfId="7815" xr:uid="{00000000-0005-0000-0000-0000841E0000}"/>
    <cellStyle name="20% - uthevingsfarge 1 3 4 3 4 2" xfId="7816" xr:uid="{00000000-0005-0000-0000-0000851E0000}"/>
    <cellStyle name="20% - uthevingsfarge 1 3 4 3 4 2 2" xfId="7817" xr:uid="{00000000-0005-0000-0000-0000861E0000}"/>
    <cellStyle name="20% - uthevingsfarge 1 3 4 3 4 3" xfId="7818" xr:uid="{00000000-0005-0000-0000-0000871E0000}"/>
    <cellStyle name="20% - uthevingsfarge 1 3 4 3 5" xfId="7819" xr:uid="{00000000-0005-0000-0000-0000881E0000}"/>
    <cellStyle name="20% - uthevingsfarge 1 3 4 3 5 2" xfId="7820" xr:uid="{00000000-0005-0000-0000-0000891E0000}"/>
    <cellStyle name="20% - uthevingsfarge 1 3 4 3 6" xfId="7821" xr:uid="{00000000-0005-0000-0000-00008A1E0000}"/>
    <cellStyle name="20% - uthevingsfarge 1 3 4 3_3. Chng in credit spreads" xfId="7822" xr:uid="{00000000-0005-0000-0000-00008B1E0000}"/>
    <cellStyle name="20% - uthevingsfarge 1 3 4 4" xfId="7823" xr:uid="{00000000-0005-0000-0000-00008C1E0000}"/>
    <cellStyle name="20% - uthevingsfarge 1 3 4 4 2" xfId="7824" xr:uid="{00000000-0005-0000-0000-00008D1E0000}"/>
    <cellStyle name="20% - uthevingsfarge 1 3 4 4 2 2" xfId="7825" xr:uid="{00000000-0005-0000-0000-00008E1E0000}"/>
    <cellStyle name="20% - uthevingsfarge 1 3 4 4 2 2 2" xfId="7826" xr:uid="{00000000-0005-0000-0000-00008F1E0000}"/>
    <cellStyle name="20% - uthevingsfarge 1 3 4 4 2 2 2 2" xfId="7827" xr:uid="{00000000-0005-0000-0000-0000901E0000}"/>
    <cellStyle name="20% - uthevingsfarge 1 3 4 4 2 2 3" xfId="7828" xr:uid="{00000000-0005-0000-0000-0000911E0000}"/>
    <cellStyle name="20% - uthevingsfarge 1 3 4 4 2 3" xfId="7829" xr:uid="{00000000-0005-0000-0000-0000921E0000}"/>
    <cellStyle name="20% - uthevingsfarge 1 3 4 4 2 3 2" xfId="7830" xr:uid="{00000000-0005-0000-0000-0000931E0000}"/>
    <cellStyle name="20% - uthevingsfarge 1 3 4 4 2 4" xfId="7831" xr:uid="{00000000-0005-0000-0000-0000941E0000}"/>
    <cellStyle name="20% - uthevingsfarge 1 3 4 4 3" xfId="7832" xr:uid="{00000000-0005-0000-0000-0000951E0000}"/>
    <cellStyle name="20% - uthevingsfarge 1 3 4 4 3 2" xfId="7833" xr:uid="{00000000-0005-0000-0000-0000961E0000}"/>
    <cellStyle name="20% - uthevingsfarge 1 3 4 4 3 2 2" xfId="7834" xr:uid="{00000000-0005-0000-0000-0000971E0000}"/>
    <cellStyle name="20% - uthevingsfarge 1 3 4 4 3 3" xfId="7835" xr:uid="{00000000-0005-0000-0000-0000981E0000}"/>
    <cellStyle name="20% - uthevingsfarge 1 3 4 4 4" xfId="7836" xr:uid="{00000000-0005-0000-0000-0000991E0000}"/>
    <cellStyle name="20% - uthevingsfarge 1 3 4 4 4 2" xfId="7837" xr:uid="{00000000-0005-0000-0000-00009A1E0000}"/>
    <cellStyle name="20% - uthevingsfarge 1 3 4 4 5" xfId="7838" xr:uid="{00000000-0005-0000-0000-00009B1E0000}"/>
    <cellStyle name="20% - uthevingsfarge 1 3 4 4_Innskuddsdekning" xfId="7839" xr:uid="{00000000-0005-0000-0000-00009C1E0000}"/>
    <cellStyle name="20% - uthevingsfarge 1 3 4 5" xfId="7840" xr:uid="{00000000-0005-0000-0000-00009D1E0000}"/>
    <cellStyle name="20% - uthevingsfarge 1 3 4 5 2" xfId="7841" xr:uid="{00000000-0005-0000-0000-00009E1E0000}"/>
    <cellStyle name="20% - uthevingsfarge 1 3 4 5 2 2" xfId="7842" xr:uid="{00000000-0005-0000-0000-00009F1E0000}"/>
    <cellStyle name="20% - uthevingsfarge 1 3 4 5 2 2 2" xfId="7843" xr:uid="{00000000-0005-0000-0000-0000A01E0000}"/>
    <cellStyle name="20% - uthevingsfarge 1 3 4 5 2 3" xfId="7844" xr:uid="{00000000-0005-0000-0000-0000A11E0000}"/>
    <cellStyle name="20% - uthevingsfarge 1 3 4 5 3" xfId="7845" xr:uid="{00000000-0005-0000-0000-0000A21E0000}"/>
    <cellStyle name="20% - uthevingsfarge 1 3 4 5 3 2" xfId="7846" xr:uid="{00000000-0005-0000-0000-0000A31E0000}"/>
    <cellStyle name="20% - uthevingsfarge 1 3 4 5 4" xfId="7847" xr:uid="{00000000-0005-0000-0000-0000A41E0000}"/>
    <cellStyle name="20% - uthevingsfarge 1 3 4 6" xfId="7848" xr:uid="{00000000-0005-0000-0000-0000A51E0000}"/>
    <cellStyle name="20% - uthevingsfarge 1 3 4 6 2" xfId="7849" xr:uid="{00000000-0005-0000-0000-0000A61E0000}"/>
    <cellStyle name="20% - uthevingsfarge 1 3 4 6 2 2" xfId="7850" xr:uid="{00000000-0005-0000-0000-0000A71E0000}"/>
    <cellStyle name="20% - uthevingsfarge 1 3 4 6 3" xfId="7851" xr:uid="{00000000-0005-0000-0000-0000A81E0000}"/>
    <cellStyle name="20% - uthevingsfarge 1 3 4 7" xfId="7852" xr:uid="{00000000-0005-0000-0000-0000A91E0000}"/>
    <cellStyle name="20% - uthevingsfarge 1 3 4 7 2" xfId="7853" xr:uid="{00000000-0005-0000-0000-0000AA1E0000}"/>
    <cellStyle name="20% - uthevingsfarge 1 3 4 8" xfId="7854" xr:uid="{00000000-0005-0000-0000-0000AB1E0000}"/>
    <cellStyle name="20% - uthevingsfarge 1 3 4_3. Chng in credit spreads" xfId="7855" xr:uid="{00000000-0005-0000-0000-0000AC1E0000}"/>
    <cellStyle name="20% - uthevingsfarge 1 3 5" xfId="7856" xr:uid="{00000000-0005-0000-0000-0000AD1E0000}"/>
    <cellStyle name="20% - uthevingsfarge 1 3 5 2" xfId="7857" xr:uid="{00000000-0005-0000-0000-0000AE1E0000}"/>
    <cellStyle name="20% - uthevingsfarge 1 3 5 2 2" xfId="7858" xr:uid="{00000000-0005-0000-0000-0000AF1E0000}"/>
    <cellStyle name="20% - uthevingsfarge 1 3 5 2 2 2" xfId="7859" xr:uid="{00000000-0005-0000-0000-0000B01E0000}"/>
    <cellStyle name="20% - uthevingsfarge 1 3 5 2 2 2 2" xfId="7860" xr:uid="{00000000-0005-0000-0000-0000B11E0000}"/>
    <cellStyle name="20% - uthevingsfarge 1 3 5 2 2 2 2 2" xfId="7861" xr:uid="{00000000-0005-0000-0000-0000B21E0000}"/>
    <cellStyle name="20% - uthevingsfarge 1 3 5 2 2 2 3" xfId="7862" xr:uid="{00000000-0005-0000-0000-0000B31E0000}"/>
    <cellStyle name="20% - uthevingsfarge 1 3 5 2 2 3" xfId="7863" xr:uid="{00000000-0005-0000-0000-0000B41E0000}"/>
    <cellStyle name="20% - uthevingsfarge 1 3 5 2 2 3 2" xfId="7864" xr:uid="{00000000-0005-0000-0000-0000B51E0000}"/>
    <cellStyle name="20% - uthevingsfarge 1 3 5 2 2 4" xfId="7865" xr:uid="{00000000-0005-0000-0000-0000B61E0000}"/>
    <cellStyle name="20% - uthevingsfarge 1 3 5 2 3" xfId="7866" xr:uid="{00000000-0005-0000-0000-0000B71E0000}"/>
    <cellStyle name="20% - uthevingsfarge 1 3 5 2 3 2" xfId="7867" xr:uid="{00000000-0005-0000-0000-0000B81E0000}"/>
    <cellStyle name="20% - uthevingsfarge 1 3 5 2 3 2 2" xfId="7868" xr:uid="{00000000-0005-0000-0000-0000B91E0000}"/>
    <cellStyle name="20% - uthevingsfarge 1 3 5 2 3 3" xfId="7869" xr:uid="{00000000-0005-0000-0000-0000BA1E0000}"/>
    <cellStyle name="20% - uthevingsfarge 1 3 5 2 4" xfId="7870" xr:uid="{00000000-0005-0000-0000-0000BB1E0000}"/>
    <cellStyle name="20% - uthevingsfarge 1 3 5 2 4 2" xfId="7871" xr:uid="{00000000-0005-0000-0000-0000BC1E0000}"/>
    <cellStyle name="20% - uthevingsfarge 1 3 5 2 5" xfId="7872" xr:uid="{00000000-0005-0000-0000-0000BD1E0000}"/>
    <cellStyle name="20% - uthevingsfarge 1 3 5 2_Innskuddsdekning" xfId="7873" xr:uid="{00000000-0005-0000-0000-0000BE1E0000}"/>
    <cellStyle name="20% - uthevingsfarge 1 3 5 3" xfId="7874" xr:uid="{00000000-0005-0000-0000-0000BF1E0000}"/>
    <cellStyle name="20% - uthevingsfarge 1 3 5 3 2" xfId="7875" xr:uid="{00000000-0005-0000-0000-0000C01E0000}"/>
    <cellStyle name="20% - uthevingsfarge 1 3 5 3 2 2" xfId="7876" xr:uid="{00000000-0005-0000-0000-0000C11E0000}"/>
    <cellStyle name="20% - uthevingsfarge 1 3 5 3 2 2 2" xfId="7877" xr:uid="{00000000-0005-0000-0000-0000C21E0000}"/>
    <cellStyle name="20% - uthevingsfarge 1 3 5 3 2 3" xfId="7878" xr:uid="{00000000-0005-0000-0000-0000C31E0000}"/>
    <cellStyle name="20% - uthevingsfarge 1 3 5 3 3" xfId="7879" xr:uid="{00000000-0005-0000-0000-0000C41E0000}"/>
    <cellStyle name="20% - uthevingsfarge 1 3 5 3 3 2" xfId="7880" xr:uid="{00000000-0005-0000-0000-0000C51E0000}"/>
    <cellStyle name="20% - uthevingsfarge 1 3 5 3 4" xfId="7881" xr:uid="{00000000-0005-0000-0000-0000C61E0000}"/>
    <cellStyle name="20% - uthevingsfarge 1 3 5 4" xfId="7882" xr:uid="{00000000-0005-0000-0000-0000C71E0000}"/>
    <cellStyle name="20% - uthevingsfarge 1 3 5 4 2" xfId="7883" xr:uid="{00000000-0005-0000-0000-0000C81E0000}"/>
    <cellStyle name="20% - uthevingsfarge 1 3 5 4 2 2" xfId="7884" xr:uid="{00000000-0005-0000-0000-0000C91E0000}"/>
    <cellStyle name="20% - uthevingsfarge 1 3 5 4 3" xfId="7885" xr:uid="{00000000-0005-0000-0000-0000CA1E0000}"/>
    <cellStyle name="20% - uthevingsfarge 1 3 5 5" xfId="7886" xr:uid="{00000000-0005-0000-0000-0000CB1E0000}"/>
    <cellStyle name="20% - uthevingsfarge 1 3 5 5 2" xfId="7887" xr:uid="{00000000-0005-0000-0000-0000CC1E0000}"/>
    <cellStyle name="20% - uthevingsfarge 1 3 5 6" xfId="7888" xr:uid="{00000000-0005-0000-0000-0000CD1E0000}"/>
    <cellStyle name="20% - uthevingsfarge 1 3 5_3. Chng in credit spreads" xfId="7889" xr:uid="{00000000-0005-0000-0000-0000CE1E0000}"/>
    <cellStyle name="20% - uthevingsfarge 1 3 6" xfId="7890" xr:uid="{00000000-0005-0000-0000-0000CF1E0000}"/>
    <cellStyle name="20% - uthevingsfarge 1 3 6 2" xfId="7891" xr:uid="{00000000-0005-0000-0000-0000D01E0000}"/>
    <cellStyle name="20% - uthevingsfarge 1 3 6 2 2" xfId="7892" xr:uid="{00000000-0005-0000-0000-0000D11E0000}"/>
    <cellStyle name="20% - uthevingsfarge 1 3 6 2 2 2" xfId="7893" xr:uid="{00000000-0005-0000-0000-0000D21E0000}"/>
    <cellStyle name="20% - uthevingsfarge 1 3 6 2 2 2 2" xfId="7894" xr:uid="{00000000-0005-0000-0000-0000D31E0000}"/>
    <cellStyle name="20% - uthevingsfarge 1 3 6 2 2 2 2 2" xfId="7895" xr:uid="{00000000-0005-0000-0000-0000D41E0000}"/>
    <cellStyle name="20% - uthevingsfarge 1 3 6 2 2 2 3" xfId="7896" xr:uid="{00000000-0005-0000-0000-0000D51E0000}"/>
    <cellStyle name="20% - uthevingsfarge 1 3 6 2 2 3" xfId="7897" xr:uid="{00000000-0005-0000-0000-0000D61E0000}"/>
    <cellStyle name="20% - uthevingsfarge 1 3 6 2 2 3 2" xfId="7898" xr:uid="{00000000-0005-0000-0000-0000D71E0000}"/>
    <cellStyle name="20% - uthevingsfarge 1 3 6 2 2 4" xfId="7899" xr:uid="{00000000-0005-0000-0000-0000D81E0000}"/>
    <cellStyle name="20% - uthevingsfarge 1 3 6 2 3" xfId="7900" xr:uid="{00000000-0005-0000-0000-0000D91E0000}"/>
    <cellStyle name="20% - uthevingsfarge 1 3 6 2 3 2" xfId="7901" xr:uid="{00000000-0005-0000-0000-0000DA1E0000}"/>
    <cellStyle name="20% - uthevingsfarge 1 3 6 2 3 2 2" xfId="7902" xr:uid="{00000000-0005-0000-0000-0000DB1E0000}"/>
    <cellStyle name="20% - uthevingsfarge 1 3 6 2 3 3" xfId="7903" xr:uid="{00000000-0005-0000-0000-0000DC1E0000}"/>
    <cellStyle name="20% - uthevingsfarge 1 3 6 2 4" xfId="7904" xr:uid="{00000000-0005-0000-0000-0000DD1E0000}"/>
    <cellStyle name="20% - uthevingsfarge 1 3 6 2 4 2" xfId="7905" xr:uid="{00000000-0005-0000-0000-0000DE1E0000}"/>
    <cellStyle name="20% - uthevingsfarge 1 3 6 2 5" xfId="7906" xr:uid="{00000000-0005-0000-0000-0000DF1E0000}"/>
    <cellStyle name="20% - uthevingsfarge 1 3 6 2_Innskuddsdekning" xfId="7907" xr:uid="{00000000-0005-0000-0000-0000E01E0000}"/>
    <cellStyle name="20% - uthevingsfarge 1 3 6 3" xfId="7908" xr:uid="{00000000-0005-0000-0000-0000E11E0000}"/>
    <cellStyle name="20% - uthevingsfarge 1 3 6 3 2" xfId="7909" xr:uid="{00000000-0005-0000-0000-0000E21E0000}"/>
    <cellStyle name="20% - uthevingsfarge 1 3 6 3 2 2" xfId="7910" xr:uid="{00000000-0005-0000-0000-0000E31E0000}"/>
    <cellStyle name="20% - uthevingsfarge 1 3 6 3 2 2 2" xfId="7911" xr:uid="{00000000-0005-0000-0000-0000E41E0000}"/>
    <cellStyle name="20% - uthevingsfarge 1 3 6 3 2 3" xfId="7912" xr:uid="{00000000-0005-0000-0000-0000E51E0000}"/>
    <cellStyle name="20% - uthevingsfarge 1 3 6 3 3" xfId="7913" xr:uid="{00000000-0005-0000-0000-0000E61E0000}"/>
    <cellStyle name="20% - uthevingsfarge 1 3 6 3 3 2" xfId="7914" xr:uid="{00000000-0005-0000-0000-0000E71E0000}"/>
    <cellStyle name="20% - uthevingsfarge 1 3 6 3 4" xfId="7915" xr:uid="{00000000-0005-0000-0000-0000E81E0000}"/>
    <cellStyle name="20% - uthevingsfarge 1 3 6 4" xfId="7916" xr:uid="{00000000-0005-0000-0000-0000E91E0000}"/>
    <cellStyle name="20% - uthevingsfarge 1 3 6 4 2" xfId="7917" xr:uid="{00000000-0005-0000-0000-0000EA1E0000}"/>
    <cellStyle name="20% - uthevingsfarge 1 3 6 4 2 2" xfId="7918" xr:uid="{00000000-0005-0000-0000-0000EB1E0000}"/>
    <cellStyle name="20% - uthevingsfarge 1 3 6 4 3" xfId="7919" xr:uid="{00000000-0005-0000-0000-0000EC1E0000}"/>
    <cellStyle name="20% - uthevingsfarge 1 3 6 5" xfId="7920" xr:uid="{00000000-0005-0000-0000-0000ED1E0000}"/>
    <cellStyle name="20% - uthevingsfarge 1 3 6 5 2" xfId="7921" xr:uid="{00000000-0005-0000-0000-0000EE1E0000}"/>
    <cellStyle name="20% - uthevingsfarge 1 3 6 6" xfId="7922" xr:uid="{00000000-0005-0000-0000-0000EF1E0000}"/>
    <cellStyle name="20% - uthevingsfarge 1 3 6_3. Chng in credit spreads" xfId="7923" xr:uid="{00000000-0005-0000-0000-0000F01E0000}"/>
    <cellStyle name="20% - uthevingsfarge 1 3 7" xfId="7924" xr:uid="{00000000-0005-0000-0000-0000F11E0000}"/>
    <cellStyle name="20% - uthevingsfarge 1 3 7 2" xfId="7925" xr:uid="{00000000-0005-0000-0000-0000F21E0000}"/>
    <cellStyle name="20% - uthevingsfarge 1 3 7 2 2" xfId="7926" xr:uid="{00000000-0005-0000-0000-0000F31E0000}"/>
    <cellStyle name="20% - uthevingsfarge 1 3 7 2 2 2" xfId="7927" xr:uid="{00000000-0005-0000-0000-0000F41E0000}"/>
    <cellStyle name="20% - uthevingsfarge 1 3 7 2 2 2 2" xfId="7928" xr:uid="{00000000-0005-0000-0000-0000F51E0000}"/>
    <cellStyle name="20% - uthevingsfarge 1 3 7 2 2 2 2 2" xfId="7929" xr:uid="{00000000-0005-0000-0000-0000F61E0000}"/>
    <cellStyle name="20% - uthevingsfarge 1 3 7 2 2 2 3" xfId="7930" xr:uid="{00000000-0005-0000-0000-0000F71E0000}"/>
    <cellStyle name="20% - uthevingsfarge 1 3 7 2 2 3" xfId="7931" xr:uid="{00000000-0005-0000-0000-0000F81E0000}"/>
    <cellStyle name="20% - uthevingsfarge 1 3 7 2 2 3 2" xfId="7932" xr:uid="{00000000-0005-0000-0000-0000F91E0000}"/>
    <cellStyle name="20% - uthevingsfarge 1 3 7 2 2 4" xfId="7933" xr:uid="{00000000-0005-0000-0000-0000FA1E0000}"/>
    <cellStyle name="20% - uthevingsfarge 1 3 7 2 3" xfId="7934" xr:uid="{00000000-0005-0000-0000-0000FB1E0000}"/>
    <cellStyle name="20% - uthevingsfarge 1 3 7 2 3 2" xfId="7935" xr:uid="{00000000-0005-0000-0000-0000FC1E0000}"/>
    <cellStyle name="20% - uthevingsfarge 1 3 7 2 3 2 2" xfId="7936" xr:uid="{00000000-0005-0000-0000-0000FD1E0000}"/>
    <cellStyle name="20% - uthevingsfarge 1 3 7 2 3 3" xfId="7937" xr:uid="{00000000-0005-0000-0000-0000FE1E0000}"/>
    <cellStyle name="20% - uthevingsfarge 1 3 7 2 4" xfId="7938" xr:uid="{00000000-0005-0000-0000-0000FF1E0000}"/>
    <cellStyle name="20% - uthevingsfarge 1 3 7 2 4 2" xfId="7939" xr:uid="{00000000-0005-0000-0000-0000001F0000}"/>
    <cellStyle name="20% - uthevingsfarge 1 3 7 2 5" xfId="7940" xr:uid="{00000000-0005-0000-0000-0000011F0000}"/>
    <cellStyle name="20% - uthevingsfarge 1 3 7 2_Innskuddsdekning" xfId="7941" xr:uid="{00000000-0005-0000-0000-0000021F0000}"/>
    <cellStyle name="20% - uthevingsfarge 1 3 7 3" xfId="7942" xr:uid="{00000000-0005-0000-0000-0000031F0000}"/>
    <cellStyle name="20% - uthevingsfarge 1 3 7 3 2" xfId="7943" xr:uid="{00000000-0005-0000-0000-0000041F0000}"/>
    <cellStyle name="20% - uthevingsfarge 1 3 7 3 2 2" xfId="7944" xr:uid="{00000000-0005-0000-0000-0000051F0000}"/>
    <cellStyle name="20% - uthevingsfarge 1 3 7 3 2 2 2" xfId="7945" xr:uid="{00000000-0005-0000-0000-0000061F0000}"/>
    <cellStyle name="20% - uthevingsfarge 1 3 7 3 2 3" xfId="7946" xr:uid="{00000000-0005-0000-0000-0000071F0000}"/>
    <cellStyle name="20% - uthevingsfarge 1 3 7 3 3" xfId="7947" xr:uid="{00000000-0005-0000-0000-0000081F0000}"/>
    <cellStyle name="20% - uthevingsfarge 1 3 7 3 3 2" xfId="7948" xr:uid="{00000000-0005-0000-0000-0000091F0000}"/>
    <cellStyle name="20% - uthevingsfarge 1 3 7 3 4" xfId="7949" xr:uid="{00000000-0005-0000-0000-00000A1F0000}"/>
    <cellStyle name="20% - uthevingsfarge 1 3 7 4" xfId="7950" xr:uid="{00000000-0005-0000-0000-00000B1F0000}"/>
    <cellStyle name="20% - uthevingsfarge 1 3 7 4 2" xfId="7951" xr:uid="{00000000-0005-0000-0000-00000C1F0000}"/>
    <cellStyle name="20% - uthevingsfarge 1 3 7 4 2 2" xfId="7952" xr:uid="{00000000-0005-0000-0000-00000D1F0000}"/>
    <cellStyle name="20% - uthevingsfarge 1 3 7 4 3" xfId="7953" xr:uid="{00000000-0005-0000-0000-00000E1F0000}"/>
    <cellStyle name="20% - uthevingsfarge 1 3 7 5" xfId="7954" xr:uid="{00000000-0005-0000-0000-00000F1F0000}"/>
    <cellStyle name="20% - uthevingsfarge 1 3 7 5 2" xfId="7955" xr:uid="{00000000-0005-0000-0000-0000101F0000}"/>
    <cellStyle name="20% - uthevingsfarge 1 3 7 6" xfId="7956" xr:uid="{00000000-0005-0000-0000-0000111F0000}"/>
    <cellStyle name="20% - uthevingsfarge 1 3 7_3. Chng in credit spreads" xfId="7957" xr:uid="{00000000-0005-0000-0000-0000121F0000}"/>
    <cellStyle name="20% - uthevingsfarge 1 3 8" xfId="7958" xr:uid="{00000000-0005-0000-0000-0000131F0000}"/>
    <cellStyle name="20% - uthevingsfarge 1 3 9" xfId="7959" xr:uid="{00000000-0005-0000-0000-0000141F0000}"/>
    <cellStyle name="20% - uthevingsfarge 1 3_Adj-Kapitaldekning 1" xfId="7960" xr:uid="{00000000-0005-0000-0000-0000151F0000}"/>
    <cellStyle name="20% - uthevingsfarge 1 30" xfId="7961" xr:uid="{00000000-0005-0000-0000-0000161F0000}"/>
    <cellStyle name="20% - uthevingsfarge 1 30 2" xfId="7962" xr:uid="{00000000-0005-0000-0000-0000171F0000}"/>
    <cellStyle name="20% - uthevingsfarge 1 30 2 2" xfId="7963" xr:uid="{00000000-0005-0000-0000-0000181F0000}"/>
    <cellStyle name="20% - uthevingsfarge 1 30 2 3" xfId="7964" xr:uid="{00000000-0005-0000-0000-0000191F0000}"/>
    <cellStyle name="20% - uthevingsfarge 1 30 2_BILAG 34-3 Brasil" xfId="7965" xr:uid="{00000000-0005-0000-0000-00001A1F0000}"/>
    <cellStyle name="20% - uthevingsfarge 1 30 3" xfId="7966" xr:uid="{00000000-0005-0000-0000-00001B1F0000}"/>
    <cellStyle name="20% - uthevingsfarge 1 30 4" xfId="7967" xr:uid="{00000000-0005-0000-0000-00001C1F0000}"/>
    <cellStyle name="20% - uthevingsfarge 1 30_Adj_Income_statement" xfId="7968" xr:uid="{00000000-0005-0000-0000-00001D1F0000}"/>
    <cellStyle name="20% - uthevingsfarge 1 31" xfId="7969" xr:uid="{00000000-0005-0000-0000-00001E1F0000}"/>
    <cellStyle name="20% - uthevingsfarge 1 31 2" xfId="7970" xr:uid="{00000000-0005-0000-0000-00001F1F0000}"/>
    <cellStyle name="20% - uthevingsfarge 1 31 2 2" xfId="7971" xr:uid="{00000000-0005-0000-0000-0000201F0000}"/>
    <cellStyle name="20% - uthevingsfarge 1 31 2 3" xfId="7972" xr:uid="{00000000-0005-0000-0000-0000211F0000}"/>
    <cellStyle name="20% - uthevingsfarge 1 31 2_BILAG 34-3 Brasil" xfId="7973" xr:uid="{00000000-0005-0000-0000-0000221F0000}"/>
    <cellStyle name="20% - uthevingsfarge 1 31 3" xfId="7974" xr:uid="{00000000-0005-0000-0000-0000231F0000}"/>
    <cellStyle name="20% - uthevingsfarge 1 31 4" xfId="7975" xr:uid="{00000000-0005-0000-0000-0000241F0000}"/>
    <cellStyle name="20% - uthevingsfarge 1 31_Adj_Income_statement" xfId="7976" xr:uid="{00000000-0005-0000-0000-0000251F0000}"/>
    <cellStyle name="20% - uthevingsfarge 1 32" xfId="7977" xr:uid="{00000000-0005-0000-0000-0000261F0000}"/>
    <cellStyle name="20% - uthevingsfarge 1 32 2" xfId="7978" xr:uid="{00000000-0005-0000-0000-0000271F0000}"/>
    <cellStyle name="20% - uthevingsfarge 1 32 2 2" xfId="7979" xr:uid="{00000000-0005-0000-0000-0000281F0000}"/>
    <cellStyle name="20% - uthevingsfarge 1 32 2 3" xfId="7980" xr:uid="{00000000-0005-0000-0000-0000291F0000}"/>
    <cellStyle name="20% - uthevingsfarge 1 32 2_BILAG 34-3 Brasil" xfId="7981" xr:uid="{00000000-0005-0000-0000-00002A1F0000}"/>
    <cellStyle name="20% - uthevingsfarge 1 32 3" xfId="7982" xr:uid="{00000000-0005-0000-0000-00002B1F0000}"/>
    <cellStyle name="20% - uthevingsfarge 1 32 4" xfId="7983" xr:uid="{00000000-0005-0000-0000-00002C1F0000}"/>
    <cellStyle name="20% - uthevingsfarge 1 32_Adj_Income_statement" xfId="7984" xr:uid="{00000000-0005-0000-0000-00002D1F0000}"/>
    <cellStyle name="20% - uthevingsfarge 1 33" xfId="7985" xr:uid="{00000000-0005-0000-0000-00002E1F0000}"/>
    <cellStyle name="20% - uthevingsfarge 1 33 2" xfId="7986" xr:uid="{00000000-0005-0000-0000-00002F1F0000}"/>
    <cellStyle name="20% - uthevingsfarge 1 33 2 2" xfId="7987" xr:uid="{00000000-0005-0000-0000-0000301F0000}"/>
    <cellStyle name="20% - uthevingsfarge 1 33 2 3" xfId="7988" xr:uid="{00000000-0005-0000-0000-0000311F0000}"/>
    <cellStyle name="20% - uthevingsfarge 1 33 2_BILAG 34-3 Brasil" xfId="7989" xr:uid="{00000000-0005-0000-0000-0000321F0000}"/>
    <cellStyle name="20% - uthevingsfarge 1 33 3" xfId="7990" xr:uid="{00000000-0005-0000-0000-0000331F0000}"/>
    <cellStyle name="20% - uthevingsfarge 1 33 4" xfId="7991" xr:uid="{00000000-0005-0000-0000-0000341F0000}"/>
    <cellStyle name="20% - uthevingsfarge 1 33_Adj_Income_statement" xfId="7992" xr:uid="{00000000-0005-0000-0000-0000351F0000}"/>
    <cellStyle name="20% - uthevingsfarge 1 34" xfId="7993" xr:uid="{00000000-0005-0000-0000-0000361F0000}"/>
    <cellStyle name="20% - uthevingsfarge 1 34 2" xfId="7994" xr:uid="{00000000-0005-0000-0000-0000371F0000}"/>
    <cellStyle name="20% - uthevingsfarge 1 34 2 2" xfId="7995" xr:uid="{00000000-0005-0000-0000-0000381F0000}"/>
    <cellStyle name="20% - uthevingsfarge 1 34 2 3" xfId="7996" xr:uid="{00000000-0005-0000-0000-0000391F0000}"/>
    <cellStyle name="20% - uthevingsfarge 1 34 2_BILAG 34-3 Brasil" xfId="7997" xr:uid="{00000000-0005-0000-0000-00003A1F0000}"/>
    <cellStyle name="20% - uthevingsfarge 1 34 3" xfId="7998" xr:uid="{00000000-0005-0000-0000-00003B1F0000}"/>
    <cellStyle name="20% - uthevingsfarge 1 34 4" xfId="7999" xr:uid="{00000000-0005-0000-0000-00003C1F0000}"/>
    <cellStyle name="20% - uthevingsfarge 1 34_Adj_Income_statement" xfId="8000" xr:uid="{00000000-0005-0000-0000-00003D1F0000}"/>
    <cellStyle name="20% - uthevingsfarge 1 35" xfId="8001" xr:uid="{00000000-0005-0000-0000-00003E1F0000}"/>
    <cellStyle name="20% - uthevingsfarge 1 35 2" xfId="8002" xr:uid="{00000000-0005-0000-0000-00003F1F0000}"/>
    <cellStyle name="20% - uthevingsfarge 1 35 2 2" xfId="8003" xr:uid="{00000000-0005-0000-0000-0000401F0000}"/>
    <cellStyle name="20% - uthevingsfarge 1 35 2 3" xfId="8004" xr:uid="{00000000-0005-0000-0000-0000411F0000}"/>
    <cellStyle name="20% - uthevingsfarge 1 35 2_BILAG 34-3 Brasil" xfId="8005" xr:uid="{00000000-0005-0000-0000-0000421F0000}"/>
    <cellStyle name="20% - uthevingsfarge 1 35 3" xfId="8006" xr:uid="{00000000-0005-0000-0000-0000431F0000}"/>
    <cellStyle name="20% - uthevingsfarge 1 35 4" xfId="8007" xr:uid="{00000000-0005-0000-0000-0000441F0000}"/>
    <cellStyle name="20% - uthevingsfarge 1 35_Adj_Income_statement" xfId="8008" xr:uid="{00000000-0005-0000-0000-0000451F0000}"/>
    <cellStyle name="20% - uthevingsfarge 1 36" xfId="8009" xr:uid="{00000000-0005-0000-0000-0000461F0000}"/>
    <cellStyle name="20% - uthevingsfarge 1 36 2" xfId="8010" xr:uid="{00000000-0005-0000-0000-0000471F0000}"/>
    <cellStyle name="20% - uthevingsfarge 1 36 2 2" xfId="8011" xr:uid="{00000000-0005-0000-0000-0000481F0000}"/>
    <cellStyle name="20% - uthevingsfarge 1 36 2 3" xfId="8012" xr:uid="{00000000-0005-0000-0000-0000491F0000}"/>
    <cellStyle name="20% - uthevingsfarge 1 36 2_BILAG 34-3 Brasil" xfId="8013" xr:uid="{00000000-0005-0000-0000-00004A1F0000}"/>
    <cellStyle name="20% - uthevingsfarge 1 36 3" xfId="8014" xr:uid="{00000000-0005-0000-0000-00004B1F0000}"/>
    <cellStyle name="20% - uthevingsfarge 1 36 4" xfId="8015" xr:uid="{00000000-0005-0000-0000-00004C1F0000}"/>
    <cellStyle name="20% - uthevingsfarge 1 36_Adj_Income_statement" xfId="8016" xr:uid="{00000000-0005-0000-0000-00004D1F0000}"/>
    <cellStyle name="20% - uthevingsfarge 1 37" xfId="8017" xr:uid="{00000000-0005-0000-0000-00004E1F0000}"/>
    <cellStyle name="20% - uthevingsfarge 1 37 2" xfId="8018" xr:uid="{00000000-0005-0000-0000-00004F1F0000}"/>
    <cellStyle name="20% - uthevingsfarge 1 37 2 2" xfId="8019" xr:uid="{00000000-0005-0000-0000-0000501F0000}"/>
    <cellStyle name="20% - uthevingsfarge 1 37 2 3" xfId="8020" xr:uid="{00000000-0005-0000-0000-0000511F0000}"/>
    <cellStyle name="20% - uthevingsfarge 1 37 2_BILAG 34-3 Brasil" xfId="8021" xr:uid="{00000000-0005-0000-0000-0000521F0000}"/>
    <cellStyle name="20% - uthevingsfarge 1 37 3" xfId="8022" xr:uid="{00000000-0005-0000-0000-0000531F0000}"/>
    <cellStyle name="20% - uthevingsfarge 1 37 4" xfId="8023" xr:uid="{00000000-0005-0000-0000-0000541F0000}"/>
    <cellStyle name="20% - uthevingsfarge 1 37_Adj_Income_statement" xfId="8024" xr:uid="{00000000-0005-0000-0000-0000551F0000}"/>
    <cellStyle name="20% - uthevingsfarge 1 38" xfId="8025" xr:uid="{00000000-0005-0000-0000-0000561F0000}"/>
    <cellStyle name="20% - uthevingsfarge 1 38 2" xfId="8026" xr:uid="{00000000-0005-0000-0000-0000571F0000}"/>
    <cellStyle name="20% - uthevingsfarge 1 38 2 2" xfId="8027" xr:uid="{00000000-0005-0000-0000-0000581F0000}"/>
    <cellStyle name="20% - uthevingsfarge 1 38 2 3" xfId="8028" xr:uid="{00000000-0005-0000-0000-0000591F0000}"/>
    <cellStyle name="20% - uthevingsfarge 1 38 2_BILAG 34-3 Brasil" xfId="8029" xr:uid="{00000000-0005-0000-0000-00005A1F0000}"/>
    <cellStyle name="20% - uthevingsfarge 1 38 3" xfId="8030" xr:uid="{00000000-0005-0000-0000-00005B1F0000}"/>
    <cellStyle name="20% - uthevingsfarge 1 38 4" xfId="8031" xr:uid="{00000000-0005-0000-0000-00005C1F0000}"/>
    <cellStyle name="20% - uthevingsfarge 1 38_Adj_Income_statement" xfId="8032" xr:uid="{00000000-0005-0000-0000-00005D1F0000}"/>
    <cellStyle name="20% - uthevingsfarge 1 39" xfId="8033" xr:uid="{00000000-0005-0000-0000-00005E1F0000}"/>
    <cellStyle name="20% - uthevingsfarge 1 39 2" xfId="8034" xr:uid="{00000000-0005-0000-0000-00005F1F0000}"/>
    <cellStyle name="20% - uthevingsfarge 1 39 2 2" xfId="8035" xr:uid="{00000000-0005-0000-0000-0000601F0000}"/>
    <cellStyle name="20% - uthevingsfarge 1 39 2 3" xfId="8036" xr:uid="{00000000-0005-0000-0000-0000611F0000}"/>
    <cellStyle name="20% - uthevingsfarge 1 39 2_BILAG 34-3 Brasil" xfId="8037" xr:uid="{00000000-0005-0000-0000-0000621F0000}"/>
    <cellStyle name="20% - uthevingsfarge 1 39 3" xfId="8038" xr:uid="{00000000-0005-0000-0000-0000631F0000}"/>
    <cellStyle name="20% - uthevingsfarge 1 39 4" xfId="8039" xr:uid="{00000000-0005-0000-0000-0000641F0000}"/>
    <cellStyle name="20% - uthevingsfarge 1 39_Adj_Income_statement" xfId="8040" xr:uid="{00000000-0005-0000-0000-0000651F0000}"/>
    <cellStyle name="20% - uthevingsfarge 1 4" xfId="8041" xr:uid="{00000000-0005-0000-0000-0000661F0000}"/>
    <cellStyle name="20% - uthevingsfarge 1 4 10" xfId="8042" xr:uid="{00000000-0005-0000-0000-0000671F0000}"/>
    <cellStyle name="20% - uthevingsfarge 1 4 11" xfId="8043" xr:uid="{00000000-0005-0000-0000-0000681F0000}"/>
    <cellStyle name="20% - uthevingsfarge 1 4 2" xfId="8044" xr:uid="{00000000-0005-0000-0000-0000691F0000}"/>
    <cellStyle name="20% - uthevingsfarge 1 4 2 10" xfId="8045" xr:uid="{00000000-0005-0000-0000-00006A1F0000}"/>
    <cellStyle name="20% - uthevingsfarge 1 4 2 2" xfId="8046" xr:uid="{00000000-0005-0000-0000-00006B1F0000}"/>
    <cellStyle name="20% - uthevingsfarge 1 4 2 2 2" xfId="8047" xr:uid="{00000000-0005-0000-0000-00006C1F0000}"/>
    <cellStyle name="20% - uthevingsfarge 1 4 2 2 2 2" xfId="8048" xr:uid="{00000000-0005-0000-0000-00006D1F0000}"/>
    <cellStyle name="20% - uthevingsfarge 1 4 2 2 2 2 2" xfId="8049" xr:uid="{00000000-0005-0000-0000-00006E1F0000}"/>
    <cellStyle name="20% - uthevingsfarge 1 4 2 2 2 2 2 2" xfId="8050" xr:uid="{00000000-0005-0000-0000-00006F1F0000}"/>
    <cellStyle name="20% - uthevingsfarge 1 4 2 2 2 2 2 2 2" xfId="8051" xr:uid="{00000000-0005-0000-0000-0000701F0000}"/>
    <cellStyle name="20% - uthevingsfarge 1 4 2 2 2 2 2 3" xfId="8052" xr:uid="{00000000-0005-0000-0000-0000711F0000}"/>
    <cellStyle name="20% - uthevingsfarge 1 4 2 2 2 2 3" xfId="8053" xr:uid="{00000000-0005-0000-0000-0000721F0000}"/>
    <cellStyle name="20% - uthevingsfarge 1 4 2 2 2 2 3 2" xfId="8054" xr:uid="{00000000-0005-0000-0000-0000731F0000}"/>
    <cellStyle name="20% - uthevingsfarge 1 4 2 2 2 2 4" xfId="8055" xr:uid="{00000000-0005-0000-0000-0000741F0000}"/>
    <cellStyle name="20% - uthevingsfarge 1 4 2 2 2 3" xfId="8056" xr:uid="{00000000-0005-0000-0000-0000751F0000}"/>
    <cellStyle name="20% - uthevingsfarge 1 4 2 2 2 3 2" xfId="8057" xr:uid="{00000000-0005-0000-0000-0000761F0000}"/>
    <cellStyle name="20% - uthevingsfarge 1 4 2 2 2 3 2 2" xfId="8058" xr:uid="{00000000-0005-0000-0000-0000771F0000}"/>
    <cellStyle name="20% - uthevingsfarge 1 4 2 2 2 3 3" xfId="8059" xr:uid="{00000000-0005-0000-0000-0000781F0000}"/>
    <cellStyle name="20% - uthevingsfarge 1 4 2 2 2 4" xfId="8060" xr:uid="{00000000-0005-0000-0000-0000791F0000}"/>
    <cellStyle name="20% - uthevingsfarge 1 4 2 2 2 4 2" xfId="8061" xr:uid="{00000000-0005-0000-0000-00007A1F0000}"/>
    <cellStyle name="20% - uthevingsfarge 1 4 2 2 2 5" xfId="8062" xr:uid="{00000000-0005-0000-0000-00007B1F0000}"/>
    <cellStyle name="20% - uthevingsfarge 1 4 2 2 2_Innskuddsdekning" xfId="8063" xr:uid="{00000000-0005-0000-0000-00007C1F0000}"/>
    <cellStyle name="20% - uthevingsfarge 1 4 2 2 3" xfId="8064" xr:uid="{00000000-0005-0000-0000-00007D1F0000}"/>
    <cellStyle name="20% - uthevingsfarge 1 4 2 2 3 2" xfId="8065" xr:uid="{00000000-0005-0000-0000-00007E1F0000}"/>
    <cellStyle name="20% - uthevingsfarge 1 4 2 2 3 2 2" xfId="8066" xr:uid="{00000000-0005-0000-0000-00007F1F0000}"/>
    <cellStyle name="20% - uthevingsfarge 1 4 2 2 3 2 2 2" xfId="8067" xr:uid="{00000000-0005-0000-0000-0000801F0000}"/>
    <cellStyle name="20% - uthevingsfarge 1 4 2 2 3 2 3" xfId="8068" xr:uid="{00000000-0005-0000-0000-0000811F0000}"/>
    <cellStyle name="20% - uthevingsfarge 1 4 2 2 3 3" xfId="8069" xr:uid="{00000000-0005-0000-0000-0000821F0000}"/>
    <cellStyle name="20% - uthevingsfarge 1 4 2 2 3 3 2" xfId="8070" xr:uid="{00000000-0005-0000-0000-0000831F0000}"/>
    <cellStyle name="20% - uthevingsfarge 1 4 2 2 3 4" xfId="8071" xr:uid="{00000000-0005-0000-0000-0000841F0000}"/>
    <cellStyle name="20% - uthevingsfarge 1 4 2 2 4" xfId="8072" xr:uid="{00000000-0005-0000-0000-0000851F0000}"/>
    <cellStyle name="20% - uthevingsfarge 1 4 2 2 4 2" xfId="8073" xr:uid="{00000000-0005-0000-0000-0000861F0000}"/>
    <cellStyle name="20% - uthevingsfarge 1 4 2 2 4 2 2" xfId="8074" xr:uid="{00000000-0005-0000-0000-0000871F0000}"/>
    <cellStyle name="20% - uthevingsfarge 1 4 2 2 4 3" xfId="8075" xr:uid="{00000000-0005-0000-0000-0000881F0000}"/>
    <cellStyle name="20% - uthevingsfarge 1 4 2 2 5" xfId="8076" xr:uid="{00000000-0005-0000-0000-0000891F0000}"/>
    <cellStyle name="20% - uthevingsfarge 1 4 2 2 5 2" xfId="8077" xr:uid="{00000000-0005-0000-0000-00008A1F0000}"/>
    <cellStyle name="20% - uthevingsfarge 1 4 2 2 6" xfId="8078" xr:uid="{00000000-0005-0000-0000-00008B1F0000}"/>
    <cellStyle name="20% - uthevingsfarge 1 4 2 2_3. Chng in credit spreads" xfId="8079" xr:uid="{00000000-0005-0000-0000-00008C1F0000}"/>
    <cellStyle name="20% - uthevingsfarge 1 4 2 3" xfId="8080" xr:uid="{00000000-0005-0000-0000-00008D1F0000}"/>
    <cellStyle name="20% - uthevingsfarge 1 4 2 3 2" xfId="8081" xr:uid="{00000000-0005-0000-0000-00008E1F0000}"/>
    <cellStyle name="20% - uthevingsfarge 1 4 2 3 2 2" xfId="8082" xr:uid="{00000000-0005-0000-0000-00008F1F0000}"/>
    <cellStyle name="20% - uthevingsfarge 1 4 2 3 2 2 2" xfId="8083" xr:uid="{00000000-0005-0000-0000-0000901F0000}"/>
    <cellStyle name="20% - uthevingsfarge 1 4 2 3 2 2 2 2" xfId="8084" xr:uid="{00000000-0005-0000-0000-0000911F0000}"/>
    <cellStyle name="20% - uthevingsfarge 1 4 2 3 2 2 2 2 2" xfId="8085" xr:uid="{00000000-0005-0000-0000-0000921F0000}"/>
    <cellStyle name="20% - uthevingsfarge 1 4 2 3 2 2 2 3" xfId="8086" xr:uid="{00000000-0005-0000-0000-0000931F0000}"/>
    <cellStyle name="20% - uthevingsfarge 1 4 2 3 2 2 3" xfId="8087" xr:uid="{00000000-0005-0000-0000-0000941F0000}"/>
    <cellStyle name="20% - uthevingsfarge 1 4 2 3 2 2 3 2" xfId="8088" xr:uid="{00000000-0005-0000-0000-0000951F0000}"/>
    <cellStyle name="20% - uthevingsfarge 1 4 2 3 2 2 4" xfId="8089" xr:uid="{00000000-0005-0000-0000-0000961F0000}"/>
    <cellStyle name="20% - uthevingsfarge 1 4 2 3 2 3" xfId="8090" xr:uid="{00000000-0005-0000-0000-0000971F0000}"/>
    <cellStyle name="20% - uthevingsfarge 1 4 2 3 2 3 2" xfId="8091" xr:uid="{00000000-0005-0000-0000-0000981F0000}"/>
    <cellStyle name="20% - uthevingsfarge 1 4 2 3 2 3 2 2" xfId="8092" xr:uid="{00000000-0005-0000-0000-0000991F0000}"/>
    <cellStyle name="20% - uthevingsfarge 1 4 2 3 2 3 3" xfId="8093" xr:uid="{00000000-0005-0000-0000-00009A1F0000}"/>
    <cellStyle name="20% - uthevingsfarge 1 4 2 3 2 4" xfId="8094" xr:uid="{00000000-0005-0000-0000-00009B1F0000}"/>
    <cellStyle name="20% - uthevingsfarge 1 4 2 3 2 4 2" xfId="8095" xr:uid="{00000000-0005-0000-0000-00009C1F0000}"/>
    <cellStyle name="20% - uthevingsfarge 1 4 2 3 2 5" xfId="8096" xr:uid="{00000000-0005-0000-0000-00009D1F0000}"/>
    <cellStyle name="20% - uthevingsfarge 1 4 2 3 2_Innskuddsdekning" xfId="8097" xr:uid="{00000000-0005-0000-0000-00009E1F0000}"/>
    <cellStyle name="20% - uthevingsfarge 1 4 2 3 3" xfId="8098" xr:uid="{00000000-0005-0000-0000-00009F1F0000}"/>
    <cellStyle name="20% - uthevingsfarge 1 4 2 3 3 2" xfId="8099" xr:uid="{00000000-0005-0000-0000-0000A01F0000}"/>
    <cellStyle name="20% - uthevingsfarge 1 4 2 3 3 2 2" xfId="8100" xr:uid="{00000000-0005-0000-0000-0000A11F0000}"/>
    <cellStyle name="20% - uthevingsfarge 1 4 2 3 3 2 2 2" xfId="8101" xr:uid="{00000000-0005-0000-0000-0000A21F0000}"/>
    <cellStyle name="20% - uthevingsfarge 1 4 2 3 3 2 3" xfId="8102" xr:uid="{00000000-0005-0000-0000-0000A31F0000}"/>
    <cellStyle name="20% - uthevingsfarge 1 4 2 3 3 3" xfId="8103" xr:uid="{00000000-0005-0000-0000-0000A41F0000}"/>
    <cellStyle name="20% - uthevingsfarge 1 4 2 3 3 3 2" xfId="8104" xr:uid="{00000000-0005-0000-0000-0000A51F0000}"/>
    <cellStyle name="20% - uthevingsfarge 1 4 2 3 3 4" xfId="8105" xr:uid="{00000000-0005-0000-0000-0000A61F0000}"/>
    <cellStyle name="20% - uthevingsfarge 1 4 2 3 4" xfId="8106" xr:uid="{00000000-0005-0000-0000-0000A71F0000}"/>
    <cellStyle name="20% - uthevingsfarge 1 4 2 3 4 2" xfId="8107" xr:uid="{00000000-0005-0000-0000-0000A81F0000}"/>
    <cellStyle name="20% - uthevingsfarge 1 4 2 3 4 2 2" xfId="8108" xr:uid="{00000000-0005-0000-0000-0000A91F0000}"/>
    <cellStyle name="20% - uthevingsfarge 1 4 2 3 4 3" xfId="8109" xr:uid="{00000000-0005-0000-0000-0000AA1F0000}"/>
    <cellStyle name="20% - uthevingsfarge 1 4 2 3 5" xfId="8110" xr:uid="{00000000-0005-0000-0000-0000AB1F0000}"/>
    <cellStyle name="20% - uthevingsfarge 1 4 2 3 5 2" xfId="8111" xr:uid="{00000000-0005-0000-0000-0000AC1F0000}"/>
    <cellStyle name="20% - uthevingsfarge 1 4 2 3 6" xfId="8112" xr:uid="{00000000-0005-0000-0000-0000AD1F0000}"/>
    <cellStyle name="20% - uthevingsfarge 1 4 2 3_3. Chng in credit spreads" xfId="8113" xr:uid="{00000000-0005-0000-0000-0000AE1F0000}"/>
    <cellStyle name="20% - uthevingsfarge 1 4 2 4" xfId="8114" xr:uid="{00000000-0005-0000-0000-0000AF1F0000}"/>
    <cellStyle name="20% - uthevingsfarge 1 4 2 4 2" xfId="8115" xr:uid="{00000000-0005-0000-0000-0000B01F0000}"/>
    <cellStyle name="20% - uthevingsfarge 1 4 2 4 2 2" xfId="8116" xr:uid="{00000000-0005-0000-0000-0000B11F0000}"/>
    <cellStyle name="20% - uthevingsfarge 1 4 2 4 2 2 2" xfId="8117" xr:uid="{00000000-0005-0000-0000-0000B21F0000}"/>
    <cellStyle name="20% - uthevingsfarge 1 4 2 4 2 2 2 2" xfId="8118" xr:uid="{00000000-0005-0000-0000-0000B31F0000}"/>
    <cellStyle name="20% - uthevingsfarge 1 4 2 4 2 2 3" xfId="8119" xr:uid="{00000000-0005-0000-0000-0000B41F0000}"/>
    <cellStyle name="20% - uthevingsfarge 1 4 2 4 2 3" xfId="8120" xr:uid="{00000000-0005-0000-0000-0000B51F0000}"/>
    <cellStyle name="20% - uthevingsfarge 1 4 2 4 2 3 2" xfId="8121" xr:uid="{00000000-0005-0000-0000-0000B61F0000}"/>
    <cellStyle name="20% - uthevingsfarge 1 4 2 4 2 4" xfId="8122" xr:uid="{00000000-0005-0000-0000-0000B71F0000}"/>
    <cellStyle name="20% - uthevingsfarge 1 4 2 4 3" xfId="8123" xr:uid="{00000000-0005-0000-0000-0000B81F0000}"/>
    <cellStyle name="20% - uthevingsfarge 1 4 2 4 3 2" xfId="8124" xr:uid="{00000000-0005-0000-0000-0000B91F0000}"/>
    <cellStyle name="20% - uthevingsfarge 1 4 2 4 3 2 2" xfId="8125" xr:uid="{00000000-0005-0000-0000-0000BA1F0000}"/>
    <cellStyle name="20% - uthevingsfarge 1 4 2 4 3 3" xfId="8126" xr:uid="{00000000-0005-0000-0000-0000BB1F0000}"/>
    <cellStyle name="20% - uthevingsfarge 1 4 2 4 4" xfId="8127" xr:uid="{00000000-0005-0000-0000-0000BC1F0000}"/>
    <cellStyle name="20% - uthevingsfarge 1 4 2 4 4 2" xfId="8128" xr:uid="{00000000-0005-0000-0000-0000BD1F0000}"/>
    <cellStyle name="20% - uthevingsfarge 1 4 2 4 5" xfId="8129" xr:uid="{00000000-0005-0000-0000-0000BE1F0000}"/>
    <cellStyle name="20% - uthevingsfarge 1 4 2 4_Innskuddsdekning" xfId="8130" xr:uid="{00000000-0005-0000-0000-0000BF1F0000}"/>
    <cellStyle name="20% - uthevingsfarge 1 4 2 5" xfId="8131" xr:uid="{00000000-0005-0000-0000-0000C01F0000}"/>
    <cellStyle name="20% - uthevingsfarge 1 4 2 5 2" xfId="8132" xr:uid="{00000000-0005-0000-0000-0000C11F0000}"/>
    <cellStyle name="20% - uthevingsfarge 1 4 2 5 2 2" xfId="8133" xr:uid="{00000000-0005-0000-0000-0000C21F0000}"/>
    <cellStyle name="20% - uthevingsfarge 1 4 2 5 2 2 2" xfId="8134" xr:uid="{00000000-0005-0000-0000-0000C31F0000}"/>
    <cellStyle name="20% - uthevingsfarge 1 4 2 5 2 3" xfId="8135" xr:uid="{00000000-0005-0000-0000-0000C41F0000}"/>
    <cellStyle name="20% - uthevingsfarge 1 4 2 5 3" xfId="8136" xr:uid="{00000000-0005-0000-0000-0000C51F0000}"/>
    <cellStyle name="20% - uthevingsfarge 1 4 2 5 3 2" xfId="8137" xr:uid="{00000000-0005-0000-0000-0000C61F0000}"/>
    <cellStyle name="20% - uthevingsfarge 1 4 2 5 4" xfId="8138" xr:uid="{00000000-0005-0000-0000-0000C71F0000}"/>
    <cellStyle name="20% - uthevingsfarge 1 4 2 6" xfId="8139" xr:uid="{00000000-0005-0000-0000-0000C81F0000}"/>
    <cellStyle name="20% - uthevingsfarge 1 4 2 6 2" xfId="8140" xr:uid="{00000000-0005-0000-0000-0000C91F0000}"/>
    <cellStyle name="20% - uthevingsfarge 1 4 2 6 2 2" xfId="8141" xr:uid="{00000000-0005-0000-0000-0000CA1F0000}"/>
    <cellStyle name="20% - uthevingsfarge 1 4 2 6 3" xfId="8142" xr:uid="{00000000-0005-0000-0000-0000CB1F0000}"/>
    <cellStyle name="20% - uthevingsfarge 1 4 2 7" xfId="8143" xr:uid="{00000000-0005-0000-0000-0000CC1F0000}"/>
    <cellStyle name="20% - uthevingsfarge 1 4 2 7 2" xfId="8144" xr:uid="{00000000-0005-0000-0000-0000CD1F0000}"/>
    <cellStyle name="20% - uthevingsfarge 1 4 2 8" xfId="8145" xr:uid="{00000000-0005-0000-0000-0000CE1F0000}"/>
    <cellStyle name="20% - uthevingsfarge 1 4 2 9" xfId="8146" xr:uid="{00000000-0005-0000-0000-0000CF1F0000}"/>
    <cellStyle name="20% - uthevingsfarge 1 4 2_3. Chng in credit spreads" xfId="8147" xr:uid="{00000000-0005-0000-0000-0000D01F0000}"/>
    <cellStyle name="20% - uthevingsfarge 1 4 3" xfId="8148" xr:uid="{00000000-0005-0000-0000-0000D11F0000}"/>
    <cellStyle name="20% - uthevingsfarge 1 4 3 2" xfId="8149" xr:uid="{00000000-0005-0000-0000-0000D21F0000}"/>
    <cellStyle name="20% - uthevingsfarge 1 4 3 2 2" xfId="8150" xr:uid="{00000000-0005-0000-0000-0000D31F0000}"/>
    <cellStyle name="20% - uthevingsfarge 1 4 3 2 2 2" xfId="8151" xr:uid="{00000000-0005-0000-0000-0000D41F0000}"/>
    <cellStyle name="20% - uthevingsfarge 1 4 3 2 2 2 2" xfId="8152" xr:uid="{00000000-0005-0000-0000-0000D51F0000}"/>
    <cellStyle name="20% - uthevingsfarge 1 4 3 2 2 2 2 2" xfId="8153" xr:uid="{00000000-0005-0000-0000-0000D61F0000}"/>
    <cellStyle name="20% - uthevingsfarge 1 4 3 2 2 2 3" xfId="8154" xr:uid="{00000000-0005-0000-0000-0000D71F0000}"/>
    <cellStyle name="20% - uthevingsfarge 1 4 3 2 2 3" xfId="8155" xr:uid="{00000000-0005-0000-0000-0000D81F0000}"/>
    <cellStyle name="20% - uthevingsfarge 1 4 3 2 2 3 2" xfId="8156" xr:uid="{00000000-0005-0000-0000-0000D91F0000}"/>
    <cellStyle name="20% - uthevingsfarge 1 4 3 2 2 4" xfId="8157" xr:uid="{00000000-0005-0000-0000-0000DA1F0000}"/>
    <cellStyle name="20% - uthevingsfarge 1 4 3 2 3" xfId="8158" xr:uid="{00000000-0005-0000-0000-0000DB1F0000}"/>
    <cellStyle name="20% - uthevingsfarge 1 4 3 2 3 2" xfId="8159" xr:uid="{00000000-0005-0000-0000-0000DC1F0000}"/>
    <cellStyle name="20% - uthevingsfarge 1 4 3 2 3 2 2" xfId="8160" xr:uid="{00000000-0005-0000-0000-0000DD1F0000}"/>
    <cellStyle name="20% - uthevingsfarge 1 4 3 2 3 3" xfId="8161" xr:uid="{00000000-0005-0000-0000-0000DE1F0000}"/>
    <cellStyle name="20% - uthevingsfarge 1 4 3 2 4" xfId="8162" xr:uid="{00000000-0005-0000-0000-0000DF1F0000}"/>
    <cellStyle name="20% - uthevingsfarge 1 4 3 2 4 2" xfId="8163" xr:uid="{00000000-0005-0000-0000-0000E01F0000}"/>
    <cellStyle name="20% - uthevingsfarge 1 4 3 2 5" xfId="8164" xr:uid="{00000000-0005-0000-0000-0000E11F0000}"/>
    <cellStyle name="20% - uthevingsfarge 1 4 3 2_Innskuddsdekning" xfId="8165" xr:uid="{00000000-0005-0000-0000-0000E21F0000}"/>
    <cellStyle name="20% - uthevingsfarge 1 4 3 3" xfId="8166" xr:uid="{00000000-0005-0000-0000-0000E31F0000}"/>
    <cellStyle name="20% - uthevingsfarge 1 4 3 3 2" xfId="8167" xr:uid="{00000000-0005-0000-0000-0000E41F0000}"/>
    <cellStyle name="20% - uthevingsfarge 1 4 3 3 2 2" xfId="8168" xr:uid="{00000000-0005-0000-0000-0000E51F0000}"/>
    <cellStyle name="20% - uthevingsfarge 1 4 3 3 2 2 2" xfId="8169" xr:uid="{00000000-0005-0000-0000-0000E61F0000}"/>
    <cellStyle name="20% - uthevingsfarge 1 4 3 3 2 3" xfId="8170" xr:uid="{00000000-0005-0000-0000-0000E71F0000}"/>
    <cellStyle name="20% - uthevingsfarge 1 4 3 3 3" xfId="8171" xr:uid="{00000000-0005-0000-0000-0000E81F0000}"/>
    <cellStyle name="20% - uthevingsfarge 1 4 3 3 3 2" xfId="8172" xr:uid="{00000000-0005-0000-0000-0000E91F0000}"/>
    <cellStyle name="20% - uthevingsfarge 1 4 3 3 4" xfId="8173" xr:uid="{00000000-0005-0000-0000-0000EA1F0000}"/>
    <cellStyle name="20% - uthevingsfarge 1 4 3 4" xfId="8174" xr:uid="{00000000-0005-0000-0000-0000EB1F0000}"/>
    <cellStyle name="20% - uthevingsfarge 1 4 3 4 2" xfId="8175" xr:uid="{00000000-0005-0000-0000-0000EC1F0000}"/>
    <cellStyle name="20% - uthevingsfarge 1 4 3 4 2 2" xfId="8176" xr:uid="{00000000-0005-0000-0000-0000ED1F0000}"/>
    <cellStyle name="20% - uthevingsfarge 1 4 3 4 3" xfId="8177" xr:uid="{00000000-0005-0000-0000-0000EE1F0000}"/>
    <cellStyle name="20% - uthevingsfarge 1 4 3 5" xfId="8178" xr:uid="{00000000-0005-0000-0000-0000EF1F0000}"/>
    <cellStyle name="20% - uthevingsfarge 1 4 3 5 2" xfId="8179" xr:uid="{00000000-0005-0000-0000-0000F01F0000}"/>
    <cellStyle name="20% - uthevingsfarge 1 4 3 6" xfId="8180" xr:uid="{00000000-0005-0000-0000-0000F11F0000}"/>
    <cellStyle name="20% - uthevingsfarge 1 4 3_3. Chng in credit spreads" xfId="8181" xr:uid="{00000000-0005-0000-0000-0000F21F0000}"/>
    <cellStyle name="20% - uthevingsfarge 1 4 4" xfId="8182" xr:uid="{00000000-0005-0000-0000-0000F31F0000}"/>
    <cellStyle name="20% - uthevingsfarge 1 4 4 2" xfId="8183" xr:uid="{00000000-0005-0000-0000-0000F41F0000}"/>
    <cellStyle name="20% - uthevingsfarge 1 4 4 2 2" xfId="8184" xr:uid="{00000000-0005-0000-0000-0000F51F0000}"/>
    <cellStyle name="20% - uthevingsfarge 1 4 4 2 2 2" xfId="8185" xr:uid="{00000000-0005-0000-0000-0000F61F0000}"/>
    <cellStyle name="20% - uthevingsfarge 1 4 4 2 2 2 2" xfId="8186" xr:uid="{00000000-0005-0000-0000-0000F71F0000}"/>
    <cellStyle name="20% - uthevingsfarge 1 4 4 2 2 2 2 2" xfId="8187" xr:uid="{00000000-0005-0000-0000-0000F81F0000}"/>
    <cellStyle name="20% - uthevingsfarge 1 4 4 2 2 2 3" xfId="8188" xr:uid="{00000000-0005-0000-0000-0000F91F0000}"/>
    <cellStyle name="20% - uthevingsfarge 1 4 4 2 2 3" xfId="8189" xr:uid="{00000000-0005-0000-0000-0000FA1F0000}"/>
    <cellStyle name="20% - uthevingsfarge 1 4 4 2 2 3 2" xfId="8190" xr:uid="{00000000-0005-0000-0000-0000FB1F0000}"/>
    <cellStyle name="20% - uthevingsfarge 1 4 4 2 2 4" xfId="8191" xr:uid="{00000000-0005-0000-0000-0000FC1F0000}"/>
    <cellStyle name="20% - uthevingsfarge 1 4 4 2 3" xfId="8192" xr:uid="{00000000-0005-0000-0000-0000FD1F0000}"/>
    <cellStyle name="20% - uthevingsfarge 1 4 4 2 3 2" xfId="8193" xr:uid="{00000000-0005-0000-0000-0000FE1F0000}"/>
    <cellStyle name="20% - uthevingsfarge 1 4 4 2 3 2 2" xfId="8194" xr:uid="{00000000-0005-0000-0000-0000FF1F0000}"/>
    <cellStyle name="20% - uthevingsfarge 1 4 4 2 3 3" xfId="8195" xr:uid="{00000000-0005-0000-0000-000000200000}"/>
    <cellStyle name="20% - uthevingsfarge 1 4 4 2 4" xfId="8196" xr:uid="{00000000-0005-0000-0000-000001200000}"/>
    <cellStyle name="20% - uthevingsfarge 1 4 4 2 4 2" xfId="8197" xr:uid="{00000000-0005-0000-0000-000002200000}"/>
    <cellStyle name="20% - uthevingsfarge 1 4 4 2 5" xfId="8198" xr:uid="{00000000-0005-0000-0000-000003200000}"/>
    <cellStyle name="20% - uthevingsfarge 1 4 4 2_Innskuddsdekning" xfId="8199" xr:uid="{00000000-0005-0000-0000-000004200000}"/>
    <cellStyle name="20% - uthevingsfarge 1 4 4 3" xfId="8200" xr:uid="{00000000-0005-0000-0000-000005200000}"/>
    <cellStyle name="20% - uthevingsfarge 1 4 4 3 2" xfId="8201" xr:uid="{00000000-0005-0000-0000-000006200000}"/>
    <cellStyle name="20% - uthevingsfarge 1 4 4 3 2 2" xfId="8202" xr:uid="{00000000-0005-0000-0000-000007200000}"/>
    <cellStyle name="20% - uthevingsfarge 1 4 4 3 2 2 2" xfId="8203" xr:uid="{00000000-0005-0000-0000-000008200000}"/>
    <cellStyle name="20% - uthevingsfarge 1 4 4 3 2 3" xfId="8204" xr:uid="{00000000-0005-0000-0000-000009200000}"/>
    <cellStyle name="20% - uthevingsfarge 1 4 4 3 3" xfId="8205" xr:uid="{00000000-0005-0000-0000-00000A200000}"/>
    <cellStyle name="20% - uthevingsfarge 1 4 4 3 3 2" xfId="8206" xr:uid="{00000000-0005-0000-0000-00000B200000}"/>
    <cellStyle name="20% - uthevingsfarge 1 4 4 3 4" xfId="8207" xr:uid="{00000000-0005-0000-0000-00000C200000}"/>
    <cellStyle name="20% - uthevingsfarge 1 4 4 4" xfId="8208" xr:uid="{00000000-0005-0000-0000-00000D200000}"/>
    <cellStyle name="20% - uthevingsfarge 1 4 4 4 2" xfId="8209" xr:uid="{00000000-0005-0000-0000-00000E200000}"/>
    <cellStyle name="20% - uthevingsfarge 1 4 4 4 2 2" xfId="8210" xr:uid="{00000000-0005-0000-0000-00000F200000}"/>
    <cellStyle name="20% - uthevingsfarge 1 4 4 4 3" xfId="8211" xr:uid="{00000000-0005-0000-0000-000010200000}"/>
    <cellStyle name="20% - uthevingsfarge 1 4 4 5" xfId="8212" xr:uid="{00000000-0005-0000-0000-000011200000}"/>
    <cellStyle name="20% - uthevingsfarge 1 4 4 5 2" xfId="8213" xr:uid="{00000000-0005-0000-0000-000012200000}"/>
    <cellStyle name="20% - uthevingsfarge 1 4 4 6" xfId="8214" xr:uid="{00000000-0005-0000-0000-000013200000}"/>
    <cellStyle name="20% - uthevingsfarge 1 4 4_3. Chng in credit spreads" xfId="8215" xr:uid="{00000000-0005-0000-0000-000014200000}"/>
    <cellStyle name="20% - uthevingsfarge 1 4 5" xfId="8216" xr:uid="{00000000-0005-0000-0000-000015200000}"/>
    <cellStyle name="20% - uthevingsfarge 1 4 5 2" xfId="8217" xr:uid="{00000000-0005-0000-0000-000016200000}"/>
    <cellStyle name="20% - uthevingsfarge 1 4 5 2 2" xfId="8218" xr:uid="{00000000-0005-0000-0000-000017200000}"/>
    <cellStyle name="20% - uthevingsfarge 1 4 5 2 2 2" xfId="8219" xr:uid="{00000000-0005-0000-0000-000018200000}"/>
    <cellStyle name="20% - uthevingsfarge 1 4 5 2 2 2 2" xfId="8220" xr:uid="{00000000-0005-0000-0000-000019200000}"/>
    <cellStyle name="20% - uthevingsfarge 1 4 5 2 2 3" xfId="8221" xr:uid="{00000000-0005-0000-0000-00001A200000}"/>
    <cellStyle name="20% - uthevingsfarge 1 4 5 2 3" xfId="8222" xr:uid="{00000000-0005-0000-0000-00001B200000}"/>
    <cellStyle name="20% - uthevingsfarge 1 4 5 2 3 2" xfId="8223" xr:uid="{00000000-0005-0000-0000-00001C200000}"/>
    <cellStyle name="20% - uthevingsfarge 1 4 5 2 4" xfId="8224" xr:uid="{00000000-0005-0000-0000-00001D200000}"/>
    <cellStyle name="20% - uthevingsfarge 1 4 5 3" xfId="8225" xr:uid="{00000000-0005-0000-0000-00001E200000}"/>
    <cellStyle name="20% - uthevingsfarge 1 4 5 3 2" xfId="8226" xr:uid="{00000000-0005-0000-0000-00001F200000}"/>
    <cellStyle name="20% - uthevingsfarge 1 4 5 3 2 2" xfId="8227" xr:uid="{00000000-0005-0000-0000-000020200000}"/>
    <cellStyle name="20% - uthevingsfarge 1 4 5 3 3" xfId="8228" xr:uid="{00000000-0005-0000-0000-000021200000}"/>
    <cellStyle name="20% - uthevingsfarge 1 4 5 4" xfId="8229" xr:uid="{00000000-0005-0000-0000-000022200000}"/>
    <cellStyle name="20% - uthevingsfarge 1 4 5 4 2" xfId="8230" xr:uid="{00000000-0005-0000-0000-000023200000}"/>
    <cellStyle name="20% - uthevingsfarge 1 4 5 5" xfId="8231" xr:uid="{00000000-0005-0000-0000-000024200000}"/>
    <cellStyle name="20% - uthevingsfarge 1 4 5_Innskuddsdekning" xfId="8232" xr:uid="{00000000-0005-0000-0000-000025200000}"/>
    <cellStyle name="20% - uthevingsfarge 1 4 6" xfId="8233" xr:uid="{00000000-0005-0000-0000-000026200000}"/>
    <cellStyle name="20% - uthevingsfarge 1 4 6 2" xfId="8234" xr:uid="{00000000-0005-0000-0000-000027200000}"/>
    <cellStyle name="20% - uthevingsfarge 1 4 6 2 2" xfId="8235" xr:uid="{00000000-0005-0000-0000-000028200000}"/>
    <cellStyle name="20% - uthevingsfarge 1 4 6 2 2 2" xfId="8236" xr:uid="{00000000-0005-0000-0000-000029200000}"/>
    <cellStyle name="20% - uthevingsfarge 1 4 6 2 3" xfId="8237" xr:uid="{00000000-0005-0000-0000-00002A200000}"/>
    <cellStyle name="20% - uthevingsfarge 1 4 6 3" xfId="8238" xr:uid="{00000000-0005-0000-0000-00002B200000}"/>
    <cellStyle name="20% - uthevingsfarge 1 4 6 3 2" xfId="8239" xr:uid="{00000000-0005-0000-0000-00002C200000}"/>
    <cellStyle name="20% - uthevingsfarge 1 4 6 4" xfId="8240" xr:uid="{00000000-0005-0000-0000-00002D200000}"/>
    <cellStyle name="20% - uthevingsfarge 1 4 7" xfId="8241" xr:uid="{00000000-0005-0000-0000-00002E200000}"/>
    <cellStyle name="20% - uthevingsfarge 1 4 7 2" xfId="8242" xr:uid="{00000000-0005-0000-0000-00002F200000}"/>
    <cellStyle name="20% - uthevingsfarge 1 4 7 2 2" xfId="8243" xr:uid="{00000000-0005-0000-0000-000030200000}"/>
    <cellStyle name="20% - uthevingsfarge 1 4 7 3" xfId="8244" xr:uid="{00000000-0005-0000-0000-000031200000}"/>
    <cellStyle name="20% - uthevingsfarge 1 4 8" xfId="8245" xr:uid="{00000000-0005-0000-0000-000032200000}"/>
    <cellStyle name="20% - uthevingsfarge 1 4 8 2" xfId="8246" xr:uid="{00000000-0005-0000-0000-000033200000}"/>
    <cellStyle name="20% - uthevingsfarge 1 4 9" xfId="8247" xr:uid="{00000000-0005-0000-0000-000034200000}"/>
    <cellStyle name="20% - uthevingsfarge 1 4_3. Chng in credit spreads" xfId="8248" xr:uid="{00000000-0005-0000-0000-000035200000}"/>
    <cellStyle name="20% - uthevingsfarge 1 40" xfId="8249" xr:uid="{00000000-0005-0000-0000-000036200000}"/>
    <cellStyle name="20% - uthevingsfarge 1 40 2" xfId="8250" xr:uid="{00000000-0005-0000-0000-000037200000}"/>
    <cellStyle name="20% - uthevingsfarge 1 40 2 2" xfId="8251" xr:uid="{00000000-0005-0000-0000-000038200000}"/>
    <cellStyle name="20% - uthevingsfarge 1 40 2 3" xfId="8252" xr:uid="{00000000-0005-0000-0000-000039200000}"/>
    <cellStyle name="20% - uthevingsfarge 1 40 2_BILAG 34-3 Brasil" xfId="8253" xr:uid="{00000000-0005-0000-0000-00003A200000}"/>
    <cellStyle name="20% - uthevingsfarge 1 40 3" xfId="8254" xr:uid="{00000000-0005-0000-0000-00003B200000}"/>
    <cellStyle name="20% - uthevingsfarge 1 40 4" xfId="8255" xr:uid="{00000000-0005-0000-0000-00003C200000}"/>
    <cellStyle name="20% - uthevingsfarge 1 40_Adj_Income_statement" xfId="8256" xr:uid="{00000000-0005-0000-0000-00003D200000}"/>
    <cellStyle name="20% - uthevingsfarge 1 41" xfId="8257" xr:uid="{00000000-0005-0000-0000-00003E200000}"/>
    <cellStyle name="20% - uthevingsfarge 1 41 2" xfId="8258" xr:uid="{00000000-0005-0000-0000-00003F200000}"/>
    <cellStyle name="20% - uthevingsfarge 1 41 2 2" xfId="8259" xr:uid="{00000000-0005-0000-0000-000040200000}"/>
    <cellStyle name="20% - uthevingsfarge 1 41 2 3" xfId="8260" xr:uid="{00000000-0005-0000-0000-000041200000}"/>
    <cellStyle name="20% - uthevingsfarge 1 41 2_BILAG 34-3 Brasil" xfId="8261" xr:uid="{00000000-0005-0000-0000-000042200000}"/>
    <cellStyle name="20% - uthevingsfarge 1 41 3" xfId="8262" xr:uid="{00000000-0005-0000-0000-000043200000}"/>
    <cellStyle name="20% - uthevingsfarge 1 41 4" xfId="8263" xr:uid="{00000000-0005-0000-0000-000044200000}"/>
    <cellStyle name="20% - uthevingsfarge 1 41_Adj_Income_statement" xfId="8264" xr:uid="{00000000-0005-0000-0000-000045200000}"/>
    <cellStyle name="20% - uthevingsfarge 1 42" xfId="8265" xr:uid="{00000000-0005-0000-0000-000046200000}"/>
    <cellStyle name="20% - uthevingsfarge 1 42 2" xfId="8266" xr:uid="{00000000-0005-0000-0000-000047200000}"/>
    <cellStyle name="20% - uthevingsfarge 1 42 2 2" xfId="8267" xr:uid="{00000000-0005-0000-0000-000048200000}"/>
    <cellStyle name="20% - uthevingsfarge 1 42 2 3" xfId="8268" xr:uid="{00000000-0005-0000-0000-000049200000}"/>
    <cellStyle name="20% - uthevingsfarge 1 42 2_BILAG 34-3 Brasil" xfId="8269" xr:uid="{00000000-0005-0000-0000-00004A200000}"/>
    <cellStyle name="20% - uthevingsfarge 1 42 3" xfId="8270" xr:uid="{00000000-0005-0000-0000-00004B200000}"/>
    <cellStyle name="20% - uthevingsfarge 1 42 4" xfId="8271" xr:uid="{00000000-0005-0000-0000-00004C200000}"/>
    <cellStyle name="20% - uthevingsfarge 1 42_Adj_Income_statement" xfId="8272" xr:uid="{00000000-0005-0000-0000-00004D200000}"/>
    <cellStyle name="20% - uthevingsfarge 1 43" xfId="8273" xr:uid="{00000000-0005-0000-0000-00004E200000}"/>
    <cellStyle name="20% - uthevingsfarge 1 43 2" xfId="8274" xr:uid="{00000000-0005-0000-0000-00004F200000}"/>
    <cellStyle name="20% - uthevingsfarge 1 43 2 2" xfId="8275" xr:uid="{00000000-0005-0000-0000-000050200000}"/>
    <cellStyle name="20% - uthevingsfarge 1 43 2 3" xfId="8276" xr:uid="{00000000-0005-0000-0000-000051200000}"/>
    <cellStyle name="20% - uthevingsfarge 1 43 2_BILAG 34-3 Brasil" xfId="8277" xr:uid="{00000000-0005-0000-0000-000052200000}"/>
    <cellStyle name="20% - uthevingsfarge 1 43 3" xfId="8278" xr:uid="{00000000-0005-0000-0000-000053200000}"/>
    <cellStyle name="20% - uthevingsfarge 1 43 4" xfId="8279" xr:uid="{00000000-0005-0000-0000-000054200000}"/>
    <cellStyle name="20% - uthevingsfarge 1 43_Adj_Income_statement" xfId="8280" xr:uid="{00000000-0005-0000-0000-000055200000}"/>
    <cellStyle name="20% - uthevingsfarge 1 44" xfId="8281" xr:uid="{00000000-0005-0000-0000-000056200000}"/>
    <cellStyle name="20% - uthevingsfarge 1 44 2" xfId="8282" xr:uid="{00000000-0005-0000-0000-000057200000}"/>
    <cellStyle name="20% - uthevingsfarge 1 44 2 2" xfId="8283" xr:uid="{00000000-0005-0000-0000-000058200000}"/>
    <cellStyle name="20% - uthevingsfarge 1 44 2 3" xfId="8284" xr:uid="{00000000-0005-0000-0000-000059200000}"/>
    <cellStyle name="20% - uthevingsfarge 1 44 2_BILAG 34-3 Brasil" xfId="8285" xr:uid="{00000000-0005-0000-0000-00005A200000}"/>
    <cellStyle name="20% - uthevingsfarge 1 44 3" xfId="8286" xr:uid="{00000000-0005-0000-0000-00005B200000}"/>
    <cellStyle name="20% - uthevingsfarge 1 44 4" xfId="8287" xr:uid="{00000000-0005-0000-0000-00005C200000}"/>
    <cellStyle name="20% - uthevingsfarge 1 44_Adj_Income_statement" xfId="8288" xr:uid="{00000000-0005-0000-0000-00005D200000}"/>
    <cellStyle name="20% - uthevingsfarge 1 45" xfId="8289" xr:uid="{00000000-0005-0000-0000-00005E200000}"/>
    <cellStyle name="20% - uthevingsfarge 1 45 2" xfId="8290" xr:uid="{00000000-0005-0000-0000-00005F200000}"/>
    <cellStyle name="20% - uthevingsfarge 1 45 2 2" xfId="8291" xr:uid="{00000000-0005-0000-0000-000060200000}"/>
    <cellStyle name="20% - uthevingsfarge 1 45 2 3" xfId="8292" xr:uid="{00000000-0005-0000-0000-000061200000}"/>
    <cellStyle name="20% - uthevingsfarge 1 45 2_BILAG 34-3 Brasil" xfId="8293" xr:uid="{00000000-0005-0000-0000-000062200000}"/>
    <cellStyle name="20% - uthevingsfarge 1 45 3" xfId="8294" xr:uid="{00000000-0005-0000-0000-000063200000}"/>
    <cellStyle name="20% - uthevingsfarge 1 45 4" xfId="8295" xr:uid="{00000000-0005-0000-0000-000064200000}"/>
    <cellStyle name="20% - uthevingsfarge 1 45_Adj_Income_statement" xfId="8296" xr:uid="{00000000-0005-0000-0000-000065200000}"/>
    <cellStyle name="20% - uthevingsfarge 1 46" xfId="8297" xr:uid="{00000000-0005-0000-0000-000066200000}"/>
    <cellStyle name="20% - uthevingsfarge 1 46 2" xfId="8298" xr:uid="{00000000-0005-0000-0000-000067200000}"/>
    <cellStyle name="20% - uthevingsfarge 1 46 2 2" xfId="8299" xr:uid="{00000000-0005-0000-0000-000068200000}"/>
    <cellStyle name="20% - uthevingsfarge 1 46 2 3" xfId="8300" xr:uid="{00000000-0005-0000-0000-000069200000}"/>
    <cellStyle name="20% - uthevingsfarge 1 46 2_BILAG 34-3 Brasil" xfId="8301" xr:uid="{00000000-0005-0000-0000-00006A200000}"/>
    <cellStyle name="20% - uthevingsfarge 1 46 3" xfId="8302" xr:uid="{00000000-0005-0000-0000-00006B200000}"/>
    <cellStyle name="20% - uthevingsfarge 1 46 4" xfId="8303" xr:uid="{00000000-0005-0000-0000-00006C200000}"/>
    <cellStyle name="20% - uthevingsfarge 1 46_Adj_Income_statement" xfId="8304" xr:uid="{00000000-0005-0000-0000-00006D200000}"/>
    <cellStyle name="20% - uthevingsfarge 1 47" xfId="8305" xr:uid="{00000000-0005-0000-0000-00006E200000}"/>
    <cellStyle name="20% - uthevingsfarge 1 47 2" xfId="8306" xr:uid="{00000000-0005-0000-0000-00006F200000}"/>
    <cellStyle name="20% - uthevingsfarge 1 47 2 2" xfId="8307" xr:uid="{00000000-0005-0000-0000-000070200000}"/>
    <cellStyle name="20% - uthevingsfarge 1 47 2 3" xfId="8308" xr:uid="{00000000-0005-0000-0000-000071200000}"/>
    <cellStyle name="20% - uthevingsfarge 1 47 2_BILAG 34-3 Brasil" xfId="8309" xr:uid="{00000000-0005-0000-0000-000072200000}"/>
    <cellStyle name="20% - uthevingsfarge 1 47 3" xfId="8310" xr:uid="{00000000-0005-0000-0000-000073200000}"/>
    <cellStyle name="20% - uthevingsfarge 1 47 4" xfId="8311" xr:uid="{00000000-0005-0000-0000-000074200000}"/>
    <cellStyle name="20% - uthevingsfarge 1 47_Adj_Income_statement" xfId="8312" xr:uid="{00000000-0005-0000-0000-000075200000}"/>
    <cellStyle name="20% - uthevingsfarge 1 48" xfId="8313" xr:uid="{00000000-0005-0000-0000-000076200000}"/>
    <cellStyle name="20% - uthevingsfarge 1 48 2" xfId="8314" xr:uid="{00000000-0005-0000-0000-000077200000}"/>
    <cellStyle name="20% - uthevingsfarge 1 48 2 2" xfId="8315" xr:uid="{00000000-0005-0000-0000-000078200000}"/>
    <cellStyle name="20% - uthevingsfarge 1 48 2 3" xfId="8316" xr:uid="{00000000-0005-0000-0000-000079200000}"/>
    <cellStyle name="20% - uthevingsfarge 1 48 2_BILAG 34-3 Brasil" xfId="8317" xr:uid="{00000000-0005-0000-0000-00007A200000}"/>
    <cellStyle name="20% - uthevingsfarge 1 48 3" xfId="8318" xr:uid="{00000000-0005-0000-0000-00007B200000}"/>
    <cellStyle name="20% - uthevingsfarge 1 48 4" xfId="8319" xr:uid="{00000000-0005-0000-0000-00007C200000}"/>
    <cellStyle name="20% - uthevingsfarge 1 48_Adj_Income_statement" xfId="8320" xr:uid="{00000000-0005-0000-0000-00007D200000}"/>
    <cellStyle name="20% - uthevingsfarge 1 49" xfId="8321" xr:uid="{00000000-0005-0000-0000-00007E200000}"/>
    <cellStyle name="20% - uthevingsfarge 1 49 2" xfId="8322" xr:uid="{00000000-0005-0000-0000-00007F200000}"/>
    <cellStyle name="20% - uthevingsfarge 1 49 2 2" xfId="8323" xr:uid="{00000000-0005-0000-0000-000080200000}"/>
    <cellStyle name="20% - uthevingsfarge 1 49 2 3" xfId="8324" xr:uid="{00000000-0005-0000-0000-000081200000}"/>
    <cellStyle name="20% - uthevingsfarge 1 49 2_BILAG 34-3 Brasil" xfId="8325" xr:uid="{00000000-0005-0000-0000-000082200000}"/>
    <cellStyle name="20% - uthevingsfarge 1 49 3" xfId="8326" xr:uid="{00000000-0005-0000-0000-000083200000}"/>
    <cellStyle name="20% - uthevingsfarge 1 49 4" xfId="8327" xr:uid="{00000000-0005-0000-0000-000084200000}"/>
    <cellStyle name="20% - uthevingsfarge 1 49_Adj_Income_statement" xfId="8328" xr:uid="{00000000-0005-0000-0000-000085200000}"/>
    <cellStyle name="20% - uthevingsfarge 1 5" xfId="8329" xr:uid="{00000000-0005-0000-0000-000086200000}"/>
    <cellStyle name="20% - uthevingsfarge 1 5 10" xfId="8330" xr:uid="{00000000-0005-0000-0000-000087200000}"/>
    <cellStyle name="20% - uthevingsfarge 1 5 11" xfId="8331" xr:uid="{00000000-0005-0000-0000-000088200000}"/>
    <cellStyle name="20% - uthevingsfarge 1 5 2" xfId="8332" xr:uid="{00000000-0005-0000-0000-000089200000}"/>
    <cellStyle name="20% - uthevingsfarge 1 5 2 2" xfId="8333" xr:uid="{00000000-0005-0000-0000-00008A200000}"/>
    <cellStyle name="20% - uthevingsfarge 1 5 2 2 2" xfId="8334" xr:uid="{00000000-0005-0000-0000-00008B200000}"/>
    <cellStyle name="20% - uthevingsfarge 1 5 2 2 2 2" xfId="8335" xr:uid="{00000000-0005-0000-0000-00008C200000}"/>
    <cellStyle name="20% - uthevingsfarge 1 5 2 2 2 2 2" xfId="8336" xr:uid="{00000000-0005-0000-0000-00008D200000}"/>
    <cellStyle name="20% - uthevingsfarge 1 5 2 2 2 2 2 2" xfId="8337" xr:uid="{00000000-0005-0000-0000-00008E200000}"/>
    <cellStyle name="20% - uthevingsfarge 1 5 2 2 2 2 2 2 2" xfId="8338" xr:uid="{00000000-0005-0000-0000-00008F200000}"/>
    <cellStyle name="20% - uthevingsfarge 1 5 2 2 2 2 2 3" xfId="8339" xr:uid="{00000000-0005-0000-0000-000090200000}"/>
    <cellStyle name="20% - uthevingsfarge 1 5 2 2 2 2 3" xfId="8340" xr:uid="{00000000-0005-0000-0000-000091200000}"/>
    <cellStyle name="20% - uthevingsfarge 1 5 2 2 2 2 3 2" xfId="8341" xr:uid="{00000000-0005-0000-0000-000092200000}"/>
    <cellStyle name="20% - uthevingsfarge 1 5 2 2 2 2 4" xfId="8342" xr:uid="{00000000-0005-0000-0000-000093200000}"/>
    <cellStyle name="20% - uthevingsfarge 1 5 2 2 2 3" xfId="8343" xr:uid="{00000000-0005-0000-0000-000094200000}"/>
    <cellStyle name="20% - uthevingsfarge 1 5 2 2 2 3 2" xfId="8344" xr:uid="{00000000-0005-0000-0000-000095200000}"/>
    <cellStyle name="20% - uthevingsfarge 1 5 2 2 2 3 2 2" xfId="8345" xr:uid="{00000000-0005-0000-0000-000096200000}"/>
    <cellStyle name="20% - uthevingsfarge 1 5 2 2 2 3 3" xfId="8346" xr:uid="{00000000-0005-0000-0000-000097200000}"/>
    <cellStyle name="20% - uthevingsfarge 1 5 2 2 2 4" xfId="8347" xr:uid="{00000000-0005-0000-0000-000098200000}"/>
    <cellStyle name="20% - uthevingsfarge 1 5 2 2 2 4 2" xfId="8348" xr:uid="{00000000-0005-0000-0000-000099200000}"/>
    <cellStyle name="20% - uthevingsfarge 1 5 2 2 2 5" xfId="8349" xr:uid="{00000000-0005-0000-0000-00009A200000}"/>
    <cellStyle name="20% - uthevingsfarge 1 5 2 2 2_Innskuddsdekning" xfId="8350" xr:uid="{00000000-0005-0000-0000-00009B200000}"/>
    <cellStyle name="20% - uthevingsfarge 1 5 2 2 3" xfId="8351" xr:uid="{00000000-0005-0000-0000-00009C200000}"/>
    <cellStyle name="20% - uthevingsfarge 1 5 2 2 3 2" xfId="8352" xr:uid="{00000000-0005-0000-0000-00009D200000}"/>
    <cellStyle name="20% - uthevingsfarge 1 5 2 2 3 2 2" xfId="8353" xr:uid="{00000000-0005-0000-0000-00009E200000}"/>
    <cellStyle name="20% - uthevingsfarge 1 5 2 2 3 2 2 2" xfId="8354" xr:uid="{00000000-0005-0000-0000-00009F200000}"/>
    <cellStyle name="20% - uthevingsfarge 1 5 2 2 3 2 3" xfId="8355" xr:uid="{00000000-0005-0000-0000-0000A0200000}"/>
    <cellStyle name="20% - uthevingsfarge 1 5 2 2 3 3" xfId="8356" xr:uid="{00000000-0005-0000-0000-0000A1200000}"/>
    <cellStyle name="20% - uthevingsfarge 1 5 2 2 3 3 2" xfId="8357" xr:uid="{00000000-0005-0000-0000-0000A2200000}"/>
    <cellStyle name="20% - uthevingsfarge 1 5 2 2 3 4" xfId="8358" xr:uid="{00000000-0005-0000-0000-0000A3200000}"/>
    <cellStyle name="20% - uthevingsfarge 1 5 2 2 4" xfId="8359" xr:uid="{00000000-0005-0000-0000-0000A4200000}"/>
    <cellStyle name="20% - uthevingsfarge 1 5 2 2 4 2" xfId="8360" xr:uid="{00000000-0005-0000-0000-0000A5200000}"/>
    <cellStyle name="20% - uthevingsfarge 1 5 2 2 4 2 2" xfId="8361" xr:uid="{00000000-0005-0000-0000-0000A6200000}"/>
    <cellStyle name="20% - uthevingsfarge 1 5 2 2 4 3" xfId="8362" xr:uid="{00000000-0005-0000-0000-0000A7200000}"/>
    <cellStyle name="20% - uthevingsfarge 1 5 2 2 5" xfId="8363" xr:uid="{00000000-0005-0000-0000-0000A8200000}"/>
    <cellStyle name="20% - uthevingsfarge 1 5 2 2 5 2" xfId="8364" xr:uid="{00000000-0005-0000-0000-0000A9200000}"/>
    <cellStyle name="20% - uthevingsfarge 1 5 2 2 6" xfId="8365" xr:uid="{00000000-0005-0000-0000-0000AA200000}"/>
    <cellStyle name="20% - uthevingsfarge 1 5 2 2_3. Chng in credit spreads" xfId="8366" xr:uid="{00000000-0005-0000-0000-0000AB200000}"/>
    <cellStyle name="20% - uthevingsfarge 1 5 2 3" xfId="8367" xr:uid="{00000000-0005-0000-0000-0000AC200000}"/>
    <cellStyle name="20% - uthevingsfarge 1 5 2 3 2" xfId="8368" xr:uid="{00000000-0005-0000-0000-0000AD200000}"/>
    <cellStyle name="20% - uthevingsfarge 1 5 2 3 2 2" xfId="8369" xr:uid="{00000000-0005-0000-0000-0000AE200000}"/>
    <cellStyle name="20% - uthevingsfarge 1 5 2 3 2 2 2" xfId="8370" xr:uid="{00000000-0005-0000-0000-0000AF200000}"/>
    <cellStyle name="20% - uthevingsfarge 1 5 2 3 2 2 2 2" xfId="8371" xr:uid="{00000000-0005-0000-0000-0000B0200000}"/>
    <cellStyle name="20% - uthevingsfarge 1 5 2 3 2 2 2 2 2" xfId="8372" xr:uid="{00000000-0005-0000-0000-0000B1200000}"/>
    <cellStyle name="20% - uthevingsfarge 1 5 2 3 2 2 2 3" xfId="8373" xr:uid="{00000000-0005-0000-0000-0000B2200000}"/>
    <cellStyle name="20% - uthevingsfarge 1 5 2 3 2 2 3" xfId="8374" xr:uid="{00000000-0005-0000-0000-0000B3200000}"/>
    <cellStyle name="20% - uthevingsfarge 1 5 2 3 2 2 3 2" xfId="8375" xr:uid="{00000000-0005-0000-0000-0000B4200000}"/>
    <cellStyle name="20% - uthevingsfarge 1 5 2 3 2 2 4" xfId="8376" xr:uid="{00000000-0005-0000-0000-0000B5200000}"/>
    <cellStyle name="20% - uthevingsfarge 1 5 2 3 2 3" xfId="8377" xr:uid="{00000000-0005-0000-0000-0000B6200000}"/>
    <cellStyle name="20% - uthevingsfarge 1 5 2 3 2 3 2" xfId="8378" xr:uid="{00000000-0005-0000-0000-0000B7200000}"/>
    <cellStyle name="20% - uthevingsfarge 1 5 2 3 2 3 2 2" xfId="8379" xr:uid="{00000000-0005-0000-0000-0000B8200000}"/>
    <cellStyle name="20% - uthevingsfarge 1 5 2 3 2 3 3" xfId="8380" xr:uid="{00000000-0005-0000-0000-0000B9200000}"/>
    <cellStyle name="20% - uthevingsfarge 1 5 2 3 2 4" xfId="8381" xr:uid="{00000000-0005-0000-0000-0000BA200000}"/>
    <cellStyle name="20% - uthevingsfarge 1 5 2 3 2 4 2" xfId="8382" xr:uid="{00000000-0005-0000-0000-0000BB200000}"/>
    <cellStyle name="20% - uthevingsfarge 1 5 2 3 2 5" xfId="8383" xr:uid="{00000000-0005-0000-0000-0000BC200000}"/>
    <cellStyle name="20% - uthevingsfarge 1 5 2 3 2_Innskuddsdekning" xfId="8384" xr:uid="{00000000-0005-0000-0000-0000BD200000}"/>
    <cellStyle name="20% - uthevingsfarge 1 5 2 3 3" xfId="8385" xr:uid="{00000000-0005-0000-0000-0000BE200000}"/>
    <cellStyle name="20% - uthevingsfarge 1 5 2 3 3 2" xfId="8386" xr:uid="{00000000-0005-0000-0000-0000BF200000}"/>
    <cellStyle name="20% - uthevingsfarge 1 5 2 3 3 2 2" xfId="8387" xr:uid="{00000000-0005-0000-0000-0000C0200000}"/>
    <cellStyle name="20% - uthevingsfarge 1 5 2 3 3 2 2 2" xfId="8388" xr:uid="{00000000-0005-0000-0000-0000C1200000}"/>
    <cellStyle name="20% - uthevingsfarge 1 5 2 3 3 2 3" xfId="8389" xr:uid="{00000000-0005-0000-0000-0000C2200000}"/>
    <cellStyle name="20% - uthevingsfarge 1 5 2 3 3 3" xfId="8390" xr:uid="{00000000-0005-0000-0000-0000C3200000}"/>
    <cellStyle name="20% - uthevingsfarge 1 5 2 3 3 3 2" xfId="8391" xr:uid="{00000000-0005-0000-0000-0000C4200000}"/>
    <cellStyle name="20% - uthevingsfarge 1 5 2 3 3 4" xfId="8392" xr:uid="{00000000-0005-0000-0000-0000C5200000}"/>
    <cellStyle name="20% - uthevingsfarge 1 5 2 3 4" xfId="8393" xr:uid="{00000000-0005-0000-0000-0000C6200000}"/>
    <cellStyle name="20% - uthevingsfarge 1 5 2 3 4 2" xfId="8394" xr:uid="{00000000-0005-0000-0000-0000C7200000}"/>
    <cellStyle name="20% - uthevingsfarge 1 5 2 3 4 2 2" xfId="8395" xr:uid="{00000000-0005-0000-0000-0000C8200000}"/>
    <cellStyle name="20% - uthevingsfarge 1 5 2 3 4 3" xfId="8396" xr:uid="{00000000-0005-0000-0000-0000C9200000}"/>
    <cellStyle name="20% - uthevingsfarge 1 5 2 3 5" xfId="8397" xr:uid="{00000000-0005-0000-0000-0000CA200000}"/>
    <cellStyle name="20% - uthevingsfarge 1 5 2 3 5 2" xfId="8398" xr:uid="{00000000-0005-0000-0000-0000CB200000}"/>
    <cellStyle name="20% - uthevingsfarge 1 5 2 3 6" xfId="8399" xr:uid="{00000000-0005-0000-0000-0000CC200000}"/>
    <cellStyle name="20% - uthevingsfarge 1 5 2 3_3. Chng in credit spreads" xfId="8400" xr:uid="{00000000-0005-0000-0000-0000CD200000}"/>
    <cellStyle name="20% - uthevingsfarge 1 5 2 4" xfId="8401" xr:uid="{00000000-0005-0000-0000-0000CE200000}"/>
    <cellStyle name="20% - uthevingsfarge 1 5 2 4 2" xfId="8402" xr:uid="{00000000-0005-0000-0000-0000CF200000}"/>
    <cellStyle name="20% - uthevingsfarge 1 5 2 4 2 2" xfId="8403" xr:uid="{00000000-0005-0000-0000-0000D0200000}"/>
    <cellStyle name="20% - uthevingsfarge 1 5 2 4 2 2 2" xfId="8404" xr:uid="{00000000-0005-0000-0000-0000D1200000}"/>
    <cellStyle name="20% - uthevingsfarge 1 5 2 4 2 2 2 2" xfId="8405" xr:uid="{00000000-0005-0000-0000-0000D2200000}"/>
    <cellStyle name="20% - uthevingsfarge 1 5 2 4 2 2 3" xfId="8406" xr:uid="{00000000-0005-0000-0000-0000D3200000}"/>
    <cellStyle name="20% - uthevingsfarge 1 5 2 4 2 3" xfId="8407" xr:uid="{00000000-0005-0000-0000-0000D4200000}"/>
    <cellStyle name="20% - uthevingsfarge 1 5 2 4 2 3 2" xfId="8408" xr:uid="{00000000-0005-0000-0000-0000D5200000}"/>
    <cellStyle name="20% - uthevingsfarge 1 5 2 4 2 4" xfId="8409" xr:uid="{00000000-0005-0000-0000-0000D6200000}"/>
    <cellStyle name="20% - uthevingsfarge 1 5 2 4 3" xfId="8410" xr:uid="{00000000-0005-0000-0000-0000D7200000}"/>
    <cellStyle name="20% - uthevingsfarge 1 5 2 4 3 2" xfId="8411" xr:uid="{00000000-0005-0000-0000-0000D8200000}"/>
    <cellStyle name="20% - uthevingsfarge 1 5 2 4 3 2 2" xfId="8412" xr:uid="{00000000-0005-0000-0000-0000D9200000}"/>
    <cellStyle name="20% - uthevingsfarge 1 5 2 4 3 3" xfId="8413" xr:uid="{00000000-0005-0000-0000-0000DA200000}"/>
    <cellStyle name="20% - uthevingsfarge 1 5 2 4 4" xfId="8414" xr:uid="{00000000-0005-0000-0000-0000DB200000}"/>
    <cellStyle name="20% - uthevingsfarge 1 5 2 4 4 2" xfId="8415" xr:uid="{00000000-0005-0000-0000-0000DC200000}"/>
    <cellStyle name="20% - uthevingsfarge 1 5 2 4 5" xfId="8416" xr:uid="{00000000-0005-0000-0000-0000DD200000}"/>
    <cellStyle name="20% - uthevingsfarge 1 5 2 4_Innskuddsdekning" xfId="8417" xr:uid="{00000000-0005-0000-0000-0000DE200000}"/>
    <cellStyle name="20% - uthevingsfarge 1 5 2 5" xfId="8418" xr:uid="{00000000-0005-0000-0000-0000DF200000}"/>
    <cellStyle name="20% - uthevingsfarge 1 5 2 5 2" xfId="8419" xr:uid="{00000000-0005-0000-0000-0000E0200000}"/>
    <cellStyle name="20% - uthevingsfarge 1 5 2 5 2 2" xfId="8420" xr:uid="{00000000-0005-0000-0000-0000E1200000}"/>
    <cellStyle name="20% - uthevingsfarge 1 5 2 5 2 2 2" xfId="8421" xr:uid="{00000000-0005-0000-0000-0000E2200000}"/>
    <cellStyle name="20% - uthevingsfarge 1 5 2 5 2 3" xfId="8422" xr:uid="{00000000-0005-0000-0000-0000E3200000}"/>
    <cellStyle name="20% - uthevingsfarge 1 5 2 5 3" xfId="8423" xr:uid="{00000000-0005-0000-0000-0000E4200000}"/>
    <cellStyle name="20% - uthevingsfarge 1 5 2 5 3 2" xfId="8424" xr:uid="{00000000-0005-0000-0000-0000E5200000}"/>
    <cellStyle name="20% - uthevingsfarge 1 5 2 5 4" xfId="8425" xr:uid="{00000000-0005-0000-0000-0000E6200000}"/>
    <cellStyle name="20% - uthevingsfarge 1 5 2 6" xfId="8426" xr:uid="{00000000-0005-0000-0000-0000E7200000}"/>
    <cellStyle name="20% - uthevingsfarge 1 5 2 6 2" xfId="8427" xr:uid="{00000000-0005-0000-0000-0000E8200000}"/>
    <cellStyle name="20% - uthevingsfarge 1 5 2 6 2 2" xfId="8428" xr:uid="{00000000-0005-0000-0000-0000E9200000}"/>
    <cellStyle name="20% - uthevingsfarge 1 5 2 6 3" xfId="8429" xr:uid="{00000000-0005-0000-0000-0000EA200000}"/>
    <cellStyle name="20% - uthevingsfarge 1 5 2 7" xfId="8430" xr:uid="{00000000-0005-0000-0000-0000EB200000}"/>
    <cellStyle name="20% - uthevingsfarge 1 5 2 7 2" xfId="8431" xr:uid="{00000000-0005-0000-0000-0000EC200000}"/>
    <cellStyle name="20% - uthevingsfarge 1 5 2 8" xfId="8432" xr:uid="{00000000-0005-0000-0000-0000ED200000}"/>
    <cellStyle name="20% - uthevingsfarge 1 5 2_3. Chng in credit spreads" xfId="8433" xr:uid="{00000000-0005-0000-0000-0000EE200000}"/>
    <cellStyle name="20% - uthevingsfarge 1 5 3" xfId="8434" xr:uid="{00000000-0005-0000-0000-0000EF200000}"/>
    <cellStyle name="20% - uthevingsfarge 1 5 3 2" xfId="8435" xr:uid="{00000000-0005-0000-0000-0000F0200000}"/>
    <cellStyle name="20% - uthevingsfarge 1 5 3 2 2" xfId="8436" xr:uid="{00000000-0005-0000-0000-0000F1200000}"/>
    <cellStyle name="20% - uthevingsfarge 1 5 3 2 2 2" xfId="8437" xr:uid="{00000000-0005-0000-0000-0000F2200000}"/>
    <cellStyle name="20% - uthevingsfarge 1 5 3 2 2 2 2" xfId="8438" xr:uid="{00000000-0005-0000-0000-0000F3200000}"/>
    <cellStyle name="20% - uthevingsfarge 1 5 3 2 2 2 2 2" xfId="8439" xr:uid="{00000000-0005-0000-0000-0000F4200000}"/>
    <cellStyle name="20% - uthevingsfarge 1 5 3 2 2 2 3" xfId="8440" xr:uid="{00000000-0005-0000-0000-0000F5200000}"/>
    <cellStyle name="20% - uthevingsfarge 1 5 3 2 2 3" xfId="8441" xr:uid="{00000000-0005-0000-0000-0000F6200000}"/>
    <cellStyle name="20% - uthevingsfarge 1 5 3 2 2 3 2" xfId="8442" xr:uid="{00000000-0005-0000-0000-0000F7200000}"/>
    <cellStyle name="20% - uthevingsfarge 1 5 3 2 2 4" xfId="8443" xr:uid="{00000000-0005-0000-0000-0000F8200000}"/>
    <cellStyle name="20% - uthevingsfarge 1 5 3 2 3" xfId="8444" xr:uid="{00000000-0005-0000-0000-0000F9200000}"/>
    <cellStyle name="20% - uthevingsfarge 1 5 3 2 3 2" xfId="8445" xr:uid="{00000000-0005-0000-0000-0000FA200000}"/>
    <cellStyle name="20% - uthevingsfarge 1 5 3 2 3 2 2" xfId="8446" xr:uid="{00000000-0005-0000-0000-0000FB200000}"/>
    <cellStyle name="20% - uthevingsfarge 1 5 3 2 3 3" xfId="8447" xr:uid="{00000000-0005-0000-0000-0000FC200000}"/>
    <cellStyle name="20% - uthevingsfarge 1 5 3 2 4" xfId="8448" xr:uid="{00000000-0005-0000-0000-0000FD200000}"/>
    <cellStyle name="20% - uthevingsfarge 1 5 3 2 4 2" xfId="8449" xr:uid="{00000000-0005-0000-0000-0000FE200000}"/>
    <cellStyle name="20% - uthevingsfarge 1 5 3 2 5" xfId="8450" xr:uid="{00000000-0005-0000-0000-0000FF200000}"/>
    <cellStyle name="20% - uthevingsfarge 1 5 3 2_Innskuddsdekning" xfId="8451" xr:uid="{00000000-0005-0000-0000-000000210000}"/>
    <cellStyle name="20% - uthevingsfarge 1 5 3 3" xfId="8452" xr:uid="{00000000-0005-0000-0000-000001210000}"/>
    <cellStyle name="20% - uthevingsfarge 1 5 3 3 2" xfId="8453" xr:uid="{00000000-0005-0000-0000-000002210000}"/>
    <cellStyle name="20% - uthevingsfarge 1 5 3 3 2 2" xfId="8454" xr:uid="{00000000-0005-0000-0000-000003210000}"/>
    <cellStyle name="20% - uthevingsfarge 1 5 3 3 2 2 2" xfId="8455" xr:uid="{00000000-0005-0000-0000-000004210000}"/>
    <cellStyle name="20% - uthevingsfarge 1 5 3 3 2 3" xfId="8456" xr:uid="{00000000-0005-0000-0000-000005210000}"/>
    <cellStyle name="20% - uthevingsfarge 1 5 3 3 3" xfId="8457" xr:uid="{00000000-0005-0000-0000-000006210000}"/>
    <cellStyle name="20% - uthevingsfarge 1 5 3 3 3 2" xfId="8458" xr:uid="{00000000-0005-0000-0000-000007210000}"/>
    <cellStyle name="20% - uthevingsfarge 1 5 3 3 4" xfId="8459" xr:uid="{00000000-0005-0000-0000-000008210000}"/>
    <cellStyle name="20% - uthevingsfarge 1 5 3 4" xfId="8460" xr:uid="{00000000-0005-0000-0000-000009210000}"/>
    <cellStyle name="20% - uthevingsfarge 1 5 3 4 2" xfId="8461" xr:uid="{00000000-0005-0000-0000-00000A210000}"/>
    <cellStyle name="20% - uthevingsfarge 1 5 3 4 2 2" xfId="8462" xr:uid="{00000000-0005-0000-0000-00000B210000}"/>
    <cellStyle name="20% - uthevingsfarge 1 5 3 4 3" xfId="8463" xr:uid="{00000000-0005-0000-0000-00000C210000}"/>
    <cellStyle name="20% - uthevingsfarge 1 5 3 5" xfId="8464" xr:uid="{00000000-0005-0000-0000-00000D210000}"/>
    <cellStyle name="20% - uthevingsfarge 1 5 3 5 2" xfId="8465" xr:uid="{00000000-0005-0000-0000-00000E210000}"/>
    <cellStyle name="20% - uthevingsfarge 1 5 3 6" xfId="8466" xr:uid="{00000000-0005-0000-0000-00000F210000}"/>
    <cellStyle name="20% - uthevingsfarge 1 5 3_3. Chng in credit spreads" xfId="8467" xr:uid="{00000000-0005-0000-0000-000010210000}"/>
    <cellStyle name="20% - uthevingsfarge 1 5 4" xfId="8468" xr:uid="{00000000-0005-0000-0000-000011210000}"/>
    <cellStyle name="20% - uthevingsfarge 1 5 4 2" xfId="8469" xr:uid="{00000000-0005-0000-0000-000012210000}"/>
    <cellStyle name="20% - uthevingsfarge 1 5 4 2 2" xfId="8470" xr:uid="{00000000-0005-0000-0000-000013210000}"/>
    <cellStyle name="20% - uthevingsfarge 1 5 4 2 2 2" xfId="8471" xr:uid="{00000000-0005-0000-0000-000014210000}"/>
    <cellStyle name="20% - uthevingsfarge 1 5 4 2 2 2 2" xfId="8472" xr:uid="{00000000-0005-0000-0000-000015210000}"/>
    <cellStyle name="20% - uthevingsfarge 1 5 4 2 2 2 2 2" xfId="8473" xr:uid="{00000000-0005-0000-0000-000016210000}"/>
    <cellStyle name="20% - uthevingsfarge 1 5 4 2 2 2 3" xfId="8474" xr:uid="{00000000-0005-0000-0000-000017210000}"/>
    <cellStyle name="20% - uthevingsfarge 1 5 4 2 2 3" xfId="8475" xr:uid="{00000000-0005-0000-0000-000018210000}"/>
    <cellStyle name="20% - uthevingsfarge 1 5 4 2 2 3 2" xfId="8476" xr:uid="{00000000-0005-0000-0000-000019210000}"/>
    <cellStyle name="20% - uthevingsfarge 1 5 4 2 2 4" xfId="8477" xr:uid="{00000000-0005-0000-0000-00001A210000}"/>
    <cellStyle name="20% - uthevingsfarge 1 5 4 2 3" xfId="8478" xr:uid="{00000000-0005-0000-0000-00001B210000}"/>
    <cellStyle name="20% - uthevingsfarge 1 5 4 2 3 2" xfId="8479" xr:uid="{00000000-0005-0000-0000-00001C210000}"/>
    <cellStyle name="20% - uthevingsfarge 1 5 4 2 3 2 2" xfId="8480" xr:uid="{00000000-0005-0000-0000-00001D210000}"/>
    <cellStyle name="20% - uthevingsfarge 1 5 4 2 3 3" xfId="8481" xr:uid="{00000000-0005-0000-0000-00001E210000}"/>
    <cellStyle name="20% - uthevingsfarge 1 5 4 2 4" xfId="8482" xr:uid="{00000000-0005-0000-0000-00001F210000}"/>
    <cellStyle name="20% - uthevingsfarge 1 5 4 2 4 2" xfId="8483" xr:uid="{00000000-0005-0000-0000-000020210000}"/>
    <cellStyle name="20% - uthevingsfarge 1 5 4 2 5" xfId="8484" xr:uid="{00000000-0005-0000-0000-000021210000}"/>
    <cellStyle name="20% - uthevingsfarge 1 5 4 2_Innskuddsdekning" xfId="8485" xr:uid="{00000000-0005-0000-0000-000022210000}"/>
    <cellStyle name="20% - uthevingsfarge 1 5 4 3" xfId="8486" xr:uid="{00000000-0005-0000-0000-000023210000}"/>
    <cellStyle name="20% - uthevingsfarge 1 5 4 3 2" xfId="8487" xr:uid="{00000000-0005-0000-0000-000024210000}"/>
    <cellStyle name="20% - uthevingsfarge 1 5 4 3 2 2" xfId="8488" xr:uid="{00000000-0005-0000-0000-000025210000}"/>
    <cellStyle name="20% - uthevingsfarge 1 5 4 3 2 2 2" xfId="8489" xr:uid="{00000000-0005-0000-0000-000026210000}"/>
    <cellStyle name="20% - uthevingsfarge 1 5 4 3 2 3" xfId="8490" xr:uid="{00000000-0005-0000-0000-000027210000}"/>
    <cellStyle name="20% - uthevingsfarge 1 5 4 3 3" xfId="8491" xr:uid="{00000000-0005-0000-0000-000028210000}"/>
    <cellStyle name="20% - uthevingsfarge 1 5 4 3 3 2" xfId="8492" xr:uid="{00000000-0005-0000-0000-000029210000}"/>
    <cellStyle name="20% - uthevingsfarge 1 5 4 3 4" xfId="8493" xr:uid="{00000000-0005-0000-0000-00002A210000}"/>
    <cellStyle name="20% - uthevingsfarge 1 5 4 4" xfId="8494" xr:uid="{00000000-0005-0000-0000-00002B210000}"/>
    <cellStyle name="20% - uthevingsfarge 1 5 4 4 2" xfId="8495" xr:uid="{00000000-0005-0000-0000-00002C210000}"/>
    <cellStyle name="20% - uthevingsfarge 1 5 4 4 2 2" xfId="8496" xr:uid="{00000000-0005-0000-0000-00002D210000}"/>
    <cellStyle name="20% - uthevingsfarge 1 5 4 4 3" xfId="8497" xr:uid="{00000000-0005-0000-0000-00002E210000}"/>
    <cellStyle name="20% - uthevingsfarge 1 5 4 5" xfId="8498" xr:uid="{00000000-0005-0000-0000-00002F210000}"/>
    <cellStyle name="20% - uthevingsfarge 1 5 4 5 2" xfId="8499" xr:uid="{00000000-0005-0000-0000-000030210000}"/>
    <cellStyle name="20% - uthevingsfarge 1 5 4 6" xfId="8500" xr:uid="{00000000-0005-0000-0000-000031210000}"/>
    <cellStyle name="20% - uthevingsfarge 1 5 4_3. Chng in credit spreads" xfId="8501" xr:uid="{00000000-0005-0000-0000-000032210000}"/>
    <cellStyle name="20% - uthevingsfarge 1 5 5" xfId="8502" xr:uid="{00000000-0005-0000-0000-000033210000}"/>
    <cellStyle name="20% - uthevingsfarge 1 5 5 2" xfId="8503" xr:uid="{00000000-0005-0000-0000-000034210000}"/>
    <cellStyle name="20% - uthevingsfarge 1 5 5 2 2" xfId="8504" xr:uid="{00000000-0005-0000-0000-000035210000}"/>
    <cellStyle name="20% - uthevingsfarge 1 5 5 2 2 2" xfId="8505" xr:uid="{00000000-0005-0000-0000-000036210000}"/>
    <cellStyle name="20% - uthevingsfarge 1 5 5 2 2 2 2" xfId="8506" xr:uid="{00000000-0005-0000-0000-000037210000}"/>
    <cellStyle name="20% - uthevingsfarge 1 5 5 2 2 3" xfId="8507" xr:uid="{00000000-0005-0000-0000-000038210000}"/>
    <cellStyle name="20% - uthevingsfarge 1 5 5 2 3" xfId="8508" xr:uid="{00000000-0005-0000-0000-000039210000}"/>
    <cellStyle name="20% - uthevingsfarge 1 5 5 2 3 2" xfId="8509" xr:uid="{00000000-0005-0000-0000-00003A210000}"/>
    <cellStyle name="20% - uthevingsfarge 1 5 5 2 4" xfId="8510" xr:uid="{00000000-0005-0000-0000-00003B210000}"/>
    <cellStyle name="20% - uthevingsfarge 1 5 5 3" xfId="8511" xr:uid="{00000000-0005-0000-0000-00003C210000}"/>
    <cellStyle name="20% - uthevingsfarge 1 5 5 3 2" xfId="8512" xr:uid="{00000000-0005-0000-0000-00003D210000}"/>
    <cellStyle name="20% - uthevingsfarge 1 5 5 3 2 2" xfId="8513" xr:uid="{00000000-0005-0000-0000-00003E210000}"/>
    <cellStyle name="20% - uthevingsfarge 1 5 5 3 3" xfId="8514" xr:uid="{00000000-0005-0000-0000-00003F210000}"/>
    <cellStyle name="20% - uthevingsfarge 1 5 5 4" xfId="8515" xr:uid="{00000000-0005-0000-0000-000040210000}"/>
    <cellStyle name="20% - uthevingsfarge 1 5 5 4 2" xfId="8516" xr:uid="{00000000-0005-0000-0000-000041210000}"/>
    <cellStyle name="20% - uthevingsfarge 1 5 5 5" xfId="8517" xr:uid="{00000000-0005-0000-0000-000042210000}"/>
    <cellStyle name="20% - uthevingsfarge 1 5 5_Innskuddsdekning" xfId="8518" xr:uid="{00000000-0005-0000-0000-000043210000}"/>
    <cellStyle name="20% - uthevingsfarge 1 5 6" xfId="8519" xr:uid="{00000000-0005-0000-0000-000044210000}"/>
    <cellStyle name="20% - uthevingsfarge 1 5 6 2" xfId="8520" xr:uid="{00000000-0005-0000-0000-000045210000}"/>
    <cellStyle name="20% - uthevingsfarge 1 5 6 2 2" xfId="8521" xr:uid="{00000000-0005-0000-0000-000046210000}"/>
    <cellStyle name="20% - uthevingsfarge 1 5 6 2 2 2" xfId="8522" xr:uid="{00000000-0005-0000-0000-000047210000}"/>
    <cellStyle name="20% - uthevingsfarge 1 5 6 2 3" xfId="8523" xr:uid="{00000000-0005-0000-0000-000048210000}"/>
    <cellStyle name="20% - uthevingsfarge 1 5 6 3" xfId="8524" xr:uid="{00000000-0005-0000-0000-000049210000}"/>
    <cellStyle name="20% - uthevingsfarge 1 5 6 3 2" xfId="8525" xr:uid="{00000000-0005-0000-0000-00004A210000}"/>
    <cellStyle name="20% - uthevingsfarge 1 5 6 4" xfId="8526" xr:uid="{00000000-0005-0000-0000-00004B210000}"/>
    <cellStyle name="20% - uthevingsfarge 1 5 7" xfId="8527" xr:uid="{00000000-0005-0000-0000-00004C210000}"/>
    <cellStyle name="20% - uthevingsfarge 1 5 7 2" xfId="8528" xr:uid="{00000000-0005-0000-0000-00004D210000}"/>
    <cellStyle name="20% - uthevingsfarge 1 5 7 2 2" xfId="8529" xr:uid="{00000000-0005-0000-0000-00004E210000}"/>
    <cellStyle name="20% - uthevingsfarge 1 5 7 3" xfId="8530" xr:uid="{00000000-0005-0000-0000-00004F210000}"/>
    <cellStyle name="20% - uthevingsfarge 1 5 8" xfId="8531" xr:uid="{00000000-0005-0000-0000-000050210000}"/>
    <cellStyle name="20% - uthevingsfarge 1 5 8 2" xfId="8532" xr:uid="{00000000-0005-0000-0000-000051210000}"/>
    <cellStyle name="20% - uthevingsfarge 1 5 9" xfId="8533" xr:uid="{00000000-0005-0000-0000-000052210000}"/>
    <cellStyle name="20% - uthevingsfarge 1 5_3. Chng in credit spreads" xfId="8534" xr:uid="{00000000-0005-0000-0000-000053210000}"/>
    <cellStyle name="20% - uthevingsfarge 1 50" xfId="8535" xr:uid="{00000000-0005-0000-0000-000054210000}"/>
    <cellStyle name="20% - uthevingsfarge 1 50 2" xfId="8536" xr:uid="{00000000-0005-0000-0000-000055210000}"/>
    <cellStyle name="20% - uthevingsfarge 1 50 2 2" xfId="8537" xr:uid="{00000000-0005-0000-0000-000056210000}"/>
    <cellStyle name="20% - uthevingsfarge 1 50 2 3" xfId="8538" xr:uid="{00000000-0005-0000-0000-000057210000}"/>
    <cellStyle name="20% - uthevingsfarge 1 50 2_BILAG 34-3 Brasil" xfId="8539" xr:uid="{00000000-0005-0000-0000-000058210000}"/>
    <cellStyle name="20% - uthevingsfarge 1 50 3" xfId="8540" xr:uid="{00000000-0005-0000-0000-000059210000}"/>
    <cellStyle name="20% - uthevingsfarge 1 50 4" xfId="8541" xr:uid="{00000000-0005-0000-0000-00005A210000}"/>
    <cellStyle name="20% - uthevingsfarge 1 50_Adj_Income_statement" xfId="8542" xr:uid="{00000000-0005-0000-0000-00005B210000}"/>
    <cellStyle name="20% - uthevingsfarge 1 51" xfId="8543" xr:uid="{00000000-0005-0000-0000-00005C210000}"/>
    <cellStyle name="20% - uthevingsfarge 1 51 2" xfId="8544" xr:uid="{00000000-0005-0000-0000-00005D210000}"/>
    <cellStyle name="20% - uthevingsfarge 1 51 2 2" xfId="8545" xr:uid="{00000000-0005-0000-0000-00005E210000}"/>
    <cellStyle name="20% - uthevingsfarge 1 51 2 3" xfId="8546" xr:uid="{00000000-0005-0000-0000-00005F210000}"/>
    <cellStyle name="20% - uthevingsfarge 1 51 2_BILAG 34-3 Brasil" xfId="8547" xr:uid="{00000000-0005-0000-0000-000060210000}"/>
    <cellStyle name="20% - uthevingsfarge 1 51 3" xfId="8548" xr:uid="{00000000-0005-0000-0000-000061210000}"/>
    <cellStyle name="20% - uthevingsfarge 1 51 4" xfId="8549" xr:uid="{00000000-0005-0000-0000-000062210000}"/>
    <cellStyle name="20% - uthevingsfarge 1 51_Adj_Income_statement" xfId="8550" xr:uid="{00000000-0005-0000-0000-000063210000}"/>
    <cellStyle name="20% - uthevingsfarge 1 52" xfId="8551" xr:uid="{00000000-0005-0000-0000-000064210000}"/>
    <cellStyle name="20% - uthevingsfarge 1 52 2" xfId="8552" xr:uid="{00000000-0005-0000-0000-000065210000}"/>
    <cellStyle name="20% - uthevingsfarge 1 52 2 2" xfId="8553" xr:uid="{00000000-0005-0000-0000-000066210000}"/>
    <cellStyle name="20% - uthevingsfarge 1 52 2 3" xfId="8554" xr:uid="{00000000-0005-0000-0000-000067210000}"/>
    <cellStyle name="20% - uthevingsfarge 1 52 2_BILAG 34-3 Brasil" xfId="8555" xr:uid="{00000000-0005-0000-0000-000068210000}"/>
    <cellStyle name="20% - uthevingsfarge 1 52 3" xfId="8556" xr:uid="{00000000-0005-0000-0000-000069210000}"/>
    <cellStyle name="20% - uthevingsfarge 1 52 4" xfId="8557" xr:uid="{00000000-0005-0000-0000-00006A210000}"/>
    <cellStyle name="20% - uthevingsfarge 1 52_Adj_Income_statement" xfId="8558" xr:uid="{00000000-0005-0000-0000-00006B210000}"/>
    <cellStyle name="20% - uthevingsfarge 1 53" xfId="8559" xr:uid="{00000000-0005-0000-0000-00006C210000}"/>
    <cellStyle name="20% - uthevingsfarge 1 53 2" xfId="8560" xr:uid="{00000000-0005-0000-0000-00006D210000}"/>
    <cellStyle name="20% - uthevingsfarge 1 53 2 2" xfId="8561" xr:uid="{00000000-0005-0000-0000-00006E210000}"/>
    <cellStyle name="20% - uthevingsfarge 1 53 2 3" xfId="8562" xr:uid="{00000000-0005-0000-0000-00006F210000}"/>
    <cellStyle name="20% - uthevingsfarge 1 53 2_BILAG 34-3 Brasil" xfId="8563" xr:uid="{00000000-0005-0000-0000-000070210000}"/>
    <cellStyle name="20% - uthevingsfarge 1 53 3" xfId="8564" xr:uid="{00000000-0005-0000-0000-000071210000}"/>
    <cellStyle name="20% - uthevingsfarge 1 53 4" xfId="8565" xr:uid="{00000000-0005-0000-0000-000072210000}"/>
    <cellStyle name="20% - uthevingsfarge 1 53_Adj_Income_statement" xfId="8566" xr:uid="{00000000-0005-0000-0000-000073210000}"/>
    <cellStyle name="20% - uthevingsfarge 1 54" xfId="8567" xr:uid="{00000000-0005-0000-0000-000074210000}"/>
    <cellStyle name="20% - uthevingsfarge 1 54 2" xfId="8568" xr:uid="{00000000-0005-0000-0000-000075210000}"/>
    <cellStyle name="20% - uthevingsfarge 1 54 2 2" xfId="8569" xr:uid="{00000000-0005-0000-0000-000076210000}"/>
    <cellStyle name="20% - uthevingsfarge 1 54 2 3" xfId="8570" xr:uid="{00000000-0005-0000-0000-000077210000}"/>
    <cellStyle name="20% - uthevingsfarge 1 54 2_BILAG 34-3 Brasil" xfId="8571" xr:uid="{00000000-0005-0000-0000-000078210000}"/>
    <cellStyle name="20% - uthevingsfarge 1 54 3" xfId="8572" xr:uid="{00000000-0005-0000-0000-000079210000}"/>
    <cellStyle name="20% - uthevingsfarge 1 54 4" xfId="8573" xr:uid="{00000000-0005-0000-0000-00007A210000}"/>
    <cellStyle name="20% - uthevingsfarge 1 54_Adj_Income_statement" xfId="8574" xr:uid="{00000000-0005-0000-0000-00007B210000}"/>
    <cellStyle name="20% - uthevingsfarge 1 55" xfId="8575" xr:uid="{00000000-0005-0000-0000-00007C210000}"/>
    <cellStyle name="20% - uthevingsfarge 1 55 2" xfId="8576" xr:uid="{00000000-0005-0000-0000-00007D210000}"/>
    <cellStyle name="20% - uthevingsfarge 1 55 2 2" xfId="8577" xr:uid="{00000000-0005-0000-0000-00007E210000}"/>
    <cellStyle name="20% - uthevingsfarge 1 55 2 3" xfId="8578" xr:uid="{00000000-0005-0000-0000-00007F210000}"/>
    <cellStyle name="20% - uthevingsfarge 1 55 2_BILAG 34-3 Brasil" xfId="8579" xr:uid="{00000000-0005-0000-0000-000080210000}"/>
    <cellStyle name="20% - uthevingsfarge 1 55 3" xfId="8580" xr:uid="{00000000-0005-0000-0000-000081210000}"/>
    <cellStyle name="20% - uthevingsfarge 1 55 4" xfId="8581" xr:uid="{00000000-0005-0000-0000-000082210000}"/>
    <cellStyle name="20% - uthevingsfarge 1 55_Adj_Income_statement" xfId="8582" xr:uid="{00000000-0005-0000-0000-000083210000}"/>
    <cellStyle name="20% - uthevingsfarge 1 56" xfId="8583" xr:uid="{00000000-0005-0000-0000-000084210000}"/>
    <cellStyle name="20% - uthevingsfarge 1 56 2" xfId="8584" xr:uid="{00000000-0005-0000-0000-000085210000}"/>
    <cellStyle name="20% - uthevingsfarge 1 56 2 2" xfId="8585" xr:uid="{00000000-0005-0000-0000-000086210000}"/>
    <cellStyle name="20% - uthevingsfarge 1 56 2 3" xfId="8586" xr:uid="{00000000-0005-0000-0000-000087210000}"/>
    <cellStyle name="20% - uthevingsfarge 1 56 2_BILAG 34-3 Brasil" xfId="8587" xr:uid="{00000000-0005-0000-0000-000088210000}"/>
    <cellStyle name="20% - uthevingsfarge 1 56 3" xfId="8588" xr:uid="{00000000-0005-0000-0000-000089210000}"/>
    <cellStyle name="20% - uthevingsfarge 1 56 4" xfId="8589" xr:uid="{00000000-0005-0000-0000-00008A210000}"/>
    <cellStyle name="20% - uthevingsfarge 1 56_Adj_Income_statement" xfId="8590" xr:uid="{00000000-0005-0000-0000-00008B210000}"/>
    <cellStyle name="20% - uthevingsfarge 1 57" xfId="8591" xr:uid="{00000000-0005-0000-0000-00008C210000}"/>
    <cellStyle name="20% - uthevingsfarge 1 57 2" xfId="8592" xr:uid="{00000000-0005-0000-0000-00008D210000}"/>
    <cellStyle name="20% - uthevingsfarge 1 57 2 2" xfId="8593" xr:uid="{00000000-0005-0000-0000-00008E210000}"/>
    <cellStyle name="20% - uthevingsfarge 1 57 2 3" xfId="8594" xr:uid="{00000000-0005-0000-0000-00008F210000}"/>
    <cellStyle name="20% - uthevingsfarge 1 57 2_BILAG 34-3 Brasil" xfId="8595" xr:uid="{00000000-0005-0000-0000-000090210000}"/>
    <cellStyle name="20% - uthevingsfarge 1 57 3" xfId="8596" xr:uid="{00000000-0005-0000-0000-000091210000}"/>
    <cellStyle name="20% - uthevingsfarge 1 57 4" xfId="8597" xr:uid="{00000000-0005-0000-0000-000092210000}"/>
    <cellStyle name="20% - uthevingsfarge 1 57_Adj_Income_statement" xfId="8598" xr:uid="{00000000-0005-0000-0000-000093210000}"/>
    <cellStyle name="20% - uthevingsfarge 1 58" xfId="8599" xr:uid="{00000000-0005-0000-0000-000094210000}"/>
    <cellStyle name="20% - uthevingsfarge 1 58 2" xfId="8600" xr:uid="{00000000-0005-0000-0000-000095210000}"/>
    <cellStyle name="20% - uthevingsfarge 1 58 2 2" xfId="8601" xr:uid="{00000000-0005-0000-0000-000096210000}"/>
    <cellStyle name="20% - uthevingsfarge 1 58 2 3" xfId="8602" xr:uid="{00000000-0005-0000-0000-000097210000}"/>
    <cellStyle name="20% - uthevingsfarge 1 58 2_BILAG 34-3 Brasil" xfId="8603" xr:uid="{00000000-0005-0000-0000-000098210000}"/>
    <cellStyle name="20% - uthevingsfarge 1 58 3" xfId="8604" xr:uid="{00000000-0005-0000-0000-000099210000}"/>
    <cellStyle name="20% - uthevingsfarge 1 58 4" xfId="8605" xr:uid="{00000000-0005-0000-0000-00009A210000}"/>
    <cellStyle name="20% - uthevingsfarge 1 58_Adj_Income_statement" xfId="8606" xr:uid="{00000000-0005-0000-0000-00009B210000}"/>
    <cellStyle name="20% - uthevingsfarge 1 59" xfId="8607" xr:uid="{00000000-0005-0000-0000-00009C210000}"/>
    <cellStyle name="20% - uthevingsfarge 1 59 2" xfId="8608" xr:uid="{00000000-0005-0000-0000-00009D210000}"/>
    <cellStyle name="20% - uthevingsfarge 1 59 2 2" xfId="8609" xr:uid="{00000000-0005-0000-0000-00009E210000}"/>
    <cellStyle name="20% - uthevingsfarge 1 59 2 3" xfId="8610" xr:uid="{00000000-0005-0000-0000-00009F210000}"/>
    <cellStyle name="20% - uthevingsfarge 1 59 2_BILAG 34-3 Brasil" xfId="8611" xr:uid="{00000000-0005-0000-0000-0000A0210000}"/>
    <cellStyle name="20% - uthevingsfarge 1 59 3" xfId="8612" xr:uid="{00000000-0005-0000-0000-0000A1210000}"/>
    <cellStyle name="20% - uthevingsfarge 1 59 4" xfId="8613" xr:uid="{00000000-0005-0000-0000-0000A2210000}"/>
    <cellStyle name="20% - uthevingsfarge 1 59_Adj_Income_statement" xfId="8614" xr:uid="{00000000-0005-0000-0000-0000A3210000}"/>
    <cellStyle name="20% - uthevingsfarge 1 6" xfId="8615" xr:uid="{00000000-0005-0000-0000-0000A4210000}"/>
    <cellStyle name="20% - uthevingsfarge 1 6 2" xfId="8616" xr:uid="{00000000-0005-0000-0000-0000A5210000}"/>
    <cellStyle name="20% - uthevingsfarge 1 6 2 2" xfId="8617" xr:uid="{00000000-0005-0000-0000-0000A6210000}"/>
    <cellStyle name="20% - uthevingsfarge 1 6 2 2 2" xfId="8618" xr:uid="{00000000-0005-0000-0000-0000A7210000}"/>
    <cellStyle name="20% - uthevingsfarge 1 6 2 2 2 2" xfId="8619" xr:uid="{00000000-0005-0000-0000-0000A8210000}"/>
    <cellStyle name="20% - uthevingsfarge 1 6 2 2 2 2 2" xfId="8620" xr:uid="{00000000-0005-0000-0000-0000A9210000}"/>
    <cellStyle name="20% - uthevingsfarge 1 6 2 2 2 2 2 2" xfId="8621" xr:uid="{00000000-0005-0000-0000-0000AA210000}"/>
    <cellStyle name="20% - uthevingsfarge 1 6 2 2 2 2 3" xfId="8622" xr:uid="{00000000-0005-0000-0000-0000AB210000}"/>
    <cellStyle name="20% - uthevingsfarge 1 6 2 2 2 3" xfId="8623" xr:uid="{00000000-0005-0000-0000-0000AC210000}"/>
    <cellStyle name="20% - uthevingsfarge 1 6 2 2 2 3 2" xfId="8624" xr:uid="{00000000-0005-0000-0000-0000AD210000}"/>
    <cellStyle name="20% - uthevingsfarge 1 6 2 2 2 4" xfId="8625" xr:uid="{00000000-0005-0000-0000-0000AE210000}"/>
    <cellStyle name="20% - uthevingsfarge 1 6 2 2 3" xfId="8626" xr:uid="{00000000-0005-0000-0000-0000AF210000}"/>
    <cellStyle name="20% - uthevingsfarge 1 6 2 2 3 2" xfId="8627" xr:uid="{00000000-0005-0000-0000-0000B0210000}"/>
    <cellStyle name="20% - uthevingsfarge 1 6 2 2 3 2 2" xfId="8628" xr:uid="{00000000-0005-0000-0000-0000B1210000}"/>
    <cellStyle name="20% - uthevingsfarge 1 6 2 2 3 3" xfId="8629" xr:uid="{00000000-0005-0000-0000-0000B2210000}"/>
    <cellStyle name="20% - uthevingsfarge 1 6 2 2 4" xfId="8630" xr:uid="{00000000-0005-0000-0000-0000B3210000}"/>
    <cellStyle name="20% - uthevingsfarge 1 6 2 2 4 2" xfId="8631" xr:uid="{00000000-0005-0000-0000-0000B4210000}"/>
    <cellStyle name="20% - uthevingsfarge 1 6 2 2 5" xfId="8632" xr:uid="{00000000-0005-0000-0000-0000B5210000}"/>
    <cellStyle name="20% - uthevingsfarge 1 6 2 2_Innskuddsdekning" xfId="8633" xr:uid="{00000000-0005-0000-0000-0000B6210000}"/>
    <cellStyle name="20% - uthevingsfarge 1 6 2 3" xfId="8634" xr:uid="{00000000-0005-0000-0000-0000B7210000}"/>
    <cellStyle name="20% - uthevingsfarge 1 6 2 3 2" xfId="8635" xr:uid="{00000000-0005-0000-0000-0000B8210000}"/>
    <cellStyle name="20% - uthevingsfarge 1 6 2 3 2 2" xfId="8636" xr:uid="{00000000-0005-0000-0000-0000B9210000}"/>
    <cellStyle name="20% - uthevingsfarge 1 6 2 3 2 2 2" xfId="8637" xr:uid="{00000000-0005-0000-0000-0000BA210000}"/>
    <cellStyle name="20% - uthevingsfarge 1 6 2 3 2 3" xfId="8638" xr:uid="{00000000-0005-0000-0000-0000BB210000}"/>
    <cellStyle name="20% - uthevingsfarge 1 6 2 3 3" xfId="8639" xr:uid="{00000000-0005-0000-0000-0000BC210000}"/>
    <cellStyle name="20% - uthevingsfarge 1 6 2 3 3 2" xfId="8640" xr:uid="{00000000-0005-0000-0000-0000BD210000}"/>
    <cellStyle name="20% - uthevingsfarge 1 6 2 3 4" xfId="8641" xr:uid="{00000000-0005-0000-0000-0000BE210000}"/>
    <cellStyle name="20% - uthevingsfarge 1 6 2 4" xfId="8642" xr:uid="{00000000-0005-0000-0000-0000BF210000}"/>
    <cellStyle name="20% - uthevingsfarge 1 6 2 4 2" xfId="8643" xr:uid="{00000000-0005-0000-0000-0000C0210000}"/>
    <cellStyle name="20% - uthevingsfarge 1 6 2 4 2 2" xfId="8644" xr:uid="{00000000-0005-0000-0000-0000C1210000}"/>
    <cellStyle name="20% - uthevingsfarge 1 6 2 4 3" xfId="8645" xr:uid="{00000000-0005-0000-0000-0000C2210000}"/>
    <cellStyle name="20% - uthevingsfarge 1 6 2 5" xfId="8646" xr:uid="{00000000-0005-0000-0000-0000C3210000}"/>
    <cellStyle name="20% - uthevingsfarge 1 6 2 5 2" xfId="8647" xr:uid="{00000000-0005-0000-0000-0000C4210000}"/>
    <cellStyle name="20% - uthevingsfarge 1 6 2 6" xfId="8648" xr:uid="{00000000-0005-0000-0000-0000C5210000}"/>
    <cellStyle name="20% - uthevingsfarge 1 6 2_3. Chng in credit spreads" xfId="8649" xr:uid="{00000000-0005-0000-0000-0000C6210000}"/>
    <cellStyle name="20% - uthevingsfarge 1 6 3" xfId="8650" xr:uid="{00000000-0005-0000-0000-0000C7210000}"/>
    <cellStyle name="20% - uthevingsfarge 1 6 3 2" xfId="8651" xr:uid="{00000000-0005-0000-0000-0000C8210000}"/>
    <cellStyle name="20% - uthevingsfarge 1 6 3 2 2" xfId="8652" xr:uid="{00000000-0005-0000-0000-0000C9210000}"/>
    <cellStyle name="20% - uthevingsfarge 1 6 3 2 2 2" xfId="8653" xr:uid="{00000000-0005-0000-0000-0000CA210000}"/>
    <cellStyle name="20% - uthevingsfarge 1 6 3 2 2 2 2" xfId="8654" xr:uid="{00000000-0005-0000-0000-0000CB210000}"/>
    <cellStyle name="20% - uthevingsfarge 1 6 3 2 2 2 2 2" xfId="8655" xr:uid="{00000000-0005-0000-0000-0000CC210000}"/>
    <cellStyle name="20% - uthevingsfarge 1 6 3 2 2 2 3" xfId="8656" xr:uid="{00000000-0005-0000-0000-0000CD210000}"/>
    <cellStyle name="20% - uthevingsfarge 1 6 3 2 2 3" xfId="8657" xr:uid="{00000000-0005-0000-0000-0000CE210000}"/>
    <cellStyle name="20% - uthevingsfarge 1 6 3 2 2 3 2" xfId="8658" xr:uid="{00000000-0005-0000-0000-0000CF210000}"/>
    <cellStyle name="20% - uthevingsfarge 1 6 3 2 2 4" xfId="8659" xr:uid="{00000000-0005-0000-0000-0000D0210000}"/>
    <cellStyle name="20% - uthevingsfarge 1 6 3 2 3" xfId="8660" xr:uid="{00000000-0005-0000-0000-0000D1210000}"/>
    <cellStyle name="20% - uthevingsfarge 1 6 3 2 3 2" xfId="8661" xr:uid="{00000000-0005-0000-0000-0000D2210000}"/>
    <cellStyle name="20% - uthevingsfarge 1 6 3 2 3 2 2" xfId="8662" xr:uid="{00000000-0005-0000-0000-0000D3210000}"/>
    <cellStyle name="20% - uthevingsfarge 1 6 3 2 3 3" xfId="8663" xr:uid="{00000000-0005-0000-0000-0000D4210000}"/>
    <cellStyle name="20% - uthevingsfarge 1 6 3 2 4" xfId="8664" xr:uid="{00000000-0005-0000-0000-0000D5210000}"/>
    <cellStyle name="20% - uthevingsfarge 1 6 3 2 4 2" xfId="8665" xr:uid="{00000000-0005-0000-0000-0000D6210000}"/>
    <cellStyle name="20% - uthevingsfarge 1 6 3 2 5" xfId="8666" xr:uid="{00000000-0005-0000-0000-0000D7210000}"/>
    <cellStyle name="20% - uthevingsfarge 1 6 3 2_Innskuddsdekning" xfId="8667" xr:uid="{00000000-0005-0000-0000-0000D8210000}"/>
    <cellStyle name="20% - uthevingsfarge 1 6 3 3" xfId="8668" xr:uid="{00000000-0005-0000-0000-0000D9210000}"/>
    <cellStyle name="20% - uthevingsfarge 1 6 3 3 2" xfId="8669" xr:uid="{00000000-0005-0000-0000-0000DA210000}"/>
    <cellStyle name="20% - uthevingsfarge 1 6 3 3 2 2" xfId="8670" xr:uid="{00000000-0005-0000-0000-0000DB210000}"/>
    <cellStyle name="20% - uthevingsfarge 1 6 3 3 2 2 2" xfId="8671" xr:uid="{00000000-0005-0000-0000-0000DC210000}"/>
    <cellStyle name="20% - uthevingsfarge 1 6 3 3 2 3" xfId="8672" xr:uid="{00000000-0005-0000-0000-0000DD210000}"/>
    <cellStyle name="20% - uthevingsfarge 1 6 3 3 3" xfId="8673" xr:uid="{00000000-0005-0000-0000-0000DE210000}"/>
    <cellStyle name="20% - uthevingsfarge 1 6 3 3 3 2" xfId="8674" xr:uid="{00000000-0005-0000-0000-0000DF210000}"/>
    <cellStyle name="20% - uthevingsfarge 1 6 3 3 4" xfId="8675" xr:uid="{00000000-0005-0000-0000-0000E0210000}"/>
    <cellStyle name="20% - uthevingsfarge 1 6 3 4" xfId="8676" xr:uid="{00000000-0005-0000-0000-0000E1210000}"/>
    <cellStyle name="20% - uthevingsfarge 1 6 3 4 2" xfId="8677" xr:uid="{00000000-0005-0000-0000-0000E2210000}"/>
    <cellStyle name="20% - uthevingsfarge 1 6 3 4 2 2" xfId="8678" xr:uid="{00000000-0005-0000-0000-0000E3210000}"/>
    <cellStyle name="20% - uthevingsfarge 1 6 3 4 3" xfId="8679" xr:uid="{00000000-0005-0000-0000-0000E4210000}"/>
    <cellStyle name="20% - uthevingsfarge 1 6 3 5" xfId="8680" xr:uid="{00000000-0005-0000-0000-0000E5210000}"/>
    <cellStyle name="20% - uthevingsfarge 1 6 3 5 2" xfId="8681" xr:uid="{00000000-0005-0000-0000-0000E6210000}"/>
    <cellStyle name="20% - uthevingsfarge 1 6 3 6" xfId="8682" xr:uid="{00000000-0005-0000-0000-0000E7210000}"/>
    <cellStyle name="20% - uthevingsfarge 1 6 3_3. Chng in credit spreads" xfId="8683" xr:uid="{00000000-0005-0000-0000-0000E8210000}"/>
    <cellStyle name="20% - uthevingsfarge 1 6 4" xfId="8684" xr:uid="{00000000-0005-0000-0000-0000E9210000}"/>
    <cellStyle name="20% - uthevingsfarge 1 6 4 2" xfId="8685" xr:uid="{00000000-0005-0000-0000-0000EA210000}"/>
    <cellStyle name="20% - uthevingsfarge 1 6 4 2 2" xfId="8686" xr:uid="{00000000-0005-0000-0000-0000EB210000}"/>
    <cellStyle name="20% - uthevingsfarge 1 6 4 2 2 2" xfId="8687" xr:uid="{00000000-0005-0000-0000-0000EC210000}"/>
    <cellStyle name="20% - uthevingsfarge 1 6 4 2 2 2 2" xfId="8688" xr:uid="{00000000-0005-0000-0000-0000ED210000}"/>
    <cellStyle name="20% - uthevingsfarge 1 6 4 2 2 3" xfId="8689" xr:uid="{00000000-0005-0000-0000-0000EE210000}"/>
    <cellStyle name="20% - uthevingsfarge 1 6 4 2 3" xfId="8690" xr:uid="{00000000-0005-0000-0000-0000EF210000}"/>
    <cellStyle name="20% - uthevingsfarge 1 6 4 2 3 2" xfId="8691" xr:uid="{00000000-0005-0000-0000-0000F0210000}"/>
    <cellStyle name="20% - uthevingsfarge 1 6 4 2 4" xfId="8692" xr:uid="{00000000-0005-0000-0000-0000F1210000}"/>
    <cellStyle name="20% - uthevingsfarge 1 6 4 3" xfId="8693" xr:uid="{00000000-0005-0000-0000-0000F2210000}"/>
    <cellStyle name="20% - uthevingsfarge 1 6 4 3 2" xfId="8694" xr:uid="{00000000-0005-0000-0000-0000F3210000}"/>
    <cellStyle name="20% - uthevingsfarge 1 6 4 3 2 2" xfId="8695" xr:uid="{00000000-0005-0000-0000-0000F4210000}"/>
    <cellStyle name="20% - uthevingsfarge 1 6 4 3 3" xfId="8696" xr:uid="{00000000-0005-0000-0000-0000F5210000}"/>
    <cellStyle name="20% - uthevingsfarge 1 6 4 4" xfId="8697" xr:uid="{00000000-0005-0000-0000-0000F6210000}"/>
    <cellStyle name="20% - uthevingsfarge 1 6 4 4 2" xfId="8698" xr:uid="{00000000-0005-0000-0000-0000F7210000}"/>
    <cellStyle name="20% - uthevingsfarge 1 6 4 5" xfId="8699" xr:uid="{00000000-0005-0000-0000-0000F8210000}"/>
    <cellStyle name="20% - uthevingsfarge 1 6 4_Innskuddsdekning" xfId="8700" xr:uid="{00000000-0005-0000-0000-0000F9210000}"/>
    <cellStyle name="20% - uthevingsfarge 1 6 5" xfId="8701" xr:uid="{00000000-0005-0000-0000-0000FA210000}"/>
    <cellStyle name="20% - uthevingsfarge 1 6 5 2" xfId="8702" xr:uid="{00000000-0005-0000-0000-0000FB210000}"/>
    <cellStyle name="20% - uthevingsfarge 1 6 5 2 2" xfId="8703" xr:uid="{00000000-0005-0000-0000-0000FC210000}"/>
    <cellStyle name="20% - uthevingsfarge 1 6 5 2 2 2" xfId="8704" xr:uid="{00000000-0005-0000-0000-0000FD210000}"/>
    <cellStyle name="20% - uthevingsfarge 1 6 5 2 3" xfId="8705" xr:uid="{00000000-0005-0000-0000-0000FE210000}"/>
    <cellStyle name="20% - uthevingsfarge 1 6 5 3" xfId="8706" xr:uid="{00000000-0005-0000-0000-0000FF210000}"/>
    <cellStyle name="20% - uthevingsfarge 1 6 5 3 2" xfId="8707" xr:uid="{00000000-0005-0000-0000-000000220000}"/>
    <cellStyle name="20% - uthevingsfarge 1 6 5 4" xfId="8708" xr:uid="{00000000-0005-0000-0000-000001220000}"/>
    <cellStyle name="20% - uthevingsfarge 1 6 6" xfId="8709" xr:uid="{00000000-0005-0000-0000-000002220000}"/>
    <cellStyle name="20% - uthevingsfarge 1 6 6 2" xfId="8710" xr:uid="{00000000-0005-0000-0000-000003220000}"/>
    <cellStyle name="20% - uthevingsfarge 1 6 6 2 2" xfId="8711" xr:uid="{00000000-0005-0000-0000-000004220000}"/>
    <cellStyle name="20% - uthevingsfarge 1 6 6 3" xfId="8712" xr:uid="{00000000-0005-0000-0000-000005220000}"/>
    <cellStyle name="20% - uthevingsfarge 1 6 7" xfId="8713" xr:uid="{00000000-0005-0000-0000-000006220000}"/>
    <cellStyle name="20% - uthevingsfarge 1 6 7 2" xfId="8714" xr:uid="{00000000-0005-0000-0000-000007220000}"/>
    <cellStyle name="20% - uthevingsfarge 1 6 8" xfId="8715" xr:uid="{00000000-0005-0000-0000-000008220000}"/>
    <cellStyle name="20% - uthevingsfarge 1 6_3. Chng in credit spreads" xfId="8716" xr:uid="{00000000-0005-0000-0000-000009220000}"/>
    <cellStyle name="20% - uthevingsfarge 1 60" xfId="8717" xr:uid="{00000000-0005-0000-0000-00000A220000}"/>
    <cellStyle name="20% - uthevingsfarge 1 61" xfId="8718" xr:uid="{00000000-0005-0000-0000-00000B220000}"/>
    <cellStyle name="20% - uthevingsfarge 1 62" xfId="8719" xr:uid="{00000000-0005-0000-0000-00000C220000}"/>
    <cellStyle name="20% - uthevingsfarge 1 63" xfId="8720" xr:uid="{00000000-0005-0000-0000-00000D220000}"/>
    <cellStyle name="20% - uthevingsfarge 1 64" xfId="8721" xr:uid="{00000000-0005-0000-0000-00000E220000}"/>
    <cellStyle name="20% - uthevingsfarge 1 65" xfId="8722" xr:uid="{00000000-0005-0000-0000-00000F220000}"/>
    <cellStyle name="20% - uthevingsfarge 1 66" xfId="8723" xr:uid="{00000000-0005-0000-0000-000010220000}"/>
    <cellStyle name="20% - uthevingsfarge 1 67" xfId="8724" xr:uid="{00000000-0005-0000-0000-000011220000}"/>
    <cellStyle name="20% - uthevingsfarge 1 68" xfId="8725" xr:uid="{00000000-0005-0000-0000-000012220000}"/>
    <cellStyle name="20% - uthevingsfarge 1 69" xfId="8726" xr:uid="{00000000-0005-0000-0000-000013220000}"/>
    <cellStyle name="20% - uthevingsfarge 1 7" xfId="8727" xr:uid="{00000000-0005-0000-0000-000014220000}"/>
    <cellStyle name="20% - uthevingsfarge 1 7 2" xfId="8728" xr:uid="{00000000-0005-0000-0000-000015220000}"/>
    <cellStyle name="20% - uthevingsfarge 1 7 2 2" xfId="8729" xr:uid="{00000000-0005-0000-0000-000016220000}"/>
    <cellStyle name="20% - uthevingsfarge 1 7 2 2 2" xfId="8730" xr:uid="{00000000-0005-0000-0000-000017220000}"/>
    <cellStyle name="20% - uthevingsfarge 1 7 2 2 2 2" xfId="8731" xr:uid="{00000000-0005-0000-0000-000018220000}"/>
    <cellStyle name="20% - uthevingsfarge 1 7 2 2 2 2 2" xfId="8732" xr:uid="{00000000-0005-0000-0000-000019220000}"/>
    <cellStyle name="20% - uthevingsfarge 1 7 2 2 2 3" xfId="8733" xr:uid="{00000000-0005-0000-0000-00001A220000}"/>
    <cellStyle name="20% - uthevingsfarge 1 7 2 2 3" xfId="8734" xr:uid="{00000000-0005-0000-0000-00001B220000}"/>
    <cellStyle name="20% - uthevingsfarge 1 7 2 2 3 2" xfId="8735" xr:uid="{00000000-0005-0000-0000-00001C220000}"/>
    <cellStyle name="20% - uthevingsfarge 1 7 2 2 4" xfId="8736" xr:uid="{00000000-0005-0000-0000-00001D220000}"/>
    <cellStyle name="20% - uthevingsfarge 1 7 2 3" xfId="8737" xr:uid="{00000000-0005-0000-0000-00001E220000}"/>
    <cellStyle name="20% - uthevingsfarge 1 7 2 3 2" xfId="8738" xr:uid="{00000000-0005-0000-0000-00001F220000}"/>
    <cellStyle name="20% - uthevingsfarge 1 7 2 3 2 2" xfId="8739" xr:uid="{00000000-0005-0000-0000-000020220000}"/>
    <cellStyle name="20% - uthevingsfarge 1 7 2 3 3" xfId="8740" xr:uid="{00000000-0005-0000-0000-000021220000}"/>
    <cellStyle name="20% - uthevingsfarge 1 7 2 4" xfId="8741" xr:uid="{00000000-0005-0000-0000-000022220000}"/>
    <cellStyle name="20% - uthevingsfarge 1 7 2 4 2" xfId="8742" xr:uid="{00000000-0005-0000-0000-000023220000}"/>
    <cellStyle name="20% - uthevingsfarge 1 7 2 5" xfId="8743" xr:uid="{00000000-0005-0000-0000-000024220000}"/>
    <cellStyle name="20% - uthevingsfarge 1 7 2_BILAG 34-3 Brasil" xfId="8744" xr:uid="{00000000-0005-0000-0000-000025220000}"/>
    <cellStyle name="20% - uthevingsfarge 1 7 3" xfId="8745" xr:uid="{00000000-0005-0000-0000-000026220000}"/>
    <cellStyle name="20% - uthevingsfarge 1 7 3 2" xfId="8746" xr:uid="{00000000-0005-0000-0000-000027220000}"/>
    <cellStyle name="20% - uthevingsfarge 1 7 3 2 2" xfId="8747" xr:uid="{00000000-0005-0000-0000-000028220000}"/>
    <cellStyle name="20% - uthevingsfarge 1 7 3 2 2 2" xfId="8748" xr:uid="{00000000-0005-0000-0000-000029220000}"/>
    <cellStyle name="20% - uthevingsfarge 1 7 3 2 3" xfId="8749" xr:uid="{00000000-0005-0000-0000-00002A220000}"/>
    <cellStyle name="20% - uthevingsfarge 1 7 3 3" xfId="8750" xr:uid="{00000000-0005-0000-0000-00002B220000}"/>
    <cellStyle name="20% - uthevingsfarge 1 7 3 3 2" xfId="8751" xr:uid="{00000000-0005-0000-0000-00002C220000}"/>
    <cellStyle name="20% - uthevingsfarge 1 7 3 4" xfId="8752" xr:uid="{00000000-0005-0000-0000-00002D220000}"/>
    <cellStyle name="20% - uthevingsfarge 1 7 4" xfId="8753" xr:uid="{00000000-0005-0000-0000-00002E220000}"/>
    <cellStyle name="20% - uthevingsfarge 1 7 4 2" xfId="8754" xr:uid="{00000000-0005-0000-0000-00002F220000}"/>
    <cellStyle name="20% - uthevingsfarge 1 7 4 2 2" xfId="8755" xr:uid="{00000000-0005-0000-0000-000030220000}"/>
    <cellStyle name="20% - uthevingsfarge 1 7 4 3" xfId="8756" xr:uid="{00000000-0005-0000-0000-000031220000}"/>
    <cellStyle name="20% - uthevingsfarge 1 7 5" xfId="8757" xr:uid="{00000000-0005-0000-0000-000032220000}"/>
    <cellStyle name="20% - uthevingsfarge 1 7 5 2" xfId="8758" xr:uid="{00000000-0005-0000-0000-000033220000}"/>
    <cellStyle name="20% - uthevingsfarge 1 7 6" xfId="8759" xr:uid="{00000000-0005-0000-0000-000034220000}"/>
    <cellStyle name="20% - uthevingsfarge 1 7_3. Chng in credit spreads" xfId="8760" xr:uid="{00000000-0005-0000-0000-000035220000}"/>
    <cellStyle name="20% - uthevingsfarge 1 70" xfId="8761" xr:uid="{00000000-0005-0000-0000-000036220000}"/>
    <cellStyle name="20% - uthevingsfarge 1 71" xfId="8762" xr:uid="{00000000-0005-0000-0000-000037220000}"/>
    <cellStyle name="20% - uthevingsfarge 1 72" xfId="8763" xr:uid="{00000000-0005-0000-0000-000038220000}"/>
    <cellStyle name="20% - uthevingsfarge 1 73" xfId="8764" xr:uid="{00000000-0005-0000-0000-000039220000}"/>
    <cellStyle name="20% - uthevingsfarge 1 74" xfId="8765" xr:uid="{00000000-0005-0000-0000-00003A220000}"/>
    <cellStyle name="20% - uthevingsfarge 1 75" xfId="8766" xr:uid="{00000000-0005-0000-0000-00003B220000}"/>
    <cellStyle name="20% - uthevingsfarge 1 76" xfId="8767" xr:uid="{00000000-0005-0000-0000-00003C220000}"/>
    <cellStyle name="20% - uthevingsfarge 1 77" xfId="8768" xr:uid="{00000000-0005-0000-0000-00003D220000}"/>
    <cellStyle name="20% - uthevingsfarge 1 78" xfId="8769" xr:uid="{00000000-0005-0000-0000-00003E220000}"/>
    <cellStyle name="20% - uthevingsfarge 1 79" xfId="8770" xr:uid="{00000000-0005-0000-0000-00003F220000}"/>
    <cellStyle name="20% - uthevingsfarge 1 8" xfId="8771" xr:uid="{00000000-0005-0000-0000-000040220000}"/>
    <cellStyle name="20% - uthevingsfarge 1 8 2" xfId="8772" xr:uid="{00000000-0005-0000-0000-000041220000}"/>
    <cellStyle name="20% - uthevingsfarge 1 8 2 2" xfId="8773" xr:uid="{00000000-0005-0000-0000-000042220000}"/>
    <cellStyle name="20% - uthevingsfarge 1 8 2 2 2" xfId="8774" xr:uid="{00000000-0005-0000-0000-000043220000}"/>
    <cellStyle name="20% - uthevingsfarge 1 8 2 2 2 2" xfId="8775" xr:uid="{00000000-0005-0000-0000-000044220000}"/>
    <cellStyle name="20% - uthevingsfarge 1 8 2 2 2 2 2" xfId="8776" xr:uid="{00000000-0005-0000-0000-000045220000}"/>
    <cellStyle name="20% - uthevingsfarge 1 8 2 2 2 3" xfId="8777" xr:uid="{00000000-0005-0000-0000-000046220000}"/>
    <cellStyle name="20% - uthevingsfarge 1 8 2 2 3" xfId="8778" xr:uid="{00000000-0005-0000-0000-000047220000}"/>
    <cellStyle name="20% - uthevingsfarge 1 8 2 2 3 2" xfId="8779" xr:uid="{00000000-0005-0000-0000-000048220000}"/>
    <cellStyle name="20% - uthevingsfarge 1 8 2 2 4" xfId="8780" xr:uid="{00000000-0005-0000-0000-000049220000}"/>
    <cellStyle name="20% - uthevingsfarge 1 8 2 3" xfId="8781" xr:uid="{00000000-0005-0000-0000-00004A220000}"/>
    <cellStyle name="20% - uthevingsfarge 1 8 2 3 2" xfId="8782" xr:uid="{00000000-0005-0000-0000-00004B220000}"/>
    <cellStyle name="20% - uthevingsfarge 1 8 2 3 2 2" xfId="8783" xr:uid="{00000000-0005-0000-0000-00004C220000}"/>
    <cellStyle name="20% - uthevingsfarge 1 8 2 3 3" xfId="8784" xr:uid="{00000000-0005-0000-0000-00004D220000}"/>
    <cellStyle name="20% - uthevingsfarge 1 8 2 4" xfId="8785" xr:uid="{00000000-0005-0000-0000-00004E220000}"/>
    <cellStyle name="20% - uthevingsfarge 1 8 2 4 2" xfId="8786" xr:uid="{00000000-0005-0000-0000-00004F220000}"/>
    <cellStyle name="20% - uthevingsfarge 1 8 2 5" xfId="8787" xr:uid="{00000000-0005-0000-0000-000050220000}"/>
    <cellStyle name="20% - uthevingsfarge 1 8 2_BILAG 34-3 Brasil" xfId="8788" xr:uid="{00000000-0005-0000-0000-000051220000}"/>
    <cellStyle name="20% - uthevingsfarge 1 8 3" xfId="8789" xr:uid="{00000000-0005-0000-0000-000052220000}"/>
    <cellStyle name="20% - uthevingsfarge 1 8 3 2" xfId="8790" xr:uid="{00000000-0005-0000-0000-000053220000}"/>
    <cellStyle name="20% - uthevingsfarge 1 8 3 2 2" xfId="8791" xr:uid="{00000000-0005-0000-0000-000054220000}"/>
    <cellStyle name="20% - uthevingsfarge 1 8 3 2 2 2" xfId="8792" xr:uid="{00000000-0005-0000-0000-000055220000}"/>
    <cellStyle name="20% - uthevingsfarge 1 8 3 2 3" xfId="8793" xr:uid="{00000000-0005-0000-0000-000056220000}"/>
    <cellStyle name="20% - uthevingsfarge 1 8 3 3" xfId="8794" xr:uid="{00000000-0005-0000-0000-000057220000}"/>
    <cellStyle name="20% - uthevingsfarge 1 8 3 3 2" xfId="8795" xr:uid="{00000000-0005-0000-0000-000058220000}"/>
    <cellStyle name="20% - uthevingsfarge 1 8 3 4" xfId="8796" xr:uid="{00000000-0005-0000-0000-000059220000}"/>
    <cellStyle name="20% - uthevingsfarge 1 8 4" xfId="8797" xr:uid="{00000000-0005-0000-0000-00005A220000}"/>
    <cellStyle name="20% - uthevingsfarge 1 8 4 2" xfId="8798" xr:uid="{00000000-0005-0000-0000-00005B220000}"/>
    <cellStyle name="20% - uthevingsfarge 1 8 4 2 2" xfId="8799" xr:uid="{00000000-0005-0000-0000-00005C220000}"/>
    <cellStyle name="20% - uthevingsfarge 1 8 4 3" xfId="8800" xr:uid="{00000000-0005-0000-0000-00005D220000}"/>
    <cellStyle name="20% - uthevingsfarge 1 8 5" xfId="8801" xr:uid="{00000000-0005-0000-0000-00005E220000}"/>
    <cellStyle name="20% - uthevingsfarge 1 8 5 2" xfId="8802" xr:uid="{00000000-0005-0000-0000-00005F220000}"/>
    <cellStyle name="20% - uthevingsfarge 1 8 6" xfId="8803" xr:uid="{00000000-0005-0000-0000-000060220000}"/>
    <cellStyle name="20% - uthevingsfarge 1 8_3. Chng in credit spreads" xfId="8804" xr:uid="{00000000-0005-0000-0000-000061220000}"/>
    <cellStyle name="20% - uthevingsfarge 1 80" xfId="8805" xr:uid="{00000000-0005-0000-0000-000062220000}"/>
    <cellStyle name="20% - uthevingsfarge 1 81" xfId="8806" xr:uid="{00000000-0005-0000-0000-000063220000}"/>
    <cellStyle name="20% - uthevingsfarge 1 82" xfId="8807" xr:uid="{00000000-0005-0000-0000-000064220000}"/>
    <cellStyle name="20% - uthevingsfarge 1 83" xfId="8808" xr:uid="{00000000-0005-0000-0000-000065220000}"/>
    <cellStyle name="20% - uthevingsfarge 1 84" xfId="8809" xr:uid="{00000000-0005-0000-0000-000066220000}"/>
    <cellStyle name="20% - uthevingsfarge 1 85" xfId="8810" xr:uid="{00000000-0005-0000-0000-000067220000}"/>
    <cellStyle name="20% - uthevingsfarge 1 86" xfId="8811" xr:uid="{00000000-0005-0000-0000-000068220000}"/>
    <cellStyle name="20% - uthevingsfarge 1 87" xfId="8812" xr:uid="{00000000-0005-0000-0000-000069220000}"/>
    <cellStyle name="20% - uthevingsfarge 1 88" xfId="8813" xr:uid="{00000000-0005-0000-0000-00006A220000}"/>
    <cellStyle name="20% - uthevingsfarge 1 89" xfId="8814" xr:uid="{00000000-0005-0000-0000-00006B220000}"/>
    <cellStyle name="20% - uthevingsfarge 1 9" xfId="8815" xr:uid="{00000000-0005-0000-0000-00006C220000}"/>
    <cellStyle name="20% - uthevingsfarge 1 9 2" xfId="8816" xr:uid="{00000000-0005-0000-0000-00006D220000}"/>
    <cellStyle name="20% - uthevingsfarge 1 9 2 2" xfId="8817" xr:uid="{00000000-0005-0000-0000-00006E220000}"/>
    <cellStyle name="20% - uthevingsfarge 1 9 2 2 2" xfId="8818" xr:uid="{00000000-0005-0000-0000-00006F220000}"/>
    <cellStyle name="20% - uthevingsfarge 1 9 2 2 2 2" xfId="8819" xr:uid="{00000000-0005-0000-0000-000070220000}"/>
    <cellStyle name="20% - uthevingsfarge 1 9 2 2 3" xfId="8820" xr:uid="{00000000-0005-0000-0000-000071220000}"/>
    <cellStyle name="20% - uthevingsfarge 1 9 2 3" xfId="8821" xr:uid="{00000000-0005-0000-0000-000072220000}"/>
    <cellStyle name="20% - uthevingsfarge 1 9 2 3 2" xfId="8822" xr:uid="{00000000-0005-0000-0000-000073220000}"/>
    <cellStyle name="20% - uthevingsfarge 1 9 2 4" xfId="8823" xr:uid="{00000000-0005-0000-0000-000074220000}"/>
    <cellStyle name="20% - uthevingsfarge 1 9 2_BILAG 34-3 Brasil" xfId="8824" xr:uid="{00000000-0005-0000-0000-000075220000}"/>
    <cellStyle name="20% - uthevingsfarge 1 9 3" xfId="8825" xr:uid="{00000000-0005-0000-0000-000076220000}"/>
    <cellStyle name="20% - uthevingsfarge 1 9 3 2" xfId="8826" xr:uid="{00000000-0005-0000-0000-000077220000}"/>
    <cellStyle name="20% - uthevingsfarge 1 9 3 2 2" xfId="8827" xr:uid="{00000000-0005-0000-0000-000078220000}"/>
    <cellStyle name="20% - uthevingsfarge 1 9 3 3" xfId="8828" xr:uid="{00000000-0005-0000-0000-000079220000}"/>
    <cellStyle name="20% - uthevingsfarge 1 9 4" xfId="8829" xr:uid="{00000000-0005-0000-0000-00007A220000}"/>
    <cellStyle name="20% - uthevingsfarge 1 9 4 2" xfId="8830" xr:uid="{00000000-0005-0000-0000-00007B220000}"/>
    <cellStyle name="20% - uthevingsfarge 1 9 5" xfId="8831" xr:uid="{00000000-0005-0000-0000-00007C220000}"/>
    <cellStyle name="20% - uthevingsfarge 1 9_Adj_Income_statement" xfId="8832" xr:uid="{00000000-0005-0000-0000-00007D220000}"/>
    <cellStyle name="20% - uthevingsfarge 1 90" xfId="8833" xr:uid="{00000000-0005-0000-0000-00007E220000}"/>
    <cellStyle name="20% - uthevingsfarge 1 91" xfId="8834" xr:uid="{00000000-0005-0000-0000-00007F220000}"/>
    <cellStyle name="20% - uthevingsfarge 1 92" xfId="8835" xr:uid="{00000000-0005-0000-0000-000080220000}"/>
    <cellStyle name="20% - uthevingsfarge 1 93" xfId="8836" xr:uid="{00000000-0005-0000-0000-000081220000}"/>
    <cellStyle name="20% - uthevingsfarge 1 94" xfId="8837" xr:uid="{00000000-0005-0000-0000-000082220000}"/>
    <cellStyle name="20% - uthevingsfarge 1 95" xfId="8838" xr:uid="{00000000-0005-0000-0000-000083220000}"/>
    <cellStyle name="20% - uthevingsfarge 1 96" xfId="8839" xr:uid="{00000000-0005-0000-0000-000084220000}"/>
    <cellStyle name="20% - uthevingsfarge 1 97" xfId="8840" xr:uid="{00000000-0005-0000-0000-000085220000}"/>
    <cellStyle name="20% - uthevingsfarge 1 98" xfId="8841" xr:uid="{00000000-0005-0000-0000-000086220000}"/>
    <cellStyle name="20% - uthevingsfarge 1 99" xfId="8842" xr:uid="{00000000-0005-0000-0000-000087220000}"/>
    <cellStyle name="20% - uthevingsfarge 2 10" xfId="8843" xr:uid="{00000000-0005-0000-0000-000088220000}"/>
    <cellStyle name="20% - uthevingsfarge 2 10 2" xfId="8844" xr:uid="{00000000-0005-0000-0000-000089220000}"/>
    <cellStyle name="20% - uthevingsfarge 2 10 2 2" xfId="8845" xr:uid="{00000000-0005-0000-0000-00008A220000}"/>
    <cellStyle name="20% - uthevingsfarge 2 10 2 2 2" xfId="8846" xr:uid="{00000000-0005-0000-0000-00008B220000}"/>
    <cellStyle name="20% - uthevingsfarge 2 10 2 3" xfId="8847" xr:uid="{00000000-0005-0000-0000-00008C220000}"/>
    <cellStyle name="20% - uthevingsfarge 2 10 2_BILAG 34-3 Brasil" xfId="8848" xr:uid="{00000000-0005-0000-0000-00008D220000}"/>
    <cellStyle name="20% - uthevingsfarge 2 10 3" xfId="8849" xr:uid="{00000000-0005-0000-0000-00008E220000}"/>
    <cellStyle name="20% - uthevingsfarge 2 10 3 2" xfId="8850" xr:uid="{00000000-0005-0000-0000-00008F220000}"/>
    <cellStyle name="20% - uthevingsfarge 2 10 4" xfId="8851" xr:uid="{00000000-0005-0000-0000-000090220000}"/>
    <cellStyle name="20% - uthevingsfarge 2 10_Adj_Income_statement" xfId="8852" xr:uid="{00000000-0005-0000-0000-000091220000}"/>
    <cellStyle name="20% - uthevingsfarge 2 100" xfId="8853" xr:uid="{00000000-0005-0000-0000-000092220000}"/>
    <cellStyle name="20% - uthevingsfarge 2 101" xfId="8854" xr:uid="{00000000-0005-0000-0000-000093220000}"/>
    <cellStyle name="20% - uthevingsfarge 2 102" xfId="8855" xr:uid="{00000000-0005-0000-0000-000094220000}"/>
    <cellStyle name="20% - uthevingsfarge 2 103" xfId="8856" xr:uid="{00000000-0005-0000-0000-000095220000}"/>
    <cellStyle name="20% - uthevingsfarge 2 104" xfId="8857" xr:uid="{00000000-0005-0000-0000-000096220000}"/>
    <cellStyle name="20% - uthevingsfarge 2 105" xfId="8858" xr:uid="{00000000-0005-0000-0000-000097220000}"/>
    <cellStyle name="20% - uthevingsfarge 2 106" xfId="8859" xr:uid="{00000000-0005-0000-0000-000098220000}"/>
    <cellStyle name="20% - uthevingsfarge 2 107" xfId="8860" xr:uid="{00000000-0005-0000-0000-000099220000}"/>
    <cellStyle name="20% - uthevingsfarge 2 108" xfId="8861" xr:uid="{00000000-0005-0000-0000-00009A220000}"/>
    <cellStyle name="20% - uthevingsfarge 2 109" xfId="8862" xr:uid="{00000000-0005-0000-0000-00009B220000}"/>
    <cellStyle name="20% - uthevingsfarge 2 11" xfId="8863" xr:uid="{00000000-0005-0000-0000-00009C220000}"/>
    <cellStyle name="20% - uthevingsfarge 2 11 2" xfId="8864" xr:uid="{00000000-0005-0000-0000-00009D220000}"/>
    <cellStyle name="20% - uthevingsfarge 2 11 2 2" xfId="8865" xr:uid="{00000000-0005-0000-0000-00009E220000}"/>
    <cellStyle name="20% - uthevingsfarge 2 11 2 3" xfId="8866" xr:uid="{00000000-0005-0000-0000-00009F220000}"/>
    <cellStyle name="20% - uthevingsfarge 2 11 2_BILAG 34-3 Brasil" xfId="8867" xr:uid="{00000000-0005-0000-0000-0000A0220000}"/>
    <cellStyle name="20% - uthevingsfarge 2 11 3" xfId="8868" xr:uid="{00000000-0005-0000-0000-0000A1220000}"/>
    <cellStyle name="20% - uthevingsfarge 2 11 4" xfId="8869" xr:uid="{00000000-0005-0000-0000-0000A2220000}"/>
    <cellStyle name="20% - uthevingsfarge 2 11_Adj_Income_statement" xfId="8870" xr:uid="{00000000-0005-0000-0000-0000A3220000}"/>
    <cellStyle name="20% - uthevingsfarge 2 110" xfId="8871" xr:uid="{00000000-0005-0000-0000-0000A4220000}"/>
    <cellStyle name="20% - uthevingsfarge 2 111" xfId="8872" xr:uid="{00000000-0005-0000-0000-0000A5220000}"/>
    <cellStyle name="20% - uthevingsfarge 2 112" xfId="8873" xr:uid="{00000000-0005-0000-0000-0000A6220000}"/>
    <cellStyle name="20% - uthevingsfarge 2 113" xfId="8874" xr:uid="{00000000-0005-0000-0000-0000A7220000}"/>
    <cellStyle name="20% - uthevingsfarge 2 114" xfId="8875" xr:uid="{00000000-0005-0000-0000-0000A8220000}"/>
    <cellStyle name="20% - uthevingsfarge 2 115" xfId="8876" xr:uid="{00000000-0005-0000-0000-0000A9220000}"/>
    <cellStyle name="20% - uthevingsfarge 2 116" xfId="8877" xr:uid="{00000000-0005-0000-0000-0000AA220000}"/>
    <cellStyle name="20% - uthevingsfarge 2 117" xfId="8878" xr:uid="{00000000-0005-0000-0000-0000AB220000}"/>
    <cellStyle name="20% - uthevingsfarge 2 118" xfId="8879" xr:uid="{00000000-0005-0000-0000-0000AC220000}"/>
    <cellStyle name="20% - uthevingsfarge 2 119" xfId="8880" xr:uid="{00000000-0005-0000-0000-0000AD220000}"/>
    <cellStyle name="20% - uthevingsfarge 2 12" xfId="8881" xr:uid="{00000000-0005-0000-0000-0000AE220000}"/>
    <cellStyle name="20% - uthevingsfarge 2 12 2" xfId="8882" xr:uid="{00000000-0005-0000-0000-0000AF220000}"/>
    <cellStyle name="20% - uthevingsfarge 2 12 2 2" xfId="8883" xr:uid="{00000000-0005-0000-0000-0000B0220000}"/>
    <cellStyle name="20% - uthevingsfarge 2 12 2 3" xfId="8884" xr:uid="{00000000-0005-0000-0000-0000B1220000}"/>
    <cellStyle name="20% - uthevingsfarge 2 12 2_BILAG 34-3 Brasil" xfId="8885" xr:uid="{00000000-0005-0000-0000-0000B2220000}"/>
    <cellStyle name="20% - uthevingsfarge 2 12 3" xfId="8886" xr:uid="{00000000-0005-0000-0000-0000B3220000}"/>
    <cellStyle name="20% - uthevingsfarge 2 12 4" xfId="8887" xr:uid="{00000000-0005-0000-0000-0000B4220000}"/>
    <cellStyle name="20% - uthevingsfarge 2 12_Adj_Income_statement" xfId="8888" xr:uid="{00000000-0005-0000-0000-0000B5220000}"/>
    <cellStyle name="20% - uthevingsfarge 2 120" xfId="8889" xr:uid="{00000000-0005-0000-0000-0000B6220000}"/>
    <cellStyle name="20% - uthevingsfarge 2 121" xfId="8890" xr:uid="{00000000-0005-0000-0000-0000B7220000}"/>
    <cellStyle name="20% - uthevingsfarge 2 122" xfId="8891" xr:uid="{00000000-0005-0000-0000-0000B8220000}"/>
    <cellStyle name="20% - uthevingsfarge 2 123" xfId="8892" xr:uid="{00000000-0005-0000-0000-0000B9220000}"/>
    <cellStyle name="20% - uthevingsfarge 2 124" xfId="8893" xr:uid="{00000000-0005-0000-0000-0000BA220000}"/>
    <cellStyle name="20% - uthevingsfarge 2 125" xfId="8894" xr:uid="{00000000-0005-0000-0000-0000BB220000}"/>
    <cellStyle name="20% - uthevingsfarge 2 126" xfId="8895" xr:uid="{00000000-0005-0000-0000-0000BC220000}"/>
    <cellStyle name="20% - uthevingsfarge 2 127" xfId="8896" xr:uid="{00000000-0005-0000-0000-0000BD220000}"/>
    <cellStyle name="20% - uthevingsfarge 2 128" xfId="8897" xr:uid="{00000000-0005-0000-0000-0000BE220000}"/>
    <cellStyle name="20% - uthevingsfarge 2 129" xfId="8898" xr:uid="{00000000-0005-0000-0000-0000BF220000}"/>
    <cellStyle name="20% - uthevingsfarge 2 13" xfId="8899" xr:uid="{00000000-0005-0000-0000-0000C0220000}"/>
    <cellStyle name="20% - uthevingsfarge 2 13 2" xfId="8900" xr:uid="{00000000-0005-0000-0000-0000C1220000}"/>
    <cellStyle name="20% - uthevingsfarge 2 13 2 2" xfId="8901" xr:uid="{00000000-0005-0000-0000-0000C2220000}"/>
    <cellStyle name="20% - uthevingsfarge 2 13 2 3" xfId="8902" xr:uid="{00000000-0005-0000-0000-0000C3220000}"/>
    <cellStyle name="20% - uthevingsfarge 2 13 2_BILAG 34-3 Brasil" xfId="8903" xr:uid="{00000000-0005-0000-0000-0000C4220000}"/>
    <cellStyle name="20% - uthevingsfarge 2 13 3" xfId="8904" xr:uid="{00000000-0005-0000-0000-0000C5220000}"/>
    <cellStyle name="20% - uthevingsfarge 2 13 4" xfId="8905" xr:uid="{00000000-0005-0000-0000-0000C6220000}"/>
    <cellStyle name="20% - uthevingsfarge 2 13_Adj_Income_statement" xfId="8906" xr:uid="{00000000-0005-0000-0000-0000C7220000}"/>
    <cellStyle name="20% - uthevingsfarge 2 130" xfId="8907" xr:uid="{00000000-0005-0000-0000-0000C8220000}"/>
    <cellStyle name="20% - uthevingsfarge 2 131" xfId="8908" xr:uid="{00000000-0005-0000-0000-0000C9220000}"/>
    <cellStyle name="20% - uthevingsfarge 2 132" xfId="8909" xr:uid="{00000000-0005-0000-0000-0000CA220000}"/>
    <cellStyle name="20% - uthevingsfarge 2 133" xfId="8910" xr:uid="{00000000-0005-0000-0000-0000CB220000}"/>
    <cellStyle name="20% - uthevingsfarge 2 134" xfId="8911" xr:uid="{00000000-0005-0000-0000-0000CC220000}"/>
    <cellStyle name="20% - uthevingsfarge 2 135" xfId="8912" xr:uid="{00000000-0005-0000-0000-0000CD220000}"/>
    <cellStyle name="20% - uthevingsfarge 2 136" xfId="8913" xr:uid="{00000000-0005-0000-0000-0000CE220000}"/>
    <cellStyle name="20% - uthevingsfarge 2 137" xfId="8914" xr:uid="{00000000-0005-0000-0000-0000CF220000}"/>
    <cellStyle name="20% - uthevingsfarge 2 138" xfId="8915" xr:uid="{00000000-0005-0000-0000-0000D0220000}"/>
    <cellStyle name="20% - uthevingsfarge 2 139" xfId="8916" xr:uid="{00000000-0005-0000-0000-0000D1220000}"/>
    <cellStyle name="20% - uthevingsfarge 2 14" xfId="8917" xr:uid="{00000000-0005-0000-0000-0000D2220000}"/>
    <cellStyle name="20% - uthevingsfarge 2 14 2" xfId="8918" xr:uid="{00000000-0005-0000-0000-0000D3220000}"/>
    <cellStyle name="20% - uthevingsfarge 2 14 2 2" xfId="8919" xr:uid="{00000000-0005-0000-0000-0000D4220000}"/>
    <cellStyle name="20% - uthevingsfarge 2 14 2 3" xfId="8920" xr:uid="{00000000-0005-0000-0000-0000D5220000}"/>
    <cellStyle name="20% - uthevingsfarge 2 14 2_BILAG 34-3 Brasil" xfId="8921" xr:uid="{00000000-0005-0000-0000-0000D6220000}"/>
    <cellStyle name="20% - uthevingsfarge 2 14 3" xfId="8922" xr:uid="{00000000-0005-0000-0000-0000D7220000}"/>
    <cellStyle name="20% - uthevingsfarge 2 14 4" xfId="8923" xr:uid="{00000000-0005-0000-0000-0000D8220000}"/>
    <cellStyle name="20% - uthevingsfarge 2 14_Adj_Income_statement" xfId="8924" xr:uid="{00000000-0005-0000-0000-0000D9220000}"/>
    <cellStyle name="20% - uthevingsfarge 2 140" xfId="8925" xr:uid="{00000000-0005-0000-0000-0000DA220000}"/>
    <cellStyle name="20% - uthevingsfarge 2 141" xfId="8926" xr:uid="{00000000-0005-0000-0000-0000DB220000}"/>
    <cellStyle name="20% - uthevingsfarge 2 142" xfId="8927" xr:uid="{00000000-0005-0000-0000-0000DC220000}"/>
    <cellStyle name="20% - uthevingsfarge 2 143" xfId="8928" xr:uid="{00000000-0005-0000-0000-0000DD220000}"/>
    <cellStyle name="20% - uthevingsfarge 2 144" xfId="8929" xr:uid="{00000000-0005-0000-0000-0000DE220000}"/>
    <cellStyle name="20% - uthevingsfarge 2 145" xfId="8930" xr:uid="{00000000-0005-0000-0000-0000DF220000}"/>
    <cellStyle name="20% - uthevingsfarge 2 146" xfId="8931" xr:uid="{00000000-0005-0000-0000-0000E0220000}"/>
    <cellStyle name="20% - uthevingsfarge 2 147" xfId="8932" xr:uid="{00000000-0005-0000-0000-0000E1220000}"/>
    <cellStyle name="20% - uthevingsfarge 2 148" xfId="8933" xr:uid="{00000000-0005-0000-0000-0000E2220000}"/>
    <cellStyle name="20% - uthevingsfarge 2 149" xfId="8934" xr:uid="{00000000-0005-0000-0000-0000E3220000}"/>
    <cellStyle name="20% - uthevingsfarge 2 15" xfId="8935" xr:uid="{00000000-0005-0000-0000-0000E4220000}"/>
    <cellStyle name="20% - uthevingsfarge 2 15 2" xfId="8936" xr:uid="{00000000-0005-0000-0000-0000E5220000}"/>
    <cellStyle name="20% - uthevingsfarge 2 15 2 2" xfId="8937" xr:uid="{00000000-0005-0000-0000-0000E6220000}"/>
    <cellStyle name="20% - uthevingsfarge 2 15 2 3" xfId="8938" xr:uid="{00000000-0005-0000-0000-0000E7220000}"/>
    <cellStyle name="20% - uthevingsfarge 2 15 2_BILAG 34-3 Brasil" xfId="8939" xr:uid="{00000000-0005-0000-0000-0000E8220000}"/>
    <cellStyle name="20% - uthevingsfarge 2 15 3" xfId="8940" xr:uid="{00000000-0005-0000-0000-0000E9220000}"/>
    <cellStyle name="20% - uthevingsfarge 2 15 4" xfId="8941" xr:uid="{00000000-0005-0000-0000-0000EA220000}"/>
    <cellStyle name="20% - uthevingsfarge 2 15_Adj_Income_statement" xfId="8942" xr:uid="{00000000-0005-0000-0000-0000EB220000}"/>
    <cellStyle name="20% - uthevingsfarge 2 150" xfId="8943" xr:uid="{00000000-0005-0000-0000-0000EC220000}"/>
    <cellStyle name="20% - uthevingsfarge 2 151" xfId="8944" xr:uid="{00000000-0005-0000-0000-0000ED220000}"/>
    <cellStyle name="20% - uthevingsfarge 2 152" xfId="8945" xr:uid="{00000000-0005-0000-0000-0000EE220000}"/>
    <cellStyle name="20% - uthevingsfarge 2 153" xfId="8946" xr:uid="{00000000-0005-0000-0000-0000EF220000}"/>
    <cellStyle name="20% - uthevingsfarge 2 154" xfId="8947" xr:uid="{00000000-0005-0000-0000-0000F0220000}"/>
    <cellStyle name="20% - uthevingsfarge 2 155" xfId="8948" xr:uid="{00000000-0005-0000-0000-0000F1220000}"/>
    <cellStyle name="20% - uthevingsfarge 2 156" xfId="8949" xr:uid="{00000000-0005-0000-0000-0000F2220000}"/>
    <cellStyle name="20% - uthevingsfarge 2 157" xfId="8950" xr:uid="{00000000-0005-0000-0000-0000F3220000}"/>
    <cellStyle name="20% - uthevingsfarge 2 158" xfId="8951" xr:uid="{00000000-0005-0000-0000-0000F4220000}"/>
    <cellStyle name="20% - uthevingsfarge 2 159" xfId="8952" xr:uid="{00000000-0005-0000-0000-0000F5220000}"/>
    <cellStyle name="20% - uthevingsfarge 2 16" xfId="8953" xr:uid="{00000000-0005-0000-0000-0000F6220000}"/>
    <cellStyle name="20% - uthevingsfarge 2 16 2" xfId="8954" xr:uid="{00000000-0005-0000-0000-0000F7220000}"/>
    <cellStyle name="20% - uthevingsfarge 2 16 2 2" xfId="8955" xr:uid="{00000000-0005-0000-0000-0000F8220000}"/>
    <cellStyle name="20% - uthevingsfarge 2 16 2 3" xfId="8956" xr:uid="{00000000-0005-0000-0000-0000F9220000}"/>
    <cellStyle name="20% - uthevingsfarge 2 16 2_BILAG 34-3 Brasil" xfId="8957" xr:uid="{00000000-0005-0000-0000-0000FA220000}"/>
    <cellStyle name="20% - uthevingsfarge 2 16 3" xfId="8958" xr:uid="{00000000-0005-0000-0000-0000FB220000}"/>
    <cellStyle name="20% - uthevingsfarge 2 16 4" xfId="8959" xr:uid="{00000000-0005-0000-0000-0000FC220000}"/>
    <cellStyle name="20% - uthevingsfarge 2 16_Adj_Income_statement" xfId="8960" xr:uid="{00000000-0005-0000-0000-0000FD220000}"/>
    <cellStyle name="20% - uthevingsfarge 2 160" xfId="8961" xr:uid="{00000000-0005-0000-0000-0000FE220000}"/>
    <cellStyle name="20% - uthevingsfarge 2 161" xfId="8962" xr:uid="{00000000-0005-0000-0000-0000FF220000}"/>
    <cellStyle name="20% - uthevingsfarge 2 162" xfId="8963" xr:uid="{00000000-0005-0000-0000-000000230000}"/>
    <cellStyle name="20% - uthevingsfarge 2 163" xfId="8964" xr:uid="{00000000-0005-0000-0000-000001230000}"/>
    <cellStyle name="20% - uthevingsfarge 2 164" xfId="8965" xr:uid="{00000000-0005-0000-0000-000002230000}"/>
    <cellStyle name="20% - uthevingsfarge 2 165" xfId="8966" xr:uid="{00000000-0005-0000-0000-000003230000}"/>
    <cellStyle name="20% - uthevingsfarge 2 166" xfId="8967" xr:uid="{00000000-0005-0000-0000-000004230000}"/>
    <cellStyle name="20% - uthevingsfarge 2 167" xfId="8968" xr:uid="{00000000-0005-0000-0000-000005230000}"/>
    <cellStyle name="20% - uthevingsfarge 2 168" xfId="8969" xr:uid="{00000000-0005-0000-0000-000006230000}"/>
    <cellStyle name="20% - uthevingsfarge 2 169" xfId="8970" xr:uid="{00000000-0005-0000-0000-000007230000}"/>
    <cellStyle name="20% - uthevingsfarge 2 17" xfId="8971" xr:uid="{00000000-0005-0000-0000-000008230000}"/>
    <cellStyle name="20% - uthevingsfarge 2 17 2" xfId="8972" xr:uid="{00000000-0005-0000-0000-000009230000}"/>
    <cellStyle name="20% - uthevingsfarge 2 17 2 2" xfId="8973" xr:uid="{00000000-0005-0000-0000-00000A230000}"/>
    <cellStyle name="20% - uthevingsfarge 2 17 2 3" xfId="8974" xr:uid="{00000000-0005-0000-0000-00000B230000}"/>
    <cellStyle name="20% - uthevingsfarge 2 17 2_BILAG 34-3 Brasil" xfId="8975" xr:uid="{00000000-0005-0000-0000-00000C230000}"/>
    <cellStyle name="20% - uthevingsfarge 2 17 3" xfId="8976" xr:uid="{00000000-0005-0000-0000-00000D230000}"/>
    <cellStyle name="20% - uthevingsfarge 2 17 4" xfId="8977" xr:uid="{00000000-0005-0000-0000-00000E230000}"/>
    <cellStyle name="20% - uthevingsfarge 2 17_Adj_Income_statement" xfId="8978" xr:uid="{00000000-0005-0000-0000-00000F230000}"/>
    <cellStyle name="20% - uthevingsfarge 2 170" xfId="8979" xr:uid="{00000000-0005-0000-0000-000010230000}"/>
    <cellStyle name="20% - uthevingsfarge 2 171" xfId="8980" xr:uid="{00000000-0005-0000-0000-000011230000}"/>
    <cellStyle name="20% - uthevingsfarge 2 172" xfId="8981" xr:uid="{00000000-0005-0000-0000-000012230000}"/>
    <cellStyle name="20% - uthevingsfarge 2 173" xfId="8982" xr:uid="{00000000-0005-0000-0000-000013230000}"/>
    <cellStyle name="20% - uthevingsfarge 2 174" xfId="8983" xr:uid="{00000000-0005-0000-0000-000014230000}"/>
    <cellStyle name="20% - uthevingsfarge 2 175" xfId="8984" xr:uid="{00000000-0005-0000-0000-000015230000}"/>
    <cellStyle name="20% - uthevingsfarge 2 176" xfId="8985" xr:uid="{00000000-0005-0000-0000-000016230000}"/>
    <cellStyle name="20% - uthevingsfarge 2 177" xfId="8986" xr:uid="{00000000-0005-0000-0000-000017230000}"/>
    <cellStyle name="20% - uthevingsfarge 2 178" xfId="8987" xr:uid="{00000000-0005-0000-0000-000018230000}"/>
    <cellStyle name="20% - uthevingsfarge 2 179" xfId="8988" xr:uid="{00000000-0005-0000-0000-000019230000}"/>
    <cellStyle name="20% - uthevingsfarge 2 18" xfId="8989" xr:uid="{00000000-0005-0000-0000-00001A230000}"/>
    <cellStyle name="20% - uthevingsfarge 2 18 2" xfId="8990" xr:uid="{00000000-0005-0000-0000-00001B230000}"/>
    <cellStyle name="20% - uthevingsfarge 2 18 2 2" xfId="8991" xr:uid="{00000000-0005-0000-0000-00001C230000}"/>
    <cellStyle name="20% - uthevingsfarge 2 18 2 3" xfId="8992" xr:uid="{00000000-0005-0000-0000-00001D230000}"/>
    <cellStyle name="20% - uthevingsfarge 2 18 2_BILAG 34-3 Brasil" xfId="8993" xr:uid="{00000000-0005-0000-0000-00001E230000}"/>
    <cellStyle name="20% - uthevingsfarge 2 18 3" xfId="8994" xr:uid="{00000000-0005-0000-0000-00001F230000}"/>
    <cellStyle name="20% - uthevingsfarge 2 18 4" xfId="8995" xr:uid="{00000000-0005-0000-0000-000020230000}"/>
    <cellStyle name="20% - uthevingsfarge 2 18_Adj_Income_statement" xfId="8996" xr:uid="{00000000-0005-0000-0000-000021230000}"/>
    <cellStyle name="20% - uthevingsfarge 2 180" xfId="8997" xr:uid="{00000000-0005-0000-0000-000022230000}"/>
    <cellStyle name="20% - uthevingsfarge 2 181" xfId="8998" xr:uid="{00000000-0005-0000-0000-000023230000}"/>
    <cellStyle name="20% - uthevingsfarge 2 182" xfId="8999" xr:uid="{00000000-0005-0000-0000-000024230000}"/>
    <cellStyle name="20% - uthevingsfarge 2 183" xfId="9000" xr:uid="{00000000-0005-0000-0000-000025230000}"/>
    <cellStyle name="20% - uthevingsfarge 2 184" xfId="9001" xr:uid="{00000000-0005-0000-0000-000026230000}"/>
    <cellStyle name="20% - uthevingsfarge 2 185" xfId="9002" xr:uid="{00000000-0005-0000-0000-000027230000}"/>
    <cellStyle name="20% - uthevingsfarge 2 186" xfId="9003" xr:uid="{00000000-0005-0000-0000-000028230000}"/>
    <cellStyle name="20% - uthevingsfarge 2 187" xfId="9004" xr:uid="{00000000-0005-0000-0000-000029230000}"/>
    <cellStyle name="20% - uthevingsfarge 2 188" xfId="9005" xr:uid="{00000000-0005-0000-0000-00002A230000}"/>
    <cellStyle name="20% - uthevingsfarge 2 189" xfId="9006" xr:uid="{00000000-0005-0000-0000-00002B230000}"/>
    <cellStyle name="20% - uthevingsfarge 2 19" xfId="9007" xr:uid="{00000000-0005-0000-0000-00002C230000}"/>
    <cellStyle name="20% - uthevingsfarge 2 19 2" xfId="9008" xr:uid="{00000000-0005-0000-0000-00002D230000}"/>
    <cellStyle name="20% - uthevingsfarge 2 19 2 2" xfId="9009" xr:uid="{00000000-0005-0000-0000-00002E230000}"/>
    <cellStyle name="20% - uthevingsfarge 2 19 2 3" xfId="9010" xr:uid="{00000000-0005-0000-0000-00002F230000}"/>
    <cellStyle name="20% - uthevingsfarge 2 19 2_BILAG 34-3 Brasil" xfId="9011" xr:uid="{00000000-0005-0000-0000-000030230000}"/>
    <cellStyle name="20% - uthevingsfarge 2 19 3" xfId="9012" xr:uid="{00000000-0005-0000-0000-000031230000}"/>
    <cellStyle name="20% - uthevingsfarge 2 19 4" xfId="9013" xr:uid="{00000000-0005-0000-0000-000032230000}"/>
    <cellStyle name="20% - uthevingsfarge 2 19_Adj_Income_statement" xfId="9014" xr:uid="{00000000-0005-0000-0000-000033230000}"/>
    <cellStyle name="20% - uthevingsfarge 2 190" xfId="9015" xr:uid="{00000000-0005-0000-0000-000034230000}"/>
    <cellStyle name="20% - uthevingsfarge 2 191" xfId="9016" xr:uid="{00000000-0005-0000-0000-000035230000}"/>
    <cellStyle name="20% - uthevingsfarge 2 192" xfId="9017" xr:uid="{00000000-0005-0000-0000-000036230000}"/>
    <cellStyle name="20% - uthevingsfarge 2 193" xfId="9018" xr:uid="{00000000-0005-0000-0000-000037230000}"/>
    <cellStyle name="20% - uthevingsfarge 2 194" xfId="9019" xr:uid="{00000000-0005-0000-0000-000038230000}"/>
    <cellStyle name="20% - uthevingsfarge 2 195" xfId="9020" xr:uid="{00000000-0005-0000-0000-000039230000}"/>
    <cellStyle name="20% - uthevingsfarge 2 196" xfId="9021" xr:uid="{00000000-0005-0000-0000-00003A230000}"/>
    <cellStyle name="20% - uthevingsfarge 2 197" xfId="9022" xr:uid="{00000000-0005-0000-0000-00003B230000}"/>
    <cellStyle name="20% - uthevingsfarge 2 198" xfId="9023" xr:uid="{00000000-0005-0000-0000-00003C230000}"/>
    <cellStyle name="20% - uthevingsfarge 2 199" xfId="9024" xr:uid="{00000000-0005-0000-0000-00003D230000}"/>
    <cellStyle name="20% - uthevingsfarge 2 2" xfId="9025" xr:uid="{00000000-0005-0000-0000-00003E230000}"/>
    <cellStyle name="20% - uthevingsfarge 2 2 10" xfId="9026" xr:uid="{00000000-0005-0000-0000-00003F230000}"/>
    <cellStyle name="20% - uthevingsfarge 2 2 10 2" xfId="9027" xr:uid="{00000000-0005-0000-0000-000040230000}"/>
    <cellStyle name="20% - uthevingsfarge 2 2 10 2 2" xfId="9028" xr:uid="{00000000-0005-0000-0000-000041230000}"/>
    <cellStyle name="20% - uthevingsfarge 2 2 10 3" xfId="9029" xr:uid="{00000000-0005-0000-0000-000042230000}"/>
    <cellStyle name="20% - uthevingsfarge 2 2 11" xfId="9030" xr:uid="{00000000-0005-0000-0000-000043230000}"/>
    <cellStyle name="20% - uthevingsfarge 2 2 11 2" xfId="9031" xr:uid="{00000000-0005-0000-0000-000044230000}"/>
    <cellStyle name="20% - uthevingsfarge 2 2 12" xfId="9032" xr:uid="{00000000-0005-0000-0000-000045230000}"/>
    <cellStyle name="20% - uthevingsfarge 2 2 13" xfId="9033" xr:uid="{00000000-0005-0000-0000-000046230000}"/>
    <cellStyle name="20% - uthevingsfarge 2 2 14" xfId="9034" xr:uid="{00000000-0005-0000-0000-000047230000}"/>
    <cellStyle name="20% - uthevingsfarge 2 2 2" xfId="9035" xr:uid="{00000000-0005-0000-0000-000048230000}"/>
    <cellStyle name="20% - uthevingsfarge 2 2 2 10" xfId="9036" xr:uid="{00000000-0005-0000-0000-000049230000}"/>
    <cellStyle name="20% - uthevingsfarge 2 2 2 11" xfId="9037" xr:uid="{00000000-0005-0000-0000-00004A230000}"/>
    <cellStyle name="20% - uthevingsfarge 2 2 2 12" xfId="9038" xr:uid="{00000000-0005-0000-0000-00004B230000}"/>
    <cellStyle name="20% - uthevingsfarge 2 2 2 2" xfId="9039" xr:uid="{00000000-0005-0000-0000-00004C230000}"/>
    <cellStyle name="20% - uthevingsfarge 2 2 2 2 10" xfId="9040" xr:uid="{00000000-0005-0000-0000-00004D230000}"/>
    <cellStyle name="20% - uthevingsfarge 2 2 2 2 11" xfId="9041" xr:uid="{00000000-0005-0000-0000-00004E230000}"/>
    <cellStyle name="20% - uthevingsfarge 2 2 2 2 2" xfId="9042" xr:uid="{00000000-0005-0000-0000-00004F230000}"/>
    <cellStyle name="20% - uthevingsfarge 2 2 2 2 2 2" xfId="9043" xr:uid="{00000000-0005-0000-0000-000050230000}"/>
    <cellStyle name="20% - uthevingsfarge 2 2 2 2 2 2 2" xfId="9044" xr:uid="{00000000-0005-0000-0000-000051230000}"/>
    <cellStyle name="20% - uthevingsfarge 2 2 2 2 2 2 2 2" xfId="9045" xr:uid="{00000000-0005-0000-0000-000052230000}"/>
    <cellStyle name="20% - uthevingsfarge 2 2 2 2 2 2 2 2 2" xfId="9046" xr:uid="{00000000-0005-0000-0000-000053230000}"/>
    <cellStyle name="20% - uthevingsfarge 2 2 2 2 2 2 2 2 2 2" xfId="9047" xr:uid="{00000000-0005-0000-0000-000054230000}"/>
    <cellStyle name="20% - uthevingsfarge 2 2 2 2 2 2 2 2 3" xfId="9048" xr:uid="{00000000-0005-0000-0000-000055230000}"/>
    <cellStyle name="20% - uthevingsfarge 2 2 2 2 2 2 2 3" xfId="9049" xr:uid="{00000000-0005-0000-0000-000056230000}"/>
    <cellStyle name="20% - uthevingsfarge 2 2 2 2 2 2 2 3 2" xfId="9050" xr:uid="{00000000-0005-0000-0000-000057230000}"/>
    <cellStyle name="20% - uthevingsfarge 2 2 2 2 2 2 2 4" xfId="9051" xr:uid="{00000000-0005-0000-0000-000058230000}"/>
    <cellStyle name="20% - uthevingsfarge 2 2 2 2 2 2 2_Innskuddsdekning" xfId="9052" xr:uid="{00000000-0005-0000-0000-000059230000}"/>
    <cellStyle name="20% - uthevingsfarge 2 2 2 2 2 2 3" xfId="9053" xr:uid="{00000000-0005-0000-0000-00005A230000}"/>
    <cellStyle name="20% - uthevingsfarge 2 2 2 2 2 2 3 2" xfId="9054" xr:uid="{00000000-0005-0000-0000-00005B230000}"/>
    <cellStyle name="20% - uthevingsfarge 2 2 2 2 2 2 3 2 2" xfId="9055" xr:uid="{00000000-0005-0000-0000-00005C230000}"/>
    <cellStyle name="20% - uthevingsfarge 2 2 2 2 2 2 3 3" xfId="9056" xr:uid="{00000000-0005-0000-0000-00005D230000}"/>
    <cellStyle name="20% - uthevingsfarge 2 2 2 2 2 2 4" xfId="9057" xr:uid="{00000000-0005-0000-0000-00005E230000}"/>
    <cellStyle name="20% - uthevingsfarge 2 2 2 2 2 2 4 2" xfId="9058" xr:uid="{00000000-0005-0000-0000-00005F230000}"/>
    <cellStyle name="20% - uthevingsfarge 2 2 2 2 2 2 5" xfId="9059" xr:uid="{00000000-0005-0000-0000-000060230000}"/>
    <cellStyle name="20% - uthevingsfarge 2 2 2 2 2 2_3. Chng in credit spreads" xfId="9060" xr:uid="{00000000-0005-0000-0000-000061230000}"/>
    <cellStyle name="20% - uthevingsfarge 2 2 2 2 2 3" xfId="9061" xr:uid="{00000000-0005-0000-0000-000062230000}"/>
    <cellStyle name="20% - uthevingsfarge 2 2 2 2 2 3 2" xfId="9062" xr:uid="{00000000-0005-0000-0000-000063230000}"/>
    <cellStyle name="20% - uthevingsfarge 2 2 2 2 2 3 2 2" xfId="9063" xr:uid="{00000000-0005-0000-0000-000064230000}"/>
    <cellStyle name="20% - uthevingsfarge 2 2 2 2 2 3 2 2 2" xfId="9064" xr:uid="{00000000-0005-0000-0000-000065230000}"/>
    <cellStyle name="20% - uthevingsfarge 2 2 2 2 2 3 2 3" xfId="9065" xr:uid="{00000000-0005-0000-0000-000066230000}"/>
    <cellStyle name="20% - uthevingsfarge 2 2 2 2 2 3 3" xfId="9066" xr:uid="{00000000-0005-0000-0000-000067230000}"/>
    <cellStyle name="20% - uthevingsfarge 2 2 2 2 2 3 3 2" xfId="9067" xr:uid="{00000000-0005-0000-0000-000068230000}"/>
    <cellStyle name="20% - uthevingsfarge 2 2 2 2 2 3 4" xfId="9068" xr:uid="{00000000-0005-0000-0000-000069230000}"/>
    <cellStyle name="20% - uthevingsfarge 2 2 2 2 2 3_Innskuddsdekning" xfId="9069" xr:uid="{00000000-0005-0000-0000-00006A230000}"/>
    <cellStyle name="20% - uthevingsfarge 2 2 2 2 2 4" xfId="9070" xr:uid="{00000000-0005-0000-0000-00006B230000}"/>
    <cellStyle name="20% - uthevingsfarge 2 2 2 2 2 4 2" xfId="9071" xr:uid="{00000000-0005-0000-0000-00006C230000}"/>
    <cellStyle name="20% - uthevingsfarge 2 2 2 2 2 4 2 2" xfId="9072" xr:uid="{00000000-0005-0000-0000-00006D230000}"/>
    <cellStyle name="20% - uthevingsfarge 2 2 2 2 2 4 3" xfId="9073" xr:uid="{00000000-0005-0000-0000-00006E230000}"/>
    <cellStyle name="20% - uthevingsfarge 2 2 2 2 2 5" xfId="9074" xr:uid="{00000000-0005-0000-0000-00006F230000}"/>
    <cellStyle name="20% - uthevingsfarge 2 2 2 2 2 5 2" xfId="9075" xr:uid="{00000000-0005-0000-0000-000070230000}"/>
    <cellStyle name="20% - uthevingsfarge 2 2 2 2 2 6" xfId="9076" xr:uid="{00000000-0005-0000-0000-000071230000}"/>
    <cellStyle name="20% - uthevingsfarge 2 2 2 2 2 7" xfId="9077" xr:uid="{00000000-0005-0000-0000-000072230000}"/>
    <cellStyle name="20% - uthevingsfarge 2 2 2 2 2 8" xfId="9078" xr:uid="{00000000-0005-0000-0000-000073230000}"/>
    <cellStyle name="20% - uthevingsfarge 2 2 2 2 2_3. Chng in credit spreads" xfId="9079" xr:uid="{00000000-0005-0000-0000-000074230000}"/>
    <cellStyle name="20% - uthevingsfarge 2 2 2 2 3" xfId="9080" xr:uid="{00000000-0005-0000-0000-000075230000}"/>
    <cellStyle name="20% - uthevingsfarge 2 2 2 2 3 2" xfId="9081" xr:uid="{00000000-0005-0000-0000-000076230000}"/>
    <cellStyle name="20% - uthevingsfarge 2 2 2 2 3 2 2" xfId="9082" xr:uid="{00000000-0005-0000-0000-000077230000}"/>
    <cellStyle name="20% - uthevingsfarge 2 2 2 2 3 2 2 2" xfId="9083" xr:uid="{00000000-0005-0000-0000-000078230000}"/>
    <cellStyle name="20% - uthevingsfarge 2 2 2 2 3 2 2 2 2" xfId="9084" xr:uid="{00000000-0005-0000-0000-000079230000}"/>
    <cellStyle name="20% - uthevingsfarge 2 2 2 2 3 2 2 2 2 2" xfId="9085" xr:uid="{00000000-0005-0000-0000-00007A230000}"/>
    <cellStyle name="20% - uthevingsfarge 2 2 2 2 3 2 2 2 3" xfId="9086" xr:uid="{00000000-0005-0000-0000-00007B230000}"/>
    <cellStyle name="20% - uthevingsfarge 2 2 2 2 3 2 2 3" xfId="9087" xr:uid="{00000000-0005-0000-0000-00007C230000}"/>
    <cellStyle name="20% - uthevingsfarge 2 2 2 2 3 2 2 3 2" xfId="9088" xr:uid="{00000000-0005-0000-0000-00007D230000}"/>
    <cellStyle name="20% - uthevingsfarge 2 2 2 2 3 2 2 4" xfId="9089" xr:uid="{00000000-0005-0000-0000-00007E230000}"/>
    <cellStyle name="20% - uthevingsfarge 2 2 2 2 3 2 2_Innskuddsdekning" xfId="9090" xr:uid="{00000000-0005-0000-0000-00007F230000}"/>
    <cellStyle name="20% - uthevingsfarge 2 2 2 2 3 2 3" xfId="9091" xr:uid="{00000000-0005-0000-0000-000080230000}"/>
    <cellStyle name="20% - uthevingsfarge 2 2 2 2 3 2 3 2" xfId="9092" xr:uid="{00000000-0005-0000-0000-000081230000}"/>
    <cellStyle name="20% - uthevingsfarge 2 2 2 2 3 2 3 2 2" xfId="9093" xr:uid="{00000000-0005-0000-0000-000082230000}"/>
    <cellStyle name="20% - uthevingsfarge 2 2 2 2 3 2 3 3" xfId="9094" xr:uid="{00000000-0005-0000-0000-000083230000}"/>
    <cellStyle name="20% - uthevingsfarge 2 2 2 2 3 2 4" xfId="9095" xr:uid="{00000000-0005-0000-0000-000084230000}"/>
    <cellStyle name="20% - uthevingsfarge 2 2 2 2 3 2 4 2" xfId="9096" xr:uid="{00000000-0005-0000-0000-000085230000}"/>
    <cellStyle name="20% - uthevingsfarge 2 2 2 2 3 2 5" xfId="9097" xr:uid="{00000000-0005-0000-0000-000086230000}"/>
    <cellStyle name="20% - uthevingsfarge 2 2 2 2 3 2_3. Chng in credit spreads" xfId="9098" xr:uid="{00000000-0005-0000-0000-000087230000}"/>
    <cellStyle name="20% - uthevingsfarge 2 2 2 2 3 3" xfId="9099" xr:uid="{00000000-0005-0000-0000-000088230000}"/>
    <cellStyle name="20% - uthevingsfarge 2 2 2 2 3 3 2" xfId="9100" xr:uid="{00000000-0005-0000-0000-000089230000}"/>
    <cellStyle name="20% - uthevingsfarge 2 2 2 2 3 3 2 2" xfId="9101" xr:uid="{00000000-0005-0000-0000-00008A230000}"/>
    <cellStyle name="20% - uthevingsfarge 2 2 2 2 3 3 2 2 2" xfId="9102" xr:uid="{00000000-0005-0000-0000-00008B230000}"/>
    <cellStyle name="20% - uthevingsfarge 2 2 2 2 3 3 2 3" xfId="9103" xr:uid="{00000000-0005-0000-0000-00008C230000}"/>
    <cellStyle name="20% - uthevingsfarge 2 2 2 2 3 3 3" xfId="9104" xr:uid="{00000000-0005-0000-0000-00008D230000}"/>
    <cellStyle name="20% - uthevingsfarge 2 2 2 2 3 3 3 2" xfId="9105" xr:uid="{00000000-0005-0000-0000-00008E230000}"/>
    <cellStyle name="20% - uthevingsfarge 2 2 2 2 3 3 4" xfId="9106" xr:uid="{00000000-0005-0000-0000-00008F230000}"/>
    <cellStyle name="20% - uthevingsfarge 2 2 2 2 3 3_Innskuddsdekning" xfId="9107" xr:uid="{00000000-0005-0000-0000-000090230000}"/>
    <cellStyle name="20% - uthevingsfarge 2 2 2 2 3 4" xfId="9108" xr:uid="{00000000-0005-0000-0000-000091230000}"/>
    <cellStyle name="20% - uthevingsfarge 2 2 2 2 3 4 2" xfId="9109" xr:uid="{00000000-0005-0000-0000-000092230000}"/>
    <cellStyle name="20% - uthevingsfarge 2 2 2 2 3 4 2 2" xfId="9110" xr:uid="{00000000-0005-0000-0000-000093230000}"/>
    <cellStyle name="20% - uthevingsfarge 2 2 2 2 3 4 3" xfId="9111" xr:uid="{00000000-0005-0000-0000-000094230000}"/>
    <cellStyle name="20% - uthevingsfarge 2 2 2 2 3 5" xfId="9112" xr:uid="{00000000-0005-0000-0000-000095230000}"/>
    <cellStyle name="20% - uthevingsfarge 2 2 2 2 3 5 2" xfId="9113" xr:uid="{00000000-0005-0000-0000-000096230000}"/>
    <cellStyle name="20% - uthevingsfarge 2 2 2 2 3 6" xfId="9114" xr:uid="{00000000-0005-0000-0000-000097230000}"/>
    <cellStyle name="20% - uthevingsfarge 2 2 2 2 3_3. Chng in credit spreads" xfId="9115" xr:uid="{00000000-0005-0000-0000-000098230000}"/>
    <cellStyle name="20% - uthevingsfarge 2 2 2 2 4" xfId="9116" xr:uid="{00000000-0005-0000-0000-000099230000}"/>
    <cellStyle name="20% - uthevingsfarge 2 2 2 2 4 2" xfId="9117" xr:uid="{00000000-0005-0000-0000-00009A230000}"/>
    <cellStyle name="20% - uthevingsfarge 2 2 2 2 4 2 2" xfId="9118" xr:uid="{00000000-0005-0000-0000-00009B230000}"/>
    <cellStyle name="20% - uthevingsfarge 2 2 2 2 4 2 2 2" xfId="9119" xr:uid="{00000000-0005-0000-0000-00009C230000}"/>
    <cellStyle name="20% - uthevingsfarge 2 2 2 2 4 2 2 2 2" xfId="9120" xr:uid="{00000000-0005-0000-0000-00009D230000}"/>
    <cellStyle name="20% - uthevingsfarge 2 2 2 2 4 2 2 2 2 2" xfId="9121" xr:uid="{00000000-0005-0000-0000-00009E230000}"/>
    <cellStyle name="20% - uthevingsfarge 2 2 2 2 4 2 2 2 3" xfId="9122" xr:uid="{00000000-0005-0000-0000-00009F230000}"/>
    <cellStyle name="20% - uthevingsfarge 2 2 2 2 4 2 2 3" xfId="9123" xr:uid="{00000000-0005-0000-0000-0000A0230000}"/>
    <cellStyle name="20% - uthevingsfarge 2 2 2 2 4 2 2 3 2" xfId="9124" xr:uid="{00000000-0005-0000-0000-0000A1230000}"/>
    <cellStyle name="20% - uthevingsfarge 2 2 2 2 4 2 2 4" xfId="9125" xr:uid="{00000000-0005-0000-0000-0000A2230000}"/>
    <cellStyle name="20% - uthevingsfarge 2 2 2 2 4 2 3" xfId="9126" xr:uid="{00000000-0005-0000-0000-0000A3230000}"/>
    <cellStyle name="20% - uthevingsfarge 2 2 2 2 4 2 3 2" xfId="9127" xr:uid="{00000000-0005-0000-0000-0000A4230000}"/>
    <cellStyle name="20% - uthevingsfarge 2 2 2 2 4 2 3 2 2" xfId="9128" xr:uid="{00000000-0005-0000-0000-0000A5230000}"/>
    <cellStyle name="20% - uthevingsfarge 2 2 2 2 4 2 3 3" xfId="9129" xr:uid="{00000000-0005-0000-0000-0000A6230000}"/>
    <cellStyle name="20% - uthevingsfarge 2 2 2 2 4 2 4" xfId="9130" xr:uid="{00000000-0005-0000-0000-0000A7230000}"/>
    <cellStyle name="20% - uthevingsfarge 2 2 2 2 4 2 4 2" xfId="9131" xr:uid="{00000000-0005-0000-0000-0000A8230000}"/>
    <cellStyle name="20% - uthevingsfarge 2 2 2 2 4 2 5" xfId="9132" xr:uid="{00000000-0005-0000-0000-0000A9230000}"/>
    <cellStyle name="20% - uthevingsfarge 2 2 2 2 4 2_Innskuddsdekning" xfId="9133" xr:uid="{00000000-0005-0000-0000-0000AA230000}"/>
    <cellStyle name="20% - uthevingsfarge 2 2 2 2 4 3" xfId="9134" xr:uid="{00000000-0005-0000-0000-0000AB230000}"/>
    <cellStyle name="20% - uthevingsfarge 2 2 2 2 4 3 2" xfId="9135" xr:uid="{00000000-0005-0000-0000-0000AC230000}"/>
    <cellStyle name="20% - uthevingsfarge 2 2 2 2 4 3 2 2" xfId="9136" xr:uid="{00000000-0005-0000-0000-0000AD230000}"/>
    <cellStyle name="20% - uthevingsfarge 2 2 2 2 4 3 2 2 2" xfId="9137" xr:uid="{00000000-0005-0000-0000-0000AE230000}"/>
    <cellStyle name="20% - uthevingsfarge 2 2 2 2 4 3 2 3" xfId="9138" xr:uid="{00000000-0005-0000-0000-0000AF230000}"/>
    <cellStyle name="20% - uthevingsfarge 2 2 2 2 4 3 3" xfId="9139" xr:uid="{00000000-0005-0000-0000-0000B0230000}"/>
    <cellStyle name="20% - uthevingsfarge 2 2 2 2 4 3 3 2" xfId="9140" xr:uid="{00000000-0005-0000-0000-0000B1230000}"/>
    <cellStyle name="20% - uthevingsfarge 2 2 2 2 4 3 4" xfId="9141" xr:uid="{00000000-0005-0000-0000-0000B2230000}"/>
    <cellStyle name="20% - uthevingsfarge 2 2 2 2 4 4" xfId="9142" xr:uid="{00000000-0005-0000-0000-0000B3230000}"/>
    <cellStyle name="20% - uthevingsfarge 2 2 2 2 4 4 2" xfId="9143" xr:uid="{00000000-0005-0000-0000-0000B4230000}"/>
    <cellStyle name="20% - uthevingsfarge 2 2 2 2 4 4 2 2" xfId="9144" xr:uid="{00000000-0005-0000-0000-0000B5230000}"/>
    <cellStyle name="20% - uthevingsfarge 2 2 2 2 4 4 3" xfId="9145" xr:uid="{00000000-0005-0000-0000-0000B6230000}"/>
    <cellStyle name="20% - uthevingsfarge 2 2 2 2 4 5" xfId="9146" xr:uid="{00000000-0005-0000-0000-0000B7230000}"/>
    <cellStyle name="20% - uthevingsfarge 2 2 2 2 4 5 2" xfId="9147" xr:uid="{00000000-0005-0000-0000-0000B8230000}"/>
    <cellStyle name="20% - uthevingsfarge 2 2 2 2 4 6" xfId="9148" xr:uid="{00000000-0005-0000-0000-0000B9230000}"/>
    <cellStyle name="20% - uthevingsfarge 2 2 2 2 4_3. Chng in credit spreads" xfId="9149" xr:uid="{00000000-0005-0000-0000-0000BA230000}"/>
    <cellStyle name="20% - uthevingsfarge 2 2 2 2 5" xfId="9150" xr:uid="{00000000-0005-0000-0000-0000BB230000}"/>
    <cellStyle name="20% - uthevingsfarge 2 2 2 2 5 2" xfId="9151" xr:uid="{00000000-0005-0000-0000-0000BC230000}"/>
    <cellStyle name="20% - uthevingsfarge 2 2 2 2 5 2 2" xfId="9152" xr:uid="{00000000-0005-0000-0000-0000BD230000}"/>
    <cellStyle name="20% - uthevingsfarge 2 2 2 2 5 2 2 2" xfId="9153" xr:uid="{00000000-0005-0000-0000-0000BE230000}"/>
    <cellStyle name="20% - uthevingsfarge 2 2 2 2 5 2 2 2 2" xfId="9154" xr:uid="{00000000-0005-0000-0000-0000BF230000}"/>
    <cellStyle name="20% - uthevingsfarge 2 2 2 2 5 2 2 3" xfId="9155" xr:uid="{00000000-0005-0000-0000-0000C0230000}"/>
    <cellStyle name="20% - uthevingsfarge 2 2 2 2 5 2 3" xfId="9156" xr:uid="{00000000-0005-0000-0000-0000C1230000}"/>
    <cellStyle name="20% - uthevingsfarge 2 2 2 2 5 2 3 2" xfId="9157" xr:uid="{00000000-0005-0000-0000-0000C2230000}"/>
    <cellStyle name="20% - uthevingsfarge 2 2 2 2 5 2 4" xfId="9158" xr:uid="{00000000-0005-0000-0000-0000C3230000}"/>
    <cellStyle name="20% - uthevingsfarge 2 2 2 2 5 2_Innskuddsdekning" xfId="9159" xr:uid="{00000000-0005-0000-0000-0000C4230000}"/>
    <cellStyle name="20% - uthevingsfarge 2 2 2 2 5 3" xfId="9160" xr:uid="{00000000-0005-0000-0000-0000C5230000}"/>
    <cellStyle name="20% - uthevingsfarge 2 2 2 2 5 3 2" xfId="9161" xr:uid="{00000000-0005-0000-0000-0000C6230000}"/>
    <cellStyle name="20% - uthevingsfarge 2 2 2 2 5 3 2 2" xfId="9162" xr:uid="{00000000-0005-0000-0000-0000C7230000}"/>
    <cellStyle name="20% - uthevingsfarge 2 2 2 2 5 3 3" xfId="9163" xr:uid="{00000000-0005-0000-0000-0000C8230000}"/>
    <cellStyle name="20% - uthevingsfarge 2 2 2 2 5 4" xfId="9164" xr:uid="{00000000-0005-0000-0000-0000C9230000}"/>
    <cellStyle name="20% - uthevingsfarge 2 2 2 2 5 4 2" xfId="9165" xr:uid="{00000000-0005-0000-0000-0000CA230000}"/>
    <cellStyle name="20% - uthevingsfarge 2 2 2 2 5 5" xfId="9166" xr:uid="{00000000-0005-0000-0000-0000CB230000}"/>
    <cellStyle name="20% - uthevingsfarge 2 2 2 2 5_3. Chng in credit spreads" xfId="9167" xr:uid="{00000000-0005-0000-0000-0000CC230000}"/>
    <cellStyle name="20% - uthevingsfarge 2 2 2 2 6" xfId="9168" xr:uid="{00000000-0005-0000-0000-0000CD230000}"/>
    <cellStyle name="20% - uthevingsfarge 2 2 2 2 6 2" xfId="9169" xr:uid="{00000000-0005-0000-0000-0000CE230000}"/>
    <cellStyle name="20% - uthevingsfarge 2 2 2 2 6 2 2" xfId="9170" xr:uid="{00000000-0005-0000-0000-0000CF230000}"/>
    <cellStyle name="20% - uthevingsfarge 2 2 2 2 6 2 2 2" xfId="9171" xr:uid="{00000000-0005-0000-0000-0000D0230000}"/>
    <cellStyle name="20% - uthevingsfarge 2 2 2 2 6 2 3" xfId="9172" xr:uid="{00000000-0005-0000-0000-0000D1230000}"/>
    <cellStyle name="20% - uthevingsfarge 2 2 2 2 6 3" xfId="9173" xr:uid="{00000000-0005-0000-0000-0000D2230000}"/>
    <cellStyle name="20% - uthevingsfarge 2 2 2 2 6 3 2" xfId="9174" xr:uid="{00000000-0005-0000-0000-0000D3230000}"/>
    <cellStyle name="20% - uthevingsfarge 2 2 2 2 6 4" xfId="9175" xr:uid="{00000000-0005-0000-0000-0000D4230000}"/>
    <cellStyle name="20% - uthevingsfarge 2 2 2 2 6_Innskuddsdekning" xfId="9176" xr:uid="{00000000-0005-0000-0000-0000D5230000}"/>
    <cellStyle name="20% - uthevingsfarge 2 2 2 2 7" xfId="9177" xr:uid="{00000000-0005-0000-0000-0000D6230000}"/>
    <cellStyle name="20% - uthevingsfarge 2 2 2 2 7 2" xfId="9178" xr:uid="{00000000-0005-0000-0000-0000D7230000}"/>
    <cellStyle name="20% - uthevingsfarge 2 2 2 2 7 2 2" xfId="9179" xr:uid="{00000000-0005-0000-0000-0000D8230000}"/>
    <cellStyle name="20% - uthevingsfarge 2 2 2 2 7 3" xfId="9180" xr:uid="{00000000-0005-0000-0000-0000D9230000}"/>
    <cellStyle name="20% - uthevingsfarge 2 2 2 2 8" xfId="9181" xr:uid="{00000000-0005-0000-0000-0000DA230000}"/>
    <cellStyle name="20% - uthevingsfarge 2 2 2 2 8 2" xfId="9182" xr:uid="{00000000-0005-0000-0000-0000DB230000}"/>
    <cellStyle name="20% - uthevingsfarge 2 2 2 2 9" xfId="9183" xr:uid="{00000000-0005-0000-0000-0000DC230000}"/>
    <cellStyle name="20% - uthevingsfarge 2 2 2 2_3. Chng in credit spreads" xfId="9184" xr:uid="{00000000-0005-0000-0000-0000DD230000}"/>
    <cellStyle name="20% - uthevingsfarge 2 2 2 3" xfId="9185" xr:uid="{00000000-0005-0000-0000-0000DE230000}"/>
    <cellStyle name="20% - uthevingsfarge 2 2 2 3 2" xfId="9186" xr:uid="{00000000-0005-0000-0000-0000DF230000}"/>
    <cellStyle name="20% - uthevingsfarge 2 2 2 3 2 2" xfId="9187" xr:uid="{00000000-0005-0000-0000-0000E0230000}"/>
    <cellStyle name="20% - uthevingsfarge 2 2 2 3 2 2 2" xfId="9188" xr:uid="{00000000-0005-0000-0000-0000E1230000}"/>
    <cellStyle name="20% - uthevingsfarge 2 2 2 3 2 2 2 2" xfId="9189" xr:uid="{00000000-0005-0000-0000-0000E2230000}"/>
    <cellStyle name="20% - uthevingsfarge 2 2 2 3 2 2 2 2 2" xfId="9190" xr:uid="{00000000-0005-0000-0000-0000E3230000}"/>
    <cellStyle name="20% - uthevingsfarge 2 2 2 3 2 2 2 3" xfId="9191" xr:uid="{00000000-0005-0000-0000-0000E4230000}"/>
    <cellStyle name="20% - uthevingsfarge 2 2 2 3 2 2 3" xfId="9192" xr:uid="{00000000-0005-0000-0000-0000E5230000}"/>
    <cellStyle name="20% - uthevingsfarge 2 2 2 3 2 2 3 2" xfId="9193" xr:uid="{00000000-0005-0000-0000-0000E6230000}"/>
    <cellStyle name="20% - uthevingsfarge 2 2 2 3 2 2 4" xfId="9194" xr:uid="{00000000-0005-0000-0000-0000E7230000}"/>
    <cellStyle name="20% - uthevingsfarge 2 2 2 3 2 2_Innskuddsdekning" xfId="9195" xr:uid="{00000000-0005-0000-0000-0000E8230000}"/>
    <cellStyle name="20% - uthevingsfarge 2 2 2 3 2 3" xfId="9196" xr:uid="{00000000-0005-0000-0000-0000E9230000}"/>
    <cellStyle name="20% - uthevingsfarge 2 2 2 3 2 3 2" xfId="9197" xr:uid="{00000000-0005-0000-0000-0000EA230000}"/>
    <cellStyle name="20% - uthevingsfarge 2 2 2 3 2 3 2 2" xfId="9198" xr:uid="{00000000-0005-0000-0000-0000EB230000}"/>
    <cellStyle name="20% - uthevingsfarge 2 2 2 3 2 3 3" xfId="9199" xr:uid="{00000000-0005-0000-0000-0000EC230000}"/>
    <cellStyle name="20% - uthevingsfarge 2 2 2 3 2 4" xfId="9200" xr:uid="{00000000-0005-0000-0000-0000ED230000}"/>
    <cellStyle name="20% - uthevingsfarge 2 2 2 3 2 4 2" xfId="9201" xr:uid="{00000000-0005-0000-0000-0000EE230000}"/>
    <cellStyle name="20% - uthevingsfarge 2 2 2 3 2 5" xfId="9202" xr:uid="{00000000-0005-0000-0000-0000EF230000}"/>
    <cellStyle name="20% - uthevingsfarge 2 2 2 3 2_3. Chng in credit spreads" xfId="9203" xr:uid="{00000000-0005-0000-0000-0000F0230000}"/>
    <cellStyle name="20% - uthevingsfarge 2 2 2 3 3" xfId="9204" xr:uid="{00000000-0005-0000-0000-0000F1230000}"/>
    <cellStyle name="20% - uthevingsfarge 2 2 2 3 3 2" xfId="9205" xr:uid="{00000000-0005-0000-0000-0000F2230000}"/>
    <cellStyle name="20% - uthevingsfarge 2 2 2 3 3 2 2" xfId="9206" xr:uid="{00000000-0005-0000-0000-0000F3230000}"/>
    <cellStyle name="20% - uthevingsfarge 2 2 2 3 3 2 2 2" xfId="9207" xr:uid="{00000000-0005-0000-0000-0000F4230000}"/>
    <cellStyle name="20% - uthevingsfarge 2 2 2 3 3 2 3" xfId="9208" xr:uid="{00000000-0005-0000-0000-0000F5230000}"/>
    <cellStyle name="20% - uthevingsfarge 2 2 2 3 3 3" xfId="9209" xr:uid="{00000000-0005-0000-0000-0000F6230000}"/>
    <cellStyle name="20% - uthevingsfarge 2 2 2 3 3 3 2" xfId="9210" xr:uid="{00000000-0005-0000-0000-0000F7230000}"/>
    <cellStyle name="20% - uthevingsfarge 2 2 2 3 3 4" xfId="9211" xr:uid="{00000000-0005-0000-0000-0000F8230000}"/>
    <cellStyle name="20% - uthevingsfarge 2 2 2 3 3_Innskuddsdekning" xfId="9212" xr:uid="{00000000-0005-0000-0000-0000F9230000}"/>
    <cellStyle name="20% - uthevingsfarge 2 2 2 3 4" xfId="9213" xr:uid="{00000000-0005-0000-0000-0000FA230000}"/>
    <cellStyle name="20% - uthevingsfarge 2 2 2 3 4 2" xfId="9214" xr:uid="{00000000-0005-0000-0000-0000FB230000}"/>
    <cellStyle name="20% - uthevingsfarge 2 2 2 3 4 2 2" xfId="9215" xr:uid="{00000000-0005-0000-0000-0000FC230000}"/>
    <cellStyle name="20% - uthevingsfarge 2 2 2 3 4 3" xfId="9216" xr:uid="{00000000-0005-0000-0000-0000FD230000}"/>
    <cellStyle name="20% - uthevingsfarge 2 2 2 3 5" xfId="9217" xr:uid="{00000000-0005-0000-0000-0000FE230000}"/>
    <cellStyle name="20% - uthevingsfarge 2 2 2 3 5 2" xfId="9218" xr:uid="{00000000-0005-0000-0000-0000FF230000}"/>
    <cellStyle name="20% - uthevingsfarge 2 2 2 3 6" xfId="9219" xr:uid="{00000000-0005-0000-0000-000000240000}"/>
    <cellStyle name="20% - uthevingsfarge 2 2 2 3 7" xfId="9220" xr:uid="{00000000-0005-0000-0000-000001240000}"/>
    <cellStyle name="20% - uthevingsfarge 2 2 2 3 8" xfId="9221" xr:uid="{00000000-0005-0000-0000-000002240000}"/>
    <cellStyle name="20% - uthevingsfarge 2 2 2 3_3. Chng in credit spreads" xfId="9222" xr:uid="{00000000-0005-0000-0000-000003240000}"/>
    <cellStyle name="20% - uthevingsfarge 2 2 2 4" xfId="9223" xr:uid="{00000000-0005-0000-0000-000004240000}"/>
    <cellStyle name="20% - uthevingsfarge 2 2 2 4 2" xfId="9224" xr:uid="{00000000-0005-0000-0000-000005240000}"/>
    <cellStyle name="20% - uthevingsfarge 2 2 2 4 2 2" xfId="9225" xr:uid="{00000000-0005-0000-0000-000006240000}"/>
    <cellStyle name="20% - uthevingsfarge 2 2 2 4 2 2 2" xfId="9226" xr:uid="{00000000-0005-0000-0000-000007240000}"/>
    <cellStyle name="20% - uthevingsfarge 2 2 2 4 2 2 2 2" xfId="9227" xr:uid="{00000000-0005-0000-0000-000008240000}"/>
    <cellStyle name="20% - uthevingsfarge 2 2 2 4 2 2 2 2 2" xfId="9228" xr:uid="{00000000-0005-0000-0000-000009240000}"/>
    <cellStyle name="20% - uthevingsfarge 2 2 2 4 2 2 2 3" xfId="9229" xr:uid="{00000000-0005-0000-0000-00000A240000}"/>
    <cellStyle name="20% - uthevingsfarge 2 2 2 4 2 2 3" xfId="9230" xr:uid="{00000000-0005-0000-0000-00000B240000}"/>
    <cellStyle name="20% - uthevingsfarge 2 2 2 4 2 2 3 2" xfId="9231" xr:uid="{00000000-0005-0000-0000-00000C240000}"/>
    <cellStyle name="20% - uthevingsfarge 2 2 2 4 2 2 4" xfId="9232" xr:uid="{00000000-0005-0000-0000-00000D240000}"/>
    <cellStyle name="20% - uthevingsfarge 2 2 2 4 2 2_Innskuddsdekning" xfId="9233" xr:uid="{00000000-0005-0000-0000-00000E240000}"/>
    <cellStyle name="20% - uthevingsfarge 2 2 2 4 2 3" xfId="9234" xr:uid="{00000000-0005-0000-0000-00000F240000}"/>
    <cellStyle name="20% - uthevingsfarge 2 2 2 4 2 3 2" xfId="9235" xr:uid="{00000000-0005-0000-0000-000010240000}"/>
    <cellStyle name="20% - uthevingsfarge 2 2 2 4 2 3 2 2" xfId="9236" xr:uid="{00000000-0005-0000-0000-000011240000}"/>
    <cellStyle name="20% - uthevingsfarge 2 2 2 4 2 3 3" xfId="9237" xr:uid="{00000000-0005-0000-0000-000012240000}"/>
    <cellStyle name="20% - uthevingsfarge 2 2 2 4 2 4" xfId="9238" xr:uid="{00000000-0005-0000-0000-000013240000}"/>
    <cellStyle name="20% - uthevingsfarge 2 2 2 4 2 4 2" xfId="9239" xr:uid="{00000000-0005-0000-0000-000014240000}"/>
    <cellStyle name="20% - uthevingsfarge 2 2 2 4 2 5" xfId="9240" xr:uid="{00000000-0005-0000-0000-000015240000}"/>
    <cellStyle name="20% - uthevingsfarge 2 2 2 4 2_3. Chng in credit spreads" xfId="9241" xr:uid="{00000000-0005-0000-0000-000016240000}"/>
    <cellStyle name="20% - uthevingsfarge 2 2 2 4 3" xfId="9242" xr:uid="{00000000-0005-0000-0000-000017240000}"/>
    <cellStyle name="20% - uthevingsfarge 2 2 2 4 3 2" xfId="9243" xr:uid="{00000000-0005-0000-0000-000018240000}"/>
    <cellStyle name="20% - uthevingsfarge 2 2 2 4 3 2 2" xfId="9244" xr:uid="{00000000-0005-0000-0000-000019240000}"/>
    <cellStyle name="20% - uthevingsfarge 2 2 2 4 3 2 2 2" xfId="9245" xr:uid="{00000000-0005-0000-0000-00001A240000}"/>
    <cellStyle name="20% - uthevingsfarge 2 2 2 4 3 2 3" xfId="9246" xr:uid="{00000000-0005-0000-0000-00001B240000}"/>
    <cellStyle name="20% - uthevingsfarge 2 2 2 4 3 3" xfId="9247" xr:uid="{00000000-0005-0000-0000-00001C240000}"/>
    <cellStyle name="20% - uthevingsfarge 2 2 2 4 3 3 2" xfId="9248" xr:uid="{00000000-0005-0000-0000-00001D240000}"/>
    <cellStyle name="20% - uthevingsfarge 2 2 2 4 3 4" xfId="9249" xr:uid="{00000000-0005-0000-0000-00001E240000}"/>
    <cellStyle name="20% - uthevingsfarge 2 2 2 4 3_Innskuddsdekning" xfId="9250" xr:uid="{00000000-0005-0000-0000-00001F240000}"/>
    <cellStyle name="20% - uthevingsfarge 2 2 2 4 4" xfId="9251" xr:uid="{00000000-0005-0000-0000-000020240000}"/>
    <cellStyle name="20% - uthevingsfarge 2 2 2 4 4 2" xfId="9252" xr:uid="{00000000-0005-0000-0000-000021240000}"/>
    <cellStyle name="20% - uthevingsfarge 2 2 2 4 4 2 2" xfId="9253" xr:uid="{00000000-0005-0000-0000-000022240000}"/>
    <cellStyle name="20% - uthevingsfarge 2 2 2 4 4 3" xfId="9254" xr:uid="{00000000-0005-0000-0000-000023240000}"/>
    <cellStyle name="20% - uthevingsfarge 2 2 2 4 5" xfId="9255" xr:uid="{00000000-0005-0000-0000-000024240000}"/>
    <cellStyle name="20% - uthevingsfarge 2 2 2 4 5 2" xfId="9256" xr:uid="{00000000-0005-0000-0000-000025240000}"/>
    <cellStyle name="20% - uthevingsfarge 2 2 2 4 6" xfId="9257" xr:uid="{00000000-0005-0000-0000-000026240000}"/>
    <cellStyle name="20% - uthevingsfarge 2 2 2 4_3. Chng in credit spreads" xfId="9258" xr:uid="{00000000-0005-0000-0000-000027240000}"/>
    <cellStyle name="20% - uthevingsfarge 2 2 2 5" xfId="9259" xr:uid="{00000000-0005-0000-0000-000028240000}"/>
    <cellStyle name="20% - uthevingsfarge 2 2 2 5 2" xfId="9260" xr:uid="{00000000-0005-0000-0000-000029240000}"/>
    <cellStyle name="20% - uthevingsfarge 2 2 2 5 2 2" xfId="9261" xr:uid="{00000000-0005-0000-0000-00002A240000}"/>
    <cellStyle name="20% - uthevingsfarge 2 2 2 5 2 2 2" xfId="9262" xr:uid="{00000000-0005-0000-0000-00002B240000}"/>
    <cellStyle name="20% - uthevingsfarge 2 2 2 5 2 2 2 2" xfId="9263" xr:uid="{00000000-0005-0000-0000-00002C240000}"/>
    <cellStyle name="20% - uthevingsfarge 2 2 2 5 2 2 2 2 2" xfId="9264" xr:uid="{00000000-0005-0000-0000-00002D240000}"/>
    <cellStyle name="20% - uthevingsfarge 2 2 2 5 2 2 2 3" xfId="9265" xr:uid="{00000000-0005-0000-0000-00002E240000}"/>
    <cellStyle name="20% - uthevingsfarge 2 2 2 5 2 2 3" xfId="9266" xr:uid="{00000000-0005-0000-0000-00002F240000}"/>
    <cellStyle name="20% - uthevingsfarge 2 2 2 5 2 2 3 2" xfId="9267" xr:uid="{00000000-0005-0000-0000-000030240000}"/>
    <cellStyle name="20% - uthevingsfarge 2 2 2 5 2 2 4" xfId="9268" xr:uid="{00000000-0005-0000-0000-000031240000}"/>
    <cellStyle name="20% - uthevingsfarge 2 2 2 5 2 2_Innskuddsdekning" xfId="9269" xr:uid="{00000000-0005-0000-0000-000032240000}"/>
    <cellStyle name="20% - uthevingsfarge 2 2 2 5 2 3" xfId="9270" xr:uid="{00000000-0005-0000-0000-000033240000}"/>
    <cellStyle name="20% - uthevingsfarge 2 2 2 5 2 3 2" xfId="9271" xr:uid="{00000000-0005-0000-0000-000034240000}"/>
    <cellStyle name="20% - uthevingsfarge 2 2 2 5 2 3 2 2" xfId="9272" xr:uid="{00000000-0005-0000-0000-000035240000}"/>
    <cellStyle name="20% - uthevingsfarge 2 2 2 5 2 3 3" xfId="9273" xr:uid="{00000000-0005-0000-0000-000036240000}"/>
    <cellStyle name="20% - uthevingsfarge 2 2 2 5 2 4" xfId="9274" xr:uid="{00000000-0005-0000-0000-000037240000}"/>
    <cellStyle name="20% - uthevingsfarge 2 2 2 5 2 4 2" xfId="9275" xr:uid="{00000000-0005-0000-0000-000038240000}"/>
    <cellStyle name="20% - uthevingsfarge 2 2 2 5 2 5" xfId="9276" xr:uid="{00000000-0005-0000-0000-000039240000}"/>
    <cellStyle name="20% - uthevingsfarge 2 2 2 5 2_3. Chng in credit spreads" xfId="9277" xr:uid="{00000000-0005-0000-0000-00003A240000}"/>
    <cellStyle name="20% - uthevingsfarge 2 2 2 5 3" xfId="9278" xr:uid="{00000000-0005-0000-0000-00003B240000}"/>
    <cellStyle name="20% - uthevingsfarge 2 2 2 5 3 2" xfId="9279" xr:uid="{00000000-0005-0000-0000-00003C240000}"/>
    <cellStyle name="20% - uthevingsfarge 2 2 2 5 3 2 2" xfId="9280" xr:uid="{00000000-0005-0000-0000-00003D240000}"/>
    <cellStyle name="20% - uthevingsfarge 2 2 2 5 3 2 2 2" xfId="9281" xr:uid="{00000000-0005-0000-0000-00003E240000}"/>
    <cellStyle name="20% - uthevingsfarge 2 2 2 5 3 2 3" xfId="9282" xr:uid="{00000000-0005-0000-0000-00003F240000}"/>
    <cellStyle name="20% - uthevingsfarge 2 2 2 5 3 3" xfId="9283" xr:uid="{00000000-0005-0000-0000-000040240000}"/>
    <cellStyle name="20% - uthevingsfarge 2 2 2 5 3 3 2" xfId="9284" xr:uid="{00000000-0005-0000-0000-000041240000}"/>
    <cellStyle name="20% - uthevingsfarge 2 2 2 5 3 4" xfId="9285" xr:uid="{00000000-0005-0000-0000-000042240000}"/>
    <cellStyle name="20% - uthevingsfarge 2 2 2 5 3_Innskuddsdekning" xfId="9286" xr:uid="{00000000-0005-0000-0000-000043240000}"/>
    <cellStyle name="20% - uthevingsfarge 2 2 2 5 4" xfId="9287" xr:uid="{00000000-0005-0000-0000-000044240000}"/>
    <cellStyle name="20% - uthevingsfarge 2 2 2 5 4 2" xfId="9288" xr:uid="{00000000-0005-0000-0000-000045240000}"/>
    <cellStyle name="20% - uthevingsfarge 2 2 2 5 4 2 2" xfId="9289" xr:uid="{00000000-0005-0000-0000-000046240000}"/>
    <cellStyle name="20% - uthevingsfarge 2 2 2 5 4 3" xfId="9290" xr:uid="{00000000-0005-0000-0000-000047240000}"/>
    <cellStyle name="20% - uthevingsfarge 2 2 2 5 5" xfId="9291" xr:uid="{00000000-0005-0000-0000-000048240000}"/>
    <cellStyle name="20% - uthevingsfarge 2 2 2 5 5 2" xfId="9292" xr:uid="{00000000-0005-0000-0000-000049240000}"/>
    <cellStyle name="20% - uthevingsfarge 2 2 2 5 6" xfId="9293" xr:uid="{00000000-0005-0000-0000-00004A240000}"/>
    <cellStyle name="20% - uthevingsfarge 2 2 2 5_3. Chng in credit spreads" xfId="9294" xr:uid="{00000000-0005-0000-0000-00004B240000}"/>
    <cellStyle name="20% - uthevingsfarge 2 2 2 6" xfId="9295" xr:uid="{00000000-0005-0000-0000-00004C240000}"/>
    <cellStyle name="20% - uthevingsfarge 2 2 2 6 2" xfId="9296" xr:uid="{00000000-0005-0000-0000-00004D240000}"/>
    <cellStyle name="20% - uthevingsfarge 2 2 2 6 2 2" xfId="9297" xr:uid="{00000000-0005-0000-0000-00004E240000}"/>
    <cellStyle name="20% - uthevingsfarge 2 2 2 6 2 2 2" xfId="9298" xr:uid="{00000000-0005-0000-0000-00004F240000}"/>
    <cellStyle name="20% - uthevingsfarge 2 2 2 6 2 2 2 2" xfId="9299" xr:uid="{00000000-0005-0000-0000-000050240000}"/>
    <cellStyle name="20% - uthevingsfarge 2 2 2 6 2 2 3" xfId="9300" xr:uid="{00000000-0005-0000-0000-000051240000}"/>
    <cellStyle name="20% - uthevingsfarge 2 2 2 6 2 3" xfId="9301" xr:uid="{00000000-0005-0000-0000-000052240000}"/>
    <cellStyle name="20% - uthevingsfarge 2 2 2 6 2 3 2" xfId="9302" xr:uid="{00000000-0005-0000-0000-000053240000}"/>
    <cellStyle name="20% - uthevingsfarge 2 2 2 6 2 4" xfId="9303" xr:uid="{00000000-0005-0000-0000-000054240000}"/>
    <cellStyle name="20% - uthevingsfarge 2 2 2 6 2_Innskuddsdekning" xfId="9304" xr:uid="{00000000-0005-0000-0000-000055240000}"/>
    <cellStyle name="20% - uthevingsfarge 2 2 2 6 3" xfId="9305" xr:uid="{00000000-0005-0000-0000-000056240000}"/>
    <cellStyle name="20% - uthevingsfarge 2 2 2 6 3 2" xfId="9306" xr:uid="{00000000-0005-0000-0000-000057240000}"/>
    <cellStyle name="20% - uthevingsfarge 2 2 2 6 3 2 2" xfId="9307" xr:uid="{00000000-0005-0000-0000-000058240000}"/>
    <cellStyle name="20% - uthevingsfarge 2 2 2 6 3 3" xfId="9308" xr:uid="{00000000-0005-0000-0000-000059240000}"/>
    <cellStyle name="20% - uthevingsfarge 2 2 2 6 4" xfId="9309" xr:uid="{00000000-0005-0000-0000-00005A240000}"/>
    <cellStyle name="20% - uthevingsfarge 2 2 2 6 4 2" xfId="9310" xr:uid="{00000000-0005-0000-0000-00005B240000}"/>
    <cellStyle name="20% - uthevingsfarge 2 2 2 6 5" xfId="9311" xr:uid="{00000000-0005-0000-0000-00005C240000}"/>
    <cellStyle name="20% - uthevingsfarge 2 2 2 6_3. Chng in credit spreads" xfId="9312" xr:uid="{00000000-0005-0000-0000-00005D240000}"/>
    <cellStyle name="20% - uthevingsfarge 2 2 2 7" xfId="9313" xr:uid="{00000000-0005-0000-0000-00005E240000}"/>
    <cellStyle name="20% - uthevingsfarge 2 2 2 7 2" xfId="9314" xr:uid="{00000000-0005-0000-0000-00005F240000}"/>
    <cellStyle name="20% - uthevingsfarge 2 2 2 7 2 2" xfId="9315" xr:uid="{00000000-0005-0000-0000-000060240000}"/>
    <cellStyle name="20% - uthevingsfarge 2 2 2 7 2 2 2" xfId="9316" xr:uid="{00000000-0005-0000-0000-000061240000}"/>
    <cellStyle name="20% - uthevingsfarge 2 2 2 7 2 3" xfId="9317" xr:uid="{00000000-0005-0000-0000-000062240000}"/>
    <cellStyle name="20% - uthevingsfarge 2 2 2 7 3" xfId="9318" xr:uid="{00000000-0005-0000-0000-000063240000}"/>
    <cellStyle name="20% - uthevingsfarge 2 2 2 7 3 2" xfId="9319" xr:uid="{00000000-0005-0000-0000-000064240000}"/>
    <cellStyle name="20% - uthevingsfarge 2 2 2 7 4" xfId="9320" xr:uid="{00000000-0005-0000-0000-000065240000}"/>
    <cellStyle name="20% - uthevingsfarge 2 2 2 7_Innskuddsdekning" xfId="9321" xr:uid="{00000000-0005-0000-0000-000066240000}"/>
    <cellStyle name="20% - uthevingsfarge 2 2 2 8" xfId="9322" xr:uid="{00000000-0005-0000-0000-000067240000}"/>
    <cellStyle name="20% - uthevingsfarge 2 2 2 8 2" xfId="9323" xr:uid="{00000000-0005-0000-0000-000068240000}"/>
    <cellStyle name="20% - uthevingsfarge 2 2 2 8 2 2" xfId="9324" xr:uid="{00000000-0005-0000-0000-000069240000}"/>
    <cellStyle name="20% - uthevingsfarge 2 2 2 8 3" xfId="9325" xr:uid="{00000000-0005-0000-0000-00006A240000}"/>
    <cellStyle name="20% - uthevingsfarge 2 2 2 9" xfId="9326" xr:uid="{00000000-0005-0000-0000-00006B240000}"/>
    <cellStyle name="20% - uthevingsfarge 2 2 2 9 2" xfId="9327" xr:uid="{00000000-0005-0000-0000-00006C240000}"/>
    <cellStyle name="20% - uthevingsfarge 2 2 2_3. Chng in credit spreads" xfId="9328" xr:uid="{00000000-0005-0000-0000-00006D240000}"/>
    <cellStyle name="20% - uthevingsfarge 2 2 3" xfId="9329" xr:uid="{00000000-0005-0000-0000-00006E240000}"/>
    <cellStyle name="20% - uthevingsfarge 2 2 3 10" xfId="9330" xr:uid="{00000000-0005-0000-0000-00006F240000}"/>
    <cellStyle name="20% - uthevingsfarge 2 2 3 11" xfId="9331" xr:uid="{00000000-0005-0000-0000-000070240000}"/>
    <cellStyle name="20% - uthevingsfarge 2 2 3 12" xfId="9332" xr:uid="{00000000-0005-0000-0000-000071240000}"/>
    <cellStyle name="20% - uthevingsfarge 2 2 3 2" xfId="9333" xr:uid="{00000000-0005-0000-0000-000072240000}"/>
    <cellStyle name="20% - uthevingsfarge 2 2 3 2 10" xfId="9334" xr:uid="{00000000-0005-0000-0000-000073240000}"/>
    <cellStyle name="20% - uthevingsfarge 2 2 3 2 2" xfId="9335" xr:uid="{00000000-0005-0000-0000-000074240000}"/>
    <cellStyle name="20% - uthevingsfarge 2 2 3 2 2 2" xfId="9336" xr:uid="{00000000-0005-0000-0000-000075240000}"/>
    <cellStyle name="20% - uthevingsfarge 2 2 3 2 2 2 2" xfId="9337" xr:uid="{00000000-0005-0000-0000-000076240000}"/>
    <cellStyle name="20% - uthevingsfarge 2 2 3 2 2 2 2 2" xfId="9338" xr:uid="{00000000-0005-0000-0000-000077240000}"/>
    <cellStyle name="20% - uthevingsfarge 2 2 3 2 2 2 2 2 2" xfId="9339" xr:uid="{00000000-0005-0000-0000-000078240000}"/>
    <cellStyle name="20% - uthevingsfarge 2 2 3 2 2 2 2 2 2 2" xfId="9340" xr:uid="{00000000-0005-0000-0000-000079240000}"/>
    <cellStyle name="20% - uthevingsfarge 2 2 3 2 2 2 2 2 3" xfId="9341" xr:uid="{00000000-0005-0000-0000-00007A240000}"/>
    <cellStyle name="20% - uthevingsfarge 2 2 3 2 2 2 2 3" xfId="9342" xr:uid="{00000000-0005-0000-0000-00007B240000}"/>
    <cellStyle name="20% - uthevingsfarge 2 2 3 2 2 2 2 3 2" xfId="9343" xr:uid="{00000000-0005-0000-0000-00007C240000}"/>
    <cellStyle name="20% - uthevingsfarge 2 2 3 2 2 2 2 4" xfId="9344" xr:uid="{00000000-0005-0000-0000-00007D240000}"/>
    <cellStyle name="20% - uthevingsfarge 2 2 3 2 2 2 3" xfId="9345" xr:uid="{00000000-0005-0000-0000-00007E240000}"/>
    <cellStyle name="20% - uthevingsfarge 2 2 3 2 2 2 3 2" xfId="9346" xr:uid="{00000000-0005-0000-0000-00007F240000}"/>
    <cellStyle name="20% - uthevingsfarge 2 2 3 2 2 2 3 2 2" xfId="9347" xr:uid="{00000000-0005-0000-0000-000080240000}"/>
    <cellStyle name="20% - uthevingsfarge 2 2 3 2 2 2 3 3" xfId="9348" xr:uid="{00000000-0005-0000-0000-000081240000}"/>
    <cellStyle name="20% - uthevingsfarge 2 2 3 2 2 2 4" xfId="9349" xr:uid="{00000000-0005-0000-0000-000082240000}"/>
    <cellStyle name="20% - uthevingsfarge 2 2 3 2 2 2 4 2" xfId="9350" xr:uid="{00000000-0005-0000-0000-000083240000}"/>
    <cellStyle name="20% - uthevingsfarge 2 2 3 2 2 2 5" xfId="9351" xr:uid="{00000000-0005-0000-0000-000084240000}"/>
    <cellStyle name="20% - uthevingsfarge 2 2 3 2 2 2_Innskuddsdekning" xfId="9352" xr:uid="{00000000-0005-0000-0000-000085240000}"/>
    <cellStyle name="20% - uthevingsfarge 2 2 3 2 2 3" xfId="9353" xr:uid="{00000000-0005-0000-0000-000086240000}"/>
    <cellStyle name="20% - uthevingsfarge 2 2 3 2 2 3 2" xfId="9354" xr:uid="{00000000-0005-0000-0000-000087240000}"/>
    <cellStyle name="20% - uthevingsfarge 2 2 3 2 2 3 2 2" xfId="9355" xr:uid="{00000000-0005-0000-0000-000088240000}"/>
    <cellStyle name="20% - uthevingsfarge 2 2 3 2 2 3 2 2 2" xfId="9356" xr:uid="{00000000-0005-0000-0000-000089240000}"/>
    <cellStyle name="20% - uthevingsfarge 2 2 3 2 2 3 2 3" xfId="9357" xr:uid="{00000000-0005-0000-0000-00008A240000}"/>
    <cellStyle name="20% - uthevingsfarge 2 2 3 2 2 3 3" xfId="9358" xr:uid="{00000000-0005-0000-0000-00008B240000}"/>
    <cellStyle name="20% - uthevingsfarge 2 2 3 2 2 3 3 2" xfId="9359" xr:uid="{00000000-0005-0000-0000-00008C240000}"/>
    <cellStyle name="20% - uthevingsfarge 2 2 3 2 2 3 4" xfId="9360" xr:uid="{00000000-0005-0000-0000-00008D240000}"/>
    <cellStyle name="20% - uthevingsfarge 2 2 3 2 2 4" xfId="9361" xr:uid="{00000000-0005-0000-0000-00008E240000}"/>
    <cellStyle name="20% - uthevingsfarge 2 2 3 2 2 4 2" xfId="9362" xr:uid="{00000000-0005-0000-0000-00008F240000}"/>
    <cellStyle name="20% - uthevingsfarge 2 2 3 2 2 4 2 2" xfId="9363" xr:uid="{00000000-0005-0000-0000-000090240000}"/>
    <cellStyle name="20% - uthevingsfarge 2 2 3 2 2 4 3" xfId="9364" xr:uid="{00000000-0005-0000-0000-000091240000}"/>
    <cellStyle name="20% - uthevingsfarge 2 2 3 2 2 5" xfId="9365" xr:uid="{00000000-0005-0000-0000-000092240000}"/>
    <cellStyle name="20% - uthevingsfarge 2 2 3 2 2 5 2" xfId="9366" xr:uid="{00000000-0005-0000-0000-000093240000}"/>
    <cellStyle name="20% - uthevingsfarge 2 2 3 2 2 6" xfId="9367" xr:uid="{00000000-0005-0000-0000-000094240000}"/>
    <cellStyle name="20% - uthevingsfarge 2 2 3 2 2_3. Chng in credit spreads" xfId="9368" xr:uid="{00000000-0005-0000-0000-000095240000}"/>
    <cellStyle name="20% - uthevingsfarge 2 2 3 2 3" xfId="9369" xr:uid="{00000000-0005-0000-0000-000096240000}"/>
    <cellStyle name="20% - uthevingsfarge 2 2 3 2 3 2" xfId="9370" xr:uid="{00000000-0005-0000-0000-000097240000}"/>
    <cellStyle name="20% - uthevingsfarge 2 2 3 2 3 2 2" xfId="9371" xr:uid="{00000000-0005-0000-0000-000098240000}"/>
    <cellStyle name="20% - uthevingsfarge 2 2 3 2 3 2 2 2" xfId="9372" xr:uid="{00000000-0005-0000-0000-000099240000}"/>
    <cellStyle name="20% - uthevingsfarge 2 2 3 2 3 2 2 2 2" xfId="9373" xr:uid="{00000000-0005-0000-0000-00009A240000}"/>
    <cellStyle name="20% - uthevingsfarge 2 2 3 2 3 2 2 2 2 2" xfId="9374" xr:uid="{00000000-0005-0000-0000-00009B240000}"/>
    <cellStyle name="20% - uthevingsfarge 2 2 3 2 3 2 2 2 3" xfId="9375" xr:uid="{00000000-0005-0000-0000-00009C240000}"/>
    <cellStyle name="20% - uthevingsfarge 2 2 3 2 3 2 2 3" xfId="9376" xr:uid="{00000000-0005-0000-0000-00009D240000}"/>
    <cellStyle name="20% - uthevingsfarge 2 2 3 2 3 2 2 3 2" xfId="9377" xr:uid="{00000000-0005-0000-0000-00009E240000}"/>
    <cellStyle name="20% - uthevingsfarge 2 2 3 2 3 2 2 4" xfId="9378" xr:uid="{00000000-0005-0000-0000-00009F240000}"/>
    <cellStyle name="20% - uthevingsfarge 2 2 3 2 3 2 3" xfId="9379" xr:uid="{00000000-0005-0000-0000-0000A0240000}"/>
    <cellStyle name="20% - uthevingsfarge 2 2 3 2 3 2 3 2" xfId="9380" xr:uid="{00000000-0005-0000-0000-0000A1240000}"/>
    <cellStyle name="20% - uthevingsfarge 2 2 3 2 3 2 3 2 2" xfId="9381" xr:uid="{00000000-0005-0000-0000-0000A2240000}"/>
    <cellStyle name="20% - uthevingsfarge 2 2 3 2 3 2 3 3" xfId="9382" xr:uid="{00000000-0005-0000-0000-0000A3240000}"/>
    <cellStyle name="20% - uthevingsfarge 2 2 3 2 3 2 4" xfId="9383" xr:uid="{00000000-0005-0000-0000-0000A4240000}"/>
    <cellStyle name="20% - uthevingsfarge 2 2 3 2 3 2 4 2" xfId="9384" xr:uid="{00000000-0005-0000-0000-0000A5240000}"/>
    <cellStyle name="20% - uthevingsfarge 2 2 3 2 3 2 5" xfId="9385" xr:uid="{00000000-0005-0000-0000-0000A6240000}"/>
    <cellStyle name="20% - uthevingsfarge 2 2 3 2 3 2_Innskuddsdekning" xfId="9386" xr:uid="{00000000-0005-0000-0000-0000A7240000}"/>
    <cellStyle name="20% - uthevingsfarge 2 2 3 2 3 3" xfId="9387" xr:uid="{00000000-0005-0000-0000-0000A8240000}"/>
    <cellStyle name="20% - uthevingsfarge 2 2 3 2 3 3 2" xfId="9388" xr:uid="{00000000-0005-0000-0000-0000A9240000}"/>
    <cellStyle name="20% - uthevingsfarge 2 2 3 2 3 3 2 2" xfId="9389" xr:uid="{00000000-0005-0000-0000-0000AA240000}"/>
    <cellStyle name="20% - uthevingsfarge 2 2 3 2 3 3 2 2 2" xfId="9390" xr:uid="{00000000-0005-0000-0000-0000AB240000}"/>
    <cellStyle name="20% - uthevingsfarge 2 2 3 2 3 3 2 3" xfId="9391" xr:uid="{00000000-0005-0000-0000-0000AC240000}"/>
    <cellStyle name="20% - uthevingsfarge 2 2 3 2 3 3 3" xfId="9392" xr:uid="{00000000-0005-0000-0000-0000AD240000}"/>
    <cellStyle name="20% - uthevingsfarge 2 2 3 2 3 3 3 2" xfId="9393" xr:uid="{00000000-0005-0000-0000-0000AE240000}"/>
    <cellStyle name="20% - uthevingsfarge 2 2 3 2 3 3 4" xfId="9394" xr:uid="{00000000-0005-0000-0000-0000AF240000}"/>
    <cellStyle name="20% - uthevingsfarge 2 2 3 2 3 4" xfId="9395" xr:uid="{00000000-0005-0000-0000-0000B0240000}"/>
    <cellStyle name="20% - uthevingsfarge 2 2 3 2 3 4 2" xfId="9396" xr:uid="{00000000-0005-0000-0000-0000B1240000}"/>
    <cellStyle name="20% - uthevingsfarge 2 2 3 2 3 4 2 2" xfId="9397" xr:uid="{00000000-0005-0000-0000-0000B2240000}"/>
    <cellStyle name="20% - uthevingsfarge 2 2 3 2 3 4 3" xfId="9398" xr:uid="{00000000-0005-0000-0000-0000B3240000}"/>
    <cellStyle name="20% - uthevingsfarge 2 2 3 2 3 5" xfId="9399" xr:uid="{00000000-0005-0000-0000-0000B4240000}"/>
    <cellStyle name="20% - uthevingsfarge 2 2 3 2 3 5 2" xfId="9400" xr:uid="{00000000-0005-0000-0000-0000B5240000}"/>
    <cellStyle name="20% - uthevingsfarge 2 2 3 2 3 6" xfId="9401" xr:uid="{00000000-0005-0000-0000-0000B6240000}"/>
    <cellStyle name="20% - uthevingsfarge 2 2 3 2 3_3. Chng in credit spreads" xfId="9402" xr:uid="{00000000-0005-0000-0000-0000B7240000}"/>
    <cellStyle name="20% - uthevingsfarge 2 2 3 2 4" xfId="9403" xr:uid="{00000000-0005-0000-0000-0000B8240000}"/>
    <cellStyle name="20% - uthevingsfarge 2 2 3 2 4 2" xfId="9404" xr:uid="{00000000-0005-0000-0000-0000B9240000}"/>
    <cellStyle name="20% - uthevingsfarge 2 2 3 2 4 2 2" xfId="9405" xr:uid="{00000000-0005-0000-0000-0000BA240000}"/>
    <cellStyle name="20% - uthevingsfarge 2 2 3 2 4 2 2 2" xfId="9406" xr:uid="{00000000-0005-0000-0000-0000BB240000}"/>
    <cellStyle name="20% - uthevingsfarge 2 2 3 2 4 2 2 2 2" xfId="9407" xr:uid="{00000000-0005-0000-0000-0000BC240000}"/>
    <cellStyle name="20% - uthevingsfarge 2 2 3 2 4 2 2 3" xfId="9408" xr:uid="{00000000-0005-0000-0000-0000BD240000}"/>
    <cellStyle name="20% - uthevingsfarge 2 2 3 2 4 2 3" xfId="9409" xr:uid="{00000000-0005-0000-0000-0000BE240000}"/>
    <cellStyle name="20% - uthevingsfarge 2 2 3 2 4 2 3 2" xfId="9410" xr:uid="{00000000-0005-0000-0000-0000BF240000}"/>
    <cellStyle name="20% - uthevingsfarge 2 2 3 2 4 2 4" xfId="9411" xr:uid="{00000000-0005-0000-0000-0000C0240000}"/>
    <cellStyle name="20% - uthevingsfarge 2 2 3 2 4 2_Innskuddsdekning" xfId="9412" xr:uid="{00000000-0005-0000-0000-0000C1240000}"/>
    <cellStyle name="20% - uthevingsfarge 2 2 3 2 4 3" xfId="9413" xr:uid="{00000000-0005-0000-0000-0000C2240000}"/>
    <cellStyle name="20% - uthevingsfarge 2 2 3 2 4 3 2" xfId="9414" xr:uid="{00000000-0005-0000-0000-0000C3240000}"/>
    <cellStyle name="20% - uthevingsfarge 2 2 3 2 4 3 2 2" xfId="9415" xr:uid="{00000000-0005-0000-0000-0000C4240000}"/>
    <cellStyle name="20% - uthevingsfarge 2 2 3 2 4 3 3" xfId="9416" xr:uid="{00000000-0005-0000-0000-0000C5240000}"/>
    <cellStyle name="20% - uthevingsfarge 2 2 3 2 4 4" xfId="9417" xr:uid="{00000000-0005-0000-0000-0000C6240000}"/>
    <cellStyle name="20% - uthevingsfarge 2 2 3 2 4 4 2" xfId="9418" xr:uid="{00000000-0005-0000-0000-0000C7240000}"/>
    <cellStyle name="20% - uthevingsfarge 2 2 3 2 4 5" xfId="9419" xr:uid="{00000000-0005-0000-0000-0000C8240000}"/>
    <cellStyle name="20% - uthevingsfarge 2 2 3 2 4_3. Chng in credit spreads" xfId="9420" xr:uid="{00000000-0005-0000-0000-0000C9240000}"/>
    <cellStyle name="20% - uthevingsfarge 2 2 3 2 5" xfId="9421" xr:uid="{00000000-0005-0000-0000-0000CA240000}"/>
    <cellStyle name="20% - uthevingsfarge 2 2 3 2 5 2" xfId="9422" xr:uid="{00000000-0005-0000-0000-0000CB240000}"/>
    <cellStyle name="20% - uthevingsfarge 2 2 3 2 5 2 2" xfId="9423" xr:uid="{00000000-0005-0000-0000-0000CC240000}"/>
    <cellStyle name="20% - uthevingsfarge 2 2 3 2 5 2 2 2" xfId="9424" xr:uid="{00000000-0005-0000-0000-0000CD240000}"/>
    <cellStyle name="20% - uthevingsfarge 2 2 3 2 5 2 3" xfId="9425" xr:uid="{00000000-0005-0000-0000-0000CE240000}"/>
    <cellStyle name="20% - uthevingsfarge 2 2 3 2 5 3" xfId="9426" xr:uid="{00000000-0005-0000-0000-0000CF240000}"/>
    <cellStyle name="20% - uthevingsfarge 2 2 3 2 5 3 2" xfId="9427" xr:uid="{00000000-0005-0000-0000-0000D0240000}"/>
    <cellStyle name="20% - uthevingsfarge 2 2 3 2 5 4" xfId="9428" xr:uid="{00000000-0005-0000-0000-0000D1240000}"/>
    <cellStyle name="20% - uthevingsfarge 2 2 3 2 5_Innskuddsdekning" xfId="9429" xr:uid="{00000000-0005-0000-0000-0000D2240000}"/>
    <cellStyle name="20% - uthevingsfarge 2 2 3 2 6" xfId="9430" xr:uid="{00000000-0005-0000-0000-0000D3240000}"/>
    <cellStyle name="20% - uthevingsfarge 2 2 3 2 6 2" xfId="9431" xr:uid="{00000000-0005-0000-0000-0000D4240000}"/>
    <cellStyle name="20% - uthevingsfarge 2 2 3 2 6 2 2" xfId="9432" xr:uid="{00000000-0005-0000-0000-0000D5240000}"/>
    <cellStyle name="20% - uthevingsfarge 2 2 3 2 6 3" xfId="9433" xr:uid="{00000000-0005-0000-0000-0000D6240000}"/>
    <cellStyle name="20% - uthevingsfarge 2 2 3 2 7" xfId="9434" xr:uid="{00000000-0005-0000-0000-0000D7240000}"/>
    <cellStyle name="20% - uthevingsfarge 2 2 3 2 7 2" xfId="9435" xr:uid="{00000000-0005-0000-0000-0000D8240000}"/>
    <cellStyle name="20% - uthevingsfarge 2 2 3 2 8" xfId="9436" xr:uid="{00000000-0005-0000-0000-0000D9240000}"/>
    <cellStyle name="20% - uthevingsfarge 2 2 3 2 9" xfId="9437" xr:uid="{00000000-0005-0000-0000-0000DA240000}"/>
    <cellStyle name="20% - uthevingsfarge 2 2 3 2_3. Chng in credit spreads" xfId="9438" xr:uid="{00000000-0005-0000-0000-0000DB240000}"/>
    <cellStyle name="20% - uthevingsfarge 2 2 3 3" xfId="9439" xr:uid="{00000000-0005-0000-0000-0000DC240000}"/>
    <cellStyle name="20% - uthevingsfarge 2 2 3 3 2" xfId="9440" xr:uid="{00000000-0005-0000-0000-0000DD240000}"/>
    <cellStyle name="20% - uthevingsfarge 2 2 3 3 2 2" xfId="9441" xr:uid="{00000000-0005-0000-0000-0000DE240000}"/>
    <cellStyle name="20% - uthevingsfarge 2 2 3 3 2 2 2" xfId="9442" xr:uid="{00000000-0005-0000-0000-0000DF240000}"/>
    <cellStyle name="20% - uthevingsfarge 2 2 3 3 2 2 2 2" xfId="9443" xr:uid="{00000000-0005-0000-0000-0000E0240000}"/>
    <cellStyle name="20% - uthevingsfarge 2 2 3 3 2 2 2 2 2" xfId="9444" xr:uid="{00000000-0005-0000-0000-0000E1240000}"/>
    <cellStyle name="20% - uthevingsfarge 2 2 3 3 2 2 2 3" xfId="9445" xr:uid="{00000000-0005-0000-0000-0000E2240000}"/>
    <cellStyle name="20% - uthevingsfarge 2 2 3 3 2 2 3" xfId="9446" xr:uid="{00000000-0005-0000-0000-0000E3240000}"/>
    <cellStyle name="20% - uthevingsfarge 2 2 3 3 2 2 3 2" xfId="9447" xr:uid="{00000000-0005-0000-0000-0000E4240000}"/>
    <cellStyle name="20% - uthevingsfarge 2 2 3 3 2 2 4" xfId="9448" xr:uid="{00000000-0005-0000-0000-0000E5240000}"/>
    <cellStyle name="20% - uthevingsfarge 2 2 3 3 2 2_Innskuddsdekning" xfId="9449" xr:uid="{00000000-0005-0000-0000-0000E6240000}"/>
    <cellStyle name="20% - uthevingsfarge 2 2 3 3 2 3" xfId="9450" xr:uid="{00000000-0005-0000-0000-0000E7240000}"/>
    <cellStyle name="20% - uthevingsfarge 2 2 3 3 2 3 2" xfId="9451" xr:uid="{00000000-0005-0000-0000-0000E8240000}"/>
    <cellStyle name="20% - uthevingsfarge 2 2 3 3 2 3 2 2" xfId="9452" xr:uid="{00000000-0005-0000-0000-0000E9240000}"/>
    <cellStyle name="20% - uthevingsfarge 2 2 3 3 2 3 3" xfId="9453" xr:uid="{00000000-0005-0000-0000-0000EA240000}"/>
    <cellStyle name="20% - uthevingsfarge 2 2 3 3 2 4" xfId="9454" xr:uid="{00000000-0005-0000-0000-0000EB240000}"/>
    <cellStyle name="20% - uthevingsfarge 2 2 3 3 2 4 2" xfId="9455" xr:uid="{00000000-0005-0000-0000-0000EC240000}"/>
    <cellStyle name="20% - uthevingsfarge 2 2 3 3 2 5" xfId="9456" xr:uid="{00000000-0005-0000-0000-0000ED240000}"/>
    <cellStyle name="20% - uthevingsfarge 2 2 3 3 2_3. Chng in credit spreads" xfId="9457" xr:uid="{00000000-0005-0000-0000-0000EE240000}"/>
    <cellStyle name="20% - uthevingsfarge 2 2 3 3 3" xfId="9458" xr:uid="{00000000-0005-0000-0000-0000EF240000}"/>
    <cellStyle name="20% - uthevingsfarge 2 2 3 3 3 2" xfId="9459" xr:uid="{00000000-0005-0000-0000-0000F0240000}"/>
    <cellStyle name="20% - uthevingsfarge 2 2 3 3 3 2 2" xfId="9460" xr:uid="{00000000-0005-0000-0000-0000F1240000}"/>
    <cellStyle name="20% - uthevingsfarge 2 2 3 3 3 2 2 2" xfId="9461" xr:uid="{00000000-0005-0000-0000-0000F2240000}"/>
    <cellStyle name="20% - uthevingsfarge 2 2 3 3 3 2 3" xfId="9462" xr:uid="{00000000-0005-0000-0000-0000F3240000}"/>
    <cellStyle name="20% - uthevingsfarge 2 2 3 3 3 3" xfId="9463" xr:uid="{00000000-0005-0000-0000-0000F4240000}"/>
    <cellStyle name="20% - uthevingsfarge 2 2 3 3 3 3 2" xfId="9464" xr:uid="{00000000-0005-0000-0000-0000F5240000}"/>
    <cellStyle name="20% - uthevingsfarge 2 2 3 3 3 4" xfId="9465" xr:uid="{00000000-0005-0000-0000-0000F6240000}"/>
    <cellStyle name="20% - uthevingsfarge 2 2 3 3 3_Innskuddsdekning" xfId="9466" xr:uid="{00000000-0005-0000-0000-0000F7240000}"/>
    <cellStyle name="20% - uthevingsfarge 2 2 3 3 4" xfId="9467" xr:uid="{00000000-0005-0000-0000-0000F8240000}"/>
    <cellStyle name="20% - uthevingsfarge 2 2 3 3 4 2" xfId="9468" xr:uid="{00000000-0005-0000-0000-0000F9240000}"/>
    <cellStyle name="20% - uthevingsfarge 2 2 3 3 4 2 2" xfId="9469" xr:uid="{00000000-0005-0000-0000-0000FA240000}"/>
    <cellStyle name="20% - uthevingsfarge 2 2 3 3 4 3" xfId="9470" xr:uid="{00000000-0005-0000-0000-0000FB240000}"/>
    <cellStyle name="20% - uthevingsfarge 2 2 3 3 5" xfId="9471" xr:uid="{00000000-0005-0000-0000-0000FC240000}"/>
    <cellStyle name="20% - uthevingsfarge 2 2 3 3 5 2" xfId="9472" xr:uid="{00000000-0005-0000-0000-0000FD240000}"/>
    <cellStyle name="20% - uthevingsfarge 2 2 3 3 6" xfId="9473" xr:uid="{00000000-0005-0000-0000-0000FE240000}"/>
    <cellStyle name="20% - uthevingsfarge 2 2 3 3_3. Chng in credit spreads" xfId="9474" xr:uid="{00000000-0005-0000-0000-0000FF240000}"/>
    <cellStyle name="20% - uthevingsfarge 2 2 3 4" xfId="9475" xr:uid="{00000000-0005-0000-0000-000000250000}"/>
    <cellStyle name="20% - uthevingsfarge 2 2 3 4 2" xfId="9476" xr:uid="{00000000-0005-0000-0000-000001250000}"/>
    <cellStyle name="20% - uthevingsfarge 2 2 3 4 2 2" xfId="9477" xr:uid="{00000000-0005-0000-0000-000002250000}"/>
    <cellStyle name="20% - uthevingsfarge 2 2 3 4 2 2 2" xfId="9478" xr:uid="{00000000-0005-0000-0000-000003250000}"/>
    <cellStyle name="20% - uthevingsfarge 2 2 3 4 2 2 2 2" xfId="9479" xr:uid="{00000000-0005-0000-0000-000004250000}"/>
    <cellStyle name="20% - uthevingsfarge 2 2 3 4 2 2 2 2 2" xfId="9480" xr:uid="{00000000-0005-0000-0000-000005250000}"/>
    <cellStyle name="20% - uthevingsfarge 2 2 3 4 2 2 2 3" xfId="9481" xr:uid="{00000000-0005-0000-0000-000006250000}"/>
    <cellStyle name="20% - uthevingsfarge 2 2 3 4 2 2 3" xfId="9482" xr:uid="{00000000-0005-0000-0000-000007250000}"/>
    <cellStyle name="20% - uthevingsfarge 2 2 3 4 2 2 3 2" xfId="9483" xr:uid="{00000000-0005-0000-0000-000008250000}"/>
    <cellStyle name="20% - uthevingsfarge 2 2 3 4 2 2 4" xfId="9484" xr:uid="{00000000-0005-0000-0000-000009250000}"/>
    <cellStyle name="20% - uthevingsfarge 2 2 3 4 2 3" xfId="9485" xr:uid="{00000000-0005-0000-0000-00000A250000}"/>
    <cellStyle name="20% - uthevingsfarge 2 2 3 4 2 3 2" xfId="9486" xr:uid="{00000000-0005-0000-0000-00000B250000}"/>
    <cellStyle name="20% - uthevingsfarge 2 2 3 4 2 3 2 2" xfId="9487" xr:uid="{00000000-0005-0000-0000-00000C250000}"/>
    <cellStyle name="20% - uthevingsfarge 2 2 3 4 2 3 3" xfId="9488" xr:uid="{00000000-0005-0000-0000-00000D250000}"/>
    <cellStyle name="20% - uthevingsfarge 2 2 3 4 2 4" xfId="9489" xr:uid="{00000000-0005-0000-0000-00000E250000}"/>
    <cellStyle name="20% - uthevingsfarge 2 2 3 4 2 4 2" xfId="9490" xr:uid="{00000000-0005-0000-0000-00000F250000}"/>
    <cellStyle name="20% - uthevingsfarge 2 2 3 4 2 5" xfId="9491" xr:uid="{00000000-0005-0000-0000-000010250000}"/>
    <cellStyle name="20% - uthevingsfarge 2 2 3 4 2_Innskuddsdekning" xfId="9492" xr:uid="{00000000-0005-0000-0000-000011250000}"/>
    <cellStyle name="20% - uthevingsfarge 2 2 3 4 3" xfId="9493" xr:uid="{00000000-0005-0000-0000-000012250000}"/>
    <cellStyle name="20% - uthevingsfarge 2 2 3 4 3 2" xfId="9494" xr:uid="{00000000-0005-0000-0000-000013250000}"/>
    <cellStyle name="20% - uthevingsfarge 2 2 3 4 3 2 2" xfId="9495" xr:uid="{00000000-0005-0000-0000-000014250000}"/>
    <cellStyle name="20% - uthevingsfarge 2 2 3 4 3 2 2 2" xfId="9496" xr:uid="{00000000-0005-0000-0000-000015250000}"/>
    <cellStyle name="20% - uthevingsfarge 2 2 3 4 3 2 3" xfId="9497" xr:uid="{00000000-0005-0000-0000-000016250000}"/>
    <cellStyle name="20% - uthevingsfarge 2 2 3 4 3 3" xfId="9498" xr:uid="{00000000-0005-0000-0000-000017250000}"/>
    <cellStyle name="20% - uthevingsfarge 2 2 3 4 3 3 2" xfId="9499" xr:uid="{00000000-0005-0000-0000-000018250000}"/>
    <cellStyle name="20% - uthevingsfarge 2 2 3 4 3 4" xfId="9500" xr:uid="{00000000-0005-0000-0000-000019250000}"/>
    <cellStyle name="20% - uthevingsfarge 2 2 3 4 4" xfId="9501" xr:uid="{00000000-0005-0000-0000-00001A250000}"/>
    <cellStyle name="20% - uthevingsfarge 2 2 3 4 4 2" xfId="9502" xr:uid="{00000000-0005-0000-0000-00001B250000}"/>
    <cellStyle name="20% - uthevingsfarge 2 2 3 4 4 2 2" xfId="9503" xr:uid="{00000000-0005-0000-0000-00001C250000}"/>
    <cellStyle name="20% - uthevingsfarge 2 2 3 4 4 3" xfId="9504" xr:uid="{00000000-0005-0000-0000-00001D250000}"/>
    <cellStyle name="20% - uthevingsfarge 2 2 3 4 5" xfId="9505" xr:uid="{00000000-0005-0000-0000-00001E250000}"/>
    <cellStyle name="20% - uthevingsfarge 2 2 3 4 5 2" xfId="9506" xr:uid="{00000000-0005-0000-0000-00001F250000}"/>
    <cellStyle name="20% - uthevingsfarge 2 2 3 4 6" xfId="9507" xr:uid="{00000000-0005-0000-0000-000020250000}"/>
    <cellStyle name="20% - uthevingsfarge 2 2 3 4_3. Chng in credit spreads" xfId="9508" xr:uid="{00000000-0005-0000-0000-000021250000}"/>
    <cellStyle name="20% - uthevingsfarge 2 2 3 5" xfId="9509" xr:uid="{00000000-0005-0000-0000-000022250000}"/>
    <cellStyle name="20% - uthevingsfarge 2 2 3 5 2" xfId="9510" xr:uid="{00000000-0005-0000-0000-000023250000}"/>
    <cellStyle name="20% - uthevingsfarge 2 2 3 5 2 2" xfId="9511" xr:uid="{00000000-0005-0000-0000-000024250000}"/>
    <cellStyle name="20% - uthevingsfarge 2 2 3 5 2 2 2" xfId="9512" xr:uid="{00000000-0005-0000-0000-000025250000}"/>
    <cellStyle name="20% - uthevingsfarge 2 2 3 5 2 2 2 2" xfId="9513" xr:uid="{00000000-0005-0000-0000-000026250000}"/>
    <cellStyle name="20% - uthevingsfarge 2 2 3 5 2 2 2 2 2" xfId="9514" xr:uid="{00000000-0005-0000-0000-000027250000}"/>
    <cellStyle name="20% - uthevingsfarge 2 2 3 5 2 2 2 3" xfId="9515" xr:uid="{00000000-0005-0000-0000-000028250000}"/>
    <cellStyle name="20% - uthevingsfarge 2 2 3 5 2 2 3" xfId="9516" xr:uid="{00000000-0005-0000-0000-000029250000}"/>
    <cellStyle name="20% - uthevingsfarge 2 2 3 5 2 2 3 2" xfId="9517" xr:uid="{00000000-0005-0000-0000-00002A250000}"/>
    <cellStyle name="20% - uthevingsfarge 2 2 3 5 2 2 4" xfId="9518" xr:uid="{00000000-0005-0000-0000-00002B250000}"/>
    <cellStyle name="20% - uthevingsfarge 2 2 3 5 2 3" xfId="9519" xr:uid="{00000000-0005-0000-0000-00002C250000}"/>
    <cellStyle name="20% - uthevingsfarge 2 2 3 5 2 3 2" xfId="9520" xr:uid="{00000000-0005-0000-0000-00002D250000}"/>
    <cellStyle name="20% - uthevingsfarge 2 2 3 5 2 3 2 2" xfId="9521" xr:uid="{00000000-0005-0000-0000-00002E250000}"/>
    <cellStyle name="20% - uthevingsfarge 2 2 3 5 2 3 3" xfId="9522" xr:uid="{00000000-0005-0000-0000-00002F250000}"/>
    <cellStyle name="20% - uthevingsfarge 2 2 3 5 2 4" xfId="9523" xr:uid="{00000000-0005-0000-0000-000030250000}"/>
    <cellStyle name="20% - uthevingsfarge 2 2 3 5 2 4 2" xfId="9524" xr:uid="{00000000-0005-0000-0000-000031250000}"/>
    <cellStyle name="20% - uthevingsfarge 2 2 3 5 2 5" xfId="9525" xr:uid="{00000000-0005-0000-0000-000032250000}"/>
    <cellStyle name="20% - uthevingsfarge 2 2 3 5 2_Innskuddsdekning" xfId="9526" xr:uid="{00000000-0005-0000-0000-000033250000}"/>
    <cellStyle name="20% - uthevingsfarge 2 2 3 5 3" xfId="9527" xr:uid="{00000000-0005-0000-0000-000034250000}"/>
    <cellStyle name="20% - uthevingsfarge 2 2 3 5 3 2" xfId="9528" xr:uid="{00000000-0005-0000-0000-000035250000}"/>
    <cellStyle name="20% - uthevingsfarge 2 2 3 5 3 2 2" xfId="9529" xr:uid="{00000000-0005-0000-0000-000036250000}"/>
    <cellStyle name="20% - uthevingsfarge 2 2 3 5 3 2 2 2" xfId="9530" xr:uid="{00000000-0005-0000-0000-000037250000}"/>
    <cellStyle name="20% - uthevingsfarge 2 2 3 5 3 2 3" xfId="9531" xr:uid="{00000000-0005-0000-0000-000038250000}"/>
    <cellStyle name="20% - uthevingsfarge 2 2 3 5 3 3" xfId="9532" xr:uid="{00000000-0005-0000-0000-000039250000}"/>
    <cellStyle name="20% - uthevingsfarge 2 2 3 5 3 3 2" xfId="9533" xr:uid="{00000000-0005-0000-0000-00003A250000}"/>
    <cellStyle name="20% - uthevingsfarge 2 2 3 5 3 4" xfId="9534" xr:uid="{00000000-0005-0000-0000-00003B250000}"/>
    <cellStyle name="20% - uthevingsfarge 2 2 3 5 4" xfId="9535" xr:uid="{00000000-0005-0000-0000-00003C250000}"/>
    <cellStyle name="20% - uthevingsfarge 2 2 3 5 4 2" xfId="9536" xr:uid="{00000000-0005-0000-0000-00003D250000}"/>
    <cellStyle name="20% - uthevingsfarge 2 2 3 5 4 2 2" xfId="9537" xr:uid="{00000000-0005-0000-0000-00003E250000}"/>
    <cellStyle name="20% - uthevingsfarge 2 2 3 5 4 3" xfId="9538" xr:uid="{00000000-0005-0000-0000-00003F250000}"/>
    <cellStyle name="20% - uthevingsfarge 2 2 3 5 5" xfId="9539" xr:uid="{00000000-0005-0000-0000-000040250000}"/>
    <cellStyle name="20% - uthevingsfarge 2 2 3 5 5 2" xfId="9540" xr:uid="{00000000-0005-0000-0000-000041250000}"/>
    <cellStyle name="20% - uthevingsfarge 2 2 3 5 6" xfId="9541" xr:uid="{00000000-0005-0000-0000-000042250000}"/>
    <cellStyle name="20% - uthevingsfarge 2 2 3 5_3. Chng in credit spreads" xfId="9542" xr:uid="{00000000-0005-0000-0000-000043250000}"/>
    <cellStyle name="20% - uthevingsfarge 2 2 3 6" xfId="9543" xr:uid="{00000000-0005-0000-0000-000044250000}"/>
    <cellStyle name="20% - uthevingsfarge 2 2 3 6 2" xfId="9544" xr:uid="{00000000-0005-0000-0000-000045250000}"/>
    <cellStyle name="20% - uthevingsfarge 2 2 3 6 2 2" xfId="9545" xr:uid="{00000000-0005-0000-0000-000046250000}"/>
    <cellStyle name="20% - uthevingsfarge 2 2 3 6 2 2 2" xfId="9546" xr:uid="{00000000-0005-0000-0000-000047250000}"/>
    <cellStyle name="20% - uthevingsfarge 2 2 3 6 2 2 2 2" xfId="9547" xr:uid="{00000000-0005-0000-0000-000048250000}"/>
    <cellStyle name="20% - uthevingsfarge 2 2 3 6 2 2 3" xfId="9548" xr:uid="{00000000-0005-0000-0000-000049250000}"/>
    <cellStyle name="20% - uthevingsfarge 2 2 3 6 2 3" xfId="9549" xr:uid="{00000000-0005-0000-0000-00004A250000}"/>
    <cellStyle name="20% - uthevingsfarge 2 2 3 6 2 3 2" xfId="9550" xr:uid="{00000000-0005-0000-0000-00004B250000}"/>
    <cellStyle name="20% - uthevingsfarge 2 2 3 6 2 4" xfId="9551" xr:uid="{00000000-0005-0000-0000-00004C250000}"/>
    <cellStyle name="20% - uthevingsfarge 2 2 3 6 2_Innskuddsdekning" xfId="9552" xr:uid="{00000000-0005-0000-0000-00004D250000}"/>
    <cellStyle name="20% - uthevingsfarge 2 2 3 6 3" xfId="9553" xr:uid="{00000000-0005-0000-0000-00004E250000}"/>
    <cellStyle name="20% - uthevingsfarge 2 2 3 6 3 2" xfId="9554" xr:uid="{00000000-0005-0000-0000-00004F250000}"/>
    <cellStyle name="20% - uthevingsfarge 2 2 3 6 3 2 2" xfId="9555" xr:uid="{00000000-0005-0000-0000-000050250000}"/>
    <cellStyle name="20% - uthevingsfarge 2 2 3 6 3 3" xfId="9556" xr:uid="{00000000-0005-0000-0000-000051250000}"/>
    <cellStyle name="20% - uthevingsfarge 2 2 3 6 4" xfId="9557" xr:uid="{00000000-0005-0000-0000-000052250000}"/>
    <cellStyle name="20% - uthevingsfarge 2 2 3 6 4 2" xfId="9558" xr:uid="{00000000-0005-0000-0000-000053250000}"/>
    <cellStyle name="20% - uthevingsfarge 2 2 3 6 5" xfId="9559" xr:uid="{00000000-0005-0000-0000-000054250000}"/>
    <cellStyle name="20% - uthevingsfarge 2 2 3 6_3. Chng in credit spreads" xfId="9560" xr:uid="{00000000-0005-0000-0000-000055250000}"/>
    <cellStyle name="20% - uthevingsfarge 2 2 3 7" xfId="9561" xr:uid="{00000000-0005-0000-0000-000056250000}"/>
    <cellStyle name="20% - uthevingsfarge 2 2 3 7 2" xfId="9562" xr:uid="{00000000-0005-0000-0000-000057250000}"/>
    <cellStyle name="20% - uthevingsfarge 2 2 3 7 2 2" xfId="9563" xr:uid="{00000000-0005-0000-0000-000058250000}"/>
    <cellStyle name="20% - uthevingsfarge 2 2 3 7 2 2 2" xfId="9564" xr:uid="{00000000-0005-0000-0000-000059250000}"/>
    <cellStyle name="20% - uthevingsfarge 2 2 3 7 2 3" xfId="9565" xr:uid="{00000000-0005-0000-0000-00005A250000}"/>
    <cellStyle name="20% - uthevingsfarge 2 2 3 7 3" xfId="9566" xr:uid="{00000000-0005-0000-0000-00005B250000}"/>
    <cellStyle name="20% - uthevingsfarge 2 2 3 7 3 2" xfId="9567" xr:uid="{00000000-0005-0000-0000-00005C250000}"/>
    <cellStyle name="20% - uthevingsfarge 2 2 3 7 4" xfId="9568" xr:uid="{00000000-0005-0000-0000-00005D250000}"/>
    <cellStyle name="20% - uthevingsfarge 2 2 3 7_Innskuddsdekning" xfId="9569" xr:uid="{00000000-0005-0000-0000-00005E250000}"/>
    <cellStyle name="20% - uthevingsfarge 2 2 3 8" xfId="9570" xr:uid="{00000000-0005-0000-0000-00005F250000}"/>
    <cellStyle name="20% - uthevingsfarge 2 2 3 8 2" xfId="9571" xr:uid="{00000000-0005-0000-0000-000060250000}"/>
    <cellStyle name="20% - uthevingsfarge 2 2 3 8 2 2" xfId="9572" xr:uid="{00000000-0005-0000-0000-000061250000}"/>
    <cellStyle name="20% - uthevingsfarge 2 2 3 8 3" xfId="9573" xr:uid="{00000000-0005-0000-0000-000062250000}"/>
    <cellStyle name="20% - uthevingsfarge 2 2 3 9" xfId="9574" xr:uid="{00000000-0005-0000-0000-000063250000}"/>
    <cellStyle name="20% - uthevingsfarge 2 2 3 9 2" xfId="9575" xr:uid="{00000000-0005-0000-0000-000064250000}"/>
    <cellStyle name="20% - uthevingsfarge 2 2 3_3. Chng in credit spreads" xfId="9576" xr:uid="{00000000-0005-0000-0000-000065250000}"/>
    <cellStyle name="20% - uthevingsfarge 2 2 4" xfId="9577" xr:uid="{00000000-0005-0000-0000-000066250000}"/>
    <cellStyle name="20% - uthevingsfarge 2 2 4 10" xfId="9578" xr:uid="{00000000-0005-0000-0000-000067250000}"/>
    <cellStyle name="20% - uthevingsfarge 2 2 4 2" xfId="9579" xr:uid="{00000000-0005-0000-0000-000068250000}"/>
    <cellStyle name="20% - uthevingsfarge 2 2 4 2 2" xfId="9580" xr:uid="{00000000-0005-0000-0000-000069250000}"/>
    <cellStyle name="20% - uthevingsfarge 2 2 4 2 2 2" xfId="9581" xr:uid="{00000000-0005-0000-0000-00006A250000}"/>
    <cellStyle name="20% - uthevingsfarge 2 2 4 2 2 2 2" xfId="9582" xr:uid="{00000000-0005-0000-0000-00006B250000}"/>
    <cellStyle name="20% - uthevingsfarge 2 2 4 2 2 2 2 2" xfId="9583" xr:uid="{00000000-0005-0000-0000-00006C250000}"/>
    <cellStyle name="20% - uthevingsfarge 2 2 4 2 2 2 2 2 2" xfId="9584" xr:uid="{00000000-0005-0000-0000-00006D250000}"/>
    <cellStyle name="20% - uthevingsfarge 2 2 4 2 2 2 2 3" xfId="9585" xr:uid="{00000000-0005-0000-0000-00006E250000}"/>
    <cellStyle name="20% - uthevingsfarge 2 2 4 2 2 2 3" xfId="9586" xr:uid="{00000000-0005-0000-0000-00006F250000}"/>
    <cellStyle name="20% - uthevingsfarge 2 2 4 2 2 2 3 2" xfId="9587" xr:uid="{00000000-0005-0000-0000-000070250000}"/>
    <cellStyle name="20% - uthevingsfarge 2 2 4 2 2 2 4" xfId="9588" xr:uid="{00000000-0005-0000-0000-000071250000}"/>
    <cellStyle name="20% - uthevingsfarge 2 2 4 2 2 3" xfId="9589" xr:uid="{00000000-0005-0000-0000-000072250000}"/>
    <cellStyle name="20% - uthevingsfarge 2 2 4 2 2 3 2" xfId="9590" xr:uid="{00000000-0005-0000-0000-000073250000}"/>
    <cellStyle name="20% - uthevingsfarge 2 2 4 2 2 3 2 2" xfId="9591" xr:uid="{00000000-0005-0000-0000-000074250000}"/>
    <cellStyle name="20% - uthevingsfarge 2 2 4 2 2 3 3" xfId="9592" xr:uid="{00000000-0005-0000-0000-000075250000}"/>
    <cellStyle name="20% - uthevingsfarge 2 2 4 2 2 4" xfId="9593" xr:uid="{00000000-0005-0000-0000-000076250000}"/>
    <cellStyle name="20% - uthevingsfarge 2 2 4 2 2 4 2" xfId="9594" xr:uid="{00000000-0005-0000-0000-000077250000}"/>
    <cellStyle name="20% - uthevingsfarge 2 2 4 2 2 5" xfId="9595" xr:uid="{00000000-0005-0000-0000-000078250000}"/>
    <cellStyle name="20% - uthevingsfarge 2 2 4 2 2_Innskuddsdekning" xfId="9596" xr:uid="{00000000-0005-0000-0000-000079250000}"/>
    <cellStyle name="20% - uthevingsfarge 2 2 4 2 3" xfId="9597" xr:uid="{00000000-0005-0000-0000-00007A250000}"/>
    <cellStyle name="20% - uthevingsfarge 2 2 4 2 3 2" xfId="9598" xr:uid="{00000000-0005-0000-0000-00007B250000}"/>
    <cellStyle name="20% - uthevingsfarge 2 2 4 2 3 2 2" xfId="9599" xr:uid="{00000000-0005-0000-0000-00007C250000}"/>
    <cellStyle name="20% - uthevingsfarge 2 2 4 2 3 2 2 2" xfId="9600" xr:uid="{00000000-0005-0000-0000-00007D250000}"/>
    <cellStyle name="20% - uthevingsfarge 2 2 4 2 3 2 3" xfId="9601" xr:uid="{00000000-0005-0000-0000-00007E250000}"/>
    <cellStyle name="20% - uthevingsfarge 2 2 4 2 3 3" xfId="9602" xr:uid="{00000000-0005-0000-0000-00007F250000}"/>
    <cellStyle name="20% - uthevingsfarge 2 2 4 2 3 3 2" xfId="9603" xr:uid="{00000000-0005-0000-0000-000080250000}"/>
    <cellStyle name="20% - uthevingsfarge 2 2 4 2 3 4" xfId="9604" xr:uid="{00000000-0005-0000-0000-000081250000}"/>
    <cellStyle name="20% - uthevingsfarge 2 2 4 2 4" xfId="9605" xr:uid="{00000000-0005-0000-0000-000082250000}"/>
    <cellStyle name="20% - uthevingsfarge 2 2 4 2 4 2" xfId="9606" xr:uid="{00000000-0005-0000-0000-000083250000}"/>
    <cellStyle name="20% - uthevingsfarge 2 2 4 2 4 2 2" xfId="9607" xr:uid="{00000000-0005-0000-0000-000084250000}"/>
    <cellStyle name="20% - uthevingsfarge 2 2 4 2 4 3" xfId="9608" xr:uid="{00000000-0005-0000-0000-000085250000}"/>
    <cellStyle name="20% - uthevingsfarge 2 2 4 2 5" xfId="9609" xr:uid="{00000000-0005-0000-0000-000086250000}"/>
    <cellStyle name="20% - uthevingsfarge 2 2 4 2 5 2" xfId="9610" xr:uid="{00000000-0005-0000-0000-000087250000}"/>
    <cellStyle name="20% - uthevingsfarge 2 2 4 2 6" xfId="9611" xr:uid="{00000000-0005-0000-0000-000088250000}"/>
    <cellStyle name="20% - uthevingsfarge 2 2 4 2_3. Chng in credit spreads" xfId="9612" xr:uid="{00000000-0005-0000-0000-000089250000}"/>
    <cellStyle name="20% - uthevingsfarge 2 2 4 3" xfId="9613" xr:uid="{00000000-0005-0000-0000-00008A250000}"/>
    <cellStyle name="20% - uthevingsfarge 2 2 4 3 2" xfId="9614" xr:uid="{00000000-0005-0000-0000-00008B250000}"/>
    <cellStyle name="20% - uthevingsfarge 2 2 4 3 2 2" xfId="9615" xr:uid="{00000000-0005-0000-0000-00008C250000}"/>
    <cellStyle name="20% - uthevingsfarge 2 2 4 3 2 2 2" xfId="9616" xr:uid="{00000000-0005-0000-0000-00008D250000}"/>
    <cellStyle name="20% - uthevingsfarge 2 2 4 3 2 2 2 2" xfId="9617" xr:uid="{00000000-0005-0000-0000-00008E250000}"/>
    <cellStyle name="20% - uthevingsfarge 2 2 4 3 2 2 2 2 2" xfId="9618" xr:uid="{00000000-0005-0000-0000-00008F250000}"/>
    <cellStyle name="20% - uthevingsfarge 2 2 4 3 2 2 2 3" xfId="9619" xr:uid="{00000000-0005-0000-0000-000090250000}"/>
    <cellStyle name="20% - uthevingsfarge 2 2 4 3 2 2 3" xfId="9620" xr:uid="{00000000-0005-0000-0000-000091250000}"/>
    <cellStyle name="20% - uthevingsfarge 2 2 4 3 2 2 3 2" xfId="9621" xr:uid="{00000000-0005-0000-0000-000092250000}"/>
    <cellStyle name="20% - uthevingsfarge 2 2 4 3 2 2 4" xfId="9622" xr:uid="{00000000-0005-0000-0000-000093250000}"/>
    <cellStyle name="20% - uthevingsfarge 2 2 4 3 2 3" xfId="9623" xr:uid="{00000000-0005-0000-0000-000094250000}"/>
    <cellStyle name="20% - uthevingsfarge 2 2 4 3 2 3 2" xfId="9624" xr:uid="{00000000-0005-0000-0000-000095250000}"/>
    <cellStyle name="20% - uthevingsfarge 2 2 4 3 2 3 2 2" xfId="9625" xr:uid="{00000000-0005-0000-0000-000096250000}"/>
    <cellStyle name="20% - uthevingsfarge 2 2 4 3 2 3 3" xfId="9626" xr:uid="{00000000-0005-0000-0000-000097250000}"/>
    <cellStyle name="20% - uthevingsfarge 2 2 4 3 2 4" xfId="9627" xr:uid="{00000000-0005-0000-0000-000098250000}"/>
    <cellStyle name="20% - uthevingsfarge 2 2 4 3 2 4 2" xfId="9628" xr:uid="{00000000-0005-0000-0000-000099250000}"/>
    <cellStyle name="20% - uthevingsfarge 2 2 4 3 2 5" xfId="9629" xr:uid="{00000000-0005-0000-0000-00009A250000}"/>
    <cellStyle name="20% - uthevingsfarge 2 2 4 3 2_Innskuddsdekning" xfId="9630" xr:uid="{00000000-0005-0000-0000-00009B250000}"/>
    <cellStyle name="20% - uthevingsfarge 2 2 4 3 3" xfId="9631" xr:uid="{00000000-0005-0000-0000-00009C250000}"/>
    <cellStyle name="20% - uthevingsfarge 2 2 4 3 3 2" xfId="9632" xr:uid="{00000000-0005-0000-0000-00009D250000}"/>
    <cellStyle name="20% - uthevingsfarge 2 2 4 3 3 2 2" xfId="9633" xr:uid="{00000000-0005-0000-0000-00009E250000}"/>
    <cellStyle name="20% - uthevingsfarge 2 2 4 3 3 2 2 2" xfId="9634" xr:uid="{00000000-0005-0000-0000-00009F250000}"/>
    <cellStyle name="20% - uthevingsfarge 2 2 4 3 3 2 3" xfId="9635" xr:uid="{00000000-0005-0000-0000-0000A0250000}"/>
    <cellStyle name="20% - uthevingsfarge 2 2 4 3 3 3" xfId="9636" xr:uid="{00000000-0005-0000-0000-0000A1250000}"/>
    <cellStyle name="20% - uthevingsfarge 2 2 4 3 3 3 2" xfId="9637" xr:uid="{00000000-0005-0000-0000-0000A2250000}"/>
    <cellStyle name="20% - uthevingsfarge 2 2 4 3 3 4" xfId="9638" xr:uid="{00000000-0005-0000-0000-0000A3250000}"/>
    <cellStyle name="20% - uthevingsfarge 2 2 4 3 4" xfId="9639" xr:uid="{00000000-0005-0000-0000-0000A4250000}"/>
    <cellStyle name="20% - uthevingsfarge 2 2 4 3 4 2" xfId="9640" xr:uid="{00000000-0005-0000-0000-0000A5250000}"/>
    <cellStyle name="20% - uthevingsfarge 2 2 4 3 4 2 2" xfId="9641" xr:uid="{00000000-0005-0000-0000-0000A6250000}"/>
    <cellStyle name="20% - uthevingsfarge 2 2 4 3 4 3" xfId="9642" xr:uid="{00000000-0005-0000-0000-0000A7250000}"/>
    <cellStyle name="20% - uthevingsfarge 2 2 4 3 5" xfId="9643" xr:uid="{00000000-0005-0000-0000-0000A8250000}"/>
    <cellStyle name="20% - uthevingsfarge 2 2 4 3 5 2" xfId="9644" xr:uid="{00000000-0005-0000-0000-0000A9250000}"/>
    <cellStyle name="20% - uthevingsfarge 2 2 4 3 6" xfId="9645" xr:uid="{00000000-0005-0000-0000-0000AA250000}"/>
    <cellStyle name="20% - uthevingsfarge 2 2 4 3_3. Chng in credit spreads" xfId="9646" xr:uid="{00000000-0005-0000-0000-0000AB250000}"/>
    <cellStyle name="20% - uthevingsfarge 2 2 4 4" xfId="9647" xr:uid="{00000000-0005-0000-0000-0000AC250000}"/>
    <cellStyle name="20% - uthevingsfarge 2 2 4 4 2" xfId="9648" xr:uid="{00000000-0005-0000-0000-0000AD250000}"/>
    <cellStyle name="20% - uthevingsfarge 2 2 4 4 2 2" xfId="9649" xr:uid="{00000000-0005-0000-0000-0000AE250000}"/>
    <cellStyle name="20% - uthevingsfarge 2 2 4 4 2 2 2" xfId="9650" xr:uid="{00000000-0005-0000-0000-0000AF250000}"/>
    <cellStyle name="20% - uthevingsfarge 2 2 4 4 2 2 2 2" xfId="9651" xr:uid="{00000000-0005-0000-0000-0000B0250000}"/>
    <cellStyle name="20% - uthevingsfarge 2 2 4 4 2 2 3" xfId="9652" xr:uid="{00000000-0005-0000-0000-0000B1250000}"/>
    <cellStyle name="20% - uthevingsfarge 2 2 4 4 2 3" xfId="9653" xr:uid="{00000000-0005-0000-0000-0000B2250000}"/>
    <cellStyle name="20% - uthevingsfarge 2 2 4 4 2 3 2" xfId="9654" xr:uid="{00000000-0005-0000-0000-0000B3250000}"/>
    <cellStyle name="20% - uthevingsfarge 2 2 4 4 2 4" xfId="9655" xr:uid="{00000000-0005-0000-0000-0000B4250000}"/>
    <cellStyle name="20% - uthevingsfarge 2 2 4 4 2_Innskuddsdekning" xfId="9656" xr:uid="{00000000-0005-0000-0000-0000B5250000}"/>
    <cellStyle name="20% - uthevingsfarge 2 2 4 4 3" xfId="9657" xr:uid="{00000000-0005-0000-0000-0000B6250000}"/>
    <cellStyle name="20% - uthevingsfarge 2 2 4 4 3 2" xfId="9658" xr:uid="{00000000-0005-0000-0000-0000B7250000}"/>
    <cellStyle name="20% - uthevingsfarge 2 2 4 4 3 2 2" xfId="9659" xr:uid="{00000000-0005-0000-0000-0000B8250000}"/>
    <cellStyle name="20% - uthevingsfarge 2 2 4 4 3 3" xfId="9660" xr:uid="{00000000-0005-0000-0000-0000B9250000}"/>
    <cellStyle name="20% - uthevingsfarge 2 2 4 4 4" xfId="9661" xr:uid="{00000000-0005-0000-0000-0000BA250000}"/>
    <cellStyle name="20% - uthevingsfarge 2 2 4 4 4 2" xfId="9662" xr:uid="{00000000-0005-0000-0000-0000BB250000}"/>
    <cellStyle name="20% - uthevingsfarge 2 2 4 4 5" xfId="9663" xr:uid="{00000000-0005-0000-0000-0000BC250000}"/>
    <cellStyle name="20% - uthevingsfarge 2 2 4 4_3. Chng in credit spreads" xfId="9664" xr:uid="{00000000-0005-0000-0000-0000BD250000}"/>
    <cellStyle name="20% - uthevingsfarge 2 2 4 5" xfId="9665" xr:uid="{00000000-0005-0000-0000-0000BE250000}"/>
    <cellStyle name="20% - uthevingsfarge 2 2 4 5 2" xfId="9666" xr:uid="{00000000-0005-0000-0000-0000BF250000}"/>
    <cellStyle name="20% - uthevingsfarge 2 2 4 5 2 2" xfId="9667" xr:uid="{00000000-0005-0000-0000-0000C0250000}"/>
    <cellStyle name="20% - uthevingsfarge 2 2 4 5 2 2 2" xfId="9668" xr:uid="{00000000-0005-0000-0000-0000C1250000}"/>
    <cellStyle name="20% - uthevingsfarge 2 2 4 5 2 3" xfId="9669" xr:uid="{00000000-0005-0000-0000-0000C2250000}"/>
    <cellStyle name="20% - uthevingsfarge 2 2 4 5 3" xfId="9670" xr:uid="{00000000-0005-0000-0000-0000C3250000}"/>
    <cellStyle name="20% - uthevingsfarge 2 2 4 5 3 2" xfId="9671" xr:uid="{00000000-0005-0000-0000-0000C4250000}"/>
    <cellStyle name="20% - uthevingsfarge 2 2 4 5 4" xfId="9672" xr:uid="{00000000-0005-0000-0000-0000C5250000}"/>
    <cellStyle name="20% - uthevingsfarge 2 2 4 5_Innskuddsdekning" xfId="9673" xr:uid="{00000000-0005-0000-0000-0000C6250000}"/>
    <cellStyle name="20% - uthevingsfarge 2 2 4 6" xfId="9674" xr:uid="{00000000-0005-0000-0000-0000C7250000}"/>
    <cellStyle name="20% - uthevingsfarge 2 2 4 6 2" xfId="9675" xr:uid="{00000000-0005-0000-0000-0000C8250000}"/>
    <cellStyle name="20% - uthevingsfarge 2 2 4 6 2 2" xfId="9676" xr:uid="{00000000-0005-0000-0000-0000C9250000}"/>
    <cellStyle name="20% - uthevingsfarge 2 2 4 6 3" xfId="9677" xr:uid="{00000000-0005-0000-0000-0000CA250000}"/>
    <cellStyle name="20% - uthevingsfarge 2 2 4 7" xfId="9678" xr:uid="{00000000-0005-0000-0000-0000CB250000}"/>
    <cellStyle name="20% - uthevingsfarge 2 2 4 7 2" xfId="9679" xr:uid="{00000000-0005-0000-0000-0000CC250000}"/>
    <cellStyle name="20% - uthevingsfarge 2 2 4 8" xfId="9680" xr:uid="{00000000-0005-0000-0000-0000CD250000}"/>
    <cellStyle name="20% - uthevingsfarge 2 2 4 9" xfId="9681" xr:uid="{00000000-0005-0000-0000-0000CE250000}"/>
    <cellStyle name="20% - uthevingsfarge 2 2 4_3. Chng in credit spreads" xfId="9682" xr:uid="{00000000-0005-0000-0000-0000CF250000}"/>
    <cellStyle name="20% - uthevingsfarge 2 2 5" xfId="9683" xr:uid="{00000000-0005-0000-0000-0000D0250000}"/>
    <cellStyle name="20% - uthevingsfarge 2 2 5 2" xfId="9684" xr:uid="{00000000-0005-0000-0000-0000D1250000}"/>
    <cellStyle name="20% - uthevingsfarge 2 2 5 2 2" xfId="9685" xr:uid="{00000000-0005-0000-0000-0000D2250000}"/>
    <cellStyle name="20% - uthevingsfarge 2 2 5 2 2 2" xfId="9686" xr:uid="{00000000-0005-0000-0000-0000D3250000}"/>
    <cellStyle name="20% - uthevingsfarge 2 2 5 2 2 2 2" xfId="9687" xr:uid="{00000000-0005-0000-0000-0000D4250000}"/>
    <cellStyle name="20% - uthevingsfarge 2 2 5 2 2 2 2 2" xfId="9688" xr:uid="{00000000-0005-0000-0000-0000D5250000}"/>
    <cellStyle name="20% - uthevingsfarge 2 2 5 2 2 2 3" xfId="9689" xr:uid="{00000000-0005-0000-0000-0000D6250000}"/>
    <cellStyle name="20% - uthevingsfarge 2 2 5 2 2 3" xfId="9690" xr:uid="{00000000-0005-0000-0000-0000D7250000}"/>
    <cellStyle name="20% - uthevingsfarge 2 2 5 2 2 3 2" xfId="9691" xr:uid="{00000000-0005-0000-0000-0000D8250000}"/>
    <cellStyle name="20% - uthevingsfarge 2 2 5 2 2 4" xfId="9692" xr:uid="{00000000-0005-0000-0000-0000D9250000}"/>
    <cellStyle name="20% - uthevingsfarge 2 2 5 2 2_Innskuddsdekning" xfId="9693" xr:uid="{00000000-0005-0000-0000-0000DA250000}"/>
    <cellStyle name="20% - uthevingsfarge 2 2 5 2 3" xfId="9694" xr:uid="{00000000-0005-0000-0000-0000DB250000}"/>
    <cellStyle name="20% - uthevingsfarge 2 2 5 2 3 2" xfId="9695" xr:uid="{00000000-0005-0000-0000-0000DC250000}"/>
    <cellStyle name="20% - uthevingsfarge 2 2 5 2 3 2 2" xfId="9696" xr:uid="{00000000-0005-0000-0000-0000DD250000}"/>
    <cellStyle name="20% - uthevingsfarge 2 2 5 2 3 3" xfId="9697" xr:uid="{00000000-0005-0000-0000-0000DE250000}"/>
    <cellStyle name="20% - uthevingsfarge 2 2 5 2 4" xfId="9698" xr:uid="{00000000-0005-0000-0000-0000DF250000}"/>
    <cellStyle name="20% - uthevingsfarge 2 2 5 2 4 2" xfId="9699" xr:uid="{00000000-0005-0000-0000-0000E0250000}"/>
    <cellStyle name="20% - uthevingsfarge 2 2 5 2 5" xfId="9700" xr:uid="{00000000-0005-0000-0000-0000E1250000}"/>
    <cellStyle name="20% - uthevingsfarge 2 2 5 2_3. Chng in credit spreads" xfId="9701" xr:uid="{00000000-0005-0000-0000-0000E2250000}"/>
    <cellStyle name="20% - uthevingsfarge 2 2 5 3" xfId="9702" xr:uid="{00000000-0005-0000-0000-0000E3250000}"/>
    <cellStyle name="20% - uthevingsfarge 2 2 5 3 2" xfId="9703" xr:uid="{00000000-0005-0000-0000-0000E4250000}"/>
    <cellStyle name="20% - uthevingsfarge 2 2 5 3 2 2" xfId="9704" xr:uid="{00000000-0005-0000-0000-0000E5250000}"/>
    <cellStyle name="20% - uthevingsfarge 2 2 5 3 2 2 2" xfId="9705" xr:uid="{00000000-0005-0000-0000-0000E6250000}"/>
    <cellStyle name="20% - uthevingsfarge 2 2 5 3 2 3" xfId="9706" xr:uid="{00000000-0005-0000-0000-0000E7250000}"/>
    <cellStyle name="20% - uthevingsfarge 2 2 5 3 3" xfId="9707" xr:uid="{00000000-0005-0000-0000-0000E8250000}"/>
    <cellStyle name="20% - uthevingsfarge 2 2 5 3 3 2" xfId="9708" xr:uid="{00000000-0005-0000-0000-0000E9250000}"/>
    <cellStyle name="20% - uthevingsfarge 2 2 5 3 4" xfId="9709" xr:uid="{00000000-0005-0000-0000-0000EA250000}"/>
    <cellStyle name="20% - uthevingsfarge 2 2 5 3_Innskuddsdekning" xfId="9710" xr:uid="{00000000-0005-0000-0000-0000EB250000}"/>
    <cellStyle name="20% - uthevingsfarge 2 2 5 4" xfId="9711" xr:uid="{00000000-0005-0000-0000-0000EC250000}"/>
    <cellStyle name="20% - uthevingsfarge 2 2 5 4 2" xfId="9712" xr:uid="{00000000-0005-0000-0000-0000ED250000}"/>
    <cellStyle name="20% - uthevingsfarge 2 2 5 4 2 2" xfId="9713" xr:uid="{00000000-0005-0000-0000-0000EE250000}"/>
    <cellStyle name="20% - uthevingsfarge 2 2 5 4 3" xfId="9714" xr:uid="{00000000-0005-0000-0000-0000EF250000}"/>
    <cellStyle name="20% - uthevingsfarge 2 2 5 5" xfId="9715" xr:uid="{00000000-0005-0000-0000-0000F0250000}"/>
    <cellStyle name="20% - uthevingsfarge 2 2 5 5 2" xfId="9716" xr:uid="{00000000-0005-0000-0000-0000F1250000}"/>
    <cellStyle name="20% - uthevingsfarge 2 2 5 6" xfId="9717" xr:uid="{00000000-0005-0000-0000-0000F2250000}"/>
    <cellStyle name="20% - uthevingsfarge 2 2 5_3. Chng in credit spreads" xfId="9718" xr:uid="{00000000-0005-0000-0000-0000F3250000}"/>
    <cellStyle name="20% - uthevingsfarge 2 2 6" xfId="9719" xr:uid="{00000000-0005-0000-0000-0000F4250000}"/>
    <cellStyle name="20% - uthevingsfarge 2 2 6 2" xfId="9720" xr:uid="{00000000-0005-0000-0000-0000F5250000}"/>
    <cellStyle name="20% - uthevingsfarge 2 2 6 2 2" xfId="9721" xr:uid="{00000000-0005-0000-0000-0000F6250000}"/>
    <cellStyle name="20% - uthevingsfarge 2 2 6 2 2 2" xfId="9722" xr:uid="{00000000-0005-0000-0000-0000F7250000}"/>
    <cellStyle name="20% - uthevingsfarge 2 2 6 2 2 2 2" xfId="9723" xr:uid="{00000000-0005-0000-0000-0000F8250000}"/>
    <cellStyle name="20% - uthevingsfarge 2 2 6 2 2 2 2 2" xfId="9724" xr:uid="{00000000-0005-0000-0000-0000F9250000}"/>
    <cellStyle name="20% - uthevingsfarge 2 2 6 2 2 2 3" xfId="9725" xr:uid="{00000000-0005-0000-0000-0000FA250000}"/>
    <cellStyle name="20% - uthevingsfarge 2 2 6 2 2 3" xfId="9726" xr:uid="{00000000-0005-0000-0000-0000FB250000}"/>
    <cellStyle name="20% - uthevingsfarge 2 2 6 2 2 3 2" xfId="9727" xr:uid="{00000000-0005-0000-0000-0000FC250000}"/>
    <cellStyle name="20% - uthevingsfarge 2 2 6 2 2 4" xfId="9728" xr:uid="{00000000-0005-0000-0000-0000FD250000}"/>
    <cellStyle name="20% - uthevingsfarge 2 2 6 2 2_Innskuddsdekning" xfId="9729" xr:uid="{00000000-0005-0000-0000-0000FE250000}"/>
    <cellStyle name="20% - uthevingsfarge 2 2 6 2 3" xfId="9730" xr:uid="{00000000-0005-0000-0000-0000FF250000}"/>
    <cellStyle name="20% - uthevingsfarge 2 2 6 2 3 2" xfId="9731" xr:uid="{00000000-0005-0000-0000-000000260000}"/>
    <cellStyle name="20% - uthevingsfarge 2 2 6 2 3 2 2" xfId="9732" xr:uid="{00000000-0005-0000-0000-000001260000}"/>
    <cellStyle name="20% - uthevingsfarge 2 2 6 2 3 3" xfId="9733" xr:uid="{00000000-0005-0000-0000-000002260000}"/>
    <cellStyle name="20% - uthevingsfarge 2 2 6 2 4" xfId="9734" xr:uid="{00000000-0005-0000-0000-000003260000}"/>
    <cellStyle name="20% - uthevingsfarge 2 2 6 2 4 2" xfId="9735" xr:uid="{00000000-0005-0000-0000-000004260000}"/>
    <cellStyle name="20% - uthevingsfarge 2 2 6 2 5" xfId="9736" xr:uid="{00000000-0005-0000-0000-000005260000}"/>
    <cellStyle name="20% - uthevingsfarge 2 2 6 2_3. Chng in credit spreads" xfId="9737" xr:uid="{00000000-0005-0000-0000-000006260000}"/>
    <cellStyle name="20% - uthevingsfarge 2 2 6 3" xfId="9738" xr:uid="{00000000-0005-0000-0000-000007260000}"/>
    <cellStyle name="20% - uthevingsfarge 2 2 6 3 2" xfId="9739" xr:uid="{00000000-0005-0000-0000-000008260000}"/>
    <cellStyle name="20% - uthevingsfarge 2 2 6 3 2 2" xfId="9740" xr:uid="{00000000-0005-0000-0000-000009260000}"/>
    <cellStyle name="20% - uthevingsfarge 2 2 6 3 2 2 2" xfId="9741" xr:uid="{00000000-0005-0000-0000-00000A260000}"/>
    <cellStyle name="20% - uthevingsfarge 2 2 6 3 2 3" xfId="9742" xr:uid="{00000000-0005-0000-0000-00000B260000}"/>
    <cellStyle name="20% - uthevingsfarge 2 2 6 3 3" xfId="9743" xr:uid="{00000000-0005-0000-0000-00000C260000}"/>
    <cellStyle name="20% - uthevingsfarge 2 2 6 3 3 2" xfId="9744" xr:uid="{00000000-0005-0000-0000-00000D260000}"/>
    <cellStyle name="20% - uthevingsfarge 2 2 6 3 4" xfId="9745" xr:uid="{00000000-0005-0000-0000-00000E260000}"/>
    <cellStyle name="20% - uthevingsfarge 2 2 6 3_Innskuddsdekning" xfId="9746" xr:uid="{00000000-0005-0000-0000-00000F260000}"/>
    <cellStyle name="20% - uthevingsfarge 2 2 6 4" xfId="9747" xr:uid="{00000000-0005-0000-0000-000010260000}"/>
    <cellStyle name="20% - uthevingsfarge 2 2 6 4 2" xfId="9748" xr:uid="{00000000-0005-0000-0000-000011260000}"/>
    <cellStyle name="20% - uthevingsfarge 2 2 6 4 2 2" xfId="9749" xr:uid="{00000000-0005-0000-0000-000012260000}"/>
    <cellStyle name="20% - uthevingsfarge 2 2 6 4 3" xfId="9750" xr:uid="{00000000-0005-0000-0000-000013260000}"/>
    <cellStyle name="20% - uthevingsfarge 2 2 6 5" xfId="9751" xr:uid="{00000000-0005-0000-0000-000014260000}"/>
    <cellStyle name="20% - uthevingsfarge 2 2 6 5 2" xfId="9752" xr:uid="{00000000-0005-0000-0000-000015260000}"/>
    <cellStyle name="20% - uthevingsfarge 2 2 6 6" xfId="9753" xr:uid="{00000000-0005-0000-0000-000016260000}"/>
    <cellStyle name="20% - uthevingsfarge 2 2 6_3. Chng in credit spreads" xfId="9754" xr:uid="{00000000-0005-0000-0000-000017260000}"/>
    <cellStyle name="20% - uthevingsfarge 2 2 7" xfId="9755" xr:uid="{00000000-0005-0000-0000-000018260000}"/>
    <cellStyle name="20% - uthevingsfarge 2 2 7 2" xfId="9756" xr:uid="{00000000-0005-0000-0000-000019260000}"/>
    <cellStyle name="20% - uthevingsfarge 2 2 7 2 2" xfId="9757" xr:uid="{00000000-0005-0000-0000-00001A260000}"/>
    <cellStyle name="20% - uthevingsfarge 2 2 7 2 2 2" xfId="9758" xr:uid="{00000000-0005-0000-0000-00001B260000}"/>
    <cellStyle name="20% - uthevingsfarge 2 2 7 2 2 2 2" xfId="9759" xr:uid="{00000000-0005-0000-0000-00001C260000}"/>
    <cellStyle name="20% - uthevingsfarge 2 2 7 2 2 2 2 2" xfId="9760" xr:uid="{00000000-0005-0000-0000-00001D260000}"/>
    <cellStyle name="20% - uthevingsfarge 2 2 7 2 2 2 3" xfId="9761" xr:uid="{00000000-0005-0000-0000-00001E260000}"/>
    <cellStyle name="20% - uthevingsfarge 2 2 7 2 2 3" xfId="9762" xr:uid="{00000000-0005-0000-0000-00001F260000}"/>
    <cellStyle name="20% - uthevingsfarge 2 2 7 2 2 3 2" xfId="9763" xr:uid="{00000000-0005-0000-0000-000020260000}"/>
    <cellStyle name="20% - uthevingsfarge 2 2 7 2 2 4" xfId="9764" xr:uid="{00000000-0005-0000-0000-000021260000}"/>
    <cellStyle name="20% - uthevingsfarge 2 2 7 2 3" xfId="9765" xr:uid="{00000000-0005-0000-0000-000022260000}"/>
    <cellStyle name="20% - uthevingsfarge 2 2 7 2 3 2" xfId="9766" xr:uid="{00000000-0005-0000-0000-000023260000}"/>
    <cellStyle name="20% - uthevingsfarge 2 2 7 2 3 2 2" xfId="9767" xr:uid="{00000000-0005-0000-0000-000024260000}"/>
    <cellStyle name="20% - uthevingsfarge 2 2 7 2 3 3" xfId="9768" xr:uid="{00000000-0005-0000-0000-000025260000}"/>
    <cellStyle name="20% - uthevingsfarge 2 2 7 2 4" xfId="9769" xr:uid="{00000000-0005-0000-0000-000026260000}"/>
    <cellStyle name="20% - uthevingsfarge 2 2 7 2 4 2" xfId="9770" xr:uid="{00000000-0005-0000-0000-000027260000}"/>
    <cellStyle name="20% - uthevingsfarge 2 2 7 2 5" xfId="9771" xr:uid="{00000000-0005-0000-0000-000028260000}"/>
    <cellStyle name="20% - uthevingsfarge 2 2 7 2_Innskuddsdekning" xfId="9772" xr:uid="{00000000-0005-0000-0000-000029260000}"/>
    <cellStyle name="20% - uthevingsfarge 2 2 7 3" xfId="9773" xr:uid="{00000000-0005-0000-0000-00002A260000}"/>
    <cellStyle name="20% - uthevingsfarge 2 2 7 3 2" xfId="9774" xr:uid="{00000000-0005-0000-0000-00002B260000}"/>
    <cellStyle name="20% - uthevingsfarge 2 2 7 3 2 2" xfId="9775" xr:uid="{00000000-0005-0000-0000-00002C260000}"/>
    <cellStyle name="20% - uthevingsfarge 2 2 7 3 2 2 2" xfId="9776" xr:uid="{00000000-0005-0000-0000-00002D260000}"/>
    <cellStyle name="20% - uthevingsfarge 2 2 7 3 2 3" xfId="9777" xr:uid="{00000000-0005-0000-0000-00002E260000}"/>
    <cellStyle name="20% - uthevingsfarge 2 2 7 3 3" xfId="9778" xr:uid="{00000000-0005-0000-0000-00002F260000}"/>
    <cellStyle name="20% - uthevingsfarge 2 2 7 3 3 2" xfId="9779" xr:uid="{00000000-0005-0000-0000-000030260000}"/>
    <cellStyle name="20% - uthevingsfarge 2 2 7 3 4" xfId="9780" xr:uid="{00000000-0005-0000-0000-000031260000}"/>
    <cellStyle name="20% - uthevingsfarge 2 2 7 4" xfId="9781" xr:uid="{00000000-0005-0000-0000-000032260000}"/>
    <cellStyle name="20% - uthevingsfarge 2 2 7 4 2" xfId="9782" xr:uid="{00000000-0005-0000-0000-000033260000}"/>
    <cellStyle name="20% - uthevingsfarge 2 2 7 4 2 2" xfId="9783" xr:uid="{00000000-0005-0000-0000-000034260000}"/>
    <cellStyle name="20% - uthevingsfarge 2 2 7 4 3" xfId="9784" xr:uid="{00000000-0005-0000-0000-000035260000}"/>
    <cellStyle name="20% - uthevingsfarge 2 2 7 5" xfId="9785" xr:uid="{00000000-0005-0000-0000-000036260000}"/>
    <cellStyle name="20% - uthevingsfarge 2 2 7 5 2" xfId="9786" xr:uid="{00000000-0005-0000-0000-000037260000}"/>
    <cellStyle name="20% - uthevingsfarge 2 2 7 6" xfId="9787" xr:uid="{00000000-0005-0000-0000-000038260000}"/>
    <cellStyle name="20% - uthevingsfarge 2 2 7_3. Chng in credit spreads" xfId="9788" xr:uid="{00000000-0005-0000-0000-000039260000}"/>
    <cellStyle name="20% - uthevingsfarge 2 2 8" xfId="9789" xr:uid="{00000000-0005-0000-0000-00003A260000}"/>
    <cellStyle name="20% - uthevingsfarge 2 2 8 2" xfId="9790" xr:uid="{00000000-0005-0000-0000-00003B260000}"/>
    <cellStyle name="20% - uthevingsfarge 2 2 8 2 2" xfId="9791" xr:uid="{00000000-0005-0000-0000-00003C260000}"/>
    <cellStyle name="20% - uthevingsfarge 2 2 8 2 2 2" xfId="9792" xr:uid="{00000000-0005-0000-0000-00003D260000}"/>
    <cellStyle name="20% - uthevingsfarge 2 2 8 2 2 2 2" xfId="9793" xr:uid="{00000000-0005-0000-0000-00003E260000}"/>
    <cellStyle name="20% - uthevingsfarge 2 2 8 2 2 3" xfId="9794" xr:uid="{00000000-0005-0000-0000-00003F260000}"/>
    <cellStyle name="20% - uthevingsfarge 2 2 8 2 3" xfId="9795" xr:uid="{00000000-0005-0000-0000-000040260000}"/>
    <cellStyle name="20% - uthevingsfarge 2 2 8 2 3 2" xfId="9796" xr:uid="{00000000-0005-0000-0000-000041260000}"/>
    <cellStyle name="20% - uthevingsfarge 2 2 8 2 4" xfId="9797" xr:uid="{00000000-0005-0000-0000-000042260000}"/>
    <cellStyle name="20% - uthevingsfarge 2 2 8 2_Innskuddsdekning" xfId="9798" xr:uid="{00000000-0005-0000-0000-000043260000}"/>
    <cellStyle name="20% - uthevingsfarge 2 2 8 3" xfId="9799" xr:uid="{00000000-0005-0000-0000-000044260000}"/>
    <cellStyle name="20% - uthevingsfarge 2 2 8 3 2" xfId="9800" xr:uid="{00000000-0005-0000-0000-000045260000}"/>
    <cellStyle name="20% - uthevingsfarge 2 2 8 3 2 2" xfId="9801" xr:uid="{00000000-0005-0000-0000-000046260000}"/>
    <cellStyle name="20% - uthevingsfarge 2 2 8 3 3" xfId="9802" xr:uid="{00000000-0005-0000-0000-000047260000}"/>
    <cellStyle name="20% - uthevingsfarge 2 2 8 4" xfId="9803" xr:uid="{00000000-0005-0000-0000-000048260000}"/>
    <cellStyle name="20% - uthevingsfarge 2 2 8 4 2" xfId="9804" xr:uid="{00000000-0005-0000-0000-000049260000}"/>
    <cellStyle name="20% - uthevingsfarge 2 2 8 5" xfId="9805" xr:uid="{00000000-0005-0000-0000-00004A260000}"/>
    <cellStyle name="20% - uthevingsfarge 2 2 8_3. Chng in credit spreads" xfId="9806" xr:uid="{00000000-0005-0000-0000-00004B260000}"/>
    <cellStyle name="20% - uthevingsfarge 2 2 9" xfId="9807" xr:uid="{00000000-0005-0000-0000-00004C260000}"/>
    <cellStyle name="20% - uthevingsfarge 2 2 9 2" xfId="9808" xr:uid="{00000000-0005-0000-0000-00004D260000}"/>
    <cellStyle name="20% - uthevingsfarge 2 2 9 2 2" xfId="9809" xr:uid="{00000000-0005-0000-0000-00004E260000}"/>
    <cellStyle name="20% - uthevingsfarge 2 2 9 2 2 2" xfId="9810" xr:uid="{00000000-0005-0000-0000-00004F260000}"/>
    <cellStyle name="20% - uthevingsfarge 2 2 9 2 3" xfId="9811" xr:uid="{00000000-0005-0000-0000-000050260000}"/>
    <cellStyle name="20% - uthevingsfarge 2 2 9 3" xfId="9812" xr:uid="{00000000-0005-0000-0000-000051260000}"/>
    <cellStyle name="20% - uthevingsfarge 2 2 9 3 2" xfId="9813" xr:uid="{00000000-0005-0000-0000-000052260000}"/>
    <cellStyle name="20% - uthevingsfarge 2 2 9 4" xfId="9814" xr:uid="{00000000-0005-0000-0000-000053260000}"/>
    <cellStyle name="20% - uthevingsfarge 2 2_Adj_Operating_expenses" xfId="9815" xr:uid="{00000000-0005-0000-0000-000054260000}"/>
    <cellStyle name="20% - uthevingsfarge 2 20" xfId="9816" xr:uid="{00000000-0005-0000-0000-000055260000}"/>
    <cellStyle name="20% - uthevingsfarge 2 20 2" xfId="9817" xr:uid="{00000000-0005-0000-0000-000056260000}"/>
    <cellStyle name="20% - uthevingsfarge 2 20 2 2" xfId="9818" xr:uid="{00000000-0005-0000-0000-000057260000}"/>
    <cellStyle name="20% - uthevingsfarge 2 20 2 3" xfId="9819" xr:uid="{00000000-0005-0000-0000-000058260000}"/>
    <cellStyle name="20% - uthevingsfarge 2 20 2_BILAG 34-3 Brasil" xfId="9820" xr:uid="{00000000-0005-0000-0000-000059260000}"/>
    <cellStyle name="20% - uthevingsfarge 2 20 3" xfId="9821" xr:uid="{00000000-0005-0000-0000-00005A260000}"/>
    <cellStyle name="20% - uthevingsfarge 2 20 4" xfId="9822" xr:uid="{00000000-0005-0000-0000-00005B260000}"/>
    <cellStyle name="20% - uthevingsfarge 2 20_Adj_Income_statement" xfId="9823" xr:uid="{00000000-0005-0000-0000-00005C260000}"/>
    <cellStyle name="20% - uthevingsfarge 2 200" xfId="9824" xr:uid="{00000000-0005-0000-0000-00005D260000}"/>
    <cellStyle name="20% - uthevingsfarge 2 201" xfId="9825" xr:uid="{00000000-0005-0000-0000-00005E260000}"/>
    <cellStyle name="20% - uthevingsfarge 2 202" xfId="9826" xr:uid="{00000000-0005-0000-0000-00005F260000}"/>
    <cellStyle name="20% - uthevingsfarge 2 203" xfId="9827" xr:uid="{00000000-0005-0000-0000-000060260000}"/>
    <cellStyle name="20% - uthevingsfarge 2 204" xfId="9828" xr:uid="{00000000-0005-0000-0000-000061260000}"/>
    <cellStyle name="20% - uthevingsfarge 2 205" xfId="9829" xr:uid="{00000000-0005-0000-0000-000062260000}"/>
    <cellStyle name="20% - uthevingsfarge 2 206" xfId="9830" xr:uid="{00000000-0005-0000-0000-000063260000}"/>
    <cellStyle name="20% - uthevingsfarge 2 207" xfId="9831" xr:uid="{00000000-0005-0000-0000-000064260000}"/>
    <cellStyle name="20% - uthevingsfarge 2 208" xfId="9832" xr:uid="{00000000-0005-0000-0000-000065260000}"/>
    <cellStyle name="20% - uthevingsfarge 2 209" xfId="9833" xr:uid="{00000000-0005-0000-0000-000066260000}"/>
    <cellStyle name="20% - uthevingsfarge 2 21" xfId="9834" xr:uid="{00000000-0005-0000-0000-000067260000}"/>
    <cellStyle name="20% - uthevingsfarge 2 21 2" xfId="9835" xr:uid="{00000000-0005-0000-0000-000068260000}"/>
    <cellStyle name="20% - uthevingsfarge 2 21 2 2" xfId="9836" xr:uid="{00000000-0005-0000-0000-000069260000}"/>
    <cellStyle name="20% - uthevingsfarge 2 21 2 3" xfId="9837" xr:uid="{00000000-0005-0000-0000-00006A260000}"/>
    <cellStyle name="20% - uthevingsfarge 2 21 2_BILAG 34-3 Brasil" xfId="9838" xr:uid="{00000000-0005-0000-0000-00006B260000}"/>
    <cellStyle name="20% - uthevingsfarge 2 21 3" xfId="9839" xr:uid="{00000000-0005-0000-0000-00006C260000}"/>
    <cellStyle name="20% - uthevingsfarge 2 21 4" xfId="9840" xr:uid="{00000000-0005-0000-0000-00006D260000}"/>
    <cellStyle name="20% - uthevingsfarge 2 21_Adj_Income_statement" xfId="9841" xr:uid="{00000000-0005-0000-0000-00006E260000}"/>
    <cellStyle name="20% - uthevingsfarge 2 210" xfId="9842" xr:uid="{00000000-0005-0000-0000-00006F260000}"/>
    <cellStyle name="20% - uthevingsfarge 2 211" xfId="9843" xr:uid="{00000000-0005-0000-0000-000070260000}"/>
    <cellStyle name="20% - uthevingsfarge 2 212" xfId="9844" xr:uid="{00000000-0005-0000-0000-000071260000}"/>
    <cellStyle name="20% - uthevingsfarge 2 213" xfId="9845" xr:uid="{00000000-0005-0000-0000-000072260000}"/>
    <cellStyle name="20% - uthevingsfarge 2 214" xfId="9846" xr:uid="{00000000-0005-0000-0000-000073260000}"/>
    <cellStyle name="20% - uthevingsfarge 2 215" xfId="9847" xr:uid="{00000000-0005-0000-0000-000074260000}"/>
    <cellStyle name="20% - uthevingsfarge 2 216" xfId="9848" xr:uid="{00000000-0005-0000-0000-000075260000}"/>
    <cellStyle name="20% - uthevingsfarge 2 217" xfId="9849" xr:uid="{00000000-0005-0000-0000-000076260000}"/>
    <cellStyle name="20% - uthevingsfarge 2 218" xfId="9850" xr:uid="{00000000-0005-0000-0000-000077260000}"/>
    <cellStyle name="20% - uthevingsfarge 2 219" xfId="9851" xr:uid="{00000000-0005-0000-0000-000078260000}"/>
    <cellStyle name="20% - uthevingsfarge 2 22" xfId="9852" xr:uid="{00000000-0005-0000-0000-000079260000}"/>
    <cellStyle name="20% - uthevingsfarge 2 22 2" xfId="9853" xr:uid="{00000000-0005-0000-0000-00007A260000}"/>
    <cellStyle name="20% - uthevingsfarge 2 22 2 2" xfId="9854" xr:uid="{00000000-0005-0000-0000-00007B260000}"/>
    <cellStyle name="20% - uthevingsfarge 2 22 2 3" xfId="9855" xr:uid="{00000000-0005-0000-0000-00007C260000}"/>
    <cellStyle name="20% - uthevingsfarge 2 22 2_BILAG 34-3 Brasil" xfId="9856" xr:uid="{00000000-0005-0000-0000-00007D260000}"/>
    <cellStyle name="20% - uthevingsfarge 2 22 3" xfId="9857" xr:uid="{00000000-0005-0000-0000-00007E260000}"/>
    <cellStyle name="20% - uthevingsfarge 2 22 4" xfId="9858" xr:uid="{00000000-0005-0000-0000-00007F260000}"/>
    <cellStyle name="20% - uthevingsfarge 2 22_Adj_Income_statement" xfId="9859" xr:uid="{00000000-0005-0000-0000-000080260000}"/>
    <cellStyle name="20% - uthevingsfarge 2 220" xfId="9860" xr:uid="{00000000-0005-0000-0000-000081260000}"/>
    <cellStyle name="20% - uthevingsfarge 2 221" xfId="9861" xr:uid="{00000000-0005-0000-0000-000082260000}"/>
    <cellStyle name="20% - uthevingsfarge 2 222" xfId="9862" xr:uid="{00000000-0005-0000-0000-000083260000}"/>
    <cellStyle name="20% - uthevingsfarge 2 223" xfId="9863" xr:uid="{00000000-0005-0000-0000-000084260000}"/>
    <cellStyle name="20% - uthevingsfarge 2 224" xfId="9864" xr:uid="{00000000-0005-0000-0000-000085260000}"/>
    <cellStyle name="20% - uthevingsfarge 2 225" xfId="9865" xr:uid="{00000000-0005-0000-0000-000086260000}"/>
    <cellStyle name="20% - uthevingsfarge 2 226" xfId="9866" xr:uid="{00000000-0005-0000-0000-000087260000}"/>
    <cellStyle name="20% - uthevingsfarge 2 227" xfId="9867" xr:uid="{00000000-0005-0000-0000-000088260000}"/>
    <cellStyle name="20% - uthevingsfarge 2 228" xfId="9868" xr:uid="{00000000-0005-0000-0000-000089260000}"/>
    <cellStyle name="20% - uthevingsfarge 2 229" xfId="9869" xr:uid="{00000000-0005-0000-0000-00008A260000}"/>
    <cellStyle name="20% - uthevingsfarge 2 23" xfId="9870" xr:uid="{00000000-0005-0000-0000-00008B260000}"/>
    <cellStyle name="20% - uthevingsfarge 2 23 2" xfId="9871" xr:uid="{00000000-0005-0000-0000-00008C260000}"/>
    <cellStyle name="20% - uthevingsfarge 2 23 2 2" xfId="9872" xr:uid="{00000000-0005-0000-0000-00008D260000}"/>
    <cellStyle name="20% - uthevingsfarge 2 23 2 3" xfId="9873" xr:uid="{00000000-0005-0000-0000-00008E260000}"/>
    <cellStyle name="20% - uthevingsfarge 2 23 2_BILAG 34-3 Brasil" xfId="9874" xr:uid="{00000000-0005-0000-0000-00008F260000}"/>
    <cellStyle name="20% - uthevingsfarge 2 23 3" xfId="9875" xr:uid="{00000000-0005-0000-0000-000090260000}"/>
    <cellStyle name="20% - uthevingsfarge 2 23 4" xfId="9876" xr:uid="{00000000-0005-0000-0000-000091260000}"/>
    <cellStyle name="20% - uthevingsfarge 2 23_Adj_Income_statement" xfId="9877" xr:uid="{00000000-0005-0000-0000-000092260000}"/>
    <cellStyle name="20% - uthevingsfarge 2 230" xfId="9878" xr:uid="{00000000-0005-0000-0000-000093260000}"/>
    <cellStyle name="20% - uthevingsfarge 2 24" xfId="9879" xr:uid="{00000000-0005-0000-0000-000094260000}"/>
    <cellStyle name="20% - uthevingsfarge 2 24 2" xfId="9880" xr:uid="{00000000-0005-0000-0000-000095260000}"/>
    <cellStyle name="20% - uthevingsfarge 2 24 2 2" xfId="9881" xr:uid="{00000000-0005-0000-0000-000096260000}"/>
    <cellStyle name="20% - uthevingsfarge 2 24 2 3" xfId="9882" xr:uid="{00000000-0005-0000-0000-000097260000}"/>
    <cellStyle name="20% - uthevingsfarge 2 24 2_BILAG 34-3 Brasil" xfId="9883" xr:uid="{00000000-0005-0000-0000-000098260000}"/>
    <cellStyle name="20% - uthevingsfarge 2 24 3" xfId="9884" xr:uid="{00000000-0005-0000-0000-000099260000}"/>
    <cellStyle name="20% - uthevingsfarge 2 24 4" xfId="9885" xr:uid="{00000000-0005-0000-0000-00009A260000}"/>
    <cellStyle name="20% - uthevingsfarge 2 24_Adj_Income_statement" xfId="9886" xr:uid="{00000000-0005-0000-0000-00009B260000}"/>
    <cellStyle name="20% - uthevingsfarge 2 25" xfId="9887" xr:uid="{00000000-0005-0000-0000-00009C260000}"/>
    <cellStyle name="20% - uthevingsfarge 2 25 2" xfId="9888" xr:uid="{00000000-0005-0000-0000-00009D260000}"/>
    <cellStyle name="20% - uthevingsfarge 2 25 2 2" xfId="9889" xr:uid="{00000000-0005-0000-0000-00009E260000}"/>
    <cellStyle name="20% - uthevingsfarge 2 25 2 3" xfId="9890" xr:uid="{00000000-0005-0000-0000-00009F260000}"/>
    <cellStyle name="20% - uthevingsfarge 2 25 2_BILAG 34-3 Brasil" xfId="9891" xr:uid="{00000000-0005-0000-0000-0000A0260000}"/>
    <cellStyle name="20% - uthevingsfarge 2 25 3" xfId="9892" xr:uid="{00000000-0005-0000-0000-0000A1260000}"/>
    <cellStyle name="20% - uthevingsfarge 2 25 4" xfId="9893" xr:uid="{00000000-0005-0000-0000-0000A2260000}"/>
    <cellStyle name="20% - uthevingsfarge 2 25_Adj_Income_statement" xfId="9894" xr:uid="{00000000-0005-0000-0000-0000A3260000}"/>
    <cellStyle name="20% - uthevingsfarge 2 26" xfId="9895" xr:uid="{00000000-0005-0000-0000-0000A4260000}"/>
    <cellStyle name="20% - uthevingsfarge 2 26 2" xfId="9896" xr:uid="{00000000-0005-0000-0000-0000A5260000}"/>
    <cellStyle name="20% - uthevingsfarge 2 26 2 2" xfId="9897" xr:uid="{00000000-0005-0000-0000-0000A6260000}"/>
    <cellStyle name="20% - uthevingsfarge 2 26 2 3" xfId="9898" xr:uid="{00000000-0005-0000-0000-0000A7260000}"/>
    <cellStyle name="20% - uthevingsfarge 2 26 2_BILAG 34-3 Brasil" xfId="9899" xr:uid="{00000000-0005-0000-0000-0000A8260000}"/>
    <cellStyle name="20% - uthevingsfarge 2 26 3" xfId="9900" xr:uid="{00000000-0005-0000-0000-0000A9260000}"/>
    <cellStyle name="20% - uthevingsfarge 2 26 4" xfId="9901" xr:uid="{00000000-0005-0000-0000-0000AA260000}"/>
    <cellStyle name="20% - uthevingsfarge 2 26_Adj_Income_statement" xfId="9902" xr:uid="{00000000-0005-0000-0000-0000AB260000}"/>
    <cellStyle name="20% - uthevingsfarge 2 27" xfId="9903" xr:uid="{00000000-0005-0000-0000-0000AC260000}"/>
    <cellStyle name="20% - uthevingsfarge 2 27 2" xfId="9904" xr:uid="{00000000-0005-0000-0000-0000AD260000}"/>
    <cellStyle name="20% - uthevingsfarge 2 27 2 2" xfId="9905" xr:uid="{00000000-0005-0000-0000-0000AE260000}"/>
    <cellStyle name="20% - uthevingsfarge 2 27 2 3" xfId="9906" xr:uid="{00000000-0005-0000-0000-0000AF260000}"/>
    <cellStyle name="20% - uthevingsfarge 2 27 2_BILAG 34-3 Brasil" xfId="9907" xr:uid="{00000000-0005-0000-0000-0000B0260000}"/>
    <cellStyle name="20% - uthevingsfarge 2 27 3" xfId="9908" xr:uid="{00000000-0005-0000-0000-0000B1260000}"/>
    <cellStyle name="20% - uthevingsfarge 2 27 4" xfId="9909" xr:uid="{00000000-0005-0000-0000-0000B2260000}"/>
    <cellStyle name="20% - uthevingsfarge 2 27_Adj_Income_statement" xfId="9910" xr:uid="{00000000-0005-0000-0000-0000B3260000}"/>
    <cellStyle name="20% - uthevingsfarge 2 28" xfId="9911" xr:uid="{00000000-0005-0000-0000-0000B4260000}"/>
    <cellStyle name="20% - uthevingsfarge 2 28 2" xfId="9912" xr:uid="{00000000-0005-0000-0000-0000B5260000}"/>
    <cellStyle name="20% - uthevingsfarge 2 28 2 2" xfId="9913" xr:uid="{00000000-0005-0000-0000-0000B6260000}"/>
    <cellStyle name="20% - uthevingsfarge 2 28 2 3" xfId="9914" xr:uid="{00000000-0005-0000-0000-0000B7260000}"/>
    <cellStyle name="20% - uthevingsfarge 2 28 2_BILAG 34-3 Brasil" xfId="9915" xr:uid="{00000000-0005-0000-0000-0000B8260000}"/>
    <cellStyle name="20% - uthevingsfarge 2 28 3" xfId="9916" xr:uid="{00000000-0005-0000-0000-0000B9260000}"/>
    <cellStyle name="20% - uthevingsfarge 2 28 4" xfId="9917" xr:uid="{00000000-0005-0000-0000-0000BA260000}"/>
    <cellStyle name="20% - uthevingsfarge 2 28_Adj_Income_statement" xfId="9918" xr:uid="{00000000-0005-0000-0000-0000BB260000}"/>
    <cellStyle name="20% - uthevingsfarge 2 29" xfId="9919" xr:uid="{00000000-0005-0000-0000-0000BC260000}"/>
    <cellStyle name="20% - uthevingsfarge 2 29 2" xfId="9920" xr:uid="{00000000-0005-0000-0000-0000BD260000}"/>
    <cellStyle name="20% - uthevingsfarge 2 29 2 2" xfId="9921" xr:uid="{00000000-0005-0000-0000-0000BE260000}"/>
    <cellStyle name="20% - uthevingsfarge 2 29 2 3" xfId="9922" xr:uid="{00000000-0005-0000-0000-0000BF260000}"/>
    <cellStyle name="20% - uthevingsfarge 2 29 2_BILAG 34-3 Brasil" xfId="9923" xr:uid="{00000000-0005-0000-0000-0000C0260000}"/>
    <cellStyle name="20% - uthevingsfarge 2 29 3" xfId="9924" xr:uid="{00000000-0005-0000-0000-0000C1260000}"/>
    <cellStyle name="20% - uthevingsfarge 2 29 4" xfId="9925" xr:uid="{00000000-0005-0000-0000-0000C2260000}"/>
    <cellStyle name="20% - uthevingsfarge 2 29_Adj_Income_statement" xfId="9926" xr:uid="{00000000-0005-0000-0000-0000C3260000}"/>
    <cellStyle name="20% - uthevingsfarge 2 3" xfId="9927" xr:uid="{00000000-0005-0000-0000-0000C4260000}"/>
    <cellStyle name="20% - uthevingsfarge 2 3 10" xfId="9928" xr:uid="{00000000-0005-0000-0000-0000C5260000}"/>
    <cellStyle name="20% - uthevingsfarge 2 3 2" xfId="9929" xr:uid="{00000000-0005-0000-0000-0000C6260000}"/>
    <cellStyle name="20% - uthevingsfarge 2 3 2 10" xfId="9930" xr:uid="{00000000-0005-0000-0000-0000C7260000}"/>
    <cellStyle name="20% - uthevingsfarge 2 3 2 11" xfId="9931" xr:uid="{00000000-0005-0000-0000-0000C8260000}"/>
    <cellStyle name="20% - uthevingsfarge 2 3 2 2" xfId="9932" xr:uid="{00000000-0005-0000-0000-0000C9260000}"/>
    <cellStyle name="20% - uthevingsfarge 2 3 2 2 10" xfId="9933" xr:uid="{00000000-0005-0000-0000-0000CA260000}"/>
    <cellStyle name="20% - uthevingsfarge 2 3 2 2 2" xfId="9934" xr:uid="{00000000-0005-0000-0000-0000CB260000}"/>
    <cellStyle name="20% - uthevingsfarge 2 3 2 2 2 2" xfId="9935" xr:uid="{00000000-0005-0000-0000-0000CC260000}"/>
    <cellStyle name="20% - uthevingsfarge 2 3 2 2 2 2 2" xfId="9936" xr:uid="{00000000-0005-0000-0000-0000CD260000}"/>
    <cellStyle name="20% - uthevingsfarge 2 3 2 2 2 2 2 2" xfId="9937" xr:uid="{00000000-0005-0000-0000-0000CE260000}"/>
    <cellStyle name="20% - uthevingsfarge 2 3 2 2 2 2 2 2 2" xfId="9938" xr:uid="{00000000-0005-0000-0000-0000CF260000}"/>
    <cellStyle name="20% - uthevingsfarge 2 3 2 2 2 2 2 2 2 2" xfId="9939" xr:uid="{00000000-0005-0000-0000-0000D0260000}"/>
    <cellStyle name="20% - uthevingsfarge 2 3 2 2 2 2 2 2 3" xfId="9940" xr:uid="{00000000-0005-0000-0000-0000D1260000}"/>
    <cellStyle name="20% - uthevingsfarge 2 3 2 2 2 2 2 3" xfId="9941" xr:uid="{00000000-0005-0000-0000-0000D2260000}"/>
    <cellStyle name="20% - uthevingsfarge 2 3 2 2 2 2 2 3 2" xfId="9942" xr:uid="{00000000-0005-0000-0000-0000D3260000}"/>
    <cellStyle name="20% - uthevingsfarge 2 3 2 2 2 2 2 4" xfId="9943" xr:uid="{00000000-0005-0000-0000-0000D4260000}"/>
    <cellStyle name="20% - uthevingsfarge 2 3 2 2 2 2 3" xfId="9944" xr:uid="{00000000-0005-0000-0000-0000D5260000}"/>
    <cellStyle name="20% - uthevingsfarge 2 3 2 2 2 2 3 2" xfId="9945" xr:uid="{00000000-0005-0000-0000-0000D6260000}"/>
    <cellStyle name="20% - uthevingsfarge 2 3 2 2 2 2 3 2 2" xfId="9946" xr:uid="{00000000-0005-0000-0000-0000D7260000}"/>
    <cellStyle name="20% - uthevingsfarge 2 3 2 2 2 2 3 3" xfId="9947" xr:uid="{00000000-0005-0000-0000-0000D8260000}"/>
    <cellStyle name="20% - uthevingsfarge 2 3 2 2 2 2 4" xfId="9948" xr:uid="{00000000-0005-0000-0000-0000D9260000}"/>
    <cellStyle name="20% - uthevingsfarge 2 3 2 2 2 2 4 2" xfId="9949" xr:uid="{00000000-0005-0000-0000-0000DA260000}"/>
    <cellStyle name="20% - uthevingsfarge 2 3 2 2 2 2 5" xfId="9950" xr:uid="{00000000-0005-0000-0000-0000DB260000}"/>
    <cellStyle name="20% - uthevingsfarge 2 3 2 2 2 2_Innskuddsdekning" xfId="9951" xr:uid="{00000000-0005-0000-0000-0000DC260000}"/>
    <cellStyle name="20% - uthevingsfarge 2 3 2 2 2 3" xfId="9952" xr:uid="{00000000-0005-0000-0000-0000DD260000}"/>
    <cellStyle name="20% - uthevingsfarge 2 3 2 2 2 3 2" xfId="9953" xr:uid="{00000000-0005-0000-0000-0000DE260000}"/>
    <cellStyle name="20% - uthevingsfarge 2 3 2 2 2 3 2 2" xfId="9954" xr:uid="{00000000-0005-0000-0000-0000DF260000}"/>
    <cellStyle name="20% - uthevingsfarge 2 3 2 2 2 3 2 2 2" xfId="9955" xr:uid="{00000000-0005-0000-0000-0000E0260000}"/>
    <cellStyle name="20% - uthevingsfarge 2 3 2 2 2 3 2 3" xfId="9956" xr:uid="{00000000-0005-0000-0000-0000E1260000}"/>
    <cellStyle name="20% - uthevingsfarge 2 3 2 2 2 3 3" xfId="9957" xr:uid="{00000000-0005-0000-0000-0000E2260000}"/>
    <cellStyle name="20% - uthevingsfarge 2 3 2 2 2 3 3 2" xfId="9958" xr:uid="{00000000-0005-0000-0000-0000E3260000}"/>
    <cellStyle name="20% - uthevingsfarge 2 3 2 2 2 3 4" xfId="9959" xr:uid="{00000000-0005-0000-0000-0000E4260000}"/>
    <cellStyle name="20% - uthevingsfarge 2 3 2 2 2 4" xfId="9960" xr:uid="{00000000-0005-0000-0000-0000E5260000}"/>
    <cellStyle name="20% - uthevingsfarge 2 3 2 2 2 4 2" xfId="9961" xr:uid="{00000000-0005-0000-0000-0000E6260000}"/>
    <cellStyle name="20% - uthevingsfarge 2 3 2 2 2 4 2 2" xfId="9962" xr:uid="{00000000-0005-0000-0000-0000E7260000}"/>
    <cellStyle name="20% - uthevingsfarge 2 3 2 2 2 4 3" xfId="9963" xr:uid="{00000000-0005-0000-0000-0000E8260000}"/>
    <cellStyle name="20% - uthevingsfarge 2 3 2 2 2 5" xfId="9964" xr:uid="{00000000-0005-0000-0000-0000E9260000}"/>
    <cellStyle name="20% - uthevingsfarge 2 3 2 2 2 5 2" xfId="9965" xr:uid="{00000000-0005-0000-0000-0000EA260000}"/>
    <cellStyle name="20% - uthevingsfarge 2 3 2 2 2 6" xfId="9966" xr:uid="{00000000-0005-0000-0000-0000EB260000}"/>
    <cellStyle name="20% - uthevingsfarge 2 3 2 2 2_3. Chng in credit spreads" xfId="9967" xr:uid="{00000000-0005-0000-0000-0000EC260000}"/>
    <cellStyle name="20% - uthevingsfarge 2 3 2 2 3" xfId="9968" xr:uid="{00000000-0005-0000-0000-0000ED260000}"/>
    <cellStyle name="20% - uthevingsfarge 2 3 2 2 3 2" xfId="9969" xr:uid="{00000000-0005-0000-0000-0000EE260000}"/>
    <cellStyle name="20% - uthevingsfarge 2 3 2 2 3 2 2" xfId="9970" xr:uid="{00000000-0005-0000-0000-0000EF260000}"/>
    <cellStyle name="20% - uthevingsfarge 2 3 2 2 3 2 2 2" xfId="9971" xr:uid="{00000000-0005-0000-0000-0000F0260000}"/>
    <cellStyle name="20% - uthevingsfarge 2 3 2 2 3 2 2 2 2" xfId="9972" xr:uid="{00000000-0005-0000-0000-0000F1260000}"/>
    <cellStyle name="20% - uthevingsfarge 2 3 2 2 3 2 2 2 2 2" xfId="9973" xr:uid="{00000000-0005-0000-0000-0000F2260000}"/>
    <cellStyle name="20% - uthevingsfarge 2 3 2 2 3 2 2 2 3" xfId="9974" xr:uid="{00000000-0005-0000-0000-0000F3260000}"/>
    <cellStyle name="20% - uthevingsfarge 2 3 2 2 3 2 2 3" xfId="9975" xr:uid="{00000000-0005-0000-0000-0000F4260000}"/>
    <cellStyle name="20% - uthevingsfarge 2 3 2 2 3 2 2 3 2" xfId="9976" xr:uid="{00000000-0005-0000-0000-0000F5260000}"/>
    <cellStyle name="20% - uthevingsfarge 2 3 2 2 3 2 2 4" xfId="9977" xr:uid="{00000000-0005-0000-0000-0000F6260000}"/>
    <cellStyle name="20% - uthevingsfarge 2 3 2 2 3 2 3" xfId="9978" xr:uid="{00000000-0005-0000-0000-0000F7260000}"/>
    <cellStyle name="20% - uthevingsfarge 2 3 2 2 3 2 3 2" xfId="9979" xr:uid="{00000000-0005-0000-0000-0000F8260000}"/>
    <cellStyle name="20% - uthevingsfarge 2 3 2 2 3 2 3 2 2" xfId="9980" xr:uid="{00000000-0005-0000-0000-0000F9260000}"/>
    <cellStyle name="20% - uthevingsfarge 2 3 2 2 3 2 3 3" xfId="9981" xr:uid="{00000000-0005-0000-0000-0000FA260000}"/>
    <cellStyle name="20% - uthevingsfarge 2 3 2 2 3 2 4" xfId="9982" xr:uid="{00000000-0005-0000-0000-0000FB260000}"/>
    <cellStyle name="20% - uthevingsfarge 2 3 2 2 3 2 4 2" xfId="9983" xr:uid="{00000000-0005-0000-0000-0000FC260000}"/>
    <cellStyle name="20% - uthevingsfarge 2 3 2 2 3 2 5" xfId="9984" xr:uid="{00000000-0005-0000-0000-0000FD260000}"/>
    <cellStyle name="20% - uthevingsfarge 2 3 2 2 3 2_Innskuddsdekning" xfId="9985" xr:uid="{00000000-0005-0000-0000-0000FE260000}"/>
    <cellStyle name="20% - uthevingsfarge 2 3 2 2 3 3" xfId="9986" xr:uid="{00000000-0005-0000-0000-0000FF260000}"/>
    <cellStyle name="20% - uthevingsfarge 2 3 2 2 3 3 2" xfId="9987" xr:uid="{00000000-0005-0000-0000-000000270000}"/>
    <cellStyle name="20% - uthevingsfarge 2 3 2 2 3 3 2 2" xfId="9988" xr:uid="{00000000-0005-0000-0000-000001270000}"/>
    <cellStyle name="20% - uthevingsfarge 2 3 2 2 3 3 2 2 2" xfId="9989" xr:uid="{00000000-0005-0000-0000-000002270000}"/>
    <cellStyle name="20% - uthevingsfarge 2 3 2 2 3 3 2 3" xfId="9990" xr:uid="{00000000-0005-0000-0000-000003270000}"/>
    <cellStyle name="20% - uthevingsfarge 2 3 2 2 3 3 3" xfId="9991" xr:uid="{00000000-0005-0000-0000-000004270000}"/>
    <cellStyle name="20% - uthevingsfarge 2 3 2 2 3 3 3 2" xfId="9992" xr:uid="{00000000-0005-0000-0000-000005270000}"/>
    <cellStyle name="20% - uthevingsfarge 2 3 2 2 3 3 4" xfId="9993" xr:uid="{00000000-0005-0000-0000-000006270000}"/>
    <cellStyle name="20% - uthevingsfarge 2 3 2 2 3 4" xfId="9994" xr:uid="{00000000-0005-0000-0000-000007270000}"/>
    <cellStyle name="20% - uthevingsfarge 2 3 2 2 3 4 2" xfId="9995" xr:uid="{00000000-0005-0000-0000-000008270000}"/>
    <cellStyle name="20% - uthevingsfarge 2 3 2 2 3 4 2 2" xfId="9996" xr:uid="{00000000-0005-0000-0000-000009270000}"/>
    <cellStyle name="20% - uthevingsfarge 2 3 2 2 3 4 3" xfId="9997" xr:uid="{00000000-0005-0000-0000-00000A270000}"/>
    <cellStyle name="20% - uthevingsfarge 2 3 2 2 3 5" xfId="9998" xr:uid="{00000000-0005-0000-0000-00000B270000}"/>
    <cellStyle name="20% - uthevingsfarge 2 3 2 2 3 5 2" xfId="9999" xr:uid="{00000000-0005-0000-0000-00000C270000}"/>
    <cellStyle name="20% - uthevingsfarge 2 3 2 2 3 6" xfId="10000" xr:uid="{00000000-0005-0000-0000-00000D270000}"/>
    <cellStyle name="20% - uthevingsfarge 2 3 2 2 3_3. Chng in credit spreads" xfId="10001" xr:uid="{00000000-0005-0000-0000-00000E270000}"/>
    <cellStyle name="20% - uthevingsfarge 2 3 2 2 4" xfId="10002" xr:uid="{00000000-0005-0000-0000-00000F270000}"/>
    <cellStyle name="20% - uthevingsfarge 2 3 2 2 4 2" xfId="10003" xr:uid="{00000000-0005-0000-0000-000010270000}"/>
    <cellStyle name="20% - uthevingsfarge 2 3 2 2 4 2 2" xfId="10004" xr:uid="{00000000-0005-0000-0000-000011270000}"/>
    <cellStyle name="20% - uthevingsfarge 2 3 2 2 4 2 2 2" xfId="10005" xr:uid="{00000000-0005-0000-0000-000012270000}"/>
    <cellStyle name="20% - uthevingsfarge 2 3 2 2 4 2 2 2 2" xfId="10006" xr:uid="{00000000-0005-0000-0000-000013270000}"/>
    <cellStyle name="20% - uthevingsfarge 2 3 2 2 4 2 2 3" xfId="10007" xr:uid="{00000000-0005-0000-0000-000014270000}"/>
    <cellStyle name="20% - uthevingsfarge 2 3 2 2 4 2 3" xfId="10008" xr:uid="{00000000-0005-0000-0000-000015270000}"/>
    <cellStyle name="20% - uthevingsfarge 2 3 2 2 4 2 3 2" xfId="10009" xr:uid="{00000000-0005-0000-0000-000016270000}"/>
    <cellStyle name="20% - uthevingsfarge 2 3 2 2 4 2 4" xfId="10010" xr:uid="{00000000-0005-0000-0000-000017270000}"/>
    <cellStyle name="20% - uthevingsfarge 2 3 2 2 4 3" xfId="10011" xr:uid="{00000000-0005-0000-0000-000018270000}"/>
    <cellStyle name="20% - uthevingsfarge 2 3 2 2 4 3 2" xfId="10012" xr:uid="{00000000-0005-0000-0000-000019270000}"/>
    <cellStyle name="20% - uthevingsfarge 2 3 2 2 4 3 2 2" xfId="10013" xr:uid="{00000000-0005-0000-0000-00001A270000}"/>
    <cellStyle name="20% - uthevingsfarge 2 3 2 2 4 3 3" xfId="10014" xr:uid="{00000000-0005-0000-0000-00001B270000}"/>
    <cellStyle name="20% - uthevingsfarge 2 3 2 2 4 4" xfId="10015" xr:uid="{00000000-0005-0000-0000-00001C270000}"/>
    <cellStyle name="20% - uthevingsfarge 2 3 2 2 4 4 2" xfId="10016" xr:uid="{00000000-0005-0000-0000-00001D270000}"/>
    <cellStyle name="20% - uthevingsfarge 2 3 2 2 4 5" xfId="10017" xr:uid="{00000000-0005-0000-0000-00001E270000}"/>
    <cellStyle name="20% - uthevingsfarge 2 3 2 2 4_Innskuddsdekning" xfId="10018" xr:uid="{00000000-0005-0000-0000-00001F270000}"/>
    <cellStyle name="20% - uthevingsfarge 2 3 2 2 5" xfId="10019" xr:uid="{00000000-0005-0000-0000-000020270000}"/>
    <cellStyle name="20% - uthevingsfarge 2 3 2 2 5 2" xfId="10020" xr:uid="{00000000-0005-0000-0000-000021270000}"/>
    <cellStyle name="20% - uthevingsfarge 2 3 2 2 5 2 2" xfId="10021" xr:uid="{00000000-0005-0000-0000-000022270000}"/>
    <cellStyle name="20% - uthevingsfarge 2 3 2 2 5 2 2 2" xfId="10022" xr:uid="{00000000-0005-0000-0000-000023270000}"/>
    <cellStyle name="20% - uthevingsfarge 2 3 2 2 5 2 3" xfId="10023" xr:uid="{00000000-0005-0000-0000-000024270000}"/>
    <cellStyle name="20% - uthevingsfarge 2 3 2 2 5 3" xfId="10024" xr:uid="{00000000-0005-0000-0000-000025270000}"/>
    <cellStyle name="20% - uthevingsfarge 2 3 2 2 5 3 2" xfId="10025" xr:uid="{00000000-0005-0000-0000-000026270000}"/>
    <cellStyle name="20% - uthevingsfarge 2 3 2 2 5 4" xfId="10026" xr:uid="{00000000-0005-0000-0000-000027270000}"/>
    <cellStyle name="20% - uthevingsfarge 2 3 2 2 6" xfId="10027" xr:uid="{00000000-0005-0000-0000-000028270000}"/>
    <cellStyle name="20% - uthevingsfarge 2 3 2 2 6 2" xfId="10028" xr:uid="{00000000-0005-0000-0000-000029270000}"/>
    <cellStyle name="20% - uthevingsfarge 2 3 2 2 6 2 2" xfId="10029" xr:uid="{00000000-0005-0000-0000-00002A270000}"/>
    <cellStyle name="20% - uthevingsfarge 2 3 2 2 6 3" xfId="10030" xr:uid="{00000000-0005-0000-0000-00002B270000}"/>
    <cellStyle name="20% - uthevingsfarge 2 3 2 2 7" xfId="10031" xr:uid="{00000000-0005-0000-0000-00002C270000}"/>
    <cellStyle name="20% - uthevingsfarge 2 3 2 2 7 2" xfId="10032" xr:uid="{00000000-0005-0000-0000-00002D270000}"/>
    <cellStyle name="20% - uthevingsfarge 2 3 2 2 8" xfId="10033" xr:uid="{00000000-0005-0000-0000-00002E270000}"/>
    <cellStyle name="20% - uthevingsfarge 2 3 2 2 9" xfId="10034" xr:uid="{00000000-0005-0000-0000-00002F270000}"/>
    <cellStyle name="20% - uthevingsfarge 2 3 2 2_3. Chng in credit spreads" xfId="10035" xr:uid="{00000000-0005-0000-0000-000030270000}"/>
    <cellStyle name="20% - uthevingsfarge 2 3 2 3" xfId="10036" xr:uid="{00000000-0005-0000-0000-000031270000}"/>
    <cellStyle name="20% - uthevingsfarge 2 3 2 3 2" xfId="10037" xr:uid="{00000000-0005-0000-0000-000032270000}"/>
    <cellStyle name="20% - uthevingsfarge 2 3 2 3 2 2" xfId="10038" xr:uid="{00000000-0005-0000-0000-000033270000}"/>
    <cellStyle name="20% - uthevingsfarge 2 3 2 3 2 2 2" xfId="10039" xr:uid="{00000000-0005-0000-0000-000034270000}"/>
    <cellStyle name="20% - uthevingsfarge 2 3 2 3 2 2 2 2" xfId="10040" xr:uid="{00000000-0005-0000-0000-000035270000}"/>
    <cellStyle name="20% - uthevingsfarge 2 3 2 3 2 2 2 2 2" xfId="10041" xr:uid="{00000000-0005-0000-0000-000036270000}"/>
    <cellStyle name="20% - uthevingsfarge 2 3 2 3 2 2 2 3" xfId="10042" xr:uid="{00000000-0005-0000-0000-000037270000}"/>
    <cellStyle name="20% - uthevingsfarge 2 3 2 3 2 2 3" xfId="10043" xr:uid="{00000000-0005-0000-0000-000038270000}"/>
    <cellStyle name="20% - uthevingsfarge 2 3 2 3 2 2 3 2" xfId="10044" xr:uid="{00000000-0005-0000-0000-000039270000}"/>
    <cellStyle name="20% - uthevingsfarge 2 3 2 3 2 2 4" xfId="10045" xr:uid="{00000000-0005-0000-0000-00003A270000}"/>
    <cellStyle name="20% - uthevingsfarge 2 3 2 3 2 3" xfId="10046" xr:uid="{00000000-0005-0000-0000-00003B270000}"/>
    <cellStyle name="20% - uthevingsfarge 2 3 2 3 2 3 2" xfId="10047" xr:uid="{00000000-0005-0000-0000-00003C270000}"/>
    <cellStyle name="20% - uthevingsfarge 2 3 2 3 2 3 2 2" xfId="10048" xr:uid="{00000000-0005-0000-0000-00003D270000}"/>
    <cellStyle name="20% - uthevingsfarge 2 3 2 3 2 3 3" xfId="10049" xr:uid="{00000000-0005-0000-0000-00003E270000}"/>
    <cellStyle name="20% - uthevingsfarge 2 3 2 3 2 4" xfId="10050" xr:uid="{00000000-0005-0000-0000-00003F270000}"/>
    <cellStyle name="20% - uthevingsfarge 2 3 2 3 2 4 2" xfId="10051" xr:uid="{00000000-0005-0000-0000-000040270000}"/>
    <cellStyle name="20% - uthevingsfarge 2 3 2 3 2 5" xfId="10052" xr:uid="{00000000-0005-0000-0000-000041270000}"/>
    <cellStyle name="20% - uthevingsfarge 2 3 2 3 2_Innskuddsdekning" xfId="10053" xr:uid="{00000000-0005-0000-0000-000042270000}"/>
    <cellStyle name="20% - uthevingsfarge 2 3 2 3 3" xfId="10054" xr:uid="{00000000-0005-0000-0000-000043270000}"/>
    <cellStyle name="20% - uthevingsfarge 2 3 2 3 3 2" xfId="10055" xr:uid="{00000000-0005-0000-0000-000044270000}"/>
    <cellStyle name="20% - uthevingsfarge 2 3 2 3 3 2 2" xfId="10056" xr:uid="{00000000-0005-0000-0000-000045270000}"/>
    <cellStyle name="20% - uthevingsfarge 2 3 2 3 3 2 2 2" xfId="10057" xr:uid="{00000000-0005-0000-0000-000046270000}"/>
    <cellStyle name="20% - uthevingsfarge 2 3 2 3 3 2 3" xfId="10058" xr:uid="{00000000-0005-0000-0000-000047270000}"/>
    <cellStyle name="20% - uthevingsfarge 2 3 2 3 3 3" xfId="10059" xr:uid="{00000000-0005-0000-0000-000048270000}"/>
    <cellStyle name="20% - uthevingsfarge 2 3 2 3 3 3 2" xfId="10060" xr:uid="{00000000-0005-0000-0000-000049270000}"/>
    <cellStyle name="20% - uthevingsfarge 2 3 2 3 3 4" xfId="10061" xr:uid="{00000000-0005-0000-0000-00004A270000}"/>
    <cellStyle name="20% - uthevingsfarge 2 3 2 3 4" xfId="10062" xr:uid="{00000000-0005-0000-0000-00004B270000}"/>
    <cellStyle name="20% - uthevingsfarge 2 3 2 3 4 2" xfId="10063" xr:uid="{00000000-0005-0000-0000-00004C270000}"/>
    <cellStyle name="20% - uthevingsfarge 2 3 2 3 4 2 2" xfId="10064" xr:uid="{00000000-0005-0000-0000-00004D270000}"/>
    <cellStyle name="20% - uthevingsfarge 2 3 2 3 4 3" xfId="10065" xr:uid="{00000000-0005-0000-0000-00004E270000}"/>
    <cellStyle name="20% - uthevingsfarge 2 3 2 3 5" xfId="10066" xr:uid="{00000000-0005-0000-0000-00004F270000}"/>
    <cellStyle name="20% - uthevingsfarge 2 3 2 3 5 2" xfId="10067" xr:uid="{00000000-0005-0000-0000-000050270000}"/>
    <cellStyle name="20% - uthevingsfarge 2 3 2 3 6" xfId="10068" xr:uid="{00000000-0005-0000-0000-000051270000}"/>
    <cellStyle name="20% - uthevingsfarge 2 3 2 3_3. Chng in credit spreads" xfId="10069" xr:uid="{00000000-0005-0000-0000-000052270000}"/>
    <cellStyle name="20% - uthevingsfarge 2 3 2 4" xfId="10070" xr:uid="{00000000-0005-0000-0000-000053270000}"/>
    <cellStyle name="20% - uthevingsfarge 2 3 2 4 2" xfId="10071" xr:uid="{00000000-0005-0000-0000-000054270000}"/>
    <cellStyle name="20% - uthevingsfarge 2 3 2 4 2 2" xfId="10072" xr:uid="{00000000-0005-0000-0000-000055270000}"/>
    <cellStyle name="20% - uthevingsfarge 2 3 2 4 2 2 2" xfId="10073" xr:uid="{00000000-0005-0000-0000-000056270000}"/>
    <cellStyle name="20% - uthevingsfarge 2 3 2 4 2 2 2 2" xfId="10074" xr:uid="{00000000-0005-0000-0000-000057270000}"/>
    <cellStyle name="20% - uthevingsfarge 2 3 2 4 2 2 2 2 2" xfId="10075" xr:uid="{00000000-0005-0000-0000-000058270000}"/>
    <cellStyle name="20% - uthevingsfarge 2 3 2 4 2 2 2 3" xfId="10076" xr:uid="{00000000-0005-0000-0000-000059270000}"/>
    <cellStyle name="20% - uthevingsfarge 2 3 2 4 2 2 3" xfId="10077" xr:uid="{00000000-0005-0000-0000-00005A270000}"/>
    <cellStyle name="20% - uthevingsfarge 2 3 2 4 2 2 3 2" xfId="10078" xr:uid="{00000000-0005-0000-0000-00005B270000}"/>
    <cellStyle name="20% - uthevingsfarge 2 3 2 4 2 2 4" xfId="10079" xr:uid="{00000000-0005-0000-0000-00005C270000}"/>
    <cellStyle name="20% - uthevingsfarge 2 3 2 4 2 3" xfId="10080" xr:uid="{00000000-0005-0000-0000-00005D270000}"/>
    <cellStyle name="20% - uthevingsfarge 2 3 2 4 2 3 2" xfId="10081" xr:uid="{00000000-0005-0000-0000-00005E270000}"/>
    <cellStyle name="20% - uthevingsfarge 2 3 2 4 2 3 2 2" xfId="10082" xr:uid="{00000000-0005-0000-0000-00005F270000}"/>
    <cellStyle name="20% - uthevingsfarge 2 3 2 4 2 3 3" xfId="10083" xr:uid="{00000000-0005-0000-0000-000060270000}"/>
    <cellStyle name="20% - uthevingsfarge 2 3 2 4 2 4" xfId="10084" xr:uid="{00000000-0005-0000-0000-000061270000}"/>
    <cellStyle name="20% - uthevingsfarge 2 3 2 4 2 4 2" xfId="10085" xr:uid="{00000000-0005-0000-0000-000062270000}"/>
    <cellStyle name="20% - uthevingsfarge 2 3 2 4 2 5" xfId="10086" xr:uid="{00000000-0005-0000-0000-000063270000}"/>
    <cellStyle name="20% - uthevingsfarge 2 3 2 4 2_Innskuddsdekning" xfId="10087" xr:uid="{00000000-0005-0000-0000-000064270000}"/>
    <cellStyle name="20% - uthevingsfarge 2 3 2 4 3" xfId="10088" xr:uid="{00000000-0005-0000-0000-000065270000}"/>
    <cellStyle name="20% - uthevingsfarge 2 3 2 4 3 2" xfId="10089" xr:uid="{00000000-0005-0000-0000-000066270000}"/>
    <cellStyle name="20% - uthevingsfarge 2 3 2 4 3 2 2" xfId="10090" xr:uid="{00000000-0005-0000-0000-000067270000}"/>
    <cellStyle name="20% - uthevingsfarge 2 3 2 4 3 2 2 2" xfId="10091" xr:uid="{00000000-0005-0000-0000-000068270000}"/>
    <cellStyle name="20% - uthevingsfarge 2 3 2 4 3 2 3" xfId="10092" xr:uid="{00000000-0005-0000-0000-000069270000}"/>
    <cellStyle name="20% - uthevingsfarge 2 3 2 4 3 3" xfId="10093" xr:uid="{00000000-0005-0000-0000-00006A270000}"/>
    <cellStyle name="20% - uthevingsfarge 2 3 2 4 3 3 2" xfId="10094" xr:uid="{00000000-0005-0000-0000-00006B270000}"/>
    <cellStyle name="20% - uthevingsfarge 2 3 2 4 3 4" xfId="10095" xr:uid="{00000000-0005-0000-0000-00006C270000}"/>
    <cellStyle name="20% - uthevingsfarge 2 3 2 4 4" xfId="10096" xr:uid="{00000000-0005-0000-0000-00006D270000}"/>
    <cellStyle name="20% - uthevingsfarge 2 3 2 4 4 2" xfId="10097" xr:uid="{00000000-0005-0000-0000-00006E270000}"/>
    <cellStyle name="20% - uthevingsfarge 2 3 2 4 4 2 2" xfId="10098" xr:uid="{00000000-0005-0000-0000-00006F270000}"/>
    <cellStyle name="20% - uthevingsfarge 2 3 2 4 4 3" xfId="10099" xr:uid="{00000000-0005-0000-0000-000070270000}"/>
    <cellStyle name="20% - uthevingsfarge 2 3 2 4 5" xfId="10100" xr:uid="{00000000-0005-0000-0000-000071270000}"/>
    <cellStyle name="20% - uthevingsfarge 2 3 2 4 5 2" xfId="10101" xr:uid="{00000000-0005-0000-0000-000072270000}"/>
    <cellStyle name="20% - uthevingsfarge 2 3 2 4 6" xfId="10102" xr:uid="{00000000-0005-0000-0000-000073270000}"/>
    <cellStyle name="20% - uthevingsfarge 2 3 2 4_3. Chng in credit spreads" xfId="10103" xr:uid="{00000000-0005-0000-0000-000074270000}"/>
    <cellStyle name="20% - uthevingsfarge 2 3 2 5" xfId="10104" xr:uid="{00000000-0005-0000-0000-000075270000}"/>
    <cellStyle name="20% - uthevingsfarge 2 3 2 5 2" xfId="10105" xr:uid="{00000000-0005-0000-0000-000076270000}"/>
    <cellStyle name="20% - uthevingsfarge 2 3 2 5 2 2" xfId="10106" xr:uid="{00000000-0005-0000-0000-000077270000}"/>
    <cellStyle name="20% - uthevingsfarge 2 3 2 5 2 2 2" xfId="10107" xr:uid="{00000000-0005-0000-0000-000078270000}"/>
    <cellStyle name="20% - uthevingsfarge 2 3 2 5 2 2 2 2" xfId="10108" xr:uid="{00000000-0005-0000-0000-000079270000}"/>
    <cellStyle name="20% - uthevingsfarge 2 3 2 5 2 2 3" xfId="10109" xr:uid="{00000000-0005-0000-0000-00007A270000}"/>
    <cellStyle name="20% - uthevingsfarge 2 3 2 5 2 3" xfId="10110" xr:uid="{00000000-0005-0000-0000-00007B270000}"/>
    <cellStyle name="20% - uthevingsfarge 2 3 2 5 2 3 2" xfId="10111" xr:uid="{00000000-0005-0000-0000-00007C270000}"/>
    <cellStyle name="20% - uthevingsfarge 2 3 2 5 2 4" xfId="10112" xr:uid="{00000000-0005-0000-0000-00007D270000}"/>
    <cellStyle name="20% - uthevingsfarge 2 3 2 5 3" xfId="10113" xr:uid="{00000000-0005-0000-0000-00007E270000}"/>
    <cellStyle name="20% - uthevingsfarge 2 3 2 5 3 2" xfId="10114" xr:uid="{00000000-0005-0000-0000-00007F270000}"/>
    <cellStyle name="20% - uthevingsfarge 2 3 2 5 3 2 2" xfId="10115" xr:uid="{00000000-0005-0000-0000-000080270000}"/>
    <cellStyle name="20% - uthevingsfarge 2 3 2 5 3 3" xfId="10116" xr:uid="{00000000-0005-0000-0000-000081270000}"/>
    <cellStyle name="20% - uthevingsfarge 2 3 2 5 4" xfId="10117" xr:uid="{00000000-0005-0000-0000-000082270000}"/>
    <cellStyle name="20% - uthevingsfarge 2 3 2 5 4 2" xfId="10118" xr:uid="{00000000-0005-0000-0000-000083270000}"/>
    <cellStyle name="20% - uthevingsfarge 2 3 2 5 5" xfId="10119" xr:uid="{00000000-0005-0000-0000-000084270000}"/>
    <cellStyle name="20% - uthevingsfarge 2 3 2 5_Innskuddsdekning" xfId="10120" xr:uid="{00000000-0005-0000-0000-000085270000}"/>
    <cellStyle name="20% - uthevingsfarge 2 3 2 6" xfId="10121" xr:uid="{00000000-0005-0000-0000-000086270000}"/>
    <cellStyle name="20% - uthevingsfarge 2 3 2 6 2" xfId="10122" xr:uid="{00000000-0005-0000-0000-000087270000}"/>
    <cellStyle name="20% - uthevingsfarge 2 3 2 6 2 2" xfId="10123" xr:uid="{00000000-0005-0000-0000-000088270000}"/>
    <cellStyle name="20% - uthevingsfarge 2 3 2 6 2 2 2" xfId="10124" xr:uid="{00000000-0005-0000-0000-000089270000}"/>
    <cellStyle name="20% - uthevingsfarge 2 3 2 6 2 3" xfId="10125" xr:uid="{00000000-0005-0000-0000-00008A270000}"/>
    <cellStyle name="20% - uthevingsfarge 2 3 2 6 3" xfId="10126" xr:uid="{00000000-0005-0000-0000-00008B270000}"/>
    <cellStyle name="20% - uthevingsfarge 2 3 2 6 3 2" xfId="10127" xr:uid="{00000000-0005-0000-0000-00008C270000}"/>
    <cellStyle name="20% - uthevingsfarge 2 3 2 6 4" xfId="10128" xr:uid="{00000000-0005-0000-0000-00008D270000}"/>
    <cellStyle name="20% - uthevingsfarge 2 3 2 7" xfId="10129" xr:uid="{00000000-0005-0000-0000-00008E270000}"/>
    <cellStyle name="20% - uthevingsfarge 2 3 2 7 2" xfId="10130" xr:uid="{00000000-0005-0000-0000-00008F270000}"/>
    <cellStyle name="20% - uthevingsfarge 2 3 2 7 2 2" xfId="10131" xr:uid="{00000000-0005-0000-0000-000090270000}"/>
    <cellStyle name="20% - uthevingsfarge 2 3 2 7 3" xfId="10132" xr:uid="{00000000-0005-0000-0000-000091270000}"/>
    <cellStyle name="20% - uthevingsfarge 2 3 2 8" xfId="10133" xr:uid="{00000000-0005-0000-0000-000092270000}"/>
    <cellStyle name="20% - uthevingsfarge 2 3 2 8 2" xfId="10134" xr:uid="{00000000-0005-0000-0000-000093270000}"/>
    <cellStyle name="20% - uthevingsfarge 2 3 2 9" xfId="10135" xr:uid="{00000000-0005-0000-0000-000094270000}"/>
    <cellStyle name="20% - uthevingsfarge 2 3 2_3. Chng in credit spreads" xfId="10136" xr:uid="{00000000-0005-0000-0000-000095270000}"/>
    <cellStyle name="20% - uthevingsfarge 2 3 3" xfId="10137" xr:uid="{00000000-0005-0000-0000-000096270000}"/>
    <cellStyle name="20% - uthevingsfarge 2 3 3 10" xfId="10138" xr:uid="{00000000-0005-0000-0000-000097270000}"/>
    <cellStyle name="20% - uthevingsfarge 2 3 3 11" xfId="10139" xr:uid="{00000000-0005-0000-0000-000098270000}"/>
    <cellStyle name="20% - uthevingsfarge 2 3 3 2" xfId="10140" xr:uid="{00000000-0005-0000-0000-000099270000}"/>
    <cellStyle name="20% - uthevingsfarge 2 3 3 2 2" xfId="10141" xr:uid="{00000000-0005-0000-0000-00009A270000}"/>
    <cellStyle name="20% - uthevingsfarge 2 3 3 2 2 2" xfId="10142" xr:uid="{00000000-0005-0000-0000-00009B270000}"/>
    <cellStyle name="20% - uthevingsfarge 2 3 3 2 2 2 2" xfId="10143" xr:uid="{00000000-0005-0000-0000-00009C270000}"/>
    <cellStyle name="20% - uthevingsfarge 2 3 3 2 2 2 2 2" xfId="10144" xr:uid="{00000000-0005-0000-0000-00009D270000}"/>
    <cellStyle name="20% - uthevingsfarge 2 3 3 2 2 2 2 2 2" xfId="10145" xr:uid="{00000000-0005-0000-0000-00009E270000}"/>
    <cellStyle name="20% - uthevingsfarge 2 3 3 2 2 2 2 2 2 2" xfId="10146" xr:uid="{00000000-0005-0000-0000-00009F270000}"/>
    <cellStyle name="20% - uthevingsfarge 2 3 3 2 2 2 2 2 3" xfId="10147" xr:uid="{00000000-0005-0000-0000-0000A0270000}"/>
    <cellStyle name="20% - uthevingsfarge 2 3 3 2 2 2 2 3" xfId="10148" xr:uid="{00000000-0005-0000-0000-0000A1270000}"/>
    <cellStyle name="20% - uthevingsfarge 2 3 3 2 2 2 2 3 2" xfId="10149" xr:uid="{00000000-0005-0000-0000-0000A2270000}"/>
    <cellStyle name="20% - uthevingsfarge 2 3 3 2 2 2 2 4" xfId="10150" xr:uid="{00000000-0005-0000-0000-0000A3270000}"/>
    <cellStyle name="20% - uthevingsfarge 2 3 3 2 2 2 3" xfId="10151" xr:uid="{00000000-0005-0000-0000-0000A4270000}"/>
    <cellStyle name="20% - uthevingsfarge 2 3 3 2 2 2 3 2" xfId="10152" xr:uid="{00000000-0005-0000-0000-0000A5270000}"/>
    <cellStyle name="20% - uthevingsfarge 2 3 3 2 2 2 3 2 2" xfId="10153" xr:uid="{00000000-0005-0000-0000-0000A6270000}"/>
    <cellStyle name="20% - uthevingsfarge 2 3 3 2 2 2 3 3" xfId="10154" xr:uid="{00000000-0005-0000-0000-0000A7270000}"/>
    <cellStyle name="20% - uthevingsfarge 2 3 3 2 2 2 4" xfId="10155" xr:uid="{00000000-0005-0000-0000-0000A8270000}"/>
    <cellStyle name="20% - uthevingsfarge 2 3 3 2 2 2 4 2" xfId="10156" xr:uid="{00000000-0005-0000-0000-0000A9270000}"/>
    <cellStyle name="20% - uthevingsfarge 2 3 3 2 2 2 5" xfId="10157" xr:uid="{00000000-0005-0000-0000-0000AA270000}"/>
    <cellStyle name="20% - uthevingsfarge 2 3 3 2 2 2_Innskuddsdekning" xfId="10158" xr:uid="{00000000-0005-0000-0000-0000AB270000}"/>
    <cellStyle name="20% - uthevingsfarge 2 3 3 2 2 3" xfId="10159" xr:uid="{00000000-0005-0000-0000-0000AC270000}"/>
    <cellStyle name="20% - uthevingsfarge 2 3 3 2 2 3 2" xfId="10160" xr:uid="{00000000-0005-0000-0000-0000AD270000}"/>
    <cellStyle name="20% - uthevingsfarge 2 3 3 2 2 3 2 2" xfId="10161" xr:uid="{00000000-0005-0000-0000-0000AE270000}"/>
    <cellStyle name="20% - uthevingsfarge 2 3 3 2 2 3 2 2 2" xfId="10162" xr:uid="{00000000-0005-0000-0000-0000AF270000}"/>
    <cellStyle name="20% - uthevingsfarge 2 3 3 2 2 3 2 3" xfId="10163" xr:uid="{00000000-0005-0000-0000-0000B0270000}"/>
    <cellStyle name="20% - uthevingsfarge 2 3 3 2 2 3 3" xfId="10164" xr:uid="{00000000-0005-0000-0000-0000B1270000}"/>
    <cellStyle name="20% - uthevingsfarge 2 3 3 2 2 3 3 2" xfId="10165" xr:uid="{00000000-0005-0000-0000-0000B2270000}"/>
    <cellStyle name="20% - uthevingsfarge 2 3 3 2 2 3 4" xfId="10166" xr:uid="{00000000-0005-0000-0000-0000B3270000}"/>
    <cellStyle name="20% - uthevingsfarge 2 3 3 2 2 4" xfId="10167" xr:uid="{00000000-0005-0000-0000-0000B4270000}"/>
    <cellStyle name="20% - uthevingsfarge 2 3 3 2 2 4 2" xfId="10168" xr:uid="{00000000-0005-0000-0000-0000B5270000}"/>
    <cellStyle name="20% - uthevingsfarge 2 3 3 2 2 4 2 2" xfId="10169" xr:uid="{00000000-0005-0000-0000-0000B6270000}"/>
    <cellStyle name="20% - uthevingsfarge 2 3 3 2 2 4 3" xfId="10170" xr:uid="{00000000-0005-0000-0000-0000B7270000}"/>
    <cellStyle name="20% - uthevingsfarge 2 3 3 2 2 5" xfId="10171" xr:uid="{00000000-0005-0000-0000-0000B8270000}"/>
    <cellStyle name="20% - uthevingsfarge 2 3 3 2 2 5 2" xfId="10172" xr:uid="{00000000-0005-0000-0000-0000B9270000}"/>
    <cellStyle name="20% - uthevingsfarge 2 3 3 2 2 6" xfId="10173" xr:uid="{00000000-0005-0000-0000-0000BA270000}"/>
    <cellStyle name="20% - uthevingsfarge 2 3 3 2 2_3. Chng in credit spreads" xfId="10174" xr:uid="{00000000-0005-0000-0000-0000BB270000}"/>
    <cellStyle name="20% - uthevingsfarge 2 3 3 2 3" xfId="10175" xr:uid="{00000000-0005-0000-0000-0000BC270000}"/>
    <cellStyle name="20% - uthevingsfarge 2 3 3 2 3 2" xfId="10176" xr:uid="{00000000-0005-0000-0000-0000BD270000}"/>
    <cellStyle name="20% - uthevingsfarge 2 3 3 2 3 2 2" xfId="10177" xr:uid="{00000000-0005-0000-0000-0000BE270000}"/>
    <cellStyle name="20% - uthevingsfarge 2 3 3 2 3 2 2 2" xfId="10178" xr:uid="{00000000-0005-0000-0000-0000BF270000}"/>
    <cellStyle name="20% - uthevingsfarge 2 3 3 2 3 2 2 2 2" xfId="10179" xr:uid="{00000000-0005-0000-0000-0000C0270000}"/>
    <cellStyle name="20% - uthevingsfarge 2 3 3 2 3 2 2 2 2 2" xfId="10180" xr:uid="{00000000-0005-0000-0000-0000C1270000}"/>
    <cellStyle name="20% - uthevingsfarge 2 3 3 2 3 2 2 2 3" xfId="10181" xr:uid="{00000000-0005-0000-0000-0000C2270000}"/>
    <cellStyle name="20% - uthevingsfarge 2 3 3 2 3 2 2 3" xfId="10182" xr:uid="{00000000-0005-0000-0000-0000C3270000}"/>
    <cellStyle name="20% - uthevingsfarge 2 3 3 2 3 2 2 3 2" xfId="10183" xr:uid="{00000000-0005-0000-0000-0000C4270000}"/>
    <cellStyle name="20% - uthevingsfarge 2 3 3 2 3 2 2 4" xfId="10184" xr:uid="{00000000-0005-0000-0000-0000C5270000}"/>
    <cellStyle name="20% - uthevingsfarge 2 3 3 2 3 2 3" xfId="10185" xr:uid="{00000000-0005-0000-0000-0000C6270000}"/>
    <cellStyle name="20% - uthevingsfarge 2 3 3 2 3 2 3 2" xfId="10186" xr:uid="{00000000-0005-0000-0000-0000C7270000}"/>
    <cellStyle name="20% - uthevingsfarge 2 3 3 2 3 2 3 2 2" xfId="10187" xr:uid="{00000000-0005-0000-0000-0000C8270000}"/>
    <cellStyle name="20% - uthevingsfarge 2 3 3 2 3 2 3 3" xfId="10188" xr:uid="{00000000-0005-0000-0000-0000C9270000}"/>
    <cellStyle name="20% - uthevingsfarge 2 3 3 2 3 2 4" xfId="10189" xr:uid="{00000000-0005-0000-0000-0000CA270000}"/>
    <cellStyle name="20% - uthevingsfarge 2 3 3 2 3 2 4 2" xfId="10190" xr:uid="{00000000-0005-0000-0000-0000CB270000}"/>
    <cellStyle name="20% - uthevingsfarge 2 3 3 2 3 2 5" xfId="10191" xr:uid="{00000000-0005-0000-0000-0000CC270000}"/>
    <cellStyle name="20% - uthevingsfarge 2 3 3 2 3 2_Innskuddsdekning" xfId="10192" xr:uid="{00000000-0005-0000-0000-0000CD270000}"/>
    <cellStyle name="20% - uthevingsfarge 2 3 3 2 3 3" xfId="10193" xr:uid="{00000000-0005-0000-0000-0000CE270000}"/>
    <cellStyle name="20% - uthevingsfarge 2 3 3 2 3 3 2" xfId="10194" xr:uid="{00000000-0005-0000-0000-0000CF270000}"/>
    <cellStyle name="20% - uthevingsfarge 2 3 3 2 3 3 2 2" xfId="10195" xr:uid="{00000000-0005-0000-0000-0000D0270000}"/>
    <cellStyle name="20% - uthevingsfarge 2 3 3 2 3 3 2 2 2" xfId="10196" xr:uid="{00000000-0005-0000-0000-0000D1270000}"/>
    <cellStyle name="20% - uthevingsfarge 2 3 3 2 3 3 2 3" xfId="10197" xr:uid="{00000000-0005-0000-0000-0000D2270000}"/>
    <cellStyle name="20% - uthevingsfarge 2 3 3 2 3 3 3" xfId="10198" xr:uid="{00000000-0005-0000-0000-0000D3270000}"/>
    <cellStyle name="20% - uthevingsfarge 2 3 3 2 3 3 3 2" xfId="10199" xr:uid="{00000000-0005-0000-0000-0000D4270000}"/>
    <cellStyle name="20% - uthevingsfarge 2 3 3 2 3 3 4" xfId="10200" xr:uid="{00000000-0005-0000-0000-0000D5270000}"/>
    <cellStyle name="20% - uthevingsfarge 2 3 3 2 3 4" xfId="10201" xr:uid="{00000000-0005-0000-0000-0000D6270000}"/>
    <cellStyle name="20% - uthevingsfarge 2 3 3 2 3 4 2" xfId="10202" xr:uid="{00000000-0005-0000-0000-0000D7270000}"/>
    <cellStyle name="20% - uthevingsfarge 2 3 3 2 3 4 2 2" xfId="10203" xr:uid="{00000000-0005-0000-0000-0000D8270000}"/>
    <cellStyle name="20% - uthevingsfarge 2 3 3 2 3 4 3" xfId="10204" xr:uid="{00000000-0005-0000-0000-0000D9270000}"/>
    <cellStyle name="20% - uthevingsfarge 2 3 3 2 3 5" xfId="10205" xr:uid="{00000000-0005-0000-0000-0000DA270000}"/>
    <cellStyle name="20% - uthevingsfarge 2 3 3 2 3 5 2" xfId="10206" xr:uid="{00000000-0005-0000-0000-0000DB270000}"/>
    <cellStyle name="20% - uthevingsfarge 2 3 3 2 3 6" xfId="10207" xr:uid="{00000000-0005-0000-0000-0000DC270000}"/>
    <cellStyle name="20% - uthevingsfarge 2 3 3 2 3_3. Chng in credit spreads" xfId="10208" xr:uid="{00000000-0005-0000-0000-0000DD270000}"/>
    <cellStyle name="20% - uthevingsfarge 2 3 3 2 4" xfId="10209" xr:uid="{00000000-0005-0000-0000-0000DE270000}"/>
    <cellStyle name="20% - uthevingsfarge 2 3 3 2 4 2" xfId="10210" xr:uid="{00000000-0005-0000-0000-0000DF270000}"/>
    <cellStyle name="20% - uthevingsfarge 2 3 3 2 4 2 2" xfId="10211" xr:uid="{00000000-0005-0000-0000-0000E0270000}"/>
    <cellStyle name="20% - uthevingsfarge 2 3 3 2 4 2 2 2" xfId="10212" xr:uid="{00000000-0005-0000-0000-0000E1270000}"/>
    <cellStyle name="20% - uthevingsfarge 2 3 3 2 4 2 2 2 2" xfId="10213" xr:uid="{00000000-0005-0000-0000-0000E2270000}"/>
    <cellStyle name="20% - uthevingsfarge 2 3 3 2 4 2 2 3" xfId="10214" xr:uid="{00000000-0005-0000-0000-0000E3270000}"/>
    <cellStyle name="20% - uthevingsfarge 2 3 3 2 4 2 3" xfId="10215" xr:uid="{00000000-0005-0000-0000-0000E4270000}"/>
    <cellStyle name="20% - uthevingsfarge 2 3 3 2 4 2 3 2" xfId="10216" xr:uid="{00000000-0005-0000-0000-0000E5270000}"/>
    <cellStyle name="20% - uthevingsfarge 2 3 3 2 4 2 4" xfId="10217" xr:uid="{00000000-0005-0000-0000-0000E6270000}"/>
    <cellStyle name="20% - uthevingsfarge 2 3 3 2 4 3" xfId="10218" xr:uid="{00000000-0005-0000-0000-0000E7270000}"/>
    <cellStyle name="20% - uthevingsfarge 2 3 3 2 4 3 2" xfId="10219" xr:uid="{00000000-0005-0000-0000-0000E8270000}"/>
    <cellStyle name="20% - uthevingsfarge 2 3 3 2 4 3 2 2" xfId="10220" xr:uid="{00000000-0005-0000-0000-0000E9270000}"/>
    <cellStyle name="20% - uthevingsfarge 2 3 3 2 4 3 3" xfId="10221" xr:uid="{00000000-0005-0000-0000-0000EA270000}"/>
    <cellStyle name="20% - uthevingsfarge 2 3 3 2 4 4" xfId="10222" xr:uid="{00000000-0005-0000-0000-0000EB270000}"/>
    <cellStyle name="20% - uthevingsfarge 2 3 3 2 4 4 2" xfId="10223" xr:uid="{00000000-0005-0000-0000-0000EC270000}"/>
    <cellStyle name="20% - uthevingsfarge 2 3 3 2 4 5" xfId="10224" xr:uid="{00000000-0005-0000-0000-0000ED270000}"/>
    <cellStyle name="20% - uthevingsfarge 2 3 3 2 4_Innskuddsdekning" xfId="10225" xr:uid="{00000000-0005-0000-0000-0000EE270000}"/>
    <cellStyle name="20% - uthevingsfarge 2 3 3 2 5" xfId="10226" xr:uid="{00000000-0005-0000-0000-0000EF270000}"/>
    <cellStyle name="20% - uthevingsfarge 2 3 3 2 5 2" xfId="10227" xr:uid="{00000000-0005-0000-0000-0000F0270000}"/>
    <cellStyle name="20% - uthevingsfarge 2 3 3 2 5 2 2" xfId="10228" xr:uid="{00000000-0005-0000-0000-0000F1270000}"/>
    <cellStyle name="20% - uthevingsfarge 2 3 3 2 5 2 2 2" xfId="10229" xr:uid="{00000000-0005-0000-0000-0000F2270000}"/>
    <cellStyle name="20% - uthevingsfarge 2 3 3 2 5 2 3" xfId="10230" xr:uid="{00000000-0005-0000-0000-0000F3270000}"/>
    <cellStyle name="20% - uthevingsfarge 2 3 3 2 5 3" xfId="10231" xr:uid="{00000000-0005-0000-0000-0000F4270000}"/>
    <cellStyle name="20% - uthevingsfarge 2 3 3 2 5 3 2" xfId="10232" xr:uid="{00000000-0005-0000-0000-0000F5270000}"/>
    <cellStyle name="20% - uthevingsfarge 2 3 3 2 5 4" xfId="10233" xr:uid="{00000000-0005-0000-0000-0000F6270000}"/>
    <cellStyle name="20% - uthevingsfarge 2 3 3 2 6" xfId="10234" xr:uid="{00000000-0005-0000-0000-0000F7270000}"/>
    <cellStyle name="20% - uthevingsfarge 2 3 3 2 6 2" xfId="10235" xr:uid="{00000000-0005-0000-0000-0000F8270000}"/>
    <cellStyle name="20% - uthevingsfarge 2 3 3 2 6 2 2" xfId="10236" xr:uid="{00000000-0005-0000-0000-0000F9270000}"/>
    <cellStyle name="20% - uthevingsfarge 2 3 3 2 6 3" xfId="10237" xr:uid="{00000000-0005-0000-0000-0000FA270000}"/>
    <cellStyle name="20% - uthevingsfarge 2 3 3 2 7" xfId="10238" xr:uid="{00000000-0005-0000-0000-0000FB270000}"/>
    <cellStyle name="20% - uthevingsfarge 2 3 3 2 7 2" xfId="10239" xr:uid="{00000000-0005-0000-0000-0000FC270000}"/>
    <cellStyle name="20% - uthevingsfarge 2 3 3 2 8" xfId="10240" xr:uid="{00000000-0005-0000-0000-0000FD270000}"/>
    <cellStyle name="20% - uthevingsfarge 2 3 3 2_3. Chng in credit spreads" xfId="10241" xr:uid="{00000000-0005-0000-0000-0000FE270000}"/>
    <cellStyle name="20% - uthevingsfarge 2 3 3 3" xfId="10242" xr:uid="{00000000-0005-0000-0000-0000FF270000}"/>
    <cellStyle name="20% - uthevingsfarge 2 3 3 3 2" xfId="10243" xr:uid="{00000000-0005-0000-0000-000000280000}"/>
    <cellStyle name="20% - uthevingsfarge 2 3 3 3 2 2" xfId="10244" xr:uid="{00000000-0005-0000-0000-000001280000}"/>
    <cellStyle name="20% - uthevingsfarge 2 3 3 3 2 2 2" xfId="10245" xr:uid="{00000000-0005-0000-0000-000002280000}"/>
    <cellStyle name="20% - uthevingsfarge 2 3 3 3 2 2 2 2" xfId="10246" xr:uid="{00000000-0005-0000-0000-000003280000}"/>
    <cellStyle name="20% - uthevingsfarge 2 3 3 3 2 2 2 2 2" xfId="10247" xr:uid="{00000000-0005-0000-0000-000004280000}"/>
    <cellStyle name="20% - uthevingsfarge 2 3 3 3 2 2 2 3" xfId="10248" xr:uid="{00000000-0005-0000-0000-000005280000}"/>
    <cellStyle name="20% - uthevingsfarge 2 3 3 3 2 2 3" xfId="10249" xr:uid="{00000000-0005-0000-0000-000006280000}"/>
    <cellStyle name="20% - uthevingsfarge 2 3 3 3 2 2 3 2" xfId="10250" xr:uid="{00000000-0005-0000-0000-000007280000}"/>
    <cellStyle name="20% - uthevingsfarge 2 3 3 3 2 2 4" xfId="10251" xr:uid="{00000000-0005-0000-0000-000008280000}"/>
    <cellStyle name="20% - uthevingsfarge 2 3 3 3 2 3" xfId="10252" xr:uid="{00000000-0005-0000-0000-000009280000}"/>
    <cellStyle name="20% - uthevingsfarge 2 3 3 3 2 3 2" xfId="10253" xr:uid="{00000000-0005-0000-0000-00000A280000}"/>
    <cellStyle name="20% - uthevingsfarge 2 3 3 3 2 3 2 2" xfId="10254" xr:uid="{00000000-0005-0000-0000-00000B280000}"/>
    <cellStyle name="20% - uthevingsfarge 2 3 3 3 2 3 3" xfId="10255" xr:uid="{00000000-0005-0000-0000-00000C280000}"/>
    <cellStyle name="20% - uthevingsfarge 2 3 3 3 2 4" xfId="10256" xr:uid="{00000000-0005-0000-0000-00000D280000}"/>
    <cellStyle name="20% - uthevingsfarge 2 3 3 3 2 4 2" xfId="10257" xr:uid="{00000000-0005-0000-0000-00000E280000}"/>
    <cellStyle name="20% - uthevingsfarge 2 3 3 3 2 5" xfId="10258" xr:uid="{00000000-0005-0000-0000-00000F280000}"/>
    <cellStyle name="20% - uthevingsfarge 2 3 3 3 2_Innskuddsdekning" xfId="10259" xr:uid="{00000000-0005-0000-0000-000010280000}"/>
    <cellStyle name="20% - uthevingsfarge 2 3 3 3 3" xfId="10260" xr:uid="{00000000-0005-0000-0000-000011280000}"/>
    <cellStyle name="20% - uthevingsfarge 2 3 3 3 3 2" xfId="10261" xr:uid="{00000000-0005-0000-0000-000012280000}"/>
    <cellStyle name="20% - uthevingsfarge 2 3 3 3 3 2 2" xfId="10262" xr:uid="{00000000-0005-0000-0000-000013280000}"/>
    <cellStyle name="20% - uthevingsfarge 2 3 3 3 3 2 2 2" xfId="10263" xr:uid="{00000000-0005-0000-0000-000014280000}"/>
    <cellStyle name="20% - uthevingsfarge 2 3 3 3 3 2 3" xfId="10264" xr:uid="{00000000-0005-0000-0000-000015280000}"/>
    <cellStyle name="20% - uthevingsfarge 2 3 3 3 3 3" xfId="10265" xr:uid="{00000000-0005-0000-0000-000016280000}"/>
    <cellStyle name="20% - uthevingsfarge 2 3 3 3 3 3 2" xfId="10266" xr:uid="{00000000-0005-0000-0000-000017280000}"/>
    <cellStyle name="20% - uthevingsfarge 2 3 3 3 3 4" xfId="10267" xr:uid="{00000000-0005-0000-0000-000018280000}"/>
    <cellStyle name="20% - uthevingsfarge 2 3 3 3 4" xfId="10268" xr:uid="{00000000-0005-0000-0000-000019280000}"/>
    <cellStyle name="20% - uthevingsfarge 2 3 3 3 4 2" xfId="10269" xr:uid="{00000000-0005-0000-0000-00001A280000}"/>
    <cellStyle name="20% - uthevingsfarge 2 3 3 3 4 2 2" xfId="10270" xr:uid="{00000000-0005-0000-0000-00001B280000}"/>
    <cellStyle name="20% - uthevingsfarge 2 3 3 3 4 3" xfId="10271" xr:uid="{00000000-0005-0000-0000-00001C280000}"/>
    <cellStyle name="20% - uthevingsfarge 2 3 3 3 5" xfId="10272" xr:uid="{00000000-0005-0000-0000-00001D280000}"/>
    <cellStyle name="20% - uthevingsfarge 2 3 3 3 5 2" xfId="10273" xr:uid="{00000000-0005-0000-0000-00001E280000}"/>
    <cellStyle name="20% - uthevingsfarge 2 3 3 3 6" xfId="10274" xr:uid="{00000000-0005-0000-0000-00001F280000}"/>
    <cellStyle name="20% - uthevingsfarge 2 3 3 3_3. Chng in credit spreads" xfId="10275" xr:uid="{00000000-0005-0000-0000-000020280000}"/>
    <cellStyle name="20% - uthevingsfarge 2 3 3 4" xfId="10276" xr:uid="{00000000-0005-0000-0000-000021280000}"/>
    <cellStyle name="20% - uthevingsfarge 2 3 3 4 2" xfId="10277" xr:uid="{00000000-0005-0000-0000-000022280000}"/>
    <cellStyle name="20% - uthevingsfarge 2 3 3 4 2 2" xfId="10278" xr:uid="{00000000-0005-0000-0000-000023280000}"/>
    <cellStyle name="20% - uthevingsfarge 2 3 3 4 2 2 2" xfId="10279" xr:uid="{00000000-0005-0000-0000-000024280000}"/>
    <cellStyle name="20% - uthevingsfarge 2 3 3 4 2 2 2 2" xfId="10280" xr:uid="{00000000-0005-0000-0000-000025280000}"/>
    <cellStyle name="20% - uthevingsfarge 2 3 3 4 2 2 2 2 2" xfId="10281" xr:uid="{00000000-0005-0000-0000-000026280000}"/>
    <cellStyle name="20% - uthevingsfarge 2 3 3 4 2 2 2 3" xfId="10282" xr:uid="{00000000-0005-0000-0000-000027280000}"/>
    <cellStyle name="20% - uthevingsfarge 2 3 3 4 2 2 3" xfId="10283" xr:uid="{00000000-0005-0000-0000-000028280000}"/>
    <cellStyle name="20% - uthevingsfarge 2 3 3 4 2 2 3 2" xfId="10284" xr:uid="{00000000-0005-0000-0000-000029280000}"/>
    <cellStyle name="20% - uthevingsfarge 2 3 3 4 2 2 4" xfId="10285" xr:uid="{00000000-0005-0000-0000-00002A280000}"/>
    <cellStyle name="20% - uthevingsfarge 2 3 3 4 2 3" xfId="10286" xr:uid="{00000000-0005-0000-0000-00002B280000}"/>
    <cellStyle name="20% - uthevingsfarge 2 3 3 4 2 3 2" xfId="10287" xr:uid="{00000000-0005-0000-0000-00002C280000}"/>
    <cellStyle name="20% - uthevingsfarge 2 3 3 4 2 3 2 2" xfId="10288" xr:uid="{00000000-0005-0000-0000-00002D280000}"/>
    <cellStyle name="20% - uthevingsfarge 2 3 3 4 2 3 3" xfId="10289" xr:uid="{00000000-0005-0000-0000-00002E280000}"/>
    <cellStyle name="20% - uthevingsfarge 2 3 3 4 2 4" xfId="10290" xr:uid="{00000000-0005-0000-0000-00002F280000}"/>
    <cellStyle name="20% - uthevingsfarge 2 3 3 4 2 4 2" xfId="10291" xr:uid="{00000000-0005-0000-0000-000030280000}"/>
    <cellStyle name="20% - uthevingsfarge 2 3 3 4 2 5" xfId="10292" xr:uid="{00000000-0005-0000-0000-000031280000}"/>
    <cellStyle name="20% - uthevingsfarge 2 3 3 4 2_Innskuddsdekning" xfId="10293" xr:uid="{00000000-0005-0000-0000-000032280000}"/>
    <cellStyle name="20% - uthevingsfarge 2 3 3 4 3" xfId="10294" xr:uid="{00000000-0005-0000-0000-000033280000}"/>
    <cellStyle name="20% - uthevingsfarge 2 3 3 4 3 2" xfId="10295" xr:uid="{00000000-0005-0000-0000-000034280000}"/>
    <cellStyle name="20% - uthevingsfarge 2 3 3 4 3 2 2" xfId="10296" xr:uid="{00000000-0005-0000-0000-000035280000}"/>
    <cellStyle name="20% - uthevingsfarge 2 3 3 4 3 2 2 2" xfId="10297" xr:uid="{00000000-0005-0000-0000-000036280000}"/>
    <cellStyle name="20% - uthevingsfarge 2 3 3 4 3 2 3" xfId="10298" xr:uid="{00000000-0005-0000-0000-000037280000}"/>
    <cellStyle name="20% - uthevingsfarge 2 3 3 4 3 3" xfId="10299" xr:uid="{00000000-0005-0000-0000-000038280000}"/>
    <cellStyle name="20% - uthevingsfarge 2 3 3 4 3 3 2" xfId="10300" xr:uid="{00000000-0005-0000-0000-000039280000}"/>
    <cellStyle name="20% - uthevingsfarge 2 3 3 4 3 4" xfId="10301" xr:uid="{00000000-0005-0000-0000-00003A280000}"/>
    <cellStyle name="20% - uthevingsfarge 2 3 3 4 4" xfId="10302" xr:uid="{00000000-0005-0000-0000-00003B280000}"/>
    <cellStyle name="20% - uthevingsfarge 2 3 3 4 4 2" xfId="10303" xr:uid="{00000000-0005-0000-0000-00003C280000}"/>
    <cellStyle name="20% - uthevingsfarge 2 3 3 4 4 2 2" xfId="10304" xr:uid="{00000000-0005-0000-0000-00003D280000}"/>
    <cellStyle name="20% - uthevingsfarge 2 3 3 4 4 3" xfId="10305" xr:uid="{00000000-0005-0000-0000-00003E280000}"/>
    <cellStyle name="20% - uthevingsfarge 2 3 3 4 5" xfId="10306" xr:uid="{00000000-0005-0000-0000-00003F280000}"/>
    <cellStyle name="20% - uthevingsfarge 2 3 3 4 5 2" xfId="10307" xr:uid="{00000000-0005-0000-0000-000040280000}"/>
    <cellStyle name="20% - uthevingsfarge 2 3 3 4 6" xfId="10308" xr:uid="{00000000-0005-0000-0000-000041280000}"/>
    <cellStyle name="20% - uthevingsfarge 2 3 3 4_3. Chng in credit spreads" xfId="10309" xr:uid="{00000000-0005-0000-0000-000042280000}"/>
    <cellStyle name="20% - uthevingsfarge 2 3 3 5" xfId="10310" xr:uid="{00000000-0005-0000-0000-000043280000}"/>
    <cellStyle name="20% - uthevingsfarge 2 3 3 5 2" xfId="10311" xr:uid="{00000000-0005-0000-0000-000044280000}"/>
    <cellStyle name="20% - uthevingsfarge 2 3 3 5 2 2" xfId="10312" xr:uid="{00000000-0005-0000-0000-000045280000}"/>
    <cellStyle name="20% - uthevingsfarge 2 3 3 5 2 2 2" xfId="10313" xr:uid="{00000000-0005-0000-0000-000046280000}"/>
    <cellStyle name="20% - uthevingsfarge 2 3 3 5 2 2 2 2" xfId="10314" xr:uid="{00000000-0005-0000-0000-000047280000}"/>
    <cellStyle name="20% - uthevingsfarge 2 3 3 5 2 2 3" xfId="10315" xr:uid="{00000000-0005-0000-0000-000048280000}"/>
    <cellStyle name="20% - uthevingsfarge 2 3 3 5 2 3" xfId="10316" xr:uid="{00000000-0005-0000-0000-000049280000}"/>
    <cellStyle name="20% - uthevingsfarge 2 3 3 5 2 3 2" xfId="10317" xr:uid="{00000000-0005-0000-0000-00004A280000}"/>
    <cellStyle name="20% - uthevingsfarge 2 3 3 5 2 4" xfId="10318" xr:uid="{00000000-0005-0000-0000-00004B280000}"/>
    <cellStyle name="20% - uthevingsfarge 2 3 3 5 3" xfId="10319" xr:uid="{00000000-0005-0000-0000-00004C280000}"/>
    <cellStyle name="20% - uthevingsfarge 2 3 3 5 3 2" xfId="10320" xr:uid="{00000000-0005-0000-0000-00004D280000}"/>
    <cellStyle name="20% - uthevingsfarge 2 3 3 5 3 2 2" xfId="10321" xr:uid="{00000000-0005-0000-0000-00004E280000}"/>
    <cellStyle name="20% - uthevingsfarge 2 3 3 5 3 3" xfId="10322" xr:uid="{00000000-0005-0000-0000-00004F280000}"/>
    <cellStyle name="20% - uthevingsfarge 2 3 3 5 4" xfId="10323" xr:uid="{00000000-0005-0000-0000-000050280000}"/>
    <cellStyle name="20% - uthevingsfarge 2 3 3 5 4 2" xfId="10324" xr:uid="{00000000-0005-0000-0000-000051280000}"/>
    <cellStyle name="20% - uthevingsfarge 2 3 3 5 5" xfId="10325" xr:uid="{00000000-0005-0000-0000-000052280000}"/>
    <cellStyle name="20% - uthevingsfarge 2 3 3 5_Innskuddsdekning" xfId="10326" xr:uid="{00000000-0005-0000-0000-000053280000}"/>
    <cellStyle name="20% - uthevingsfarge 2 3 3 6" xfId="10327" xr:uid="{00000000-0005-0000-0000-000054280000}"/>
    <cellStyle name="20% - uthevingsfarge 2 3 3 6 2" xfId="10328" xr:uid="{00000000-0005-0000-0000-000055280000}"/>
    <cellStyle name="20% - uthevingsfarge 2 3 3 6 2 2" xfId="10329" xr:uid="{00000000-0005-0000-0000-000056280000}"/>
    <cellStyle name="20% - uthevingsfarge 2 3 3 6 2 2 2" xfId="10330" xr:uid="{00000000-0005-0000-0000-000057280000}"/>
    <cellStyle name="20% - uthevingsfarge 2 3 3 6 2 3" xfId="10331" xr:uid="{00000000-0005-0000-0000-000058280000}"/>
    <cellStyle name="20% - uthevingsfarge 2 3 3 6 3" xfId="10332" xr:uid="{00000000-0005-0000-0000-000059280000}"/>
    <cellStyle name="20% - uthevingsfarge 2 3 3 6 3 2" xfId="10333" xr:uid="{00000000-0005-0000-0000-00005A280000}"/>
    <cellStyle name="20% - uthevingsfarge 2 3 3 6 4" xfId="10334" xr:uid="{00000000-0005-0000-0000-00005B280000}"/>
    <cellStyle name="20% - uthevingsfarge 2 3 3 7" xfId="10335" xr:uid="{00000000-0005-0000-0000-00005C280000}"/>
    <cellStyle name="20% - uthevingsfarge 2 3 3 7 2" xfId="10336" xr:uid="{00000000-0005-0000-0000-00005D280000}"/>
    <cellStyle name="20% - uthevingsfarge 2 3 3 7 2 2" xfId="10337" xr:uid="{00000000-0005-0000-0000-00005E280000}"/>
    <cellStyle name="20% - uthevingsfarge 2 3 3 7 3" xfId="10338" xr:uid="{00000000-0005-0000-0000-00005F280000}"/>
    <cellStyle name="20% - uthevingsfarge 2 3 3 8" xfId="10339" xr:uid="{00000000-0005-0000-0000-000060280000}"/>
    <cellStyle name="20% - uthevingsfarge 2 3 3 8 2" xfId="10340" xr:uid="{00000000-0005-0000-0000-000061280000}"/>
    <cellStyle name="20% - uthevingsfarge 2 3 3 9" xfId="10341" xr:uid="{00000000-0005-0000-0000-000062280000}"/>
    <cellStyle name="20% - uthevingsfarge 2 3 3_3. Chng in credit spreads" xfId="10342" xr:uid="{00000000-0005-0000-0000-000063280000}"/>
    <cellStyle name="20% - uthevingsfarge 2 3 4" xfId="10343" xr:uid="{00000000-0005-0000-0000-000064280000}"/>
    <cellStyle name="20% - uthevingsfarge 2 3 4 2" xfId="10344" xr:uid="{00000000-0005-0000-0000-000065280000}"/>
    <cellStyle name="20% - uthevingsfarge 2 3 4 2 2" xfId="10345" xr:uid="{00000000-0005-0000-0000-000066280000}"/>
    <cellStyle name="20% - uthevingsfarge 2 3 4 2 2 2" xfId="10346" xr:uid="{00000000-0005-0000-0000-000067280000}"/>
    <cellStyle name="20% - uthevingsfarge 2 3 4 2 2 2 2" xfId="10347" xr:uid="{00000000-0005-0000-0000-000068280000}"/>
    <cellStyle name="20% - uthevingsfarge 2 3 4 2 2 2 2 2" xfId="10348" xr:uid="{00000000-0005-0000-0000-000069280000}"/>
    <cellStyle name="20% - uthevingsfarge 2 3 4 2 2 2 2 2 2" xfId="10349" xr:uid="{00000000-0005-0000-0000-00006A280000}"/>
    <cellStyle name="20% - uthevingsfarge 2 3 4 2 2 2 2 3" xfId="10350" xr:uid="{00000000-0005-0000-0000-00006B280000}"/>
    <cellStyle name="20% - uthevingsfarge 2 3 4 2 2 2 3" xfId="10351" xr:uid="{00000000-0005-0000-0000-00006C280000}"/>
    <cellStyle name="20% - uthevingsfarge 2 3 4 2 2 2 3 2" xfId="10352" xr:uid="{00000000-0005-0000-0000-00006D280000}"/>
    <cellStyle name="20% - uthevingsfarge 2 3 4 2 2 2 4" xfId="10353" xr:uid="{00000000-0005-0000-0000-00006E280000}"/>
    <cellStyle name="20% - uthevingsfarge 2 3 4 2 2 3" xfId="10354" xr:uid="{00000000-0005-0000-0000-00006F280000}"/>
    <cellStyle name="20% - uthevingsfarge 2 3 4 2 2 3 2" xfId="10355" xr:uid="{00000000-0005-0000-0000-000070280000}"/>
    <cellStyle name="20% - uthevingsfarge 2 3 4 2 2 3 2 2" xfId="10356" xr:uid="{00000000-0005-0000-0000-000071280000}"/>
    <cellStyle name="20% - uthevingsfarge 2 3 4 2 2 3 3" xfId="10357" xr:uid="{00000000-0005-0000-0000-000072280000}"/>
    <cellStyle name="20% - uthevingsfarge 2 3 4 2 2 4" xfId="10358" xr:uid="{00000000-0005-0000-0000-000073280000}"/>
    <cellStyle name="20% - uthevingsfarge 2 3 4 2 2 4 2" xfId="10359" xr:uid="{00000000-0005-0000-0000-000074280000}"/>
    <cellStyle name="20% - uthevingsfarge 2 3 4 2 2 5" xfId="10360" xr:uid="{00000000-0005-0000-0000-000075280000}"/>
    <cellStyle name="20% - uthevingsfarge 2 3 4 2 2_Innskuddsdekning" xfId="10361" xr:uid="{00000000-0005-0000-0000-000076280000}"/>
    <cellStyle name="20% - uthevingsfarge 2 3 4 2 3" xfId="10362" xr:uid="{00000000-0005-0000-0000-000077280000}"/>
    <cellStyle name="20% - uthevingsfarge 2 3 4 2 3 2" xfId="10363" xr:uid="{00000000-0005-0000-0000-000078280000}"/>
    <cellStyle name="20% - uthevingsfarge 2 3 4 2 3 2 2" xfId="10364" xr:uid="{00000000-0005-0000-0000-000079280000}"/>
    <cellStyle name="20% - uthevingsfarge 2 3 4 2 3 2 2 2" xfId="10365" xr:uid="{00000000-0005-0000-0000-00007A280000}"/>
    <cellStyle name="20% - uthevingsfarge 2 3 4 2 3 2 3" xfId="10366" xr:uid="{00000000-0005-0000-0000-00007B280000}"/>
    <cellStyle name="20% - uthevingsfarge 2 3 4 2 3 3" xfId="10367" xr:uid="{00000000-0005-0000-0000-00007C280000}"/>
    <cellStyle name="20% - uthevingsfarge 2 3 4 2 3 3 2" xfId="10368" xr:uid="{00000000-0005-0000-0000-00007D280000}"/>
    <cellStyle name="20% - uthevingsfarge 2 3 4 2 3 4" xfId="10369" xr:uid="{00000000-0005-0000-0000-00007E280000}"/>
    <cellStyle name="20% - uthevingsfarge 2 3 4 2 4" xfId="10370" xr:uid="{00000000-0005-0000-0000-00007F280000}"/>
    <cellStyle name="20% - uthevingsfarge 2 3 4 2 4 2" xfId="10371" xr:uid="{00000000-0005-0000-0000-000080280000}"/>
    <cellStyle name="20% - uthevingsfarge 2 3 4 2 4 2 2" xfId="10372" xr:uid="{00000000-0005-0000-0000-000081280000}"/>
    <cellStyle name="20% - uthevingsfarge 2 3 4 2 4 3" xfId="10373" xr:uid="{00000000-0005-0000-0000-000082280000}"/>
    <cellStyle name="20% - uthevingsfarge 2 3 4 2 5" xfId="10374" xr:uid="{00000000-0005-0000-0000-000083280000}"/>
    <cellStyle name="20% - uthevingsfarge 2 3 4 2 5 2" xfId="10375" xr:uid="{00000000-0005-0000-0000-000084280000}"/>
    <cellStyle name="20% - uthevingsfarge 2 3 4 2 6" xfId="10376" xr:uid="{00000000-0005-0000-0000-000085280000}"/>
    <cellStyle name="20% - uthevingsfarge 2 3 4 2_3. Chng in credit spreads" xfId="10377" xr:uid="{00000000-0005-0000-0000-000086280000}"/>
    <cellStyle name="20% - uthevingsfarge 2 3 4 3" xfId="10378" xr:uid="{00000000-0005-0000-0000-000087280000}"/>
    <cellStyle name="20% - uthevingsfarge 2 3 4 3 2" xfId="10379" xr:uid="{00000000-0005-0000-0000-000088280000}"/>
    <cellStyle name="20% - uthevingsfarge 2 3 4 3 2 2" xfId="10380" xr:uid="{00000000-0005-0000-0000-000089280000}"/>
    <cellStyle name="20% - uthevingsfarge 2 3 4 3 2 2 2" xfId="10381" xr:uid="{00000000-0005-0000-0000-00008A280000}"/>
    <cellStyle name="20% - uthevingsfarge 2 3 4 3 2 2 2 2" xfId="10382" xr:uid="{00000000-0005-0000-0000-00008B280000}"/>
    <cellStyle name="20% - uthevingsfarge 2 3 4 3 2 2 2 2 2" xfId="10383" xr:uid="{00000000-0005-0000-0000-00008C280000}"/>
    <cellStyle name="20% - uthevingsfarge 2 3 4 3 2 2 2 3" xfId="10384" xr:uid="{00000000-0005-0000-0000-00008D280000}"/>
    <cellStyle name="20% - uthevingsfarge 2 3 4 3 2 2 3" xfId="10385" xr:uid="{00000000-0005-0000-0000-00008E280000}"/>
    <cellStyle name="20% - uthevingsfarge 2 3 4 3 2 2 3 2" xfId="10386" xr:uid="{00000000-0005-0000-0000-00008F280000}"/>
    <cellStyle name="20% - uthevingsfarge 2 3 4 3 2 2 4" xfId="10387" xr:uid="{00000000-0005-0000-0000-000090280000}"/>
    <cellStyle name="20% - uthevingsfarge 2 3 4 3 2 3" xfId="10388" xr:uid="{00000000-0005-0000-0000-000091280000}"/>
    <cellStyle name="20% - uthevingsfarge 2 3 4 3 2 3 2" xfId="10389" xr:uid="{00000000-0005-0000-0000-000092280000}"/>
    <cellStyle name="20% - uthevingsfarge 2 3 4 3 2 3 2 2" xfId="10390" xr:uid="{00000000-0005-0000-0000-000093280000}"/>
    <cellStyle name="20% - uthevingsfarge 2 3 4 3 2 3 3" xfId="10391" xr:uid="{00000000-0005-0000-0000-000094280000}"/>
    <cellStyle name="20% - uthevingsfarge 2 3 4 3 2 4" xfId="10392" xr:uid="{00000000-0005-0000-0000-000095280000}"/>
    <cellStyle name="20% - uthevingsfarge 2 3 4 3 2 4 2" xfId="10393" xr:uid="{00000000-0005-0000-0000-000096280000}"/>
    <cellStyle name="20% - uthevingsfarge 2 3 4 3 2 5" xfId="10394" xr:uid="{00000000-0005-0000-0000-000097280000}"/>
    <cellStyle name="20% - uthevingsfarge 2 3 4 3 2_Innskuddsdekning" xfId="10395" xr:uid="{00000000-0005-0000-0000-000098280000}"/>
    <cellStyle name="20% - uthevingsfarge 2 3 4 3 3" xfId="10396" xr:uid="{00000000-0005-0000-0000-000099280000}"/>
    <cellStyle name="20% - uthevingsfarge 2 3 4 3 3 2" xfId="10397" xr:uid="{00000000-0005-0000-0000-00009A280000}"/>
    <cellStyle name="20% - uthevingsfarge 2 3 4 3 3 2 2" xfId="10398" xr:uid="{00000000-0005-0000-0000-00009B280000}"/>
    <cellStyle name="20% - uthevingsfarge 2 3 4 3 3 2 2 2" xfId="10399" xr:uid="{00000000-0005-0000-0000-00009C280000}"/>
    <cellStyle name="20% - uthevingsfarge 2 3 4 3 3 2 3" xfId="10400" xr:uid="{00000000-0005-0000-0000-00009D280000}"/>
    <cellStyle name="20% - uthevingsfarge 2 3 4 3 3 3" xfId="10401" xr:uid="{00000000-0005-0000-0000-00009E280000}"/>
    <cellStyle name="20% - uthevingsfarge 2 3 4 3 3 3 2" xfId="10402" xr:uid="{00000000-0005-0000-0000-00009F280000}"/>
    <cellStyle name="20% - uthevingsfarge 2 3 4 3 3 4" xfId="10403" xr:uid="{00000000-0005-0000-0000-0000A0280000}"/>
    <cellStyle name="20% - uthevingsfarge 2 3 4 3 4" xfId="10404" xr:uid="{00000000-0005-0000-0000-0000A1280000}"/>
    <cellStyle name="20% - uthevingsfarge 2 3 4 3 4 2" xfId="10405" xr:uid="{00000000-0005-0000-0000-0000A2280000}"/>
    <cellStyle name="20% - uthevingsfarge 2 3 4 3 4 2 2" xfId="10406" xr:uid="{00000000-0005-0000-0000-0000A3280000}"/>
    <cellStyle name="20% - uthevingsfarge 2 3 4 3 4 3" xfId="10407" xr:uid="{00000000-0005-0000-0000-0000A4280000}"/>
    <cellStyle name="20% - uthevingsfarge 2 3 4 3 5" xfId="10408" xr:uid="{00000000-0005-0000-0000-0000A5280000}"/>
    <cellStyle name="20% - uthevingsfarge 2 3 4 3 5 2" xfId="10409" xr:uid="{00000000-0005-0000-0000-0000A6280000}"/>
    <cellStyle name="20% - uthevingsfarge 2 3 4 3 6" xfId="10410" xr:uid="{00000000-0005-0000-0000-0000A7280000}"/>
    <cellStyle name="20% - uthevingsfarge 2 3 4 3_3. Chng in credit spreads" xfId="10411" xr:uid="{00000000-0005-0000-0000-0000A8280000}"/>
    <cellStyle name="20% - uthevingsfarge 2 3 4 4" xfId="10412" xr:uid="{00000000-0005-0000-0000-0000A9280000}"/>
    <cellStyle name="20% - uthevingsfarge 2 3 4 4 2" xfId="10413" xr:uid="{00000000-0005-0000-0000-0000AA280000}"/>
    <cellStyle name="20% - uthevingsfarge 2 3 4 4 2 2" xfId="10414" xr:uid="{00000000-0005-0000-0000-0000AB280000}"/>
    <cellStyle name="20% - uthevingsfarge 2 3 4 4 2 2 2" xfId="10415" xr:uid="{00000000-0005-0000-0000-0000AC280000}"/>
    <cellStyle name="20% - uthevingsfarge 2 3 4 4 2 2 2 2" xfId="10416" xr:uid="{00000000-0005-0000-0000-0000AD280000}"/>
    <cellStyle name="20% - uthevingsfarge 2 3 4 4 2 2 3" xfId="10417" xr:uid="{00000000-0005-0000-0000-0000AE280000}"/>
    <cellStyle name="20% - uthevingsfarge 2 3 4 4 2 3" xfId="10418" xr:uid="{00000000-0005-0000-0000-0000AF280000}"/>
    <cellStyle name="20% - uthevingsfarge 2 3 4 4 2 3 2" xfId="10419" xr:uid="{00000000-0005-0000-0000-0000B0280000}"/>
    <cellStyle name="20% - uthevingsfarge 2 3 4 4 2 4" xfId="10420" xr:uid="{00000000-0005-0000-0000-0000B1280000}"/>
    <cellStyle name="20% - uthevingsfarge 2 3 4 4 3" xfId="10421" xr:uid="{00000000-0005-0000-0000-0000B2280000}"/>
    <cellStyle name="20% - uthevingsfarge 2 3 4 4 3 2" xfId="10422" xr:uid="{00000000-0005-0000-0000-0000B3280000}"/>
    <cellStyle name="20% - uthevingsfarge 2 3 4 4 3 2 2" xfId="10423" xr:uid="{00000000-0005-0000-0000-0000B4280000}"/>
    <cellStyle name="20% - uthevingsfarge 2 3 4 4 3 3" xfId="10424" xr:uid="{00000000-0005-0000-0000-0000B5280000}"/>
    <cellStyle name="20% - uthevingsfarge 2 3 4 4 4" xfId="10425" xr:uid="{00000000-0005-0000-0000-0000B6280000}"/>
    <cellStyle name="20% - uthevingsfarge 2 3 4 4 4 2" xfId="10426" xr:uid="{00000000-0005-0000-0000-0000B7280000}"/>
    <cellStyle name="20% - uthevingsfarge 2 3 4 4 5" xfId="10427" xr:uid="{00000000-0005-0000-0000-0000B8280000}"/>
    <cellStyle name="20% - uthevingsfarge 2 3 4 4_Innskuddsdekning" xfId="10428" xr:uid="{00000000-0005-0000-0000-0000B9280000}"/>
    <cellStyle name="20% - uthevingsfarge 2 3 4 5" xfId="10429" xr:uid="{00000000-0005-0000-0000-0000BA280000}"/>
    <cellStyle name="20% - uthevingsfarge 2 3 4 5 2" xfId="10430" xr:uid="{00000000-0005-0000-0000-0000BB280000}"/>
    <cellStyle name="20% - uthevingsfarge 2 3 4 5 2 2" xfId="10431" xr:uid="{00000000-0005-0000-0000-0000BC280000}"/>
    <cellStyle name="20% - uthevingsfarge 2 3 4 5 2 2 2" xfId="10432" xr:uid="{00000000-0005-0000-0000-0000BD280000}"/>
    <cellStyle name="20% - uthevingsfarge 2 3 4 5 2 3" xfId="10433" xr:uid="{00000000-0005-0000-0000-0000BE280000}"/>
    <cellStyle name="20% - uthevingsfarge 2 3 4 5 3" xfId="10434" xr:uid="{00000000-0005-0000-0000-0000BF280000}"/>
    <cellStyle name="20% - uthevingsfarge 2 3 4 5 3 2" xfId="10435" xr:uid="{00000000-0005-0000-0000-0000C0280000}"/>
    <cellStyle name="20% - uthevingsfarge 2 3 4 5 4" xfId="10436" xr:uid="{00000000-0005-0000-0000-0000C1280000}"/>
    <cellStyle name="20% - uthevingsfarge 2 3 4 6" xfId="10437" xr:uid="{00000000-0005-0000-0000-0000C2280000}"/>
    <cellStyle name="20% - uthevingsfarge 2 3 4 6 2" xfId="10438" xr:uid="{00000000-0005-0000-0000-0000C3280000}"/>
    <cellStyle name="20% - uthevingsfarge 2 3 4 6 2 2" xfId="10439" xr:uid="{00000000-0005-0000-0000-0000C4280000}"/>
    <cellStyle name="20% - uthevingsfarge 2 3 4 6 3" xfId="10440" xr:uid="{00000000-0005-0000-0000-0000C5280000}"/>
    <cellStyle name="20% - uthevingsfarge 2 3 4 7" xfId="10441" xr:uid="{00000000-0005-0000-0000-0000C6280000}"/>
    <cellStyle name="20% - uthevingsfarge 2 3 4 7 2" xfId="10442" xr:uid="{00000000-0005-0000-0000-0000C7280000}"/>
    <cellStyle name="20% - uthevingsfarge 2 3 4 8" xfId="10443" xr:uid="{00000000-0005-0000-0000-0000C8280000}"/>
    <cellStyle name="20% - uthevingsfarge 2 3 4_3. Chng in credit spreads" xfId="10444" xr:uid="{00000000-0005-0000-0000-0000C9280000}"/>
    <cellStyle name="20% - uthevingsfarge 2 3 5" xfId="10445" xr:uid="{00000000-0005-0000-0000-0000CA280000}"/>
    <cellStyle name="20% - uthevingsfarge 2 3 5 2" xfId="10446" xr:uid="{00000000-0005-0000-0000-0000CB280000}"/>
    <cellStyle name="20% - uthevingsfarge 2 3 5 2 2" xfId="10447" xr:uid="{00000000-0005-0000-0000-0000CC280000}"/>
    <cellStyle name="20% - uthevingsfarge 2 3 5 2 2 2" xfId="10448" xr:uid="{00000000-0005-0000-0000-0000CD280000}"/>
    <cellStyle name="20% - uthevingsfarge 2 3 5 2 2 2 2" xfId="10449" xr:uid="{00000000-0005-0000-0000-0000CE280000}"/>
    <cellStyle name="20% - uthevingsfarge 2 3 5 2 2 2 2 2" xfId="10450" xr:uid="{00000000-0005-0000-0000-0000CF280000}"/>
    <cellStyle name="20% - uthevingsfarge 2 3 5 2 2 2 3" xfId="10451" xr:uid="{00000000-0005-0000-0000-0000D0280000}"/>
    <cellStyle name="20% - uthevingsfarge 2 3 5 2 2 3" xfId="10452" xr:uid="{00000000-0005-0000-0000-0000D1280000}"/>
    <cellStyle name="20% - uthevingsfarge 2 3 5 2 2 3 2" xfId="10453" xr:uid="{00000000-0005-0000-0000-0000D2280000}"/>
    <cellStyle name="20% - uthevingsfarge 2 3 5 2 2 4" xfId="10454" xr:uid="{00000000-0005-0000-0000-0000D3280000}"/>
    <cellStyle name="20% - uthevingsfarge 2 3 5 2 3" xfId="10455" xr:uid="{00000000-0005-0000-0000-0000D4280000}"/>
    <cellStyle name="20% - uthevingsfarge 2 3 5 2 3 2" xfId="10456" xr:uid="{00000000-0005-0000-0000-0000D5280000}"/>
    <cellStyle name="20% - uthevingsfarge 2 3 5 2 3 2 2" xfId="10457" xr:uid="{00000000-0005-0000-0000-0000D6280000}"/>
    <cellStyle name="20% - uthevingsfarge 2 3 5 2 3 3" xfId="10458" xr:uid="{00000000-0005-0000-0000-0000D7280000}"/>
    <cellStyle name="20% - uthevingsfarge 2 3 5 2 4" xfId="10459" xr:uid="{00000000-0005-0000-0000-0000D8280000}"/>
    <cellStyle name="20% - uthevingsfarge 2 3 5 2 4 2" xfId="10460" xr:uid="{00000000-0005-0000-0000-0000D9280000}"/>
    <cellStyle name="20% - uthevingsfarge 2 3 5 2 5" xfId="10461" xr:uid="{00000000-0005-0000-0000-0000DA280000}"/>
    <cellStyle name="20% - uthevingsfarge 2 3 5 2_Innskuddsdekning" xfId="10462" xr:uid="{00000000-0005-0000-0000-0000DB280000}"/>
    <cellStyle name="20% - uthevingsfarge 2 3 5 3" xfId="10463" xr:uid="{00000000-0005-0000-0000-0000DC280000}"/>
    <cellStyle name="20% - uthevingsfarge 2 3 5 3 2" xfId="10464" xr:uid="{00000000-0005-0000-0000-0000DD280000}"/>
    <cellStyle name="20% - uthevingsfarge 2 3 5 3 2 2" xfId="10465" xr:uid="{00000000-0005-0000-0000-0000DE280000}"/>
    <cellStyle name="20% - uthevingsfarge 2 3 5 3 2 2 2" xfId="10466" xr:uid="{00000000-0005-0000-0000-0000DF280000}"/>
    <cellStyle name="20% - uthevingsfarge 2 3 5 3 2 3" xfId="10467" xr:uid="{00000000-0005-0000-0000-0000E0280000}"/>
    <cellStyle name="20% - uthevingsfarge 2 3 5 3 3" xfId="10468" xr:uid="{00000000-0005-0000-0000-0000E1280000}"/>
    <cellStyle name="20% - uthevingsfarge 2 3 5 3 3 2" xfId="10469" xr:uid="{00000000-0005-0000-0000-0000E2280000}"/>
    <cellStyle name="20% - uthevingsfarge 2 3 5 3 4" xfId="10470" xr:uid="{00000000-0005-0000-0000-0000E3280000}"/>
    <cellStyle name="20% - uthevingsfarge 2 3 5 4" xfId="10471" xr:uid="{00000000-0005-0000-0000-0000E4280000}"/>
    <cellStyle name="20% - uthevingsfarge 2 3 5 4 2" xfId="10472" xr:uid="{00000000-0005-0000-0000-0000E5280000}"/>
    <cellStyle name="20% - uthevingsfarge 2 3 5 4 2 2" xfId="10473" xr:uid="{00000000-0005-0000-0000-0000E6280000}"/>
    <cellStyle name="20% - uthevingsfarge 2 3 5 4 3" xfId="10474" xr:uid="{00000000-0005-0000-0000-0000E7280000}"/>
    <cellStyle name="20% - uthevingsfarge 2 3 5 5" xfId="10475" xr:uid="{00000000-0005-0000-0000-0000E8280000}"/>
    <cellStyle name="20% - uthevingsfarge 2 3 5 5 2" xfId="10476" xr:uid="{00000000-0005-0000-0000-0000E9280000}"/>
    <cellStyle name="20% - uthevingsfarge 2 3 5 6" xfId="10477" xr:uid="{00000000-0005-0000-0000-0000EA280000}"/>
    <cellStyle name="20% - uthevingsfarge 2 3 5_3. Chng in credit spreads" xfId="10478" xr:uid="{00000000-0005-0000-0000-0000EB280000}"/>
    <cellStyle name="20% - uthevingsfarge 2 3 6" xfId="10479" xr:uid="{00000000-0005-0000-0000-0000EC280000}"/>
    <cellStyle name="20% - uthevingsfarge 2 3 6 2" xfId="10480" xr:uid="{00000000-0005-0000-0000-0000ED280000}"/>
    <cellStyle name="20% - uthevingsfarge 2 3 6 2 2" xfId="10481" xr:uid="{00000000-0005-0000-0000-0000EE280000}"/>
    <cellStyle name="20% - uthevingsfarge 2 3 6 2 2 2" xfId="10482" xr:uid="{00000000-0005-0000-0000-0000EF280000}"/>
    <cellStyle name="20% - uthevingsfarge 2 3 6 2 2 2 2" xfId="10483" xr:uid="{00000000-0005-0000-0000-0000F0280000}"/>
    <cellStyle name="20% - uthevingsfarge 2 3 6 2 2 2 2 2" xfId="10484" xr:uid="{00000000-0005-0000-0000-0000F1280000}"/>
    <cellStyle name="20% - uthevingsfarge 2 3 6 2 2 2 3" xfId="10485" xr:uid="{00000000-0005-0000-0000-0000F2280000}"/>
    <cellStyle name="20% - uthevingsfarge 2 3 6 2 2 3" xfId="10486" xr:uid="{00000000-0005-0000-0000-0000F3280000}"/>
    <cellStyle name="20% - uthevingsfarge 2 3 6 2 2 3 2" xfId="10487" xr:uid="{00000000-0005-0000-0000-0000F4280000}"/>
    <cellStyle name="20% - uthevingsfarge 2 3 6 2 2 4" xfId="10488" xr:uid="{00000000-0005-0000-0000-0000F5280000}"/>
    <cellStyle name="20% - uthevingsfarge 2 3 6 2 3" xfId="10489" xr:uid="{00000000-0005-0000-0000-0000F6280000}"/>
    <cellStyle name="20% - uthevingsfarge 2 3 6 2 3 2" xfId="10490" xr:uid="{00000000-0005-0000-0000-0000F7280000}"/>
    <cellStyle name="20% - uthevingsfarge 2 3 6 2 3 2 2" xfId="10491" xr:uid="{00000000-0005-0000-0000-0000F8280000}"/>
    <cellStyle name="20% - uthevingsfarge 2 3 6 2 3 3" xfId="10492" xr:uid="{00000000-0005-0000-0000-0000F9280000}"/>
    <cellStyle name="20% - uthevingsfarge 2 3 6 2 4" xfId="10493" xr:uid="{00000000-0005-0000-0000-0000FA280000}"/>
    <cellStyle name="20% - uthevingsfarge 2 3 6 2 4 2" xfId="10494" xr:uid="{00000000-0005-0000-0000-0000FB280000}"/>
    <cellStyle name="20% - uthevingsfarge 2 3 6 2 5" xfId="10495" xr:uid="{00000000-0005-0000-0000-0000FC280000}"/>
    <cellStyle name="20% - uthevingsfarge 2 3 6 2_Innskuddsdekning" xfId="10496" xr:uid="{00000000-0005-0000-0000-0000FD280000}"/>
    <cellStyle name="20% - uthevingsfarge 2 3 6 3" xfId="10497" xr:uid="{00000000-0005-0000-0000-0000FE280000}"/>
    <cellStyle name="20% - uthevingsfarge 2 3 6 3 2" xfId="10498" xr:uid="{00000000-0005-0000-0000-0000FF280000}"/>
    <cellStyle name="20% - uthevingsfarge 2 3 6 3 2 2" xfId="10499" xr:uid="{00000000-0005-0000-0000-000000290000}"/>
    <cellStyle name="20% - uthevingsfarge 2 3 6 3 2 2 2" xfId="10500" xr:uid="{00000000-0005-0000-0000-000001290000}"/>
    <cellStyle name="20% - uthevingsfarge 2 3 6 3 2 3" xfId="10501" xr:uid="{00000000-0005-0000-0000-000002290000}"/>
    <cellStyle name="20% - uthevingsfarge 2 3 6 3 3" xfId="10502" xr:uid="{00000000-0005-0000-0000-000003290000}"/>
    <cellStyle name="20% - uthevingsfarge 2 3 6 3 3 2" xfId="10503" xr:uid="{00000000-0005-0000-0000-000004290000}"/>
    <cellStyle name="20% - uthevingsfarge 2 3 6 3 4" xfId="10504" xr:uid="{00000000-0005-0000-0000-000005290000}"/>
    <cellStyle name="20% - uthevingsfarge 2 3 6 4" xfId="10505" xr:uid="{00000000-0005-0000-0000-000006290000}"/>
    <cellStyle name="20% - uthevingsfarge 2 3 6 4 2" xfId="10506" xr:uid="{00000000-0005-0000-0000-000007290000}"/>
    <cellStyle name="20% - uthevingsfarge 2 3 6 4 2 2" xfId="10507" xr:uid="{00000000-0005-0000-0000-000008290000}"/>
    <cellStyle name="20% - uthevingsfarge 2 3 6 4 3" xfId="10508" xr:uid="{00000000-0005-0000-0000-000009290000}"/>
    <cellStyle name="20% - uthevingsfarge 2 3 6 5" xfId="10509" xr:uid="{00000000-0005-0000-0000-00000A290000}"/>
    <cellStyle name="20% - uthevingsfarge 2 3 6 5 2" xfId="10510" xr:uid="{00000000-0005-0000-0000-00000B290000}"/>
    <cellStyle name="20% - uthevingsfarge 2 3 6 6" xfId="10511" xr:uid="{00000000-0005-0000-0000-00000C290000}"/>
    <cellStyle name="20% - uthevingsfarge 2 3 6_3. Chng in credit spreads" xfId="10512" xr:uid="{00000000-0005-0000-0000-00000D290000}"/>
    <cellStyle name="20% - uthevingsfarge 2 3 7" xfId="10513" xr:uid="{00000000-0005-0000-0000-00000E290000}"/>
    <cellStyle name="20% - uthevingsfarge 2 3 7 2" xfId="10514" xr:uid="{00000000-0005-0000-0000-00000F290000}"/>
    <cellStyle name="20% - uthevingsfarge 2 3 7 2 2" xfId="10515" xr:uid="{00000000-0005-0000-0000-000010290000}"/>
    <cellStyle name="20% - uthevingsfarge 2 3 7 2 2 2" xfId="10516" xr:uid="{00000000-0005-0000-0000-000011290000}"/>
    <cellStyle name="20% - uthevingsfarge 2 3 7 2 2 2 2" xfId="10517" xr:uid="{00000000-0005-0000-0000-000012290000}"/>
    <cellStyle name="20% - uthevingsfarge 2 3 7 2 2 2 2 2" xfId="10518" xr:uid="{00000000-0005-0000-0000-000013290000}"/>
    <cellStyle name="20% - uthevingsfarge 2 3 7 2 2 2 3" xfId="10519" xr:uid="{00000000-0005-0000-0000-000014290000}"/>
    <cellStyle name="20% - uthevingsfarge 2 3 7 2 2 3" xfId="10520" xr:uid="{00000000-0005-0000-0000-000015290000}"/>
    <cellStyle name="20% - uthevingsfarge 2 3 7 2 2 3 2" xfId="10521" xr:uid="{00000000-0005-0000-0000-000016290000}"/>
    <cellStyle name="20% - uthevingsfarge 2 3 7 2 2 4" xfId="10522" xr:uid="{00000000-0005-0000-0000-000017290000}"/>
    <cellStyle name="20% - uthevingsfarge 2 3 7 2 3" xfId="10523" xr:uid="{00000000-0005-0000-0000-000018290000}"/>
    <cellStyle name="20% - uthevingsfarge 2 3 7 2 3 2" xfId="10524" xr:uid="{00000000-0005-0000-0000-000019290000}"/>
    <cellStyle name="20% - uthevingsfarge 2 3 7 2 3 2 2" xfId="10525" xr:uid="{00000000-0005-0000-0000-00001A290000}"/>
    <cellStyle name="20% - uthevingsfarge 2 3 7 2 3 3" xfId="10526" xr:uid="{00000000-0005-0000-0000-00001B290000}"/>
    <cellStyle name="20% - uthevingsfarge 2 3 7 2 4" xfId="10527" xr:uid="{00000000-0005-0000-0000-00001C290000}"/>
    <cellStyle name="20% - uthevingsfarge 2 3 7 2 4 2" xfId="10528" xr:uid="{00000000-0005-0000-0000-00001D290000}"/>
    <cellStyle name="20% - uthevingsfarge 2 3 7 2 5" xfId="10529" xr:uid="{00000000-0005-0000-0000-00001E290000}"/>
    <cellStyle name="20% - uthevingsfarge 2 3 7 2_Innskuddsdekning" xfId="10530" xr:uid="{00000000-0005-0000-0000-00001F290000}"/>
    <cellStyle name="20% - uthevingsfarge 2 3 7 3" xfId="10531" xr:uid="{00000000-0005-0000-0000-000020290000}"/>
    <cellStyle name="20% - uthevingsfarge 2 3 7 3 2" xfId="10532" xr:uid="{00000000-0005-0000-0000-000021290000}"/>
    <cellStyle name="20% - uthevingsfarge 2 3 7 3 2 2" xfId="10533" xr:uid="{00000000-0005-0000-0000-000022290000}"/>
    <cellStyle name="20% - uthevingsfarge 2 3 7 3 2 2 2" xfId="10534" xr:uid="{00000000-0005-0000-0000-000023290000}"/>
    <cellStyle name="20% - uthevingsfarge 2 3 7 3 2 3" xfId="10535" xr:uid="{00000000-0005-0000-0000-000024290000}"/>
    <cellStyle name="20% - uthevingsfarge 2 3 7 3 3" xfId="10536" xr:uid="{00000000-0005-0000-0000-000025290000}"/>
    <cellStyle name="20% - uthevingsfarge 2 3 7 3 3 2" xfId="10537" xr:uid="{00000000-0005-0000-0000-000026290000}"/>
    <cellStyle name="20% - uthevingsfarge 2 3 7 3 4" xfId="10538" xr:uid="{00000000-0005-0000-0000-000027290000}"/>
    <cellStyle name="20% - uthevingsfarge 2 3 7 4" xfId="10539" xr:uid="{00000000-0005-0000-0000-000028290000}"/>
    <cellStyle name="20% - uthevingsfarge 2 3 7 4 2" xfId="10540" xr:uid="{00000000-0005-0000-0000-000029290000}"/>
    <cellStyle name="20% - uthevingsfarge 2 3 7 4 2 2" xfId="10541" xr:uid="{00000000-0005-0000-0000-00002A290000}"/>
    <cellStyle name="20% - uthevingsfarge 2 3 7 4 3" xfId="10542" xr:uid="{00000000-0005-0000-0000-00002B290000}"/>
    <cellStyle name="20% - uthevingsfarge 2 3 7 5" xfId="10543" xr:uid="{00000000-0005-0000-0000-00002C290000}"/>
    <cellStyle name="20% - uthevingsfarge 2 3 7 5 2" xfId="10544" xr:uid="{00000000-0005-0000-0000-00002D290000}"/>
    <cellStyle name="20% - uthevingsfarge 2 3 7 6" xfId="10545" xr:uid="{00000000-0005-0000-0000-00002E290000}"/>
    <cellStyle name="20% - uthevingsfarge 2 3 7_3. Chng in credit spreads" xfId="10546" xr:uid="{00000000-0005-0000-0000-00002F290000}"/>
    <cellStyle name="20% - uthevingsfarge 2 3 8" xfId="10547" xr:uid="{00000000-0005-0000-0000-000030290000}"/>
    <cellStyle name="20% - uthevingsfarge 2 3 9" xfId="10548" xr:uid="{00000000-0005-0000-0000-000031290000}"/>
    <cellStyle name="20% - uthevingsfarge 2 3_BILAG 34-3 Brasil" xfId="10549" xr:uid="{00000000-0005-0000-0000-000032290000}"/>
    <cellStyle name="20% - uthevingsfarge 2 30" xfId="10550" xr:uid="{00000000-0005-0000-0000-000033290000}"/>
    <cellStyle name="20% - uthevingsfarge 2 30 2" xfId="10551" xr:uid="{00000000-0005-0000-0000-000034290000}"/>
    <cellStyle name="20% - uthevingsfarge 2 30 2 2" xfId="10552" xr:uid="{00000000-0005-0000-0000-000035290000}"/>
    <cellStyle name="20% - uthevingsfarge 2 30 2 3" xfId="10553" xr:uid="{00000000-0005-0000-0000-000036290000}"/>
    <cellStyle name="20% - uthevingsfarge 2 30 2_BILAG 34-3 Brasil" xfId="10554" xr:uid="{00000000-0005-0000-0000-000037290000}"/>
    <cellStyle name="20% - uthevingsfarge 2 30 3" xfId="10555" xr:uid="{00000000-0005-0000-0000-000038290000}"/>
    <cellStyle name="20% - uthevingsfarge 2 30 4" xfId="10556" xr:uid="{00000000-0005-0000-0000-000039290000}"/>
    <cellStyle name="20% - uthevingsfarge 2 30_Adj_Income_statement" xfId="10557" xr:uid="{00000000-0005-0000-0000-00003A290000}"/>
    <cellStyle name="20% - uthevingsfarge 2 31" xfId="10558" xr:uid="{00000000-0005-0000-0000-00003B290000}"/>
    <cellStyle name="20% - uthevingsfarge 2 31 2" xfId="10559" xr:uid="{00000000-0005-0000-0000-00003C290000}"/>
    <cellStyle name="20% - uthevingsfarge 2 31 2 2" xfId="10560" xr:uid="{00000000-0005-0000-0000-00003D290000}"/>
    <cellStyle name="20% - uthevingsfarge 2 31 2 3" xfId="10561" xr:uid="{00000000-0005-0000-0000-00003E290000}"/>
    <cellStyle name="20% - uthevingsfarge 2 31 2_BILAG 34-3 Brasil" xfId="10562" xr:uid="{00000000-0005-0000-0000-00003F290000}"/>
    <cellStyle name="20% - uthevingsfarge 2 31 3" xfId="10563" xr:uid="{00000000-0005-0000-0000-000040290000}"/>
    <cellStyle name="20% - uthevingsfarge 2 31 4" xfId="10564" xr:uid="{00000000-0005-0000-0000-000041290000}"/>
    <cellStyle name="20% - uthevingsfarge 2 31_Adj_Income_statement" xfId="10565" xr:uid="{00000000-0005-0000-0000-000042290000}"/>
    <cellStyle name="20% - uthevingsfarge 2 32" xfId="10566" xr:uid="{00000000-0005-0000-0000-000043290000}"/>
    <cellStyle name="20% - uthevingsfarge 2 32 2" xfId="10567" xr:uid="{00000000-0005-0000-0000-000044290000}"/>
    <cellStyle name="20% - uthevingsfarge 2 32 2 2" xfId="10568" xr:uid="{00000000-0005-0000-0000-000045290000}"/>
    <cellStyle name="20% - uthevingsfarge 2 32 2 3" xfId="10569" xr:uid="{00000000-0005-0000-0000-000046290000}"/>
    <cellStyle name="20% - uthevingsfarge 2 32 2_BILAG 34-3 Brasil" xfId="10570" xr:uid="{00000000-0005-0000-0000-000047290000}"/>
    <cellStyle name="20% - uthevingsfarge 2 32 3" xfId="10571" xr:uid="{00000000-0005-0000-0000-000048290000}"/>
    <cellStyle name="20% - uthevingsfarge 2 32 4" xfId="10572" xr:uid="{00000000-0005-0000-0000-000049290000}"/>
    <cellStyle name="20% - uthevingsfarge 2 32_Adj_Income_statement" xfId="10573" xr:uid="{00000000-0005-0000-0000-00004A290000}"/>
    <cellStyle name="20% - uthevingsfarge 2 33" xfId="10574" xr:uid="{00000000-0005-0000-0000-00004B290000}"/>
    <cellStyle name="20% - uthevingsfarge 2 33 2" xfId="10575" xr:uid="{00000000-0005-0000-0000-00004C290000}"/>
    <cellStyle name="20% - uthevingsfarge 2 33 2 2" xfId="10576" xr:uid="{00000000-0005-0000-0000-00004D290000}"/>
    <cellStyle name="20% - uthevingsfarge 2 33 2 3" xfId="10577" xr:uid="{00000000-0005-0000-0000-00004E290000}"/>
    <cellStyle name="20% - uthevingsfarge 2 33 2_BILAG 34-3 Brasil" xfId="10578" xr:uid="{00000000-0005-0000-0000-00004F290000}"/>
    <cellStyle name="20% - uthevingsfarge 2 33 3" xfId="10579" xr:uid="{00000000-0005-0000-0000-000050290000}"/>
    <cellStyle name="20% - uthevingsfarge 2 33 4" xfId="10580" xr:uid="{00000000-0005-0000-0000-000051290000}"/>
    <cellStyle name="20% - uthevingsfarge 2 33_Adj_Income_statement" xfId="10581" xr:uid="{00000000-0005-0000-0000-000052290000}"/>
    <cellStyle name="20% - uthevingsfarge 2 34" xfId="10582" xr:uid="{00000000-0005-0000-0000-000053290000}"/>
    <cellStyle name="20% - uthevingsfarge 2 34 2" xfId="10583" xr:uid="{00000000-0005-0000-0000-000054290000}"/>
    <cellStyle name="20% - uthevingsfarge 2 34 2 2" xfId="10584" xr:uid="{00000000-0005-0000-0000-000055290000}"/>
    <cellStyle name="20% - uthevingsfarge 2 34 2 3" xfId="10585" xr:uid="{00000000-0005-0000-0000-000056290000}"/>
    <cellStyle name="20% - uthevingsfarge 2 34 2_BILAG 34-3 Brasil" xfId="10586" xr:uid="{00000000-0005-0000-0000-000057290000}"/>
    <cellStyle name="20% - uthevingsfarge 2 34 3" xfId="10587" xr:uid="{00000000-0005-0000-0000-000058290000}"/>
    <cellStyle name="20% - uthevingsfarge 2 34 4" xfId="10588" xr:uid="{00000000-0005-0000-0000-000059290000}"/>
    <cellStyle name="20% - uthevingsfarge 2 34_Adj_Income_statement" xfId="10589" xr:uid="{00000000-0005-0000-0000-00005A290000}"/>
    <cellStyle name="20% - uthevingsfarge 2 35" xfId="10590" xr:uid="{00000000-0005-0000-0000-00005B290000}"/>
    <cellStyle name="20% - uthevingsfarge 2 35 2" xfId="10591" xr:uid="{00000000-0005-0000-0000-00005C290000}"/>
    <cellStyle name="20% - uthevingsfarge 2 35 2 2" xfId="10592" xr:uid="{00000000-0005-0000-0000-00005D290000}"/>
    <cellStyle name="20% - uthevingsfarge 2 35 2 3" xfId="10593" xr:uid="{00000000-0005-0000-0000-00005E290000}"/>
    <cellStyle name="20% - uthevingsfarge 2 35 2_BILAG 34-3 Brasil" xfId="10594" xr:uid="{00000000-0005-0000-0000-00005F290000}"/>
    <cellStyle name="20% - uthevingsfarge 2 35 3" xfId="10595" xr:uid="{00000000-0005-0000-0000-000060290000}"/>
    <cellStyle name="20% - uthevingsfarge 2 35 4" xfId="10596" xr:uid="{00000000-0005-0000-0000-000061290000}"/>
    <cellStyle name="20% - uthevingsfarge 2 35_Adj_Income_statement" xfId="10597" xr:uid="{00000000-0005-0000-0000-000062290000}"/>
    <cellStyle name="20% - uthevingsfarge 2 36" xfId="10598" xr:uid="{00000000-0005-0000-0000-000063290000}"/>
    <cellStyle name="20% - uthevingsfarge 2 36 2" xfId="10599" xr:uid="{00000000-0005-0000-0000-000064290000}"/>
    <cellStyle name="20% - uthevingsfarge 2 36 2 2" xfId="10600" xr:uid="{00000000-0005-0000-0000-000065290000}"/>
    <cellStyle name="20% - uthevingsfarge 2 36 2 3" xfId="10601" xr:uid="{00000000-0005-0000-0000-000066290000}"/>
    <cellStyle name="20% - uthevingsfarge 2 36 2_BILAG 34-3 Brasil" xfId="10602" xr:uid="{00000000-0005-0000-0000-000067290000}"/>
    <cellStyle name="20% - uthevingsfarge 2 36 3" xfId="10603" xr:uid="{00000000-0005-0000-0000-000068290000}"/>
    <cellStyle name="20% - uthevingsfarge 2 36 4" xfId="10604" xr:uid="{00000000-0005-0000-0000-000069290000}"/>
    <cellStyle name="20% - uthevingsfarge 2 36_Adj_Income_statement" xfId="10605" xr:uid="{00000000-0005-0000-0000-00006A290000}"/>
    <cellStyle name="20% - uthevingsfarge 2 37" xfId="10606" xr:uid="{00000000-0005-0000-0000-00006B290000}"/>
    <cellStyle name="20% - uthevingsfarge 2 37 2" xfId="10607" xr:uid="{00000000-0005-0000-0000-00006C290000}"/>
    <cellStyle name="20% - uthevingsfarge 2 37 2 2" xfId="10608" xr:uid="{00000000-0005-0000-0000-00006D290000}"/>
    <cellStyle name="20% - uthevingsfarge 2 37 2 3" xfId="10609" xr:uid="{00000000-0005-0000-0000-00006E290000}"/>
    <cellStyle name="20% - uthevingsfarge 2 37 2_BILAG 34-3 Brasil" xfId="10610" xr:uid="{00000000-0005-0000-0000-00006F290000}"/>
    <cellStyle name="20% - uthevingsfarge 2 37 3" xfId="10611" xr:uid="{00000000-0005-0000-0000-000070290000}"/>
    <cellStyle name="20% - uthevingsfarge 2 37 4" xfId="10612" xr:uid="{00000000-0005-0000-0000-000071290000}"/>
    <cellStyle name="20% - uthevingsfarge 2 37_Adj_Income_statement" xfId="10613" xr:uid="{00000000-0005-0000-0000-000072290000}"/>
    <cellStyle name="20% - uthevingsfarge 2 38" xfId="10614" xr:uid="{00000000-0005-0000-0000-000073290000}"/>
    <cellStyle name="20% - uthevingsfarge 2 38 2" xfId="10615" xr:uid="{00000000-0005-0000-0000-000074290000}"/>
    <cellStyle name="20% - uthevingsfarge 2 38 2 2" xfId="10616" xr:uid="{00000000-0005-0000-0000-000075290000}"/>
    <cellStyle name="20% - uthevingsfarge 2 38 2 3" xfId="10617" xr:uid="{00000000-0005-0000-0000-000076290000}"/>
    <cellStyle name="20% - uthevingsfarge 2 38 2_BILAG 34-3 Brasil" xfId="10618" xr:uid="{00000000-0005-0000-0000-000077290000}"/>
    <cellStyle name="20% - uthevingsfarge 2 38 3" xfId="10619" xr:uid="{00000000-0005-0000-0000-000078290000}"/>
    <cellStyle name="20% - uthevingsfarge 2 38 4" xfId="10620" xr:uid="{00000000-0005-0000-0000-000079290000}"/>
    <cellStyle name="20% - uthevingsfarge 2 38_Adj_Income_statement" xfId="10621" xr:uid="{00000000-0005-0000-0000-00007A290000}"/>
    <cellStyle name="20% - uthevingsfarge 2 39" xfId="10622" xr:uid="{00000000-0005-0000-0000-00007B290000}"/>
    <cellStyle name="20% - uthevingsfarge 2 39 2" xfId="10623" xr:uid="{00000000-0005-0000-0000-00007C290000}"/>
    <cellStyle name="20% - uthevingsfarge 2 39 2 2" xfId="10624" xr:uid="{00000000-0005-0000-0000-00007D290000}"/>
    <cellStyle name="20% - uthevingsfarge 2 39 2 3" xfId="10625" xr:uid="{00000000-0005-0000-0000-00007E290000}"/>
    <cellStyle name="20% - uthevingsfarge 2 39 2_BILAG 34-3 Brasil" xfId="10626" xr:uid="{00000000-0005-0000-0000-00007F290000}"/>
    <cellStyle name="20% - uthevingsfarge 2 39 3" xfId="10627" xr:uid="{00000000-0005-0000-0000-000080290000}"/>
    <cellStyle name="20% - uthevingsfarge 2 39 4" xfId="10628" xr:uid="{00000000-0005-0000-0000-000081290000}"/>
    <cellStyle name="20% - uthevingsfarge 2 39_Adj_Income_statement" xfId="10629" xr:uid="{00000000-0005-0000-0000-000082290000}"/>
    <cellStyle name="20% - uthevingsfarge 2 4" xfId="10630" xr:uid="{00000000-0005-0000-0000-000083290000}"/>
    <cellStyle name="20% - uthevingsfarge 2 4 10" xfId="10631" xr:uid="{00000000-0005-0000-0000-000084290000}"/>
    <cellStyle name="20% - uthevingsfarge 2 4 11" xfId="10632" xr:uid="{00000000-0005-0000-0000-000085290000}"/>
    <cellStyle name="20% - uthevingsfarge 2 4 2" xfId="10633" xr:uid="{00000000-0005-0000-0000-000086290000}"/>
    <cellStyle name="20% - uthevingsfarge 2 4 2 10" xfId="10634" xr:uid="{00000000-0005-0000-0000-000087290000}"/>
    <cellStyle name="20% - uthevingsfarge 2 4 2 2" xfId="10635" xr:uid="{00000000-0005-0000-0000-000088290000}"/>
    <cellStyle name="20% - uthevingsfarge 2 4 2 2 2" xfId="10636" xr:uid="{00000000-0005-0000-0000-000089290000}"/>
    <cellStyle name="20% - uthevingsfarge 2 4 2 2 2 2" xfId="10637" xr:uid="{00000000-0005-0000-0000-00008A290000}"/>
    <cellStyle name="20% - uthevingsfarge 2 4 2 2 2 2 2" xfId="10638" xr:uid="{00000000-0005-0000-0000-00008B290000}"/>
    <cellStyle name="20% - uthevingsfarge 2 4 2 2 2 2 2 2" xfId="10639" xr:uid="{00000000-0005-0000-0000-00008C290000}"/>
    <cellStyle name="20% - uthevingsfarge 2 4 2 2 2 2 2 2 2" xfId="10640" xr:uid="{00000000-0005-0000-0000-00008D290000}"/>
    <cellStyle name="20% - uthevingsfarge 2 4 2 2 2 2 2 3" xfId="10641" xr:uid="{00000000-0005-0000-0000-00008E290000}"/>
    <cellStyle name="20% - uthevingsfarge 2 4 2 2 2 2 3" xfId="10642" xr:uid="{00000000-0005-0000-0000-00008F290000}"/>
    <cellStyle name="20% - uthevingsfarge 2 4 2 2 2 2 3 2" xfId="10643" xr:uid="{00000000-0005-0000-0000-000090290000}"/>
    <cellStyle name="20% - uthevingsfarge 2 4 2 2 2 2 4" xfId="10644" xr:uid="{00000000-0005-0000-0000-000091290000}"/>
    <cellStyle name="20% - uthevingsfarge 2 4 2 2 2 3" xfId="10645" xr:uid="{00000000-0005-0000-0000-000092290000}"/>
    <cellStyle name="20% - uthevingsfarge 2 4 2 2 2 3 2" xfId="10646" xr:uid="{00000000-0005-0000-0000-000093290000}"/>
    <cellStyle name="20% - uthevingsfarge 2 4 2 2 2 3 2 2" xfId="10647" xr:uid="{00000000-0005-0000-0000-000094290000}"/>
    <cellStyle name="20% - uthevingsfarge 2 4 2 2 2 3 3" xfId="10648" xr:uid="{00000000-0005-0000-0000-000095290000}"/>
    <cellStyle name="20% - uthevingsfarge 2 4 2 2 2 4" xfId="10649" xr:uid="{00000000-0005-0000-0000-000096290000}"/>
    <cellStyle name="20% - uthevingsfarge 2 4 2 2 2 4 2" xfId="10650" xr:uid="{00000000-0005-0000-0000-000097290000}"/>
    <cellStyle name="20% - uthevingsfarge 2 4 2 2 2 5" xfId="10651" xr:uid="{00000000-0005-0000-0000-000098290000}"/>
    <cellStyle name="20% - uthevingsfarge 2 4 2 2 2_Innskuddsdekning" xfId="10652" xr:uid="{00000000-0005-0000-0000-000099290000}"/>
    <cellStyle name="20% - uthevingsfarge 2 4 2 2 3" xfId="10653" xr:uid="{00000000-0005-0000-0000-00009A290000}"/>
    <cellStyle name="20% - uthevingsfarge 2 4 2 2 3 2" xfId="10654" xr:uid="{00000000-0005-0000-0000-00009B290000}"/>
    <cellStyle name="20% - uthevingsfarge 2 4 2 2 3 2 2" xfId="10655" xr:uid="{00000000-0005-0000-0000-00009C290000}"/>
    <cellStyle name="20% - uthevingsfarge 2 4 2 2 3 2 2 2" xfId="10656" xr:uid="{00000000-0005-0000-0000-00009D290000}"/>
    <cellStyle name="20% - uthevingsfarge 2 4 2 2 3 2 3" xfId="10657" xr:uid="{00000000-0005-0000-0000-00009E290000}"/>
    <cellStyle name="20% - uthevingsfarge 2 4 2 2 3 3" xfId="10658" xr:uid="{00000000-0005-0000-0000-00009F290000}"/>
    <cellStyle name="20% - uthevingsfarge 2 4 2 2 3 3 2" xfId="10659" xr:uid="{00000000-0005-0000-0000-0000A0290000}"/>
    <cellStyle name="20% - uthevingsfarge 2 4 2 2 3 4" xfId="10660" xr:uid="{00000000-0005-0000-0000-0000A1290000}"/>
    <cellStyle name="20% - uthevingsfarge 2 4 2 2 4" xfId="10661" xr:uid="{00000000-0005-0000-0000-0000A2290000}"/>
    <cellStyle name="20% - uthevingsfarge 2 4 2 2 4 2" xfId="10662" xr:uid="{00000000-0005-0000-0000-0000A3290000}"/>
    <cellStyle name="20% - uthevingsfarge 2 4 2 2 4 2 2" xfId="10663" xr:uid="{00000000-0005-0000-0000-0000A4290000}"/>
    <cellStyle name="20% - uthevingsfarge 2 4 2 2 4 3" xfId="10664" xr:uid="{00000000-0005-0000-0000-0000A5290000}"/>
    <cellStyle name="20% - uthevingsfarge 2 4 2 2 5" xfId="10665" xr:uid="{00000000-0005-0000-0000-0000A6290000}"/>
    <cellStyle name="20% - uthevingsfarge 2 4 2 2 5 2" xfId="10666" xr:uid="{00000000-0005-0000-0000-0000A7290000}"/>
    <cellStyle name="20% - uthevingsfarge 2 4 2 2 6" xfId="10667" xr:uid="{00000000-0005-0000-0000-0000A8290000}"/>
    <cellStyle name="20% - uthevingsfarge 2 4 2 2_3. Chng in credit spreads" xfId="10668" xr:uid="{00000000-0005-0000-0000-0000A9290000}"/>
    <cellStyle name="20% - uthevingsfarge 2 4 2 3" xfId="10669" xr:uid="{00000000-0005-0000-0000-0000AA290000}"/>
    <cellStyle name="20% - uthevingsfarge 2 4 2 3 2" xfId="10670" xr:uid="{00000000-0005-0000-0000-0000AB290000}"/>
    <cellStyle name="20% - uthevingsfarge 2 4 2 3 2 2" xfId="10671" xr:uid="{00000000-0005-0000-0000-0000AC290000}"/>
    <cellStyle name="20% - uthevingsfarge 2 4 2 3 2 2 2" xfId="10672" xr:uid="{00000000-0005-0000-0000-0000AD290000}"/>
    <cellStyle name="20% - uthevingsfarge 2 4 2 3 2 2 2 2" xfId="10673" xr:uid="{00000000-0005-0000-0000-0000AE290000}"/>
    <cellStyle name="20% - uthevingsfarge 2 4 2 3 2 2 2 2 2" xfId="10674" xr:uid="{00000000-0005-0000-0000-0000AF290000}"/>
    <cellStyle name="20% - uthevingsfarge 2 4 2 3 2 2 2 3" xfId="10675" xr:uid="{00000000-0005-0000-0000-0000B0290000}"/>
    <cellStyle name="20% - uthevingsfarge 2 4 2 3 2 2 3" xfId="10676" xr:uid="{00000000-0005-0000-0000-0000B1290000}"/>
    <cellStyle name="20% - uthevingsfarge 2 4 2 3 2 2 3 2" xfId="10677" xr:uid="{00000000-0005-0000-0000-0000B2290000}"/>
    <cellStyle name="20% - uthevingsfarge 2 4 2 3 2 2 4" xfId="10678" xr:uid="{00000000-0005-0000-0000-0000B3290000}"/>
    <cellStyle name="20% - uthevingsfarge 2 4 2 3 2 3" xfId="10679" xr:uid="{00000000-0005-0000-0000-0000B4290000}"/>
    <cellStyle name="20% - uthevingsfarge 2 4 2 3 2 3 2" xfId="10680" xr:uid="{00000000-0005-0000-0000-0000B5290000}"/>
    <cellStyle name="20% - uthevingsfarge 2 4 2 3 2 3 2 2" xfId="10681" xr:uid="{00000000-0005-0000-0000-0000B6290000}"/>
    <cellStyle name="20% - uthevingsfarge 2 4 2 3 2 3 3" xfId="10682" xr:uid="{00000000-0005-0000-0000-0000B7290000}"/>
    <cellStyle name="20% - uthevingsfarge 2 4 2 3 2 4" xfId="10683" xr:uid="{00000000-0005-0000-0000-0000B8290000}"/>
    <cellStyle name="20% - uthevingsfarge 2 4 2 3 2 4 2" xfId="10684" xr:uid="{00000000-0005-0000-0000-0000B9290000}"/>
    <cellStyle name="20% - uthevingsfarge 2 4 2 3 2 5" xfId="10685" xr:uid="{00000000-0005-0000-0000-0000BA290000}"/>
    <cellStyle name="20% - uthevingsfarge 2 4 2 3 2_Innskuddsdekning" xfId="10686" xr:uid="{00000000-0005-0000-0000-0000BB290000}"/>
    <cellStyle name="20% - uthevingsfarge 2 4 2 3 3" xfId="10687" xr:uid="{00000000-0005-0000-0000-0000BC290000}"/>
    <cellStyle name="20% - uthevingsfarge 2 4 2 3 3 2" xfId="10688" xr:uid="{00000000-0005-0000-0000-0000BD290000}"/>
    <cellStyle name="20% - uthevingsfarge 2 4 2 3 3 2 2" xfId="10689" xr:uid="{00000000-0005-0000-0000-0000BE290000}"/>
    <cellStyle name="20% - uthevingsfarge 2 4 2 3 3 2 2 2" xfId="10690" xr:uid="{00000000-0005-0000-0000-0000BF290000}"/>
    <cellStyle name="20% - uthevingsfarge 2 4 2 3 3 2 3" xfId="10691" xr:uid="{00000000-0005-0000-0000-0000C0290000}"/>
    <cellStyle name="20% - uthevingsfarge 2 4 2 3 3 3" xfId="10692" xr:uid="{00000000-0005-0000-0000-0000C1290000}"/>
    <cellStyle name="20% - uthevingsfarge 2 4 2 3 3 3 2" xfId="10693" xr:uid="{00000000-0005-0000-0000-0000C2290000}"/>
    <cellStyle name="20% - uthevingsfarge 2 4 2 3 3 4" xfId="10694" xr:uid="{00000000-0005-0000-0000-0000C3290000}"/>
    <cellStyle name="20% - uthevingsfarge 2 4 2 3 4" xfId="10695" xr:uid="{00000000-0005-0000-0000-0000C4290000}"/>
    <cellStyle name="20% - uthevingsfarge 2 4 2 3 4 2" xfId="10696" xr:uid="{00000000-0005-0000-0000-0000C5290000}"/>
    <cellStyle name="20% - uthevingsfarge 2 4 2 3 4 2 2" xfId="10697" xr:uid="{00000000-0005-0000-0000-0000C6290000}"/>
    <cellStyle name="20% - uthevingsfarge 2 4 2 3 4 3" xfId="10698" xr:uid="{00000000-0005-0000-0000-0000C7290000}"/>
    <cellStyle name="20% - uthevingsfarge 2 4 2 3 5" xfId="10699" xr:uid="{00000000-0005-0000-0000-0000C8290000}"/>
    <cellStyle name="20% - uthevingsfarge 2 4 2 3 5 2" xfId="10700" xr:uid="{00000000-0005-0000-0000-0000C9290000}"/>
    <cellStyle name="20% - uthevingsfarge 2 4 2 3 6" xfId="10701" xr:uid="{00000000-0005-0000-0000-0000CA290000}"/>
    <cellStyle name="20% - uthevingsfarge 2 4 2 3_3. Chng in credit spreads" xfId="10702" xr:uid="{00000000-0005-0000-0000-0000CB290000}"/>
    <cellStyle name="20% - uthevingsfarge 2 4 2 4" xfId="10703" xr:uid="{00000000-0005-0000-0000-0000CC290000}"/>
    <cellStyle name="20% - uthevingsfarge 2 4 2 4 2" xfId="10704" xr:uid="{00000000-0005-0000-0000-0000CD290000}"/>
    <cellStyle name="20% - uthevingsfarge 2 4 2 4 2 2" xfId="10705" xr:uid="{00000000-0005-0000-0000-0000CE290000}"/>
    <cellStyle name="20% - uthevingsfarge 2 4 2 4 2 2 2" xfId="10706" xr:uid="{00000000-0005-0000-0000-0000CF290000}"/>
    <cellStyle name="20% - uthevingsfarge 2 4 2 4 2 2 2 2" xfId="10707" xr:uid="{00000000-0005-0000-0000-0000D0290000}"/>
    <cellStyle name="20% - uthevingsfarge 2 4 2 4 2 2 3" xfId="10708" xr:uid="{00000000-0005-0000-0000-0000D1290000}"/>
    <cellStyle name="20% - uthevingsfarge 2 4 2 4 2 3" xfId="10709" xr:uid="{00000000-0005-0000-0000-0000D2290000}"/>
    <cellStyle name="20% - uthevingsfarge 2 4 2 4 2 3 2" xfId="10710" xr:uid="{00000000-0005-0000-0000-0000D3290000}"/>
    <cellStyle name="20% - uthevingsfarge 2 4 2 4 2 4" xfId="10711" xr:uid="{00000000-0005-0000-0000-0000D4290000}"/>
    <cellStyle name="20% - uthevingsfarge 2 4 2 4 3" xfId="10712" xr:uid="{00000000-0005-0000-0000-0000D5290000}"/>
    <cellStyle name="20% - uthevingsfarge 2 4 2 4 3 2" xfId="10713" xr:uid="{00000000-0005-0000-0000-0000D6290000}"/>
    <cellStyle name="20% - uthevingsfarge 2 4 2 4 3 2 2" xfId="10714" xr:uid="{00000000-0005-0000-0000-0000D7290000}"/>
    <cellStyle name="20% - uthevingsfarge 2 4 2 4 3 3" xfId="10715" xr:uid="{00000000-0005-0000-0000-0000D8290000}"/>
    <cellStyle name="20% - uthevingsfarge 2 4 2 4 4" xfId="10716" xr:uid="{00000000-0005-0000-0000-0000D9290000}"/>
    <cellStyle name="20% - uthevingsfarge 2 4 2 4 4 2" xfId="10717" xr:uid="{00000000-0005-0000-0000-0000DA290000}"/>
    <cellStyle name="20% - uthevingsfarge 2 4 2 4 5" xfId="10718" xr:uid="{00000000-0005-0000-0000-0000DB290000}"/>
    <cellStyle name="20% - uthevingsfarge 2 4 2 4_Innskuddsdekning" xfId="10719" xr:uid="{00000000-0005-0000-0000-0000DC290000}"/>
    <cellStyle name="20% - uthevingsfarge 2 4 2 5" xfId="10720" xr:uid="{00000000-0005-0000-0000-0000DD290000}"/>
    <cellStyle name="20% - uthevingsfarge 2 4 2 5 2" xfId="10721" xr:uid="{00000000-0005-0000-0000-0000DE290000}"/>
    <cellStyle name="20% - uthevingsfarge 2 4 2 5 2 2" xfId="10722" xr:uid="{00000000-0005-0000-0000-0000DF290000}"/>
    <cellStyle name="20% - uthevingsfarge 2 4 2 5 2 2 2" xfId="10723" xr:uid="{00000000-0005-0000-0000-0000E0290000}"/>
    <cellStyle name="20% - uthevingsfarge 2 4 2 5 2 3" xfId="10724" xr:uid="{00000000-0005-0000-0000-0000E1290000}"/>
    <cellStyle name="20% - uthevingsfarge 2 4 2 5 3" xfId="10725" xr:uid="{00000000-0005-0000-0000-0000E2290000}"/>
    <cellStyle name="20% - uthevingsfarge 2 4 2 5 3 2" xfId="10726" xr:uid="{00000000-0005-0000-0000-0000E3290000}"/>
    <cellStyle name="20% - uthevingsfarge 2 4 2 5 4" xfId="10727" xr:uid="{00000000-0005-0000-0000-0000E4290000}"/>
    <cellStyle name="20% - uthevingsfarge 2 4 2 6" xfId="10728" xr:uid="{00000000-0005-0000-0000-0000E5290000}"/>
    <cellStyle name="20% - uthevingsfarge 2 4 2 6 2" xfId="10729" xr:uid="{00000000-0005-0000-0000-0000E6290000}"/>
    <cellStyle name="20% - uthevingsfarge 2 4 2 6 2 2" xfId="10730" xr:uid="{00000000-0005-0000-0000-0000E7290000}"/>
    <cellStyle name="20% - uthevingsfarge 2 4 2 6 3" xfId="10731" xr:uid="{00000000-0005-0000-0000-0000E8290000}"/>
    <cellStyle name="20% - uthevingsfarge 2 4 2 7" xfId="10732" xr:uid="{00000000-0005-0000-0000-0000E9290000}"/>
    <cellStyle name="20% - uthevingsfarge 2 4 2 7 2" xfId="10733" xr:uid="{00000000-0005-0000-0000-0000EA290000}"/>
    <cellStyle name="20% - uthevingsfarge 2 4 2 8" xfId="10734" xr:uid="{00000000-0005-0000-0000-0000EB290000}"/>
    <cellStyle name="20% - uthevingsfarge 2 4 2 9" xfId="10735" xr:uid="{00000000-0005-0000-0000-0000EC290000}"/>
    <cellStyle name="20% - uthevingsfarge 2 4 2_3. Chng in credit spreads" xfId="10736" xr:uid="{00000000-0005-0000-0000-0000ED290000}"/>
    <cellStyle name="20% - uthevingsfarge 2 4 3" xfId="10737" xr:uid="{00000000-0005-0000-0000-0000EE290000}"/>
    <cellStyle name="20% - uthevingsfarge 2 4 3 2" xfId="10738" xr:uid="{00000000-0005-0000-0000-0000EF290000}"/>
    <cellStyle name="20% - uthevingsfarge 2 4 3 2 2" xfId="10739" xr:uid="{00000000-0005-0000-0000-0000F0290000}"/>
    <cellStyle name="20% - uthevingsfarge 2 4 3 2 2 2" xfId="10740" xr:uid="{00000000-0005-0000-0000-0000F1290000}"/>
    <cellStyle name="20% - uthevingsfarge 2 4 3 2 2 2 2" xfId="10741" xr:uid="{00000000-0005-0000-0000-0000F2290000}"/>
    <cellStyle name="20% - uthevingsfarge 2 4 3 2 2 2 2 2" xfId="10742" xr:uid="{00000000-0005-0000-0000-0000F3290000}"/>
    <cellStyle name="20% - uthevingsfarge 2 4 3 2 2 2 3" xfId="10743" xr:uid="{00000000-0005-0000-0000-0000F4290000}"/>
    <cellStyle name="20% - uthevingsfarge 2 4 3 2 2 3" xfId="10744" xr:uid="{00000000-0005-0000-0000-0000F5290000}"/>
    <cellStyle name="20% - uthevingsfarge 2 4 3 2 2 3 2" xfId="10745" xr:uid="{00000000-0005-0000-0000-0000F6290000}"/>
    <cellStyle name="20% - uthevingsfarge 2 4 3 2 2 4" xfId="10746" xr:uid="{00000000-0005-0000-0000-0000F7290000}"/>
    <cellStyle name="20% - uthevingsfarge 2 4 3 2 3" xfId="10747" xr:uid="{00000000-0005-0000-0000-0000F8290000}"/>
    <cellStyle name="20% - uthevingsfarge 2 4 3 2 3 2" xfId="10748" xr:uid="{00000000-0005-0000-0000-0000F9290000}"/>
    <cellStyle name="20% - uthevingsfarge 2 4 3 2 3 2 2" xfId="10749" xr:uid="{00000000-0005-0000-0000-0000FA290000}"/>
    <cellStyle name="20% - uthevingsfarge 2 4 3 2 3 3" xfId="10750" xr:uid="{00000000-0005-0000-0000-0000FB290000}"/>
    <cellStyle name="20% - uthevingsfarge 2 4 3 2 4" xfId="10751" xr:uid="{00000000-0005-0000-0000-0000FC290000}"/>
    <cellStyle name="20% - uthevingsfarge 2 4 3 2 4 2" xfId="10752" xr:uid="{00000000-0005-0000-0000-0000FD290000}"/>
    <cellStyle name="20% - uthevingsfarge 2 4 3 2 5" xfId="10753" xr:uid="{00000000-0005-0000-0000-0000FE290000}"/>
    <cellStyle name="20% - uthevingsfarge 2 4 3 2_Innskuddsdekning" xfId="10754" xr:uid="{00000000-0005-0000-0000-0000FF290000}"/>
    <cellStyle name="20% - uthevingsfarge 2 4 3 3" xfId="10755" xr:uid="{00000000-0005-0000-0000-0000002A0000}"/>
    <cellStyle name="20% - uthevingsfarge 2 4 3 3 2" xfId="10756" xr:uid="{00000000-0005-0000-0000-0000012A0000}"/>
    <cellStyle name="20% - uthevingsfarge 2 4 3 3 2 2" xfId="10757" xr:uid="{00000000-0005-0000-0000-0000022A0000}"/>
    <cellStyle name="20% - uthevingsfarge 2 4 3 3 2 2 2" xfId="10758" xr:uid="{00000000-0005-0000-0000-0000032A0000}"/>
    <cellStyle name="20% - uthevingsfarge 2 4 3 3 2 3" xfId="10759" xr:uid="{00000000-0005-0000-0000-0000042A0000}"/>
    <cellStyle name="20% - uthevingsfarge 2 4 3 3 3" xfId="10760" xr:uid="{00000000-0005-0000-0000-0000052A0000}"/>
    <cellStyle name="20% - uthevingsfarge 2 4 3 3 3 2" xfId="10761" xr:uid="{00000000-0005-0000-0000-0000062A0000}"/>
    <cellStyle name="20% - uthevingsfarge 2 4 3 3 4" xfId="10762" xr:uid="{00000000-0005-0000-0000-0000072A0000}"/>
    <cellStyle name="20% - uthevingsfarge 2 4 3 4" xfId="10763" xr:uid="{00000000-0005-0000-0000-0000082A0000}"/>
    <cellStyle name="20% - uthevingsfarge 2 4 3 4 2" xfId="10764" xr:uid="{00000000-0005-0000-0000-0000092A0000}"/>
    <cellStyle name="20% - uthevingsfarge 2 4 3 4 2 2" xfId="10765" xr:uid="{00000000-0005-0000-0000-00000A2A0000}"/>
    <cellStyle name="20% - uthevingsfarge 2 4 3 4 3" xfId="10766" xr:uid="{00000000-0005-0000-0000-00000B2A0000}"/>
    <cellStyle name="20% - uthevingsfarge 2 4 3 5" xfId="10767" xr:uid="{00000000-0005-0000-0000-00000C2A0000}"/>
    <cellStyle name="20% - uthevingsfarge 2 4 3 5 2" xfId="10768" xr:uid="{00000000-0005-0000-0000-00000D2A0000}"/>
    <cellStyle name="20% - uthevingsfarge 2 4 3 6" xfId="10769" xr:uid="{00000000-0005-0000-0000-00000E2A0000}"/>
    <cellStyle name="20% - uthevingsfarge 2 4 3_3. Chng in credit spreads" xfId="10770" xr:uid="{00000000-0005-0000-0000-00000F2A0000}"/>
    <cellStyle name="20% - uthevingsfarge 2 4 4" xfId="10771" xr:uid="{00000000-0005-0000-0000-0000102A0000}"/>
    <cellStyle name="20% - uthevingsfarge 2 4 4 2" xfId="10772" xr:uid="{00000000-0005-0000-0000-0000112A0000}"/>
    <cellStyle name="20% - uthevingsfarge 2 4 4 2 2" xfId="10773" xr:uid="{00000000-0005-0000-0000-0000122A0000}"/>
    <cellStyle name="20% - uthevingsfarge 2 4 4 2 2 2" xfId="10774" xr:uid="{00000000-0005-0000-0000-0000132A0000}"/>
    <cellStyle name="20% - uthevingsfarge 2 4 4 2 2 2 2" xfId="10775" xr:uid="{00000000-0005-0000-0000-0000142A0000}"/>
    <cellStyle name="20% - uthevingsfarge 2 4 4 2 2 2 2 2" xfId="10776" xr:uid="{00000000-0005-0000-0000-0000152A0000}"/>
    <cellStyle name="20% - uthevingsfarge 2 4 4 2 2 2 3" xfId="10777" xr:uid="{00000000-0005-0000-0000-0000162A0000}"/>
    <cellStyle name="20% - uthevingsfarge 2 4 4 2 2 3" xfId="10778" xr:uid="{00000000-0005-0000-0000-0000172A0000}"/>
    <cellStyle name="20% - uthevingsfarge 2 4 4 2 2 3 2" xfId="10779" xr:uid="{00000000-0005-0000-0000-0000182A0000}"/>
    <cellStyle name="20% - uthevingsfarge 2 4 4 2 2 4" xfId="10780" xr:uid="{00000000-0005-0000-0000-0000192A0000}"/>
    <cellStyle name="20% - uthevingsfarge 2 4 4 2 3" xfId="10781" xr:uid="{00000000-0005-0000-0000-00001A2A0000}"/>
    <cellStyle name="20% - uthevingsfarge 2 4 4 2 3 2" xfId="10782" xr:uid="{00000000-0005-0000-0000-00001B2A0000}"/>
    <cellStyle name="20% - uthevingsfarge 2 4 4 2 3 2 2" xfId="10783" xr:uid="{00000000-0005-0000-0000-00001C2A0000}"/>
    <cellStyle name="20% - uthevingsfarge 2 4 4 2 3 3" xfId="10784" xr:uid="{00000000-0005-0000-0000-00001D2A0000}"/>
    <cellStyle name="20% - uthevingsfarge 2 4 4 2 4" xfId="10785" xr:uid="{00000000-0005-0000-0000-00001E2A0000}"/>
    <cellStyle name="20% - uthevingsfarge 2 4 4 2 4 2" xfId="10786" xr:uid="{00000000-0005-0000-0000-00001F2A0000}"/>
    <cellStyle name="20% - uthevingsfarge 2 4 4 2 5" xfId="10787" xr:uid="{00000000-0005-0000-0000-0000202A0000}"/>
    <cellStyle name="20% - uthevingsfarge 2 4 4 2_Innskuddsdekning" xfId="10788" xr:uid="{00000000-0005-0000-0000-0000212A0000}"/>
    <cellStyle name="20% - uthevingsfarge 2 4 4 3" xfId="10789" xr:uid="{00000000-0005-0000-0000-0000222A0000}"/>
    <cellStyle name="20% - uthevingsfarge 2 4 4 3 2" xfId="10790" xr:uid="{00000000-0005-0000-0000-0000232A0000}"/>
    <cellStyle name="20% - uthevingsfarge 2 4 4 3 2 2" xfId="10791" xr:uid="{00000000-0005-0000-0000-0000242A0000}"/>
    <cellStyle name="20% - uthevingsfarge 2 4 4 3 2 2 2" xfId="10792" xr:uid="{00000000-0005-0000-0000-0000252A0000}"/>
    <cellStyle name="20% - uthevingsfarge 2 4 4 3 2 3" xfId="10793" xr:uid="{00000000-0005-0000-0000-0000262A0000}"/>
    <cellStyle name="20% - uthevingsfarge 2 4 4 3 3" xfId="10794" xr:uid="{00000000-0005-0000-0000-0000272A0000}"/>
    <cellStyle name="20% - uthevingsfarge 2 4 4 3 3 2" xfId="10795" xr:uid="{00000000-0005-0000-0000-0000282A0000}"/>
    <cellStyle name="20% - uthevingsfarge 2 4 4 3 4" xfId="10796" xr:uid="{00000000-0005-0000-0000-0000292A0000}"/>
    <cellStyle name="20% - uthevingsfarge 2 4 4 4" xfId="10797" xr:uid="{00000000-0005-0000-0000-00002A2A0000}"/>
    <cellStyle name="20% - uthevingsfarge 2 4 4 4 2" xfId="10798" xr:uid="{00000000-0005-0000-0000-00002B2A0000}"/>
    <cellStyle name="20% - uthevingsfarge 2 4 4 4 2 2" xfId="10799" xr:uid="{00000000-0005-0000-0000-00002C2A0000}"/>
    <cellStyle name="20% - uthevingsfarge 2 4 4 4 3" xfId="10800" xr:uid="{00000000-0005-0000-0000-00002D2A0000}"/>
    <cellStyle name="20% - uthevingsfarge 2 4 4 5" xfId="10801" xr:uid="{00000000-0005-0000-0000-00002E2A0000}"/>
    <cellStyle name="20% - uthevingsfarge 2 4 4 5 2" xfId="10802" xr:uid="{00000000-0005-0000-0000-00002F2A0000}"/>
    <cellStyle name="20% - uthevingsfarge 2 4 4 6" xfId="10803" xr:uid="{00000000-0005-0000-0000-0000302A0000}"/>
    <cellStyle name="20% - uthevingsfarge 2 4 4_3. Chng in credit spreads" xfId="10804" xr:uid="{00000000-0005-0000-0000-0000312A0000}"/>
    <cellStyle name="20% - uthevingsfarge 2 4 5" xfId="10805" xr:uid="{00000000-0005-0000-0000-0000322A0000}"/>
    <cellStyle name="20% - uthevingsfarge 2 4 5 2" xfId="10806" xr:uid="{00000000-0005-0000-0000-0000332A0000}"/>
    <cellStyle name="20% - uthevingsfarge 2 4 5 2 2" xfId="10807" xr:uid="{00000000-0005-0000-0000-0000342A0000}"/>
    <cellStyle name="20% - uthevingsfarge 2 4 5 2 2 2" xfId="10808" xr:uid="{00000000-0005-0000-0000-0000352A0000}"/>
    <cellStyle name="20% - uthevingsfarge 2 4 5 2 2 2 2" xfId="10809" xr:uid="{00000000-0005-0000-0000-0000362A0000}"/>
    <cellStyle name="20% - uthevingsfarge 2 4 5 2 2 3" xfId="10810" xr:uid="{00000000-0005-0000-0000-0000372A0000}"/>
    <cellStyle name="20% - uthevingsfarge 2 4 5 2 3" xfId="10811" xr:uid="{00000000-0005-0000-0000-0000382A0000}"/>
    <cellStyle name="20% - uthevingsfarge 2 4 5 2 3 2" xfId="10812" xr:uid="{00000000-0005-0000-0000-0000392A0000}"/>
    <cellStyle name="20% - uthevingsfarge 2 4 5 2 4" xfId="10813" xr:uid="{00000000-0005-0000-0000-00003A2A0000}"/>
    <cellStyle name="20% - uthevingsfarge 2 4 5 3" xfId="10814" xr:uid="{00000000-0005-0000-0000-00003B2A0000}"/>
    <cellStyle name="20% - uthevingsfarge 2 4 5 3 2" xfId="10815" xr:uid="{00000000-0005-0000-0000-00003C2A0000}"/>
    <cellStyle name="20% - uthevingsfarge 2 4 5 3 2 2" xfId="10816" xr:uid="{00000000-0005-0000-0000-00003D2A0000}"/>
    <cellStyle name="20% - uthevingsfarge 2 4 5 3 3" xfId="10817" xr:uid="{00000000-0005-0000-0000-00003E2A0000}"/>
    <cellStyle name="20% - uthevingsfarge 2 4 5 4" xfId="10818" xr:uid="{00000000-0005-0000-0000-00003F2A0000}"/>
    <cellStyle name="20% - uthevingsfarge 2 4 5 4 2" xfId="10819" xr:uid="{00000000-0005-0000-0000-0000402A0000}"/>
    <cellStyle name="20% - uthevingsfarge 2 4 5 5" xfId="10820" xr:uid="{00000000-0005-0000-0000-0000412A0000}"/>
    <cellStyle name="20% - uthevingsfarge 2 4 5_Innskuddsdekning" xfId="10821" xr:uid="{00000000-0005-0000-0000-0000422A0000}"/>
    <cellStyle name="20% - uthevingsfarge 2 4 6" xfId="10822" xr:uid="{00000000-0005-0000-0000-0000432A0000}"/>
    <cellStyle name="20% - uthevingsfarge 2 4 6 2" xfId="10823" xr:uid="{00000000-0005-0000-0000-0000442A0000}"/>
    <cellStyle name="20% - uthevingsfarge 2 4 6 2 2" xfId="10824" xr:uid="{00000000-0005-0000-0000-0000452A0000}"/>
    <cellStyle name="20% - uthevingsfarge 2 4 6 2 2 2" xfId="10825" xr:uid="{00000000-0005-0000-0000-0000462A0000}"/>
    <cellStyle name="20% - uthevingsfarge 2 4 6 2 3" xfId="10826" xr:uid="{00000000-0005-0000-0000-0000472A0000}"/>
    <cellStyle name="20% - uthevingsfarge 2 4 6 3" xfId="10827" xr:uid="{00000000-0005-0000-0000-0000482A0000}"/>
    <cellStyle name="20% - uthevingsfarge 2 4 6 3 2" xfId="10828" xr:uid="{00000000-0005-0000-0000-0000492A0000}"/>
    <cellStyle name="20% - uthevingsfarge 2 4 6 4" xfId="10829" xr:uid="{00000000-0005-0000-0000-00004A2A0000}"/>
    <cellStyle name="20% - uthevingsfarge 2 4 7" xfId="10830" xr:uid="{00000000-0005-0000-0000-00004B2A0000}"/>
    <cellStyle name="20% - uthevingsfarge 2 4 7 2" xfId="10831" xr:uid="{00000000-0005-0000-0000-00004C2A0000}"/>
    <cellStyle name="20% - uthevingsfarge 2 4 7 2 2" xfId="10832" xr:uid="{00000000-0005-0000-0000-00004D2A0000}"/>
    <cellStyle name="20% - uthevingsfarge 2 4 7 3" xfId="10833" xr:uid="{00000000-0005-0000-0000-00004E2A0000}"/>
    <cellStyle name="20% - uthevingsfarge 2 4 8" xfId="10834" xr:uid="{00000000-0005-0000-0000-00004F2A0000}"/>
    <cellStyle name="20% - uthevingsfarge 2 4 8 2" xfId="10835" xr:uid="{00000000-0005-0000-0000-0000502A0000}"/>
    <cellStyle name="20% - uthevingsfarge 2 4 9" xfId="10836" xr:uid="{00000000-0005-0000-0000-0000512A0000}"/>
    <cellStyle name="20% - uthevingsfarge 2 4_3. Chng in credit spreads" xfId="10837" xr:uid="{00000000-0005-0000-0000-0000522A0000}"/>
    <cellStyle name="20% - uthevingsfarge 2 40" xfId="10838" xr:uid="{00000000-0005-0000-0000-0000532A0000}"/>
    <cellStyle name="20% - uthevingsfarge 2 40 2" xfId="10839" xr:uid="{00000000-0005-0000-0000-0000542A0000}"/>
    <cellStyle name="20% - uthevingsfarge 2 40 2 2" xfId="10840" xr:uid="{00000000-0005-0000-0000-0000552A0000}"/>
    <cellStyle name="20% - uthevingsfarge 2 40 2 3" xfId="10841" xr:uid="{00000000-0005-0000-0000-0000562A0000}"/>
    <cellStyle name="20% - uthevingsfarge 2 40 2_BILAG 34-3 Brasil" xfId="10842" xr:uid="{00000000-0005-0000-0000-0000572A0000}"/>
    <cellStyle name="20% - uthevingsfarge 2 40 3" xfId="10843" xr:uid="{00000000-0005-0000-0000-0000582A0000}"/>
    <cellStyle name="20% - uthevingsfarge 2 40 4" xfId="10844" xr:uid="{00000000-0005-0000-0000-0000592A0000}"/>
    <cellStyle name="20% - uthevingsfarge 2 40_Adj_Income_statement" xfId="10845" xr:uid="{00000000-0005-0000-0000-00005A2A0000}"/>
    <cellStyle name="20% - uthevingsfarge 2 41" xfId="10846" xr:uid="{00000000-0005-0000-0000-00005B2A0000}"/>
    <cellStyle name="20% - uthevingsfarge 2 41 2" xfId="10847" xr:uid="{00000000-0005-0000-0000-00005C2A0000}"/>
    <cellStyle name="20% - uthevingsfarge 2 41 2 2" xfId="10848" xr:uid="{00000000-0005-0000-0000-00005D2A0000}"/>
    <cellStyle name="20% - uthevingsfarge 2 41 2 3" xfId="10849" xr:uid="{00000000-0005-0000-0000-00005E2A0000}"/>
    <cellStyle name="20% - uthevingsfarge 2 41 2_BILAG 34-3 Brasil" xfId="10850" xr:uid="{00000000-0005-0000-0000-00005F2A0000}"/>
    <cellStyle name="20% - uthevingsfarge 2 41 3" xfId="10851" xr:uid="{00000000-0005-0000-0000-0000602A0000}"/>
    <cellStyle name="20% - uthevingsfarge 2 41 4" xfId="10852" xr:uid="{00000000-0005-0000-0000-0000612A0000}"/>
    <cellStyle name="20% - uthevingsfarge 2 41_Adj_Income_statement" xfId="10853" xr:uid="{00000000-0005-0000-0000-0000622A0000}"/>
    <cellStyle name="20% - uthevingsfarge 2 42" xfId="10854" xr:uid="{00000000-0005-0000-0000-0000632A0000}"/>
    <cellStyle name="20% - uthevingsfarge 2 42 2" xfId="10855" xr:uid="{00000000-0005-0000-0000-0000642A0000}"/>
    <cellStyle name="20% - uthevingsfarge 2 42 2 2" xfId="10856" xr:uid="{00000000-0005-0000-0000-0000652A0000}"/>
    <cellStyle name="20% - uthevingsfarge 2 42 2 3" xfId="10857" xr:uid="{00000000-0005-0000-0000-0000662A0000}"/>
    <cellStyle name="20% - uthevingsfarge 2 42 2_BILAG 34-3 Brasil" xfId="10858" xr:uid="{00000000-0005-0000-0000-0000672A0000}"/>
    <cellStyle name="20% - uthevingsfarge 2 42 3" xfId="10859" xr:uid="{00000000-0005-0000-0000-0000682A0000}"/>
    <cellStyle name="20% - uthevingsfarge 2 42 4" xfId="10860" xr:uid="{00000000-0005-0000-0000-0000692A0000}"/>
    <cellStyle name="20% - uthevingsfarge 2 42_Adj_Income_statement" xfId="10861" xr:uid="{00000000-0005-0000-0000-00006A2A0000}"/>
    <cellStyle name="20% - uthevingsfarge 2 43" xfId="10862" xr:uid="{00000000-0005-0000-0000-00006B2A0000}"/>
    <cellStyle name="20% - uthevingsfarge 2 43 2" xfId="10863" xr:uid="{00000000-0005-0000-0000-00006C2A0000}"/>
    <cellStyle name="20% - uthevingsfarge 2 43 2 2" xfId="10864" xr:uid="{00000000-0005-0000-0000-00006D2A0000}"/>
    <cellStyle name="20% - uthevingsfarge 2 43 2 3" xfId="10865" xr:uid="{00000000-0005-0000-0000-00006E2A0000}"/>
    <cellStyle name="20% - uthevingsfarge 2 43 2_BILAG 34-3 Brasil" xfId="10866" xr:uid="{00000000-0005-0000-0000-00006F2A0000}"/>
    <cellStyle name="20% - uthevingsfarge 2 43 3" xfId="10867" xr:uid="{00000000-0005-0000-0000-0000702A0000}"/>
    <cellStyle name="20% - uthevingsfarge 2 43 4" xfId="10868" xr:uid="{00000000-0005-0000-0000-0000712A0000}"/>
    <cellStyle name="20% - uthevingsfarge 2 43_Adj_Income_statement" xfId="10869" xr:uid="{00000000-0005-0000-0000-0000722A0000}"/>
    <cellStyle name="20% - uthevingsfarge 2 44" xfId="10870" xr:uid="{00000000-0005-0000-0000-0000732A0000}"/>
    <cellStyle name="20% - uthevingsfarge 2 44 2" xfId="10871" xr:uid="{00000000-0005-0000-0000-0000742A0000}"/>
    <cellStyle name="20% - uthevingsfarge 2 44 2 2" xfId="10872" xr:uid="{00000000-0005-0000-0000-0000752A0000}"/>
    <cellStyle name="20% - uthevingsfarge 2 44 2 3" xfId="10873" xr:uid="{00000000-0005-0000-0000-0000762A0000}"/>
    <cellStyle name="20% - uthevingsfarge 2 44 2_BILAG 34-3 Brasil" xfId="10874" xr:uid="{00000000-0005-0000-0000-0000772A0000}"/>
    <cellStyle name="20% - uthevingsfarge 2 44 3" xfId="10875" xr:uid="{00000000-0005-0000-0000-0000782A0000}"/>
    <cellStyle name="20% - uthevingsfarge 2 44 4" xfId="10876" xr:uid="{00000000-0005-0000-0000-0000792A0000}"/>
    <cellStyle name="20% - uthevingsfarge 2 44_Adj_Income_statement" xfId="10877" xr:uid="{00000000-0005-0000-0000-00007A2A0000}"/>
    <cellStyle name="20% - uthevingsfarge 2 45" xfId="10878" xr:uid="{00000000-0005-0000-0000-00007B2A0000}"/>
    <cellStyle name="20% - uthevingsfarge 2 45 2" xfId="10879" xr:uid="{00000000-0005-0000-0000-00007C2A0000}"/>
    <cellStyle name="20% - uthevingsfarge 2 45 2 2" xfId="10880" xr:uid="{00000000-0005-0000-0000-00007D2A0000}"/>
    <cellStyle name="20% - uthevingsfarge 2 45 2 3" xfId="10881" xr:uid="{00000000-0005-0000-0000-00007E2A0000}"/>
    <cellStyle name="20% - uthevingsfarge 2 45 2_BILAG 34-3 Brasil" xfId="10882" xr:uid="{00000000-0005-0000-0000-00007F2A0000}"/>
    <cellStyle name="20% - uthevingsfarge 2 45 3" xfId="10883" xr:uid="{00000000-0005-0000-0000-0000802A0000}"/>
    <cellStyle name="20% - uthevingsfarge 2 45 4" xfId="10884" xr:uid="{00000000-0005-0000-0000-0000812A0000}"/>
    <cellStyle name="20% - uthevingsfarge 2 45_Adj_Income_statement" xfId="10885" xr:uid="{00000000-0005-0000-0000-0000822A0000}"/>
    <cellStyle name="20% - uthevingsfarge 2 46" xfId="10886" xr:uid="{00000000-0005-0000-0000-0000832A0000}"/>
    <cellStyle name="20% - uthevingsfarge 2 46 2" xfId="10887" xr:uid="{00000000-0005-0000-0000-0000842A0000}"/>
    <cellStyle name="20% - uthevingsfarge 2 46 2 2" xfId="10888" xr:uid="{00000000-0005-0000-0000-0000852A0000}"/>
    <cellStyle name="20% - uthevingsfarge 2 46 2 3" xfId="10889" xr:uid="{00000000-0005-0000-0000-0000862A0000}"/>
    <cellStyle name="20% - uthevingsfarge 2 46 2_BILAG 34-3 Brasil" xfId="10890" xr:uid="{00000000-0005-0000-0000-0000872A0000}"/>
    <cellStyle name="20% - uthevingsfarge 2 46 3" xfId="10891" xr:uid="{00000000-0005-0000-0000-0000882A0000}"/>
    <cellStyle name="20% - uthevingsfarge 2 46 4" xfId="10892" xr:uid="{00000000-0005-0000-0000-0000892A0000}"/>
    <cellStyle name="20% - uthevingsfarge 2 46_Adj_Income_statement" xfId="10893" xr:uid="{00000000-0005-0000-0000-00008A2A0000}"/>
    <cellStyle name="20% - uthevingsfarge 2 47" xfId="10894" xr:uid="{00000000-0005-0000-0000-00008B2A0000}"/>
    <cellStyle name="20% - uthevingsfarge 2 47 2" xfId="10895" xr:uid="{00000000-0005-0000-0000-00008C2A0000}"/>
    <cellStyle name="20% - uthevingsfarge 2 47 2 2" xfId="10896" xr:uid="{00000000-0005-0000-0000-00008D2A0000}"/>
    <cellStyle name="20% - uthevingsfarge 2 47 2 3" xfId="10897" xr:uid="{00000000-0005-0000-0000-00008E2A0000}"/>
    <cellStyle name="20% - uthevingsfarge 2 47 2_BILAG 34-3 Brasil" xfId="10898" xr:uid="{00000000-0005-0000-0000-00008F2A0000}"/>
    <cellStyle name="20% - uthevingsfarge 2 47 3" xfId="10899" xr:uid="{00000000-0005-0000-0000-0000902A0000}"/>
    <cellStyle name="20% - uthevingsfarge 2 47 4" xfId="10900" xr:uid="{00000000-0005-0000-0000-0000912A0000}"/>
    <cellStyle name="20% - uthevingsfarge 2 47_Adj_Income_statement" xfId="10901" xr:uid="{00000000-0005-0000-0000-0000922A0000}"/>
    <cellStyle name="20% - uthevingsfarge 2 48" xfId="10902" xr:uid="{00000000-0005-0000-0000-0000932A0000}"/>
    <cellStyle name="20% - uthevingsfarge 2 48 2" xfId="10903" xr:uid="{00000000-0005-0000-0000-0000942A0000}"/>
    <cellStyle name="20% - uthevingsfarge 2 48 2 2" xfId="10904" xr:uid="{00000000-0005-0000-0000-0000952A0000}"/>
    <cellStyle name="20% - uthevingsfarge 2 48 2 3" xfId="10905" xr:uid="{00000000-0005-0000-0000-0000962A0000}"/>
    <cellStyle name="20% - uthevingsfarge 2 48 2_BILAG 34-3 Brasil" xfId="10906" xr:uid="{00000000-0005-0000-0000-0000972A0000}"/>
    <cellStyle name="20% - uthevingsfarge 2 48 3" xfId="10907" xr:uid="{00000000-0005-0000-0000-0000982A0000}"/>
    <cellStyle name="20% - uthevingsfarge 2 48 4" xfId="10908" xr:uid="{00000000-0005-0000-0000-0000992A0000}"/>
    <cellStyle name="20% - uthevingsfarge 2 48_Adj_Income_statement" xfId="10909" xr:uid="{00000000-0005-0000-0000-00009A2A0000}"/>
    <cellStyle name="20% - uthevingsfarge 2 49" xfId="10910" xr:uid="{00000000-0005-0000-0000-00009B2A0000}"/>
    <cellStyle name="20% - uthevingsfarge 2 49 2" xfId="10911" xr:uid="{00000000-0005-0000-0000-00009C2A0000}"/>
    <cellStyle name="20% - uthevingsfarge 2 49 2 2" xfId="10912" xr:uid="{00000000-0005-0000-0000-00009D2A0000}"/>
    <cellStyle name="20% - uthevingsfarge 2 49 2 3" xfId="10913" xr:uid="{00000000-0005-0000-0000-00009E2A0000}"/>
    <cellStyle name="20% - uthevingsfarge 2 49 2_BILAG 34-3 Brasil" xfId="10914" xr:uid="{00000000-0005-0000-0000-00009F2A0000}"/>
    <cellStyle name="20% - uthevingsfarge 2 49 3" xfId="10915" xr:uid="{00000000-0005-0000-0000-0000A02A0000}"/>
    <cellStyle name="20% - uthevingsfarge 2 49 4" xfId="10916" xr:uid="{00000000-0005-0000-0000-0000A12A0000}"/>
    <cellStyle name="20% - uthevingsfarge 2 49_Adj_Income_statement" xfId="10917" xr:uid="{00000000-0005-0000-0000-0000A22A0000}"/>
    <cellStyle name="20% - uthevingsfarge 2 5" xfId="10918" xr:uid="{00000000-0005-0000-0000-0000A32A0000}"/>
    <cellStyle name="20% - uthevingsfarge 2 5 10" xfId="10919" xr:uid="{00000000-0005-0000-0000-0000A42A0000}"/>
    <cellStyle name="20% - uthevingsfarge 2 5 11" xfId="10920" xr:uid="{00000000-0005-0000-0000-0000A52A0000}"/>
    <cellStyle name="20% - uthevingsfarge 2 5 2" xfId="10921" xr:uid="{00000000-0005-0000-0000-0000A62A0000}"/>
    <cellStyle name="20% - uthevingsfarge 2 5 2 2" xfId="10922" xr:uid="{00000000-0005-0000-0000-0000A72A0000}"/>
    <cellStyle name="20% - uthevingsfarge 2 5 2 2 2" xfId="10923" xr:uid="{00000000-0005-0000-0000-0000A82A0000}"/>
    <cellStyle name="20% - uthevingsfarge 2 5 2 2 2 2" xfId="10924" xr:uid="{00000000-0005-0000-0000-0000A92A0000}"/>
    <cellStyle name="20% - uthevingsfarge 2 5 2 2 2 2 2" xfId="10925" xr:uid="{00000000-0005-0000-0000-0000AA2A0000}"/>
    <cellStyle name="20% - uthevingsfarge 2 5 2 2 2 2 2 2" xfId="10926" xr:uid="{00000000-0005-0000-0000-0000AB2A0000}"/>
    <cellStyle name="20% - uthevingsfarge 2 5 2 2 2 2 2 2 2" xfId="10927" xr:uid="{00000000-0005-0000-0000-0000AC2A0000}"/>
    <cellStyle name="20% - uthevingsfarge 2 5 2 2 2 2 2 3" xfId="10928" xr:uid="{00000000-0005-0000-0000-0000AD2A0000}"/>
    <cellStyle name="20% - uthevingsfarge 2 5 2 2 2 2 3" xfId="10929" xr:uid="{00000000-0005-0000-0000-0000AE2A0000}"/>
    <cellStyle name="20% - uthevingsfarge 2 5 2 2 2 2 3 2" xfId="10930" xr:uid="{00000000-0005-0000-0000-0000AF2A0000}"/>
    <cellStyle name="20% - uthevingsfarge 2 5 2 2 2 2 4" xfId="10931" xr:uid="{00000000-0005-0000-0000-0000B02A0000}"/>
    <cellStyle name="20% - uthevingsfarge 2 5 2 2 2 3" xfId="10932" xr:uid="{00000000-0005-0000-0000-0000B12A0000}"/>
    <cellStyle name="20% - uthevingsfarge 2 5 2 2 2 3 2" xfId="10933" xr:uid="{00000000-0005-0000-0000-0000B22A0000}"/>
    <cellStyle name="20% - uthevingsfarge 2 5 2 2 2 3 2 2" xfId="10934" xr:uid="{00000000-0005-0000-0000-0000B32A0000}"/>
    <cellStyle name="20% - uthevingsfarge 2 5 2 2 2 3 3" xfId="10935" xr:uid="{00000000-0005-0000-0000-0000B42A0000}"/>
    <cellStyle name="20% - uthevingsfarge 2 5 2 2 2 4" xfId="10936" xr:uid="{00000000-0005-0000-0000-0000B52A0000}"/>
    <cellStyle name="20% - uthevingsfarge 2 5 2 2 2 4 2" xfId="10937" xr:uid="{00000000-0005-0000-0000-0000B62A0000}"/>
    <cellStyle name="20% - uthevingsfarge 2 5 2 2 2 5" xfId="10938" xr:uid="{00000000-0005-0000-0000-0000B72A0000}"/>
    <cellStyle name="20% - uthevingsfarge 2 5 2 2 2_Innskuddsdekning" xfId="10939" xr:uid="{00000000-0005-0000-0000-0000B82A0000}"/>
    <cellStyle name="20% - uthevingsfarge 2 5 2 2 3" xfId="10940" xr:uid="{00000000-0005-0000-0000-0000B92A0000}"/>
    <cellStyle name="20% - uthevingsfarge 2 5 2 2 3 2" xfId="10941" xr:uid="{00000000-0005-0000-0000-0000BA2A0000}"/>
    <cellStyle name="20% - uthevingsfarge 2 5 2 2 3 2 2" xfId="10942" xr:uid="{00000000-0005-0000-0000-0000BB2A0000}"/>
    <cellStyle name="20% - uthevingsfarge 2 5 2 2 3 2 2 2" xfId="10943" xr:uid="{00000000-0005-0000-0000-0000BC2A0000}"/>
    <cellStyle name="20% - uthevingsfarge 2 5 2 2 3 2 3" xfId="10944" xr:uid="{00000000-0005-0000-0000-0000BD2A0000}"/>
    <cellStyle name="20% - uthevingsfarge 2 5 2 2 3 3" xfId="10945" xr:uid="{00000000-0005-0000-0000-0000BE2A0000}"/>
    <cellStyle name="20% - uthevingsfarge 2 5 2 2 3 3 2" xfId="10946" xr:uid="{00000000-0005-0000-0000-0000BF2A0000}"/>
    <cellStyle name="20% - uthevingsfarge 2 5 2 2 3 4" xfId="10947" xr:uid="{00000000-0005-0000-0000-0000C02A0000}"/>
    <cellStyle name="20% - uthevingsfarge 2 5 2 2 4" xfId="10948" xr:uid="{00000000-0005-0000-0000-0000C12A0000}"/>
    <cellStyle name="20% - uthevingsfarge 2 5 2 2 4 2" xfId="10949" xr:uid="{00000000-0005-0000-0000-0000C22A0000}"/>
    <cellStyle name="20% - uthevingsfarge 2 5 2 2 4 2 2" xfId="10950" xr:uid="{00000000-0005-0000-0000-0000C32A0000}"/>
    <cellStyle name="20% - uthevingsfarge 2 5 2 2 4 3" xfId="10951" xr:uid="{00000000-0005-0000-0000-0000C42A0000}"/>
    <cellStyle name="20% - uthevingsfarge 2 5 2 2 5" xfId="10952" xr:uid="{00000000-0005-0000-0000-0000C52A0000}"/>
    <cellStyle name="20% - uthevingsfarge 2 5 2 2 5 2" xfId="10953" xr:uid="{00000000-0005-0000-0000-0000C62A0000}"/>
    <cellStyle name="20% - uthevingsfarge 2 5 2 2 6" xfId="10954" xr:uid="{00000000-0005-0000-0000-0000C72A0000}"/>
    <cellStyle name="20% - uthevingsfarge 2 5 2 2_3. Chng in credit spreads" xfId="10955" xr:uid="{00000000-0005-0000-0000-0000C82A0000}"/>
    <cellStyle name="20% - uthevingsfarge 2 5 2 3" xfId="10956" xr:uid="{00000000-0005-0000-0000-0000C92A0000}"/>
    <cellStyle name="20% - uthevingsfarge 2 5 2 3 2" xfId="10957" xr:uid="{00000000-0005-0000-0000-0000CA2A0000}"/>
    <cellStyle name="20% - uthevingsfarge 2 5 2 3 2 2" xfId="10958" xr:uid="{00000000-0005-0000-0000-0000CB2A0000}"/>
    <cellStyle name="20% - uthevingsfarge 2 5 2 3 2 2 2" xfId="10959" xr:uid="{00000000-0005-0000-0000-0000CC2A0000}"/>
    <cellStyle name="20% - uthevingsfarge 2 5 2 3 2 2 2 2" xfId="10960" xr:uid="{00000000-0005-0000-0000-0000CD2A0000}"/>
    <cellStyle name="20% - uthevingsfarge 2 5 2 3 2 2 2 2 2" xfId="10961" xr:uid="{00000000-0005-0000-0000-0000CE2A0000}"/>
    <cellStyle name="20% - uthevingsfarge 2 5 2 3 2 2 2 3" xfId="10962" xr:uid="{00000000-0005-0000-0000-0000CF2A0000}"/>
    <cellStyle name="20% - uthevingsfarge 2 5 2 3 2 2 3" xfId="10963" xr:uid="{00000000-0005-0000-0000-0000D02A0000}"/>
    <cellStyle name="20% - uthevingsfarge 2 5 2 3 2 2 3 2" xfId="10964" xr:uid="{00000000-0005-0000-0000-0000D12A0000}"/>
    <cellStyle name="20% - uthevingsfarge 2 5 2 3 2 2 4" xfId="10965" xr:uid="{00000000-0005-0000-0000-0000D22A0000}"/>
    <cellStyle name="20% - uthevingsfarge 2 5 2 3 2 3" xfId="10966" xr:uid="{00000000-0005-0000-0000-0000D32A0000}"/>
    <cellStyle name="20% - uthevingsfarge 2 5 2 3 2 3 2" xfId="10967" xr:uid="{00000000-0005-0000-0000-0000D42A0000}"/>
    <cellStyle name="20% - uthevingsfarge 2 5 2 3 2 3 2 2" xfId="10968" xr:uid="{00000000-0005-0000-0000-0000D52A0000}"/>
    <cellStyle name="20% - uthevingsfarge 2 5 2 3 2 3 3" xfId="10969" xr:uid="{00000000-0005-0000-0000-0000D62A0000}"/>
    <cellStyle name="20% - uthevingsfarge 2 5 2 3 2 4" xfId="10970" xr:uid="{00000000-0005-0000-0000-0000D72A0000}"/>
    <cellStyle name="20% - uthevingsfarge 2 5 2 3 2 4 2" xfId="10971" xr:uid="{00000000-0005-0000-0000-0000D82A0000}"/>
    <cellStyle name="20% - uthevingsfarge 2 5 2 3 2 5" xfId="10972" xr:uid="{00000000-0005-0000-0000-0000D92A0000}"/>
    <cellStyle name="20% - uthevingsfarge 2 5 2 3 2_Innskuddsdekning" xfId="10973" xr:uid="{00000000-0005-0000-0000-0000DA2A0000}"/>
    <cellStyle name="20% - uthevingsfarge 2 5 2 3 3" xfId="10974" xr:uid="{00000000-0005-0000-0000-0000DB2A0000}"/>
    <cellStyle name="20% - uthevingsfarge 2 5 2 3 3 2" xfId="10975" xr:uid="{00000000-0005-0000-0000-0000DC2A0000}"/>
    <cellStyle name="20% - uthevingsfarge 2 5 2 3 3 2 2" xfId="10976" xr:uid="{00000000-0005-0000-0000-0000DD2A0000}"/>
    <cellStyle name="20% - uthevingsfarge 2 5 2 3 3 2 2 2" xfId="10977" xr:uid="{00000000-0005-0000-0000-0000DE2A0000}"/>
    <cellStyle name="20% - uthevingsfarge 2 5 2 3 3 2 3" xfId="10978" xr:uid="{00000000-0005-0000-0000-0000DF2A0000}"/>
    <cellStyle name="20% - uthevingsfarge 2 5 2 3 3 3" xfId="10979" xr:uid="{00000000-0005-0000-0000-0000E02A0000}"/>
    <cellStyle name="20% - uthevingsfarge 2 5 2 3 3 3 2" xfId="10980" xr:uid="{00000000-0005-0000-0000-0000E12A0000}"/>
    <cellStyle name="20% - uthevingsfarge 2 5 2 3 3 4" xfId="10981" xr:uid="{00000000-0005-0000-0000-0000E22A0000}"/>
    <cellStyle name="20% - uthevingsfarge 2 5 2 3 4" xfId="10982" xr:uid="{00000000-0005-0000-0000-0000E32A0000}"/>
    <cellStyle name="20% - uthevingsfarge 2 5 2 3 4 2" xfId="10983" xr:uid="{00000000-0005-0000-0000-0000E42A0000}"/>
    <cellStyle name="20% - uthevingsfarge 2 5 2 3 4 2 2" xfId="10984" xr:uid="{00000000-0005-0000-0000-0000E52A0000}"/>
    <cellStyle name="20% - uthevingsfarge 2 5 2 3 4 3" xfId="10985" xr:uid="{00000000-0005-0000-0000-0000E62A0000}"/>
    <cellStyle name="20% - uthevingsfarge 2 5 2 3 5" xfId="10986" xr:uid="{00000000-0005-0000-0000-0000E72A0000}"/>
    <cellStyle name="20% - uthevingsfarge 2 5 2 3 5 2" xfId="10987" xr:uid="{00000000-0005-0000-0000-0000E82A0000}"/>
    <cellStyle name="20% - uthevingsfarge 2 5 2 3 6" xfId="10988" xr:uid="{00000000-0005-0000-0000-0000E92A0000}"/>
    <cellStyle name="20% - uthevingsfarge 2 5 2 3_3. Chng in credit spreads" xfId="10989" xr:uid="{00000000-0005-0000-0000-0000EA2A0000}"/>
    <cellStyle name="20% - uthevingsfarge 2 5 2 4" xfId="10990" xr:uid="{00000000-0005-0000-0000-0000EB2A0000}"/>
    <cellStyle name="20% - uthevingsfarge 2 5 2 4 2" xfId="10991" xr:uid="{00000000-0005-0000-0000-0000EC2A0000}"/>
    <cellStyle name="20% - uthevingsfarge 2 5 2 4 2 2" xfId="10992" xr:uid="{00000000-0005-0000-0000-0000ED2A0000}"/>
    <cellStyle name="20% - uthevingsfarge 2 5 2 4 2 2 2" xfId="10993" xr:uid="{00000000-0005-0000-0000-0000EE2A0000}"/>
    <cellStyle name="20% - uthevingsfarge 2 5 2 4 2 2 2 2" xfId="10994" xr:uid="{00000000-0005-0000-0000-0000EF2A0000}"/>
    <cellStyle name="20% - uthevingsfarge 2 5 2 4 2 2 3" xfId="10995" xr:uid="{00000000-0005-0000-0000-0000F02A0000}"/>
    <cellStyle name="20% - uthevingsfarge 2 5 2 4 2 3" xfId="10996" xr:uid="{00000000-0005-0000-0000-0000F12A0000}"/>
    <cellStyle name="20% - uthevingsfarge 2 5 2 4 2 3 2" xfId="10997" xr:uid="{00000000-0005-0000-0000-0000F22A0000}"/>
    <cellStyle name="20% - uthevingsfarge 2 5 2 4 2 4" xfId="10998" xr:uid="{00000000-0005-0000-0000-0000F32A0000}"/>
    <cellStyle name="20% - uthevingsfarge 2 5 2 4 3" xfId="10999" xr:uid="{00000000-0005-0000-0000-0000F42A0000}"/>
    <cellStyle name="20% - uthevingsfarge 2 5 2 4 3 2" xfId="11000" xr:uid="{00000000-0005-0000-0000-0000F52A0000}"/>
    <cellStyle name="20% - uthevingsfarge 2 5 2 4 3 2 2" xfId="11001" xr:uid="{00000000-0005-0000-0000-0000F62A0000}"/>
    <cellStyle name="20% - uthevingsfarge 2 5 2 4 3 3" xfId="11002" xr:uid="{00000000-0005-0000-0000-0000F72A0000}"/>
    <cellStyle name="20% - uthevingsfarge 2 5 2 4 4" xfId="11003" xr:uid="{00000000-0005-0000-0000-0000F82A0000}"/>
    <cellStyle name="20% - uthevingsfarge 2 5 2 4 4 2" xfId="11004" xr:uid="{00000000-0005-0000-0000-0000F92A0000}"/>
    <cellStyle name="20% - uthevingsfarge 2 5 2 4 5" xfId="11005" xr:uid="{00000000-0005-0000-0000-0000FA2A0000}"/>
    <cellStyle name="20% - uthevingsfarge 2 5 2 4_Innskuddsdekning" xfId="11006" xr:uid="{00000000-0005-0000-0000-0000FB2A0000}"/>
    <cellStyle name="20% - uthevingsfarge 2 5 2 5" xfId="11007" xr:uid="{00000000-0005-0000-0000-0000FC2A0000}"/>
    <cellStyle name="20% - uthevingsfarge 2 5 2 5 2" xfId="11008" xr:uid="{00000000-0005-0000-0000-0000FD2A0000}"/>
    <cellStyle name="20% - uthevingsfarge 2 5 2 5 2 2" xfId="11009" xr:uid="{00000000-0005-0000-0000-0000FE2A0000}"/>
    <cellStyle name="20% - uthevingsfarge 2 5 2 5 2 2 2" xfId="11010" xr:uid="{00000000-0005-0000-0000-0000FF2A0000}"/>
    <cellStyle name="20% - uthevingsfarge 2 5 2 5 2 3" xfId="11011" xr:uid="{00000000-0005-0000-0000-0000002B0000}"/>
    <cellStyle name="20% - uthevingsfarge 2 5 2 5 3" xfId="11012" xr:uid="{00000000-0005-0000-0000-0000012B0000}"/>
    <cellStyle name="20% - uthevingsfarge 2 5 2 5 3 2" xfId="11013" xr:uid="{00000000-0005-0000-0000-0000022B0000}"/>
    <cellStyle name="20% - uthevingsfarge 2 5 2 5 4" xfId="11014" xr:uid="{00000000-0005-0000-0000-0000032B0000}"/>
    <cellStyle name="20% - uthevingsfarge 2 5 2 6" xfId="11015" xr:uid="{00000000-0005-0000-0000-0000042B0000}"/>
    <cellStyle name="20% - uthevingsfarge 2 5 2 6 2" xfId="11016" xr:uid="{00000000-0005-0000-0000-0000052B0000}"/>
    <cellStyle name="20% - uthevingsfarge 2 5 2 6 2 2" xfId="11017" xr:uid="{00000000-0005-0000-0000-0000062B0000}"/>
    <cellStyle name="20% - uthevingsfarge 2 5 2 6 3" xfId="11018" xr:uid="{00000000-0005-0000-0000-0000072B0000}"/>
    <cellStyle name="20% - uthevingsfarge 2 5 2 7" xfId="11019" xr:uid="{00000000-0005-0000-0000-0000082B0000}"/>
    <cellStyle name="20% - uthevingsfarge 2 5 2 7 2" xfId="11020" xr:uid="{00000000-0005-0000-0000-0000092B0000}"/>
    <cellStyle name="20% - uthevingsfarge 2 5 2 8" xfId="11021" xr:uid="{00000000-0005-0000-0000-00000A2B0000}"/>
    <cellStyle name="20% - uthevingsfarge 2 5 2_3. Chng in credit spreads" xfId="11022" xr:uid="{00000000-0005-0000-0000-00000B2B0000}"/>
    <cellStyle name="20% - uthevingsfarge 2 5 3" xfId="11023" xr:uid="{00000000-0005-0000-0000-00000C2B0000}"/>
    <cellStyle name="20% - uthevingsfarge 2 5 3 2" xfId="11024" xr:uid="{00000000-0005-0000-0000-00000D2B0000}"/>
    <cellStyle name="20% - uthevingsfarge 2 5 3 2 2" xfId="11025" xr:uid="{00000000-0005-0000-0000-00000E2B0000}"/>
    <cellStyle name="20% - uthevingsfarge 2 5 3 2 2 2" xfId="11026" xr:uid="{00000000-0005-0000-0000-00000F2B0000}"/>
    <cellStyle name="20% - uthevingsfarge 2 5 3 2 2 2 2" xfId="11027" xr:uid="{00000000-0005-0000-0000-0000102B0000}"/>
    <cellStyle name="20% - uthevingsfarge 2 5 3 2 2 2 2 2" xfId="11028" xr:uid="{00000000-0005-0000-0000-0000112B0000}"/>
    <cellStyle name="20% - uthevingsfarge 2 5 3 2 2 2 3" xfId="11029" xr:uid="{00000000-0005-0000-0000-0000122B0000}"/>
    <cellStyle name="20% - uthevingsfarge 2 5 3 2 2 3" xfId="11030" xr:uid="{00000000-0005-0000-0000-0000132B0000}"/>
    <cellStyle name="20% - uthevingsfarge 2 5 3 2 2 3 2" xfId="11031" xr:uid="{00000000-0005-0000-0000-0000142B0000}"/>
    <cellStyle name="20% - uthevingsfarge 2 5 3 2 2 4" xfId="11032" xr:uid="{00000000-0005-0000-0000-0000152B0000}"/>
    <cellStyle name="20% - uthevingsfarge 2 5 3 2 3" xfId="11033" xr:uid="{00000000-0005-0000-0000-0000162B0000}"/>
    <cellStyle name="20% - uthevingsfarge 2 5 3 2 3 2" xfId="11034" xr:uid="{00000000-0005-0000-0000-0000172B0000}"/>
    <cellStyle name="20% - uthevingsfarge 2 5 3 2 3 2 2" xfId="11035" xr:uid="{00000000-0005-0000-0000-0000182B0000}"/>
    <cellStyle name="20% - uthevingsfarge 2 5 3 2 3 3" xfId="11036" xr:uid="{00000000-0005-0000-0000-0000192B0000}"/>
    <cellStyle name="20% - uthevingsfarge 2 5 3 2 4" xfId="11037" xr:uid="{00000000-0005-0000-0000-00001A2B0000}"/>
    <cellStyle name="20% - uthevingsfarge 2 5 3 2 4 2" xfId="11038" xr:uid="{00000000-0005-0000-0000-00001B2B0000}"/>
    <cellStyle name="20% - uthevingsfarge 2 5 3 2 5" xfId="11039" xr:uid="{00000000-0005-0000-0000-00001C2B0000}"/>
    <cellStyle name="20% - uthevingsfarge 2 5 3 2_Innskuddsdekning" xfId="11040" xr:uid="{00000000-0005-0000-0000-00001D2B0000}"/>
    <cellStyle name="20% - uthevingsfarge 2 5 3 3" xfId="11041" xr:uid="{00000000-0005-0000-0000-00001E2B0000}"/>
    <cellStyle name="20% - uthevingsfarge 2 5 3 3 2" xfId="11042" xr:uid="{00000000-0005-0000-0000-00001F2B0000}"/>
    <cellStyle name="20% - uthevingsfarge 2 5 3 3 2 2" xfId="11043" xr:uid="{00000000-0005-0000-0000-0000202B0000}"/>
    <cellStyle name="20% - uthevingsfarge 2 5 3 3 2 2 2" xfId="11044" xr:uid="{00000000-0005-0000-0000-0000212B0000}"/>
    <cellStyle name="20% - uthevingsfarge 2 5 3 3 2 3" xfId="11045" xr:uid="{00000000-0005-0000-0000-0000222B0000}"/>
    <cellStyle name="20% - uthevingsfarge 2 5 3 3 3" xfId="11046" xr:uid="{00000000-0005-0000-0000-0000232B0000}"/>
    <cellStyle name="20% - uthevingsfarge 2 5 3 3 3 2" xfId="11047" xr:uid="{00000000-0005-0000-0000-0000242B0000}"/>
    <cellStyle name="20% - uthevingsfarge 2 5 3 3 4" xfId="11048" xr:uid="{00000000-0005-0000-0000-0000252B0000}"/>
    <cellStyle name="20% - uthevingsfarge 2 5 3 4" xfId="11049" xr:uid="{00000000-0005-0000-0000-0000262B0000}"/>
    <cellStyle name="20% - uthevingsfarge 2 5 3 4 2" xfId="11050" xr:uid="{00000000-0005-0000-0000-0000272B0000}"/>
    <cellStyle name="20% - uthevingsfarge 2 5 3 4 2 2" xfId="11051" xr:uid="{00000000-0005-0000-0000-0000282B0000}"/>
    <cellStyle name="20% - uthevingsfarge 2 5 3 4 3" xfId="11052" xr:uid="{00000000-0005-0000-0000-0000292B0000}"/>
    <cellStyle name="20% - uthevingsfarge 2 5 3 5" xfId="11053" xr:uid="{00000000-0005-0000-0000-00002A2B0000}"/>
    <cellStyle name="20% - uthevingsfarge 2 5 3 5 2" xfId="11054" xr:uid="{00000000-0005-0000-0000-00002B2B0000}"/>
    <cellStyle name="20% - uthevingsfarge 2 5 3 6" xfId="11055" xr:uid="{00000000-0005-0000-0000-00002C2B0000}"/>
    <cellStyle name="20% - uthevingsfarge 2 5 3_3. Chng in credit spreads" xfId="11056" xr:uid="{00000000-0005-0000-0000-00002D2B0000}"/>
    <cellStyle name="20% - uthevingsfarge 2 5 4" xfId="11057" xr:uid="{00000000-0005-0000-0000-00002E2B0000}"/>
    <cellStyle name="20% - uthevingsfarge 2 5 4 2" xfId="11058" xr:uid="{00000000-0005-0000-0000-00002F2B0000}"/>
    <cellStyle name="20% - uthevingsfarge 2 5 4 2 2" xfId="11059" xr:uid="{00000000-0005-0000-0000-0000302B0000}"/>
    <cellStyle name="20% - uthevingsfarge 2 5 4 2 2 2" xfId="11060" xr:uid="{00000000-0005-0000-0000-0000312B0000}"/>
    <cellStyle name="20% - uthevingsfarge 2 5 4 2 2 2 2" xfId="11061" xr:uid="{00000000-0005-0000-0000-0000322B0000}"/>
    <cellStyle name="20% - uthevingsfarge 2 5 4 2 2 2 2 2" xfId="11062" xr:uid="{00000000-0005-0000-0000-0000332B0000}"/>
    <cellStyle name="20% - uthevingsfarge 2 5 4 2 2 2 3" xfId="11063" xr:uid="{00000000-0005-0000-0000-0000342B0000}"/>
    <cellStyle name="20% - uthevingsfarge 2 5 4 2 2 3" xfId="11064" xr:uid="{00000000-0005-0000-0000-0000352B0000}"/>
    <cellStyle name="20% - uthevingsfarge 2 5 4 2 2 3 2" xfId="11065" xr:uid="{00000000-0005-0000-0000-0000362B0000}"/>
    <cellStyle name="20% - uthevingsfarge 2 5 4 2 2 4" xfId="11066" xr:uid="{00000000-0005-0000-0000-0000372B0000}"/>
    <cellStyle name="20% - uthevingsfarge 2 5 4 2 3" xfId="11067" xr:uid="{00000000-0005-0000-0000-0000382B0000}"/>
    <cellStyle name="20% - uthevingsfarge 2 5 4 2 3 2" xfId="11068" xr:uid="{00000000-0005-0000-0000-0000392B0000}"/>
    <cellStyle name="20% - uthevingsfarge 2 5 4 2 3 2 2" xfId="11069" xr:uid="{00000000-0005-0000-0000-00003A2B0000}"/>
    <cellStyle name="20% - uthevingsfarge 2 5 4 2 3 3" xfId="11070" xr:uid="{00000000-0005-0000-0000-00003B2B0000}"/>
    <cellStyle name="20% - uthevingsfarge 2 5 4 2 4" xfId="11071" xr:uid="{00000000-0005-0000-0000-00003C2B0000}"/>
    <cellStyle name="20% - uthevingsfarge 2 5 4 2 4 2" xfId="11072" xr:uid="{00000000-0005-0000-0000-00003D2B0000}"/>
    <cellStyle name="20% - uthevingsfarge 2 5 4 2 5" xfId="11073" xr:uid="{00000000-0005-0000-0000-00003E2B0000}"/>
    <cellStyle name="20% - uthevingsfarge 2 5 4 2_Innskuddsdekning" xfId="11074" xr:uid="{00000000-0005-0000-0000-00003F2B0000}"/>
    <cellStyle name="20% - uthevingsfarge 2 5 4 3" xfId="11075" xr:uid="{00000000-0005-0000-0000-0000402B0000}"/>
    <cellStyle name="20% - uthevingsfarge 2 5 4 3 2" xfId="11076" xr:uid="{00000000-0005-0000-0000-0000412B0000}"/>
    <cellStyle name="20% - uthevingsfarge 2 5 4 3 2 2" xfId="11077" xr:uid="{00000000-0005-0000-0000-0000422B0000}"/>
    <cellStyle name="20% - uthevingsfarge 2 5 4 3 2 2 2" xfId="11078" xr:uid="{00000000-0005-0000-0000-0000432B0000}"/>
    <cellStyle name="20% - uthevingsfarge 2 5 4 3 2 3" xfId="11079" xr:uid="{00000000-0005-0000-0000-0000442B0000}"/>
    <cellStyle name="20% - uthevingsfarge 2 5 4 3 3" xfId="11080" xr:uid="{00000000-0005-0000-0000-0000452B0000}"/>
    <cellStyle name="20% - uthevingsfarge 2 5 4 3 3 2" xfId="11081" xr:uid="{00000000-0005-0000-0000-0000462B0000}"/>
    <cellStyle name="20% - uthevingsfarge 2 5 4 3 4" xfId="11082" xr:uid="{00000000-0005-0000-0000-0000472B0000}"/>
    <cellStyle name="20% - uthevingsfarge 2 5 4 4" xfId="11083" xr:uid="{00000000-0005-0000-0000-0000482B0000}"/>
    <cellStyle name="20% - uthevingsfarge 2 5 4 4 2" xfId="11084" xr:uid="{00000000-0005-0000-0000-0000492B0000}"/>
    <cellStyle name="20% - uthevingsfarge 2 5 4 4 2 2" xfId="11085" xr:uid="{00000000-0005-0000-0000-00004A2B0000}"/>
    <cellStyle name="20% - uthevingsfarge 2 5 4 4 3" xfId="11086" xr:uid="{00000000-0005-0000-0000-00004B2B0000}"/>
    <cellStyle name="20% - uthevingsfarge 2 5 4 5" xfId="11087" xr:uid="{00000000-0005-0000-0000-00004C2B0000}"/>
    <cellStyle name="20% - uthevingsfarge 2 5 4 5 2" xfId="11088" xr:uid="{00000000-0005-0000-0000-00004D2B0000}"/>
    <cellStyle name="20% - uthevingsfarge 2 5 4 6" xfId="11089" xr:uid="{00000000-0005-0000-0000-00004E2B0000}"/>
    <cellStyle name="20% - uthevingsfarge 2 5 4_3. Chng in credit spreads" xfId="11090" xr:uid="{00000000-0005-0000-0000-00004F2B0000}"/>
    <cellStyle name="20% - uthevingsfarge 2 5 5" xfId="11091" xr:uid="{00000000-0005-0000-0000-0000502B0000}"/>
    <cellStyle name="20% - uthevingsfarge 2 5 5 2" xfId="11092" xr:uid="{00000000-0005-0000-0000-0000512B0000}"/>
    <cellStyle name="20% - uthevingsfarge 2 5 5 2 2" xfId="11093" xr:uid="{00000000-0005-0000-0000-0000522B0000}"/>
    <cellStyle name="20% - uthevingsfarge 2 5 5 2 2 2" xfId="11094" xr:uid="{00000000-0005-0000-0000-0000532B0000}"/>
    <cellStyle name="20% - uthevingsfarge 2 5 5 2 2 2 2" xfId="11095" xr:uid="{00000000-0005-0000-0000-0000542B0000}"/>
    <cellStyle name="20% - uthevingsfarge 2 5 5 2 2 3" xfId="11096" xr:uid="{00000000-0005-0000-0000-0000552B0000}"/>
    <cellStyle name="20% - uthevingsfarge 2 5 5 2 3" xfId="11097" xr:uid="{00000000-0005-0000-0000-0000562B0000}"/>
    <cellStyle name="20% - uthevingsfarge 2 5 5 2 3 2" xfId="11098" xr:uid="{00000000-0005-0000-0000-0000572B0000}"/>
    <cellStyle name="20% - uthevingsfarge 2 5 5 2 4" xfId="11099" xr:uid="{00000000-0005-0000-0000-0000582B0000}"/>
    <cellStyle name="20% - uthevingsfarge 2 5 5 3" xfId="11100" xr:uid="{00000000-0005-0000-0000-0000592B0000}"/>
    <cellStyle name="20% - uthevingsfarge 2 5 5 3 2" xfId="11101" xr:uid="{00000000-0005-0000-0000-00005A2B0000}"/>
    <cellStyle name="20% - uthevingsfarge 2 5 5 3 2 2" xfId="11102" xr:uid="{00000000-0005-0000-0000-00005B2B0000}"/>
    <cellStyle name="20% - uthevingsfarge 2 5 5 3 3" xfId="11103" xr:uid="{00000000-0005-0000-0000-00005C2B0000}"/>
    <cellStyle name="20% - uthevingsfarge 2 5 5 4" xfId="11104" xr:uid="{00000000-0005-0000-0000-00005D2B0000}"/>
    <cellStyle name="20% - uthevingsfarge 2 5 5 4 2" xfId="11105" xr:uid="{00000000-0005-0000-0000-00005E2B0000}"/>
    <cellStyle name="20% - uthevingsfarge 2 5 5 5" xfId="11106" xr:uid="{00000000-0005-0000-0000-00005F2B0000}"/>
    <cellStyle name="20% - uthevingsfarge 2 5 5_Innskuddsdekning" xfId="11107" xr:uid="{00000000-0005-0000-0000-0000602B0000}"/>
    <cellStyle name="20% - uthevingsfarge 2 5 6" xfId="11108" xr:uid="{00000000-0005-0000-0000-0000612B0000}"/>
    <cellStyle name="20% - uthevingsfarge 2 5 6 2" xfId="11109" xr:uid="{00000000-0005-0000-0000-0000622B0000}"/>
    <cellStyle name="20% - uthevingsfarge 2 5 6 2 2" xfId="11110" xr:uid="{00000000-0005-0000-0000-0000632B0000}"/>
    <cellStyle name="20% - uthevingsfarge 2 5 6 2 2 2" xfId="11111" xr:uid="{00000000-0005-0000-0000-0000642B0000}"/>
    <cellStyle name="20% - uthevingsfarge 2 5 6 2 3" xfId="11112" xr:uid="{00000000-0005-0000-0000-0000652B0000}"/>
    <cellStyle name="20% - uthevingsfarge 2 5 6 3" xfId="11113" xr:uid="{00000000-0005-0000-0000-0000662B0000}"/>
    <cellStyle name="20% - uthevingsfarge 2 5 6 3 2" xfId="11114" xr:uid="{00000000-0005-0000-0000-0000672B0000}"/>
    <cellStyle name="20% - uthevingsfarge 2 5 6 4" xfId="11115" xr:uid="{00000000-0005-0000-0000-0000682B0000}"/>
    <cellStyle name="20% - uthevingsfarge 2 5 7" xfId="11116" xr:uid="{00000000-0005-0000-0000-0000692B0000}"/>
    <cellStyle name="20% - uthevingsfarge 2 5 7 2" xfId="11117" xr:uid="{00000000-0005-0000-0000-00006A2B0000}"/>
    <cellStyle name="20% - uthevingsfarge 2 5 7 2 2" xfId="11118" xr:uid="{00000000-0005-0000-0000-00006B2B0000}"/>
    <cellStyle name="20% - uthevingsfarge 2 5 7 3" xfId="11119" xr:uid="{00000000-0005-0000-0000-00006C2B0000}"/>
    <cellStyle name="20% - uthevingsfarge 2 5 8" xfId="11120" xr:uid="{00000000-0005-0000-0000-00006D2B0000}"/>
    <cellStyle name="20% - uthevingsfarge 2 5 8 2" xfId="11121" xr:uid="{00000000-0005-0000-0000-00006E2B0000}"/>
    <cellStyle name="20% - uthevingsfarge 2 5 9" xfId="11122" xr:uid="{00000000-0005-0000-0000-00006F2B0000}"/>
    <cellStyle name="20% - uthevingsfarge 2 5_3. Chng in credit spreads" xfId="11123" xr:uid="{00000000-0005-0000-0000-0000702B0000}"/>
    <cellStyle name="20% - uthevingsfarge 2 50" xfId="11124" xr:uid="{00000000-0005-0000-0000-0000712B0000}"/>
    <cellStyle name="20% - uthevingsfarge 2 50 2" xfId="11125" xr:uid="{00000000-0005-0000-0000-0000722B0000}"/>
    <cellStyle name="20% - uthevingsfarge 2 50 2 2" xfId="11126" xr:uid="{00000000-0005-0000-0000-0000732B0000}"/>
    <cellStyle name="20% - uthevingsfarge 2 50 2 3" xfId="11127" xr:uid="{00000000-0005-0000-0000-0000742B0000}"/>
    <cellStyle name="20% - uthevingsfarge 2 50 2_BILAG 34-3 Brasil" xfId="11128" xr:uid="{00000000-0005-0000-0000-0000752B0000}"/>
    <cellStyle name="20% - uthevingsfarge 2 50 3" xfId="11129" xr:uid="{00000000-0005-0000-0000-0000762B0000}"/>
    <cellStyle name="20% - uthevingsfarge 2 50 4" xfId="11130" xr:uid="{00000000-0005-0000-0000-0000772B0000}"/>
    <cellStyle name="20% - uthevingsfarge 2 50_Adj_Income_statement" xfId="11131" xr:uid="{00000000-0005-0000-0000-0000782B0000}"/>
    <cellStyle name="20% - uthevingsfarge 2 51" xfId="11132" xr:uid="{00000000-0005-0000-0000-0000792B0000}"/>
    <cellStyle name="20% - uthevingsfarge 2 51 2" xfId="11133" xr:uid="{00000000-0005-0000-0000-00007A2B0000}"/>
    <cellStyle name="20% - uthevingsfarge 2 51 2 2" xfId="11134" xr:uid="{00000000-0005-0000-0000-00007B2B0000}"/>
    <cellStyle name="20% - uthevingsfarge 2 51 2 3" xfId="11135" xr:uid="{00000000-0005-0000-0000-00007C2B0000}"/>
    <cellStyle name="20% - uthevingsfarge 2 51 2_BILAG 34-3 Brasil" xfId="11136" xr:uid="{00000000-0005-0000-0000-00007D2B0000}"/>
    <cellStyle name="20% - uthevingsfarge 2 51 3" xfId="11137" xr:uid="{00000000-0005-0000-0000-00007E2B0000}"/>
    <cellStyle name="20% - uthevingsfarge 2 51 4" xfId="11138" xr:uid="{00000000-0005-0000-0000-00007F2B0000}"/>
    <cellStyle name="20% - uthevingsfarge 2 51_Adj_Income_statement" xfId="11139" xr:uid="{00000000-0005-0000-0000-0000802B0000}"/>
    <cellStyle name="20% - uthevingsfarge 2 52" xfId="11140" xr:uid="{00000000-0005-0000-0000-0000812B0000}"/>
    <cellStyle name="20% - uthevingsfarge 2 52 2" xfId="11141" xr:uid="{00000000-0005-0000-0000-0000822B0000}"/>
    <cellStyle name="20% - uthevingsfarge 2 52 2 2" xfId="11142" xr:uid="{00000000-0005-0000-0000-0000832B0000}"/>
    <cellStyle name="20% - uthevingsfarge 2 52 2 3" xfId="11143" xr:uid="{00000000-0005-0000-0000-0000842B0000}"/>
    <cellStyle name="20% - uthevingsfarge 2 52 2_BILAG 34-3 Brasil" xfId="11144" xr:uid="{00000000-0005-0000-0000-0000852B0000}"/>
    <cellStyle name="20% - uthevingsfarge 2 52 3" xfId="11145" xr:uid="{00000000-0005-0000-0000-0000862B0000}"/>
    <cellStyle name="20% - uthevingsfarge 2 52 4" xfId="11146" xr:uid="{00000000-0005-0000-0000-0000872B0000}"/>
    <cellStyle name="20% - uthevingsfarge 2 52_Adj_Income_statement" xfId="11147" xr:uid="{00000000-0005-0000-0000-0000882B0000}"/>
    <cellStyle name="20% - uthevingsfarge 2 53" xfId="11148" xr:uid="{00000000-0005-0000-0000-0000892B0000}"/>
    <cellStyle name="20% - uthevingsfarge 2 53 2" xfId="11149" xr:uid="{00000000-0005-0000-0000-00008A2B0000}"/>
    <cellStyle name="20% - uthevingsfarge 2 53 2 2" xfId="11150" xr:uid="{00000000-0005-0000-0000-00008B2B0000}"/>
    <cellStyle name="20% - uthevingsfarge 2 53 2 3" xfId="11151" xr:uid="{00000000-0005-0000-0000-00008C2B0000}"/>
    <cellStyle name="20% - uthevingsfarge 2 53 2_BILAG 34-3 Brasil" xfId="11152" xr:uid="{00000000-0005-0000-0000-00008D2B0000}"/>
    <cellStyle name="20% - uthevingsfarge 2 53 3" xfId="11153" xr:uid="{00000000-0005-0000-0000-00008E2B0000}"/>
    <cellStyle name="20% - uthevingsfarge 2 53 4" xfId="11154" xr:uid="{00000000-0005-0000-0000-00008F2B0000}"/>
    <cellStyle name="20% - uthevingsfarge 2 53_Adj_Income_statement" xfId="11155" xr:uid="{00000000-0005-0000-0000-0000902B0000}"/>
    <cellStyle name="20% - uthevingsfarge 2 54" xfId="11156" xr:uid="{00000000-0005-0000-0000-0000912B0000}"/>
    <cellStyle name="20% - uthevingsfarge 2 54 2" xfId="11157" xr:uid="{00000000-0005-0000-0000-0000922B0000}"/>
    <cellStyle name="20% - uthevingsfarge 2 54 2 2" xfId="11158" xr:uid="{00000000-0005-0000-0000-0000932B0000}"/>
    <cellStyle name="20% - uthevingsfarge 2 54 2 3" xfId="11159" xr:uid="{00000000-0005-0000-0000-0000942B0000}"/>
    <cellStyle name="20% - uthevingsfarge 2 54 2_BILAG 34-3 Brasil" xfId="11160" xr:uid="{00000000-0005-0000-0000-0000952B0000}"/>
    <cellStyle name="20% - uthevingsfarge 2 54 3" xfId="11161" xr:uid="{00000000-0005-0000-0000-0000962B0000}"/>
    <cellStyle name="20% - uthevingsfarge 2 54 4" xfId="11162" xr:uid="{00000000-0005-0000-0000-0000972B0000}"/>
    <cellStyle name="20% - uthevingsfarge 2 54_Adj_Income_statement" xfId="11163" xr:uid="{00000000-0005-0000-0000-0000982B0000}"/>
    <cellStyle name="20% - uthevingsfarge 2 55" xfId="11164" xr:uid="{00000000-0005-0000-0000-0000992B0000}"/>
    <cellStyle name="20% - uthevingsfarge 2 55 2" xfId="11165" xr:uid="{00000000-0005-0000-0000-00009A2B0000}"/>
    <cellStyle name="20% - uthevingsfarge 2 55 2 2" xfId="11166" xr:uid="{00000000-0005-0000-0000-00009B2B0000}"/>
    <cellStyle name="20% - uthevingsfarge 2 55 2 3" xfId="11167" xr:uid="{00000000-0005-0000-0000-00009C2B0000}"/>
    <cellStyle name="20% - uthevingsfarge 2 55 2_BILAG 34-3 Brasil" xfId="11168" xr:uid="{00000000-0005-0000-0000-00009D2B0000}"/>
    <cellStyle name="20% - uthevingsfarge 2 55 3" xfId="11169" xr:uid="{00000000-0005-0000-0000-00009E2B0000}"/>
    <cellStyle name="20% - uthevingsfarge 2 55 4" xfId="11170" xr:uid="{00000000-0005-0000-0000-00009F2B0000}"/>
    <cellStyle name="20% - uthevingsfarge 2 55_Adj_Income_statement" xfId="11171" xr:uid="{00000000-0005-0000-0000-0000A02B0000}"/>
    <cellStyle name="20% - uthevingsfarge 2 56" xfId="11172" xr:uid="{00000000-0005-0000-0000-0000A12B0000}"/>
    <cellStyle name="20% - uthevingsfarge 2 56 2" xfId="11173" xr:uid="{00000000-0005-0000-0000-0000A22B0000}"/>
    <cellStyle name="20% - uthevingsfarge 2 56 2 2" xfId="11174" xr:uid="{00000000-0005-0000-0000-0000A32B0000}"/>
    <cellStyle name="20% - uthevingsfarge 2 56 2 3" xfId="11175" xr:uid="{00000000-0005-0000-0000-0000A42B0000}"/>
    <cellStyle name="20% - uthevingsfarge 2 56 2_BILAG 34-3 Brasil" xfId="11176" xr:uid="{00000000-0005-0000-0000-0000A52B0000}"/>
    <cellStyle name="20% - uthevingsfarge 2 56 3" xfId="11177" xr:uid="{00000000-0005-0000-0000-0000A62B0000}"/>
    <cellStyle name="20% - uthevingsfarge 2 56 4" xfId="11178" xr:uid="{00000000-0005-0000-0000-0000A72B0000}"/>
    <cellStyle name="20% - uthevingsfarge 2 56_Adj_Income_statement" xfId="11179" xr:uid="{00000000-0005-0000-0000-0000A82B0000}"/>
    <cellStyle name="20% - uthevingsfarge 2 57" xfId="11180" xr:uid="{00000000-0005-0000-0000-0000A92B0000}"/>
    <cellStyle name="20% - uthevingsfarge 2 57 2" xfId="11181" xr:uid="{00000000-0005-0000-0000-0000AA2B0000}"/>
    <cellStyle name="20% - uthevingsfarge 2 57 2 2" xfId="11182" xr:uid="{00000000-0005-0000-0000-0000AB2B0000}"/>
    <cellStyle name="20% - uthevingsfarge 2 57 2 3" xfId="11183" xr:uid="{00000000-0005-0000-0000-0000AC2B0000}"/>
    <cellStyle name="20% - uthevingsfarge 2 57 2_BILAG 34-3 Brasil" xfId="11184" xr:uid="{00000000-0005-0000-0000-0000AD2B0000}"/>
    <cellStyle name="20% - uthevingsfarge 2 57 3" xfId="11185" xr:uid="{00000000-0005-0000-0000-0000AE2B0000}"/>
    <cellStyle name="20% - uthevingsfarge 2 57 4" xfId="11186" xr:uid="{00000000-0005-0000-0000-0000AF2B0000}"/>
    <cellStyle name="20% - uthevingsfarge 2 57_Adj_Income_statement" xfId="11187" xr:uid="{00000000-0005-0000-0000-0000B02B0000}"/>
    <cellStyle name="20% - uthevingsfarge 2 58" xfId="11188" xr:uid="{00000000-0005-0000-0000-0000B12B0000}"/>
    <cellStyle name="20% - uthevingsfarge 2 58 2" xfId="11189" xr:uid="{00000000-0005-0000-0000-0000B22B0000}"/>
    <cellStyle name="20% - uthevingsfarge 2 58 2 2" xfId="11190" xr:uid="{00000000-0005-0000-0000-0000B32B0000}"/>
    <cellStyle name="20% - uthevingsfarge 2 58 2 3" xfId="11191" xr:uid="{00000000-0005-0000-0000-0000B42B0000}"/>
    <cellStyle name="20% - uthevingsfarge 2 58 2_BILAG 34-3 Brasil" xfId="11192" xr:uid="{00000000-0005-0000-0000-0000B52B0000}"/>
    <cellStyle name="20% - uthevingsfarge 2 58 3" xfId="11193" xr:uid="{00000000-0005-0000-0000-0000B62B0000}"/>
    <cellStyle name="20% - uthevingsfarge 2 58 4" xfId="11194" xr:uid="{00000000-0005-0000-0000-0000B72B0000}"/>
    <cellStyle name="20% - uthevingsfarge 2 58_Adj_Income_statement" xfId="11195" xr:uid="{00000000-0005-0000-0000-0000B82B0000}"/>
    <cellStyle name="20% - uthevingsfarge 2 59" xfId="11196" xr:uid="{00000000-0005-0000-0000-0000B92B0000}"/>
    <cellStyle name="20% - uthevingsfarge 2 59 2" xfId="11197" xr:uid="{00000000-0005-0000-0000-0000BA2B0000}"/>
    <cellStyle name="20% - uthevingsfarge 2 59 2 2" xfId="11198" xr:uid="{00000000-0005-0000-0000-0000BB2B0000}"/>
    <cellStyle name="20% - uthevingsfarge 2 59 2 3" xfId="11199" xr:uid="{00000000-0005-0000-0000-0000BC2B0000}"/>
    <cellStyle name="20% - uthevingsfarge 2 59 2_BILAG 34-3 Brasil" xfId="11200" xr:uid="{00000000-0005-0000-0000-0000BD2B0000}"/>
    <cellStyle name="20% - uthevingsfarge 2 59 3" xfId="11201" xr:uid="{00000000-0005-0000-0000-0000BE2B0000}"/>
    <cellStyle name="20% - uthevingsfarge 2 59 4" xfId="11202" xr:uid="{00000000-0005-0000-0000-0000BF2B0000}"/>
    <cellStyle name="20% - uthevingsfarge 2 59_Adj_Income_statement" xfId="11203" xr:uid="{00000000-0005-0000-0000-0000C02B0000}"/>
    <cellStyle name="20% - uthevingsfarge 2 6" xfId="11204" xr:uid="{00000000-0005-0000-0000-0000C12B0000}"/>
    <cellStyle name="20% - uthevingsfarge 2 6 2" xfId="11205" xr:uid="{00000000-0005-0000-0000-0000C22B0000}"/>
    <cellStyle name="20% - uthevingsfarge 2 6 2 2" xfId="11206" xr:uid="{00000000-0005-0000-0000-0000C32B0000}"/>
    <cellStyle name="20% - uthevingsfarge 2 6 2 2 2" xfId="11207" xr:uid="{00000000-0005-0000-0000-0000C42B0000}"/>
    <cellStyle name="20% - uthevingsfarge 2 6 2 2 2 2" xfId="11208" xr:uid="{00000000-0005-0000-0000-0000C52B0000}"/>
    <cellStyle name="20% - uthevingsfarge 2 6 2 2 2 2 2" xfId="11209" xr:uid="{00000000-0005-0000-0000-0000C62B0000}"/>
    <cellStyle name="20% - uthevingsfarge 2 6 2 2 2 2 2 2" xfId="11210" xr:uid="{00000000-0005-0000-0000-0000C72B0000}"/>
    <cellStyle name="20% - uthevingsfarge 2 6 2 2 2 2 3" xfId="11211" xr:uid="{00000000-0005-0000-0000-0000C82B0000}"/>
    <cellStyle name="20% - uthevingsfarge 2 6 2 2 2 3" xfId="11212" xr:uid="{00000000-0005-0000-0000-0000C92B0000}"/>
    <cellStyle name="20% - uthevingsfarge 2 6 2 2 2 3 2" xfId="11213" xr:uid="{00000000-0005-0000-0000-0000CA2B0000}"/>
    <cellStyle name="20% - uthevingsfarge 2 6 2 2 2 4" xfId="11214" xr:uid="{00000000-0005-0000-0000-0000CB2B0000}"/>
    <cellStyle name="20% - uthevingsfarge 2 6 2 2 3" xfId="11215" xr:uid="{00000000-0005-0000-0000-0000CC2B0000}"/>
    <cellStyle name="20% - uthevingsfarge 2 6 2 2 3 2" xfId="11216" xr:uid="{00000000-0005-0000-0000-0000CD2B0000}"/>
    <cellStyle name="20% - uthevingsfarge 2 6 2 2 3 2 2" xfId="11217" xr:uid="{00000000-0005-0000-0000-0000CE2B0000}"/>
    <cellStyle name="20% - uthevingsfarge 2 6 2 2 3 3" xfId="11218" xr:uid="{00000000-0005-0000-0000-0000CF2B0000}"/>
    <cellStyle name="20% - uthevingsfarge 2 6 2 2 4" xfId="11219" xr:uid="{00000000-0005-0000-0000-0000D02B0000}"/>
    <cellStyle name="20% - uthevingsfarge 2 6 2 2 4 2" xfId="11220" xr:uid="{00000000-0005-0000-0000-0000D12B0000}"/>
    <cellStyle name="20% - uthevingsfarge 2 6 2 2 5" xfId="11221" xr:uid="{00000000-0005-0000-0000-0000D22B0000}"/>
    <cellStyle name="20% - uthevingsfarge 2 6 2 2_Innskuddsdekning" xfId="11222" xr:uid="{00000000-0005-0000-0000-0000D32B0000}"/>
    <cellStyle name="20% - uthevingsfarge 2 6 2 3" xfId="11223" xr:uid="{00000000-0005-0000-0000-0000D42B0000}"/>
    <cellStyle name="20% - uthevingsfarge 2 6 2 3 2" xfId="11224" xr:uid="{00000000-0005-0000-0000-0000D52B0000}"/>
    <cellStyle name="20% - uthevingsfarge 2 6 2 3 2 2" xfId="11225" xr:uid="{00000000-0005-0000-0000-0000D62B0000}"/>
    <cellStyle name="20% - uthevingsfarge 2 6 2 3 2 2 2" xfId="11226" xr:uid="{00000000-0005-0000-0000-0000D72B0000}"/>
    <cellStyle name="20% - uthevingsfarge 2 6 2 3 2 3" xfId="11227" xr:uid="{00000000-0005-0000-0000-0000D82B0000}"/>
    <cellStyle name="20% - uthevingsfarge 2 6 2 3 3" xfId="11228" xr:uid="{00000000-0005-0000-0000-0000D92B0000}"/>
    <cellStyle name="20% - uthevingsfarge 2 6 2 3 3 2" xfId="11229" xr:uid="{00000000-0005-0000-0000-0000DA2B0000}"/>
    <cellStyle name="20% - uthevingsfarge 2 6 2 3 4" xfId="11230" xr:uid="{00000000-0005-0000-0000-0000DB2B0000}"/>
    <cellStyle name="20% - uthevingsfarge 2 6 2 4" xfId="11231" xr:uid="{00000000-0005-0000-0000-0000DC2B0000}"/>
    <cellStyle name="20% - uthevingsfarge 2 6 2 4 2" xfId="11232" xr:uid="{00000000-0005-0000-0000-0000DD2B0000}"/>
    <cellStyle name="20% - uthevingsfarge 2 6 2 4 2 2" xfId="11233" xr:uid="{00000000-0005-0000-0000-0000DE2B0000}"/>
    <cellStyle name="20% - uthevingsfarge 2 6 2 4 3" xfId="11234" xr:uid="{00000000-0005-0000-0000-0000DF2B0000}"/>
    <cellStyle name="20% - uthevingsfarge 2 6 2 5" xfId="11235" xr:uid="{00000000-0005-0000-0000-0000E02B0000}"/>
    <cellStyle name="20% - uthevingsfarge 2 6 2 5 2" xfId="11236" xr:uid="{00000000-0005-0000-0000-0000E12B0000}"/>
    <cellStyle name="20% - uthevingsfarge 2 6 2 6" xfId="11237" xr:uid="{00000000-0005-0000-0000-0000E22B0000}"/>
    <cellStyle name="20% - uthevingsfarge 2 6 2_3. Chng in credit spreads" xfId="11238" xr:uid="{00000000-0005-0000-0000-0000E32B0000}"/>
    <cellStyle name="20% - uthevingsfarge 2 6 3" xfId="11239" xr:uid="{00000000-0005-0000-0000-0000E42B0000}"/>
    <cellStyle name="20% - uthevingsfarge 2 6 3 2" xfId="11240" xr:uid="{00000000-0005-0000-0000-0000E52B0000}"/>
    <cellStyle name="20% - uthevingsfarge 2 6 3 2 2" xfId="11241" xr:uid="{00000000-0005-0000-0000-0000E62B0000}"/>
    <cellStyle name="20% - uthevingsfarge 2 6 3 2 2 2" xfId="11242" xr:uid="{00000000-0005-0000-0000-0000E72B0000}"/>
    <cellStyle name="20% - uthevingsfarge 2 6 3 2 2 2 2" xfId="11243" xr:uid="{00000000-0005-0000-0000-0000E82B0000}"/>
    <cellStyle name="20% - uthevingsfarge 2 6 3 2 2 2 2 2" xfId="11244" xr:uid="{00000000-0005-0000-0000-0000E92B0000}"/>
    <cellStyle name="20% - uthevingsfarge 2 6 3 2 2 2 3" xfId="11245" xr:uid="{00000000-0005-0000-0000-0000EA2B0000}"/>
    <cellStyle name="20% - uthevingsfarge 2 6 3 2 2 3" xfId="11246" xr:uid="{00000000-0005-0000-0000-0000EB2B0000}"/>
    <cellStyle name="20% - uthevingsfarge 2 6 3 2 2 3 2" xfId="11247" xr:uid="{00000000-0005-0000-0000-0000EC2B0000}"/>
    <cellStyle name="20% - uthevingsfarge 2 6 3 2 2 4" xfId="11248" xr:uid="{00000000-0005-0000-0000-0000ED2B0000}"/>
    <cellStyle name="20% - uthevingsfarge 2 6 3 2 3" xfId="11249" xr:uid="{00000000-0005-0000-0000-0000EE2B0000}"/>
    <cellStyle name="20% - uthevingsfarge 2 6 3 2 3 2" xfId="11250" xr:uid="{00000000-0005-0000-0000-0000EF2B0000}"/>
    <cellStyle name="20% - uthevingsfarge 2 6 3 2 3 2 2" xfId="11251" xr:uid="{00000000-0005-0000-0000-0000F02B0000}"/>
    <cellStyle name="20% - uthevingsfarge 2 6 3 2 3 3" xfId="11252" xr:uid="{00000000-0005-0000-0000-0000F12B0000}"/>
    <cellStyle name="20% - uthevingsfarge 2 6 3 2 4" xfId="11253" xr:uid="{00000000-0005-0000-0000-0000F22B0000}"/>
    <cellStyle name="20% - uthevingsfarge 2 6 3 2 4 2" xfId="11254" xr:uid="{00000000-0005-0000-0000-0000F32B0000}"/>
    <cellStyle name="20% - uthevingsfarge 2 6 3 2 5" xfId="11255" xr:uid="{00000000-0005-0000-0000-0000F42B0000}"/>
    <cellStyle name="20% - uthevingsfarge 2 6 3 2_Innskuddsdekning" xfId="11256" xr:uid="{00000000-0005-0000-0000-0000F52B0000}"/>
    <cellStyle name="20% - uthevingsfarge 2 6 3 3" xfId="11257" xr:uid="{00000000-0005-0000-0000-0000F62B0000}"/>
    <cellStyle name="20% - uthevingsfarge 2 6 3 3 2" xfId="11258" xr:uid="{00000000-0005-0000-0000-0000F72B0000}"/>
    <cellStyle name="20% - uthevingsfarge 2 6 3 3 2 2" xfId="11259" xr:uid="{00000000-0005-0000-0000-0000F82B0000}"/>
    <cellStyle name="20% - uthevingsfarge 2 6 3 3 2 2 2" xfId="11260" xr:uid="{00000000-0005-0000-0000-0000F92B0000}"/>
    <cellStyle name="20% - uthevingsfarge 2 6 3 3 2 3" xfId="11261" xr:uid="{00000000-0005-0000-0000-0000FA2B0000}"/>
    <cellStyle name="20% - uthevingsfarge 2 6 3 3 3" xfId="11262" xr:uid="{00000000-0005-0000-0000-0000FB2B0000}"/>
    <cellStyle name="20% - uthevingsfarge 2 6 3 3 3 2" xfId="11263" xr:uid="{00000000-0005-0000-0000-0000FC2B0000}"/>
    <cellStyle name="20% - uthevingsfarge 2 6 3 3 4" xfId="11264" xr:uid="{00000000-0005-0000-0000-0000FD2B0000}"/>
    <cellStyle name="20% - uthevingsfarge 2 6 3 4" xfId="11265" xr:uid="{00000000-0005-0000-0000-0000FE2B0000}"/>
    <cellStyle name="20% - uthevingsfarge 2 6 3 4 2" xfId="11266" xr:uid="{00000000-0005-0000-0000-0000FF2B0000}"/>
    <cellStyle name="20% - uthevingsfarge 2 6 3 4 2 2" xfId="11267" xr:uid="{00000000-0005-0000-0000-0000002C0000}"/>
    <cellStyle name="20% - uthevingsfarge 2 6 3 4 3" xfId="11268" xr:uid="{00000000-0005-0000-0000-0000012C0000}"/>
    <cellStyle name="20% - uthevingsfarge 2 6 3 5" xfId="11269" xr:uid="{00000000-0005-0000-0000-0000022C0000}"/>
    <cellStyle name="20% - uthevingsfarge 2 6 3 5 2" xfId="11270" xr:uid="{00000000-0005-0000-0000-0000032C0000}"/>
    <cellStyle name="20% - uthevingsfarge 2 6 3 6" xfId="11271" xr:uid="{00000000-0005-0000-0000-0000042C0000}"/>
    <cellStyle name="20% - uthevingsfarge 2 6 3_3. Chng in credit spreads" xfId="11272" xr:uid="{00000000-0005-0000-0000-0000052C0000}"/>
    <cellStyle name="20% - uthevingsfarge 2 6 4" xfId="11273" xr:uid="{00000000-0005-0000-0000-0000062C0000}"/>
    <cellStyle name="20% - uthevingsfarge 2 6 4 2" xfId="11274" xr:uid="{00000000-0005-0000-0000-0000072C0000}"/>
    <cellStyle name="20% - uthevingsfarge 2 6 4 2 2" xfId="11275" xr:uid="{00000000-0005-0000-0000-0000082C0000}"/>
    <cellStyle name="20% - uthevingsfarge 2 6 4 2 2 2" xfId="11276" xr:uid="{00000000-0005-0000-0000-0000092C0000}"/>
    <cellStyle name="20% - uthevingsfarge 2 6 4 2 2 2 2" xfId="11277" xr:uid="{00000000-0005-0000-0000-00000A2C0000}"/>
    <cellStyle name="20% - uthevingsfarge 2 6 4 2 2 3" xfId="11278" xr:uid="{00000000-0005-0000-0000-00000B2C0000}"/>
    <cellStyle name="20% - uthevingsfarge 2 6 4 2 3" xfId="11279" xr:uid="{00000000-0005-0000-0000-00000C2C0000}"/>
    <cellStyle name="20% - uthevingsfarge 2 6 4 2 3 2" xfId="11280" xr:uid="{00000000-0005-0000-0000-00000D2C0000}"/>
    <cellStyle name="20% - uthevingsfarge 2 6 4 2 4" xfId="11281" xr:uid="{00000000-0005-0000-0000-00000E2C0000}"/>
    <cellStyle name="20% - uthevingsfarge 2 6 4 3" xfId="11282" xr:uid="{00000000-0005-0000-0000-00000F2C0000}"/>
    <cellStyle name="20% - uthevingsfarge 2 6 4 3 2" xfId="11283" xr:uid="{00000000-0005-0000-0000-0000102C0000}"/>
    <cellStyle name="20% - uthevingsfarge 2 6 4 3 2 2" xfId="11284" xr:uid="{00000000-0005-0000-0000-0000112C0000}"/>
    <cellStyle name="20% - uthevingsfarge 2 6 4 3 3" xfId="11285" xr:uid="{00000000-0005-0000-0000-0000122C0000}"/>
    <cellStyle name="20% - uthevingsfarge 2 6 4 4" xfId="11286" xr:uid="{00000000-0005-0000-0000-0000132C0000}"/>
    <cellStyle name="20% - uthevingsfarge 2 6 4 4 2" xfId="11287" xr:uid="{00000000-0005-0000-0000-0000142C0000}"/>
    <cellStyle name="20% - uthevingsfarge 2 6 4 5" xfId="11288" xr:uid="{00000000-0005-0000-0000-0000152C0000}"/>
    <cellStyle name="20% - uthevingsfarge 2 6 4_Innskuddsdekning" xfId="11289" xr:uid="{00000000-0005-0000-0000-0000162C0000}"/>
    <cellStyle name="20% - uthevingsfarge 2 6 5" xfId="11290" xr:uid="{00000000-0005-0000-0000-0000172C0000}"/>
    <cellStyle name="20% - uthevingsfarge 2 6 5 2" xfId="11291" xr:uid="{00000000-0005-0000-0000-0000182C0000}"/>
    <cellStyle name="20% - uthevingsfarge 2 6 5 2 2" xfId="11292" xr:uid="{00000000-0005-0000-0000-0000192C0000}"/>
    <cellStyle name="20% - uthevingsfarge 2 6 5 2 2 2" xfId="11293" xr:uid="{00000000-0005-0000-0000-00001A2C0000}"/>
    <cellStyle name="20% - uthevingsfarge 2 6 5 2 3" xfId="11294" xr:uid="{00000000-0005-0000-0000-00001B2C0000}"/>
    <cellStyle name="20% - uthevingsfarge 2 6 5 3" xfId="11295" xr:uid="{00000000-0005-0000-0000-00001C2C0000}"/>
    <cellStyle name="20% - uthevingsfarge 2 6 5 3 2" xfId="11296" xr:uid="{00000000-0005-0000-0000-00001D2C0000}"/>
    <cellStyle name="20% - uthevingsfarge 2 6 5 4" xfId="11297" xr:uid="{00000000-0005-0000-0000-00001E2C0000}"/>
    <cellStyle name="20% - uthevingsfarge 2 6 6" xfId="11298" xr:uid="{00000000-0005-0000-0000-00001F2C0000}"/>
    <cellStyle name="20% - uthevingsfarge 2 6 6 2" xfId="11299" xr:uid="{00000000-0005-0000-0000-0000202C0000}"/>
    <cellStyle name="20% - uthevingsfarge 2 6 6 2 2" xfId="11300" xr:uid="{00000000-0005-0000-0000-0000212C0000}"/>
    <cellStyle name="20% - uthevingsfarge 2 6 6 3" xfId="11301" xr:uid="{00000000-0005-0000-0000-0000222C0000}"/>
    <cellStyle name="20% - uthevingsfarge 2 6 7" xfId="11302" xr:uid="{00000000-0005-0000-0000-0000232C0000}"/>
    <cellStyle name="20% - uthevingsfarge 2 6 7 2" xfId="11303" xr:uid="{00000000-0005-0000-0000-0000242C0000}"/>
    <cellStyle name="20% - uthevingsfarge 2 6 8" xfId="11304" xr:uid="{00000000-0005-0000-0000-0000252C0000}"/>
    <cellStyle name="20% - uthevingsfarge 2 6_3. Chng in credit spreads" xfId="11305" xr:uid="{00000000-0005-0000-0000-0000262C0000}"/>
    <cellStyle name="20% - uthevingsfarge 2 60" xfId="11306" xr:uid="{00000000-0005-0000-0000-0000272C0000}"/>
    <cellStyle name="20% - uthevingsfarge 2 61" xfId="11307" xr:uid="{00000000-0005-0000-0000-0000282C0000}"/>
    <cellStyle name="20% - uthevingsfarge 2 62" xfId="11308" xr:uid="{00000000-0005-0000-0000-0000292C0000}"/>
    <cellStyle name="20% - uthevingsfarge 2 63" xfId="11309" xr:uid="{00000000-0005-0000-0000-00002A2C0000}"/>
    <cellStyle name="20% - uthevingsfarge 2 64" xfId="11310" xr:uid="{00000000-0005-0000-0000-00002B2C0000}"/>
    <cellStyle name="20% - uthevingsfarge 2 65" xfId="11311" xr:uid="{00000000-0005-0000-0000-00002C2C0000}"/>
    <cellStyle name="20% - uthevingsfarge 2 66" xfId="11312" xr:uid="{00000000-0005-0000-0000-00002D2C0000}"/>
    <cellStyle name="20% - uthevingsfarge 2 67" xfId="11313" xr:uid="{00000000-0005-0000-0000-00002E2C0000}"/>
    <cellStyle name="20% - uthevingsfarge 2 68" xfId="11314" xr:uid="{00000000-0005-0000-0000-00002F2C0000}"/>
    <cellStyle name="20% - uthevingsfarge 2 69" xfId="11315" xr:uid="{00000000-0005-0000-0000-0000302C0000}"/>
    <cellStyle name="20% - uthevingsfarge 2 7" xfId="11316" xr:uid="{00000000-0005-0000-0000-0000312C0000}"/>
    <cellStyle name="20% - uthevingsfarge 2 7 2" xfId="11317" xr:uid="{00000000-0005-0000-0000-0000322C0000}"/>
    <cellStyle name="20% - uthevingsfarge 2 7 2 2" xfId="11318" xr:uid="{00000000-0005-0000-0000-0000332C0000}"/>
    <cellStyle name="20% - uthevingsfarge 2 7 2 2 2" xfId="11319" xr:uid="{00000000-0005-0000-0000-0000342C0000}"/>
    <cellStyle name="20% - uthevingsfarge 2 7 2 2 2 2" xfId="11320" xr:uid="{00000000-0005-0000-0000-0000352C0000}"/>
    <cellStyle name="20% - uthevingsfarge 2 7 2 2 2 2 2" xfId="11321" xr:uid="{00000000-0005-0000-0000-0000362C0000}"/>
    <cellStyle name="20% - uthevingsfarge 2 7 2 2 2 3" xfId="11322" xr:uid="{00000000-0005-0000-0000-0000372C0000}"/>
    <cellStyle name="20% - uthevingsfarge 2 7 2 2 3" xfId="11323" xr:uid="{00000000-0005-0000-0000-0000382C0000}"/>
    <cellStyle name="20% - uthevingsfarge 2 7 2 2 3 2" xfId="11324" xr:uid="{00000000-0005-0000-0000-0000392C0000}"/>
    <cellStyle name="20% - uthevingsfarge 2 7 2 2 4" xfId="11325" xr:uid="{00000000-0005-0000-0000-00003A2C0000}"/>
    <cellStyle name="20% - uthevingsfarge 2 7 2 3" xfId="11326" xr:uid="{00000000-0005-0000-0000-00003B2C0000}"/>
    <cellStyle name="20% - uthevingsfarge 2 7 2 3 2" xfId="11327" xr:uid="{00000000-0005-0000-0000-00003C2C0000}"/>
    <cellStyle name="20% - uthevingsfarge 2 7 2 3 2 2" xfId="11328" xr:uid="{00000000-0005-0000-0000-00003D2C0000}"/>
    <cellStyle name="20% - uthevingsfarge 2 7 2 3 3" xfId="11329" xr:uid="{00000000-0005-0000-0000-00003E2C0000}"/>
    <cellStyle name="20% - uthevingsfarge 2 7 2 4" xfId="11330" xr:uid="{00000000-0005-0000-0000-00003F2C0000}"/>
    <cellStyle name="20% - uthevingsfarge 2 7 2 4 2" xfId="11331" xr:uid="{00000000-0005-0000-0000-0000402C0000}"/>
    <cellStyle name="20% - uthevingsfarge 2 7 2 5" xfId="11332" xr:uid="{00000000-0005-0000-0000-0000412C0000}"/>
    <cellStyle name="20% - uthevingsfarge 2 7 2_BILAG 34-3 Brasil" xfId="11333" xr:uid="{00000000-0005-0000-0000-0000422C0000}"/>
    <cellStyle name="20% - uthevingsfarge 2 7 3" xfId="11334" xr:uid="{00000000-0005-0000-0000-0000432C0000}"/>
    <cellStyle name="20% - uthevingsfarge 2 7 3 2" xfId="11335" xr:uid="{00000000-0005-0000-0000-0000442C0000}"/>
    <cellStyle name="20% - uthevingsfarge 2 7 3 2 2" xfId="11336" xr:uid="{00000000-0005-0000-0000-0000452C0000}"/>
    <cellStyle name="20% - uthevingsfarge 2 7 3 2 2 2" xfId="11337" xr:uid="{00000000-0005-0000-0000-0000462C0000}"/>
    <cellStyle name="20% - uthevingsfarge 2 7 3 2 3" xfId="11338" xr:uid="{00000000-0005-0000-0000-0000472C0000}"/>
    <cellStyle name="20% - uthevingsfarge 2 7 3 3" xfId="11339" xr:uid="{00000000-0005-0000-0000-0000482C0000}"/>
    <cellStyle name="20% - uthevingsfarge 2 7 3 3 2" xfId="11340" xr:uid="{00000000-0005-0000-0000-0000492C0000}"/>
    <cellStyle name="20% - uthevingsfarge 2 7 3 4" xfId="11341" xr:uid="{00000000-0005-0000-0000-00004A2C0000}"/>
    <cellStyle name="20% - uthevingsfarge 2 7 4" xfId="11342" xr:uid="{00000000-0005-0000-0000-00004B2C0000}"/>
    <cellStyle name="20% - uthevingsfarge 2 7 4 2" xfId="11343" xr:uid="{00000000-0005-0000-0000-00004C2C0000}"/>
    <cellStyle name="20% - uthevingsfarge 2 7 4 2 2" xfId="11344" xr:uid="{00000000-0005-0000-0000-00004D2C0000}"/>
    <cellStyle name="20% - uthevingsfarge 2 7 4 3" xfId="11345" xr:uid="{00000000-0005-0000-0000-00004E2C0000}"/>
    <cellStyle name="20% - uthevingsfarge 2 7 5" xfId="11346" xr:uid="{00000000-0005-0000-0000-00004F2C0000}"/>
    <cellStyle name="20% - uthevingsfarge 2 7 5 2" xfId="11347" xr:uid="{00000000-0005-0000-0000-0000502C0000}"/>
    <cellStyle name="20% - uthevingsfarge 2 7 6" xfId="11348" xr:uid="{00000000-0005-0000-0000-0000512C0000}"/>
    <cellStyle name="20% - uthevingsfarge 2 7_3. Chng in credit spreads" xfId="11349" xr:uid="{00000000-0005-0000-0000-0000522C0000}"/>
    <cellStyle name="20% - uthevingsfarge 2 70" xfId="11350" xr:uid="{00000000-0005-0000-0000-0000532C0000}"/>
    <cellStyle name="20% - uthevingsfarge 2 71" xfId="11351" xr:uid="{00000000-0005-0000-0000-0000542C0000}"/>
    <cellStyle name="20% - uthevingsfarge 2 72" xfId="11352" xr:uid="{00000000-0005-0000-0000-0000552C0000}"/>
    <cellStyle name="20% - uthevingsfarge 2 73" xfId="11353" xr:uid="{00000000-0005-0000-0000-0000562C0000}"/>
    <cellStyle name="20% - uthevingsfarge 2 74" xfId="11354" xr:uid="{00000000-0005-0000-0000-0000572C0000}"/>
    <cellStyle name="20% - uthevingsfarge 2 75" xfId="11355" xr:uid="{00000000-0005-0000-0000-0000582C0000}"/>
    <cellStyle name="20% - uthevingsfarge 2 76" xfId="11356" xr:uid="{00000000-0005-0000-0000-0000592C0000}"/>
    <cellStyle name="20% - uthevingsfarge 2 77" xfId="11357" xr:uid="{00000000-0005-0000-0000-00005A2C0000}"/>
    <cellStyle name="20% - uthevingsfarge 2 78" xfId="11358" xr:uid="{00000000-0005-0000-0000-00005B2C0000}"/>
    <cellStyle name="20% - uthevingsfarge 2 79" xfId="11359" xr:uid="{00000000-0005-0000-0000-00005C2C0000}"/>
    <cellStyle name="20% - uthevingsfarge 2 8" xfId="11360" xr:uid="{00000000-0005-0000-0000-00005D2C0000}"/>
    <cellStyle name="20% - uthevingsfarge 2 8 2" xfId="11361" xr:uid="{00000000-0005-0000-0000-00005E2C0000}"/>
    <cellStyle name="20% - uthevingsfarge 2 8 2 2" xfId="11362" xr:uid="{00000000-0005-0000-0000-00005F2C0000}"/>
    <cellStyle name="20% - uthevingsfarge 2 8 2 2 2" xfId="11363" xr:uid="{00000000-0005-0000-0000-0000602C0000}"/>
    <cellStyle name="20% - uthevingsfarge 2 8 2 2 2 2" xfId="11364" xr:uid="{00000000-0005-0000-0000-0000612C0000}"/>
    <cellStyle name="20% - uthevingsfarge 2 8 2 2 2 2 2" xfId="11365" xr:uid="{00000000-0005-0000-0000-0000622C0000}"/>
    <cellStyle name="20% - uthevingsfarge 2 8 2 2 2 3" xfId="11366" xr:uid="{00000000-0005-0000-0000-0000632C0000}"/>
    <cellStyle name="20% - uthevingsfarge 2 8 2 2 3" xfId="11367" xr:uid="{00000000-0005-0000-0000-0000642C0000}"/>
    <cellStyle name="20% - uthevingsfarge 2 8 2 2 3 2" xfId="11368" xr:uid="{00000000-0005-0000-0000-0000652C0000}"/>
    <cellStyle name="20% - uthevingsfarge 2 8 2 2 4" xfId="11369" xr:uid="{00000000-0005-0000-0000-0000662C0000}"/>
    <cellStyle name="20% - uthevingsfarge 2 8 2 3" xfId="11370" xr:uid="{00000000-0005-0000-0000-0000672C0000}"/>
    <cellStyle name="20% - uthevingsfarge 2 8 2 3 2" xfId="11371" xr:uid="{00000000-0005-0000-0000-0000682C0000}"/>
    <cellStyle name="20% - uthevingsfarge 2 8 2 3 2 2" xfId="11372" xr:uid="{00000000-0005-0000-0000-0000692C0000}"/>
    <cellStyle name="20% - uthevingsfarge 2 8 2 3 3" xfId="11373" xr:uid="{00000000-0005-0000-0000-00006A2C0000}"/>
    <cellStyle name="20% - uthevingsfarge 2 8 2 4" xfId="11374" xr:uid="{00000000-0005-0000-0000-00006B2C0000}"/>
    <cellStyle name="20% - uthevingsfarge 2 8 2 4 2" xfId="11375" xr:uid="{00000000-0005-0000-0000-00006C2C0000}"/>
    <cellStyle name="20% - uthevingsfarge 2 8 2 5" xfId="11376" xr:uid="{00000000-0005-0000-0000-00006D2C0000}"/>
    <cellStyle name="20% - uthevingsfarge 2 8 2_BILAG 34-3 Brasil" xfId="11377" xr:uid="{00000000-0005-0000-0000-00006E2C0000}"/>
    <cellStyle name="20% - uthevingsfarge 2 8 3" xfId="11378" xr:uid="{00000000-0005-0000-0000-00006F2C0000}"/>
    <cellStyle name="20% - uthevingsfarge 2 8 3 2" xfId="11379" xr:uid="{00000000-0005-0000-0000-0000702C0000}"/>
    <cellStyle name="20% - uthevingsfarge 2 8 3 2 2" xfId="11380" xr:uid="{00000000-0005-0000-0000-0000712C0000}"/>
    <cellStyle name="20% - uthevingsfarge 2 8 3 2 2 2" xfId="11381" xr:uid="{00000000-0005-0000-0000-0000722C0000}"/>
    <cellStyle name="20% - uthevingsfarge 2 8 3 2 3" xfId="11382" xr:uid="{00000000-0005-0000-0000-0000732C0000}"/>
    <cellStyle name="20% - uthevingsfarge 2 8 3 3" xfId="11383" xr:uid="{00000000-0005-0000-0000-0000742C0000}"/>
    <cellStyle name="20% - uthevingsfarge 2 8 3 3 2" xfId="11384" xr:uid="{00000000-0005-0000-0000-0000752C0000}"/>
    <cellStyle name="20% - uthevingsfarge 2 8 3 4" xfId="11385" xr:uid="{00000000-0005-0000-0000-0000762C0000}"/>
    <cellStyle name="20% - uthevingsfarge 2 8 4" xfId="11386" xr:uid="{00000000-0005-0000-0000-0000772C0000}"/>
    <cellStyle name="20% - uthevingsfarge 2 8 4 2" xfId="11387" xr:uid="{00000000-0005-0000-0000-0000782C0000}"/>
    <cellStyle name="20% - uthevingsfarge 2 8 4 2 2" xfId="11388" xr:uid="{00000000-0005-0000-0000-0000792C0000}"/>
    <cellStyle name="20% - uthevingsfarge 2 8 4 3" xfId="11389" xr:uid="{00000000-0005-0000-0000-00007A2C0000}"/>
    <cellStyle name="20% - uthevingsfarge 2 8 5" xfId="11390" xr:uid="{00000000-0005-0000-0000-00007B2C0000}"/>
    <cellStyle name="20% - uthevingsfarge 2 8 5 2" xfId="11391" xr:uid="{00000000-0005-0000-0000-00007C2C0000}"/>
    <cellStyle name="20% - uthevingsfarge 2 8 6" xfId="11392" xr:uid="{00000000-0005-0000-0000-00007D2C0000}"/>
    <cellStyle name="20% - uthevingsfarge 2 8_3. Chng in credit spreads" xfId="11393" xr:uid="{00000000-0005-0000-0000-00007E2C0000}"/>
    <cellStyle name="20% - uthevingsfarge 2 80" xfId="11394" xr:uid="{00000000-0005-0000-0000-00007F2C0000}"/>
    <cellStyle name="20% - uthevingsfarge 2 81" xfId="11395" xr:uid="{00000000-0005-0000-0000-0000802C0000}"/>
    <cellStyle name="20% - uthevingsfarge 2 82" xfId="11396" xr:uid="{00000000-0005-0000-0000-0000812C0000}"/>
    <cellStyle name="20% - uthevingsfarge 2 83" xfId="11397" xr:uid="{00000000-0005-0000-0000-0000822C0000}"/>
    <cellStyle name="20% - uthevingsfarge 2 84" xfId="11398" xr:uid="{00000000-0005-0000-0000-0000832C0000}"/>
    <cellStyle name="20% - uthevingsfarge 2 85" xfId="11399" xr:uid="{00000000-0005-0000-0000-0000842C0000}"/>
    <cellStyle name="20% - uthevingsfarge 2 86" xfId="11400" xr:uid="{00000000-0005-0000-0000-0000852C0000}"/>
    <cellStyle name="20% - uthevingsfarge 2 87" xfId="11401" xr:uid="{00000000-0005-0000-0000-0000862C0000}"/>
    <cellStyle name="20% - uthevingsfarge 2 88" xfId="11402" xr:uid="{00000000-0005-0000-0000-0000872C0000}"/>
    <cellStyle name="20% - uthevingsfarge 2 89" xfId="11403" xr:uid="{00000000-0005-0000-0000-0000882C0000}"/>
    <cellStyle name="20% - uthevingsfarge 2 9" xfId="11404" xr:uid="{00000000-0005-0000-0000-0000892C0000}"/>
    <cellStyle name="20% - uthevingsfarge 2 9 2" xfId="11405" xr:uid="{00000000-0005-0000-0000-00008A2C0000}"/>
    <cellStyle name="20% - uthevingsfarge 2 9 2 2" xfId="11406" xr:uid="{00000000-0005-0000-0000-00008B2C0000}"/>
    <cellStyle name="20% - uthevingsfarge 2 9 2 2 2" xfId="11407" xr:uid="{00000000-0005-0000-0000-00008C2C0000}"/>
    <cellStyle name="20% - uthevingsfarge 2 9 2 2 2 2" xfId="11408" xr:uid="{00000000-0005-0000-0000-00008D2C0000}"/>
    <cellStyle name="20% - uthevingsfarge 2 9 2 2 3" xfId="11409" xr:uid="{00000000-0005-0000-0000-00008E2C0000}"/>
    <cellStyle name="20% - uthevingsfarge 2 9 2 3" xfId="11410" xr:uid="{00000000-0005-0000-0000-00008F2C0000}"/>
    <cellStyle name="20% - uthevingsfarge 2 9 2 3 2" xfId="11411" xr:uid="{00000000-0005-0000-0000-0000902C0000}"/>
    <cellStyle name="20% - uthevingsfarge 2 9 2 4" xfId="11412" xr:uid="{00000000-0005-0000-0000-0000912C0000}"/>
    <cellStyle name="20% - uthevingsfarge 2 9 2_BILAG 34-3 Brasil" xfId="11413" xr:uid="{00000000-0005-0000-0000-0000922C0000}"/>
    <cellStyle name="20% - uthevingsfarge 2 9 3" xfId="11414" xr:uid="{00000000-0005-0000-0000-0000932C0000}"/>
    <cellStyle name="20% - uthevingsfarge 2 9 3 2" xfId="11415" xr:uid="{00000000-0005-0000-0000-0000942C0000}"/>
    <cellStyle name="20% - uthevingsfarge 2 9 3 2 2" xfId="11416" xr:uid="{00000000-0005-0000-0000-0000952C0000}"/>
    <cellStyle name="20% - uthevingsfarge 2 9 3 3" xfId="11417" xr:uid="{00000000-0005-0000-0000-0000962C0000}"/>
    <cellStyle name="20% - uthevingsfarge 2 9 4" xfId="11418" xr:uid="{00000000-0005-0000-0000-0000972C0000}"/>
    <cellStyle name="20% - uthevingsfarge 2 9 4 2" xfId="11419" xr:uid="{00000000-0005-0000-0000-0000982C0000}"/>
    <cellStyle name="20% - uthevingsfarge 2 9 5" xfId="11420" xr:uid="{00000000-0005-0000-0000-0000992C0000}"/>
    <cellStyle name="20% - uthevingsfarge 2 9_Adj_Income_statement" xfId="11421" xr:uid="{00000000-0005-0000-0000-00009A2C0000}"/>
    <cellStyle name="20% - uthevingsfarge 2 90" xfId="11422" xr:uid="{00000000-0005-0000-0000-00009B2C0000}"/>
    <cellStyle name="20% - uthevingsfarge 2 91" xfId="11423" xr:uid="{00000000-0005-0000-0000-00009C2C0000}"/>
    <cellStyle name="20% - uthevingsfarge 2 92" xfId="11424" xr:uid="{00000000-0005-0000-0000-00009D2C0000}"/>
    <cellStyle name="20% - uthevingsfarge 2 93" xfId="11425" xr:uid="{00000000-0005-0000-0000-00009E2C0000}"/>
    <cellStyle name="20% - uthevingsfarge 2 94" xfId="11426" xr:uid="{00000000-0005-0000-0000-00009F2C0000}"/>
    <cellStyle name="20% - uthevingsfarge 2 95" xfId="11427" xr:uid="{00000000-0005-0000-0000-0000A02C0000}"/>
    <cellStyle name="20% - uthevingsfarge 2 96" xfId="11428" xr:uid="{00000000-0005-0000-0000-0000A12C0000}"/>
    <cellStyle name="20% - uthevingsfarge 2 97" xfId="11429" xr:uid="{00000000-0005-0000-0000-0000A22C0000}"/>
    <cellStyle name="20% - uthevingsfarge 2 98" xfId="11430" xr:uid="{00000000-0005-0000-0000-0000A32C0000}"/>
    <cellStyle name="20% - uthevingsfarge 2 99" xfId="11431" xr:uid="{00000000-0005-0000-0000-0000A42C0000}"/>
    <cellStyle name="20% - uthevingsfarge 3 10" xfId="11432" xr:uid="{00000000-0005-0000-0000-0000A52C0000}"/>
    <cellStyle name="20% - uthevingsfarge 3 10 2" xfId="11433" xr:uid="{00000000-0005-0000-0000-0000A62C0000}"/>
    <cellStyle name="20% - uthevingsfarge 3 10 2 2" xfId="11434" xr:uid="{00000000-0005-0000-0000-0000A72C0000}"/>
    <cellStyle name="20% - uthevingsfarge 3 10 2 2 2" xfId="11435" xr:uid="{00000000-0005-0000-0000-0000A82C0000}"/>
    <cellStyle name="20% - uthevingsfarge 3 10 2 3" xfId="11436" xr:uid="{00000000-0005-0000-0000-0000A92C0000}"/>
    <cellStyle name="20% - uthevingsfarge 3 10 2_BILAG 34-3 Brasil" xfId="11437" xr:uid="{00000000-0005-0000-0000-0000AA2C0000}"/>
    <cellStyle name="20% - uthevingsfarge 3 10 3" xfId="11438" xr:uid="{00000000-0005-0000-0000-0000AB2C0000}"/>
    <cellStyle name="20% - uthevingsfarge 3 10 3 2" xfId="11439" xr:uid="{00000000-0005-0000-0000-0000AC2C0000}"/>
    <cellStyle name="20% - uthevingsfarge 3 10 4" xfId="11440" xr:uid="{00000000-0005-0000-0000-0000AD2C0000}"/>
    <cellStyle name="20% - uthevingsfarge 3 10_Adj_Income_statement" xfId="11441" xr:uid="{00000000-0005-0000-0000-0000AE2C0000}"/>
    <cellStyle name="20% - uthevingsfarge 3 100" xfId="11442" xr:uid="{00000000-0005-0000-0000-0000AF2C0000}"/>
    <cellStyle name="20% - uthevingsfarge 3 101" xfId="11443" xr:uid="{00000000-0005-0000-0000-0000B02C0000}"/>
    <cellStyle name="20% - uthevingsfarge 3 102" xfId="11444" xr:uid="{00000000-0005-0000-0000-0000B12C0000}"/>
    <cellStyle name="20% - uthevingsfarge 3 103" xfId="11445" xr:uid="{00000000-0005-0000-0000-0000B22C0000}"/>
    <cellStyle name="20% - uthevingsfarge 3 104" xfId="11446" xr:uid="{00000000-0005-0000-0000-0000B32C0000}"/>
    <cellStyle name="20% - uthevingsfarge 3 105" xfId="11447" xr:uid="{00000000-0005-0000-0000-0000B42C0000}"/>
    <cellStyle name="20% - uthevingsfarge 3 106" xfId="11448" xr:uid="{00000000-0005-0000-0000-0000B52C0000}"/>
    <cellStyle name="20% - uthevingsfarge 3 107" xfId="11449" xr:uid="{00000000-0005-0000-0000-0000B62C0000}"/>
    <cellStyle name="20% - uthevingsfarge 3 108" xfId="11450" xr:uid="{00000000-0005-0000-0000-0000B72C0000}"/>
    <cellStyle name="20% - uthevingsfarge 3 109" xfId="11451" xr:uid="{00000000-0005-0000-0000-0000B82C0000}"/>
    <cellStyle name="20% - uthevingsfarge 3 11" xfId="11452" xr:uid="{00000000-0005-0000-0000-0000B92C0000}"/>
    <cellStyle name="20% - uthevingsfarge 3 11 2" xfId="11453" xr:uid="{00000000-0005-0000-0000-0000BA2C0000}"/>
    <cellStyle name="20% - uthevingsfarge 3 11 2 2" xfId="11454" xr:uid="{00000000-0005-0000-0000-0000BB2C0000}"/>
    <cellStyle name="20% - uthevingsfarge 3 11 2 3" xfId="11455" xr:uid="{00000000-0005-0000-0000-0000BC2C0000}"/>
    <cellStyle name="20% - uthevingsfarge 3 11 2_BILAG 34-3 Brasil" xfId="11456" xr:uid="{00000000-0005-0000-0000-0000BD2C0000}"/>
    <cellStyle name="20% - uthevingsfarge 3 11 3" xfId="11457" xr:uid="{00000000-0005-0000-0000-0000BE2C0000}"/>
    <cellStyle name="20% - uthevingsfarge 3 11 4" xfId="11458" xr:uid="{00000000-0005-0000-0000-0000BF2C0000}"/>
    <cellStyle name="20% - uthevingsfarge 3 11_Adj_Income_statement" xfId="11459" xr:uid="{00000000-0005-0000-0000-0000C02C0000}"/>
    <cellStyle name="20% - uthevingsfarge 3 110" xfId="11460" xr:uid="{00000000-0005-0000-0000-0000C12C0000}"/>
    <cellStyle name="20% - uthevingsfarge 3 111" xfId="11461" xr:uid="{00000000-0005-0000-0000-0000C22C0000}"/>
    <cellStyle name="20% - uthevingsfarge 3 112" xfId="11462" xr:uid="{00000000-0005-0000-0000-0000C32C0000}"/>
    <cellStyle name="20% - uthevingsfarge 3 113" xfId="11463" xr:uid="{00000000-0005-0000-0000-0000C42C0000}"/>
    <cellStyle name="20% - uthevingsfarge 3 114" xfId="11464" xr:uid="{00000000-0005-0000-0000-0000C52C0000}"/>
    <cellStyle name="20% - uthevingsfarge 3 115" xfId="11465" xr:uid="{00000000-0005-0000-0000-0000C62C0000}"/>
    <cellStyle name="20% - uthevingsfarge 3 116" xfId="11466" xr:uid="{00000000-0005-0000-0000-0000C72C0000}"/>
    <cellStyle name="20% - uthevingsfarge 3 117" xfId="11467" xr:uid="{00000000-0005-0000-0000-0000C82C0000}"/>
    <cellStyle name="20% - uthevingsfarge 3 118" xfId="11468" xr:uid="{00000000-0005-0000-0000-0000C92C0000}"/>
    <cellStyle name="20% - uthevingsfarge 3 119" xfId="11469" xr:uid="{00000000-0005-0000-0000-0000CA2C0000}"/>
    <cellStyle name="20% - uthevingsfarge 3 12" xfId="11470" xr:uid="{00000000-0005-0000-0000-0000CB2C0000}"/>
    <cellStyle name="20% - uthevingsfarge 3 12 2" xfId="11471" xr:uid="{00000000-0005-0000-0000-0000CC2C0000}"/>
    <cellStyle name="20% - uthevingsfarge 3 12 2 2" xfId="11472" xr:uid="{00000000-0005-0000-0000-0000CD2C0000}"/>
    <cellStyle name="20% - uthevingsfarge 3 12 2 3" xfId="11473" xr:uid="{00000000-0005-0000-0000-0000CE2C0000}"/>
    <cellStyle name="20% - uthevingsfarge 3 12 2_BILAG 34-3 Brasil" xfId="11474" xr:uid="{00000000-0005-0000-0000-0000CF2C0000}"/>
    <cellStyle name="20% - uthevingsfarge 3 12 3" xfId="11475" xr:uid="{00000000-0005-0000-0000-0000D02C0000}"/>
    <cellStyle name="20% - uthevingsfarge 3 12 4" xfId="11476" xr:uid="{00000000-0005-0000-0000-0000D12C0000}"/>
    <cellStyle name="20% - uthevingsfarge 3 12_Adj_Income_statement" xfId="11477" xr:uid="{00000000-0005-0000-0000-0000D22C0000}"/>
    <cellStyle name="20% - uthevingsfarge 3 120" xfId="11478" xr:uid="{00000000-0005-0000-0000-0000D32C0000}"/>
    <cellStyle name="20% - uthevingsfarge 3 121" xfId="11479" xr:uid="{00000000-0005-0000-0000-0000D42C0000}"/>
    <cellStyle name="20% - uthevingsfarge 3 122" xfId="11480" xr:uid="{00000000-0005-0000-0000-0000D52C0000}"/>
    <cellStyle name="20% - uthevingsfarge 3 123" xfId="11481" xr:uid="{00000000-0005-0000-0000-0000D62C0000}"/>
    <cellStyle name="20% - uthevingsfarge 3 124" xfId="11482" xr:uid="{00000000-0005-0000-0000-0000D72C0000}"/>
    <cellStyle name="20% - uthevingsfarge 3 125" xfId="11483" xr:uid="{00000000-0005-0000-0000-0000D82C0000}"/>
    <cellStyle name="20% - uthevingsfarge 3 126" xfId="11484" xr:uid="{00000000-0005-0000-0000-0000D92C0000}"/>
    <cellStyle name="20% - uthevingsfarge 3 127" xfId="11485" xr:uid="{00000000-0005-0000-0000-0000DA2C0000}"/>
    <cellStyle name="20% - uthevingsfarge 3 128" xfId="11486" xr:uid="{00000000-0005-0000-0000-0000DB2C0000}"/>
    <cellStyle name="20% - uthevingsfarge 3 129" xfId="11487" xr:uid="{00000000-0005-0000-0000-0000DC2C0000}"/>
    <cellStyle name="20% - uthevingsfarge 3 13" xfId="11488" xr:uid="{00000000-0005-0000-0000-0000DD2C0000}"/>
    <cellStyle name="20% - uthevingsfarge 3 13 2" xfId="11489" xr:uid="{00000000-0005-0000-0000-0000DE2C0000}"/>
    <cellStyle name="20% - uthevingsfarge 3 13 2 2" xfId="11490" xr:uid="{00000000-0005-0000-0000-0000DF2C0000}"/>
    <cellStyle name="20% - uthevingsfarge 3 13 2 3" xfId="11491" xr:uid="{00000000-0005-0000-0000-0000E02C0000}"/>
    <cellStyle name="20% - uthevingsfarge 3 13 2_BILAG 34-3 Brasil" xfId="11492" xr:uid="{00000000-0005-0000-0000-0000E12C0000}"/>
    <cellStyle name="20% - uthevingsfarge 3 13 3" xfId="11493" xr:uid="{00000000-0005-0000-0000-0000E22C0000}"/>
    <cellStyle name="20% - uthevingsfarge 3 13 4" xfId="11494" xr:uid="{00000000-0005-0000-0000-0000E32C0000}"/>
    <cellStyle name="20% - uthevingsfarge 3 13_Adj_Income_statement" xfId="11495" xr:uid="{00000000-0005-0000-0000-0000E42C0000}"/>
    <cellStyle name="20% - uthevingsfarge 3 130" xfId="11496" xr:uid="{00000000-0005-0000-0000-0000E52C0000}"/>
    <cellStyle name="20% - uthevingsfarge 3 131" xfId="11497" xr:uid="{00000000-0005-0000-0000-0000E62C0000}"/>
    <cellStyle name="20% - uthevingsfarge 3 132" xfId="11498" xr:uid="{00000000-0005-0000-0000-0000E72C0000}"/>
    <cellStyle name="20% - uthevingsfarge 3 133" xfId="11499" xr:uid="{00000000-0005-0000-0000-0000E82C0000}"/>
    <cellStyle name="20% - uthevingsfarge 3 134" xfId="11500" xr:uid="{00000000-0005-0000-0000-0000E92C0000}"/>
    <cellStyle name="20% - uthevingsfarge 3 135" xfId="11501" xr:uid="{00000000-0005-0000-0000-0000EA2C0000}"/>
    <cellStyle name="20% - uthevingsfarge 3 136" xfId="11502" xr:uid="{00000000-0005-0000-0000-0000EB2C0000}"/>
    <cellStyle name="20% - uthevingsfarge 3 137" xfId="11503" xr:uid="{00000000-0005-0000-0000-0000EC2C0000}"/>
    <cellStyle name="20% - uthevingsfarge 3 138" xfId="11504" xr:uid="{00000000-0005-0000-0000-0000ED2C0000}"/>
    <cellStyle name="20% - uthevingsfarge 3 139" xfId="11505" xr:uid="{00000000-0005-0000-0000-0000EE2C0000}"/>
    <cellStyle name="20% - uthevingsfarge 3 14" xfId="11506" xr:uid="{00000000-0005-0000-0000-0000EF2C0000}"/>
    <cellStyle name="20% - uthevingsfarge 3 14 2" xfId="11507" xr:uid="{00000000-0005-0000-0000-0000F02C0000}"/>
    <cellStyle name="20% - uthevingsfarge 3 14 2 2" xfId="11508" xr:uid="{00000000-0005-0000-0000-0000F12C0000}"/>
    <cellStyle name="20% - uthevingsfarge 3 14 2 3" xfId="11509" xr:uid="{00000000-0005-0000-0000-0000F22C0000}"/>
    <cellStyle name="20% - uthevingsfarge 3 14 2_BILAG 34-3 Brasil" xfId="11510" xr:uid="{00000000-0005-0000-0000-0000F32C0000}"/>
    <cellStyle name="20% - uthevingsfarge 3 14 3" xfId="11511" xr:uid="{00000000-0005-0000-0000-0000F42C0000}"/>
    <cellStyle name="20% - uthevingsfarge 3 14 4" xfId="11512" xr:uid="{00000000-0005-0000-0000-0000F52C0000}"/>
    <cellStyle name="20% - uthevingsfarge 3 14_Adj_Income_statement" xfId="11513" xr:uid="{00000000-0005-0000-0000-0000F62C0000}"/>
    <cellStyle name="20% - uthevingsfarge 3 140" xfId="11514" xr:uid="{00000000-0005-0000-0000-0000F72C0000}"/>
    <cellStyle name="20% - uthevingsfarge 3 141" xfId="11515" xr:uid="{00000000-0005-0000-0000-0000F82C0000}"/>
    <cellStyle name="20% - uthevingsfarge 3 142" xfId="11516" xr:uid="{00000000-0005-0000-0000-0000F92C0000}"/>
    <cellStyle name="20% - uthevingsfarge 3 143" xfId="11517" xr:uid="{00000000-0005-0000-0000-0000FA2C0000}"/>
    <cellStyle name="20% - uthevingsfarge 3 144" xfId="11518" xr:uid="{00000000-0005-0000-0000-0000FB2C0000}"/>
    <cellStyle name="20% - uthevingsfarge 3 145" xfId="11519" xr:uid="{00000000-0005-0000-0000-0000FC2C0000}"/>
    <cellStyle name="20% - uthevingsfarge 3 146" xfId="11520" xr:uid="{00000000-0005-0000-0000-0000FD2C0000}"/>
    <cellStyle name="20% - uthevingsfarge 3 147" xfId="11521" xr:uid="{00000000-0005-0000-0000-0000FE2C0000}"/>
    <cellStyle name="20% - uthevingsfarge 3 148" xfId="11522" xr:uid="{00000000-0005-0000-0000-0000FF2C0000}"/>
    <cellStyle name="20% - uthevingsfarge 3 149" xfId="11523" xr:uid="{00000000-0005-0000-0000-0000002D0000}"/>
    <cellStyle name="20% - uthevingsfarge 3 15" xfId="11524" xr:uid="{00000000-0005-0000-0000-0000012D0000}"/>
    <cellStyle name="20% - uthevingsfarge 3 15 2" xfId="11525" xr:uid="{00000000-0005-0000-0000-0000022D0000}"/>
    <cellStyle name="20% - uthevingsfarge 3 15 2 2" xfId="11526" xr:uid="{00000000-0005-0000-0000-0000032D0000}"/>
    <cellStyle name="20% - uthevingsfarge 3 15 2 3" xfId="11527" xr:uid="{00000000-0005-0000-0000-0000042D0000}"/>
    <cellStyle name="20% - uthevingsfarge 3 15 2_BILAG 34-3 Brasil" xfId="11528" xr:uid="{00000000-0005-0000-0000-0000052D0000}"/>
    <cellStyle name="20% - uthevingsfarge 3 15 3" xfId="11529" xr:uid="{00000000-0005-0000-0000-0000062D0000}"/>
    <cellStyle name="20% - uthevingsfarge 3 15 4" xfId="11530" xr:uid="{00000000-0005-0000-0000-0000072D0000}"/>
    <cellStyle name="20% - uthevingsfarge 3 15_Adj_Income_statement" xfId="11531" xr:uid="{00000000-0005-0000-0000-0000082D0000}"/>
    <cellStyle name="20% - uthevingsfarge 3 150" xfId="11532" xr:uid="{00000000-0005-0000-0000-0000092D0000}"/>
    <cellStyle name="20% - uthevingsfarge 3 151" xfId="11533" xr:uid="{00000000-0005-0000-0000-00000A2D0000}"/>
    <cellStyle name="20% - uthevingsfarge 3 152" xfId="11534" xr:uid="{00000000-0005-0000-0000-00000B2D0000}"/>
    <cellStyle name="20% - uthevingsfarge 3 153" xfId="11535" xr:uid="{00000000-0005-0000-0000-00000C2D0000}"/>
    <cellStyle name="20% - uthevingsfarge 3 154" xfId="11536" xr:uid="{00000000-0005-0000-0000-00000D2D0000}"/>
    <cellStyle name="20% - uthevingsfarge 3 155" xfId="11537" xr:uid="{00000000-0005-0000-0000-00000E2D0000}"/>
    <cellStyle name="20% - uthevingsfarge 3 156" xfId="11538" xr:uid="{00000000-0005-0000-0000-00000F2D0000}"/>
    <cellStyle name="20% - uthevingsfarge 3 157" xfId="11539" xr:uid="{00000000-0005-0000-0000-0000102D0000}"/>
    <cellStyle name="20% - uthevingsfarge 3 158" xfId="11540" xr:uid="{00000000-0005-0000-0000-0000112D0000}"/>
    <cellStyle name="20% - uthevingsfarge 3 159" xfId="11541" xr:uid="{00000000-0005-0000-0000-0000122D0000}"/>
    <cellStyle name="20% - uthevingsfarge 3 16" xfId="11542" xr:uid="{00000000-0005-0000-0000-0000132D0000}"/>
    <cellStyle name="20% - uthevingsfarge 3 16 2" xfId="11543" xr:uid="{00000000-0005-0000-0000-0000142D0000}"/>
    <cellStyle name="20% - uthevingsfarge 3 16 2 2" xfId="11544" xr:uid="{00000000-0005-0000-0000-0000152D0000}"/>
    <cellStyle name="20% - uthevingsfarge 3 16 2 3" xfId="11545" xr:uid="{00000000-0005-0000-0000-0000162D0000}"/>
    <cellStyle name="20% - uthevingsfarge 3 16 2_BILAG 34-3 Brasil" xfId="11546" xr:uid="{00000000-0005-0000-0000-0000172D0000}"/>
    <cellStyle name="20% - uthevingsfarge 3 16 3" xfId="11547" xr:uid="{00000000-0005-0000-0000-0000182D0000}"/>
    <cellStyle name="20% - uthevingsfarge 3 16 4" xfId="11548" xr:uid="{00000000-0005-0000-0000-0000192D0000}"/>
    <cellStyle name="20% - uthevingsfarge 3 16_Adj_Income_statement" xfId="11549" xr:uid="{00000000-0005-0000-0000-00001A2D0000}"/>
    <cellStyle name="20% - uthevingsfarge 3 160" xfId="11550" xr:uid="{00000000-0005-0000-0000-00001B2D0000}"/>
    <cellStyle name="20% - uthevingsfarge 3 161" xfId="11551" xr:uid="{00000000-0005-0000-0000-00001C2D0000}"/>
    <cellStyle name="20% - uthevingsfarge 3 162" xfId="11552" xr:uid="{00000000-0005-0000-0000-00001D2D0000}"/>
    <cellStyle name="20% - uthevingsfarge 3 163" xfId="11553" xr:uid="{00000000-0005-0000-0000-00001E2D0000}"/>
    <cellStyle name="20% - uthevingsfarge 3 164" xfId="11554" xr:uid="{00000000-0005-0000-0000-00001F2D0000}"/>
    <cellStyle name="20% - uthevingsfarge 3 165" xfId="11555" xr:uid="{00000000-0005-0000-0000-0000202D0000}"/>
    <cellStyle name="20% - uthevingsfarge 3 166" xfId="11556" xr:uid="{00000000-0005-0000-0000-0000212D0000}"/>
    <cellStyle name="20% - uthevingsfarge 3 167" xfId="11557" xr:uid="{00000000-0005-0000-0000-0000222D0000}"/>
    <cellStyle name="20% - uthevingsfarge 3 168" xfId="11558" xr:uid="{00000000-0005-0000-0000-0000232D0000}"/>
    <cellStyle name="20% - uthevingsfarge 3 169" xfId="11559" xr:uid="{00000000-0005-0000-0000-0000242D0000}"/>
    <cellStyle name="20% - uthevingsfarge 3 17" xfId="11560" xr:uid="{00000000-0005-0000-0000-0000252D0000}"/>
    <cellStyle name="20% - uthevingsfarge 3 17 2" xfId="11561" xr:uid="{00000000-0005-0000-0000-0000262D0000}"/>
    <cellStyle name="20% - uthevingsfarge 3 17 2 2" xfId="11562" xr:uid="{00000000-0005-0000-0000-0000272D0000}"/>
    <cellStyle name="20% - uthevingsfarge 3 17 2 3" xfId="11563" xr:uid="{00000000-0005-0000-0000-0000282D0000}"/>
    <cellStyle name="20% - uthevingsfarge 3 17 2_BILAG 34-3 Brasil" xfId="11564" xr:uid="{00000000-0005-0000-0000-0000292D0000}"/>
    <cellStyle name="20% - uthevingsfarge 3 17 3" xfId="11565" xr:uid="{00000000-0005-0000-0000-00002A2D0000}"/>
    <cellStyle name="20% - uthevingsfarge 3 17 4" xfId="11566" xr:uid="{00000000-0005-0000-0000-00002B2D0000}"/>
    <cellStyle name="20% - uthevingsfarge 3 17_Adj_Income_statement" xfId="11567" xr:uid="{00000000-0005-0000-0000-00002C2D0000}"/>
    <cellStyle name="20% - uthevingsfarge 3 170" xfId="11568" xr:uid="{00000000-0005-0000-0000-00002D2D0000}"/>
    <cellStyle name="20% - uthevingsfarge 3 171" xfId="11569" xr:uid="{00000000-0005-0000-0000-00002E2D0000}"/>
    <cellStyle name="20% - uthevingsfarge 3 172" xfId="11570" xr:uid="{00000000-0005-0000-0000-00002F2D0000}"/>
    <cellStyle name="20% - uthevingsfarge 3 173" xfId="11571" xr:uid="{00000000-0005-0000-0000-0000302D0000}"/>
    <cellStyle name="20% - uthevingsfarge 3 174" xfId="11572" xr:uid="{00000000-0005-0000-0000-0000312D0000}"/>
    <cellStyle name="20% - uthevingsfarge 3 175" xfId="11573" xr:uid="{00000000-0005-0000-0000-0000322D0000}"/>
    <cellStyle name="20% - uthevingsfarge 3 176" xfId="11574" xr:uid="{00000000-0005-0000-0000-0000332D0000}"/>
    <cellStyle name="20% - uthevingsfarge 3 177" xfId="11575" xr:uid="{00000000-0005-0000-0000-0000342D0000}"/>
    <cellStyle name="20% - uthevingsfarge 3 178" xfId="11576" xr:uid="{00000000-0005-0000-0000-0000352D0000}"/>
    <cellStyle name="20% - uthevingsfarge 3 179" xfId="11577" xr:uid="{00000000-0005-0000-0000-0000362D0000}"/>
    <cellStyle name="20% - uthevingsfarge 3 18" xfId="11578" xr:uid="{00000000-0005-0000-0000-0000372D0000}"/>
    <cellStyle name="20% - uthevingsfarge 3 18 2" xfId="11579" xr:uid="{00000000-0005-0000-0000-0000382D0000}"/>
    <cellStyle name="20% - uthevingsfarge 3 18 2 2" xfId="11580" xr:uid="{00000000-0005-0000-0000-0000392D0000}"/>
    <cellStyle name="20% - uthevingsfarge 3 18 2 3" xfId="11581" xr:uid="{00000000-0005-0000-0000-00003A2D0000}"/>
    <cellStyle name="20% - uthevingsfarge 3 18 2_BILAG 34-3 Brasil" xfId="11582" xr:uid="{00000000-0005-0000-0000-00003B2D0000}"/>
    <cellStyle name="20% - uthevingsfarge 3 18 3" xfId="11583" xr:uid="{00000000-0005-0000-0000-00003C2D0000}"/>
    <cellStyle name="20% - uthevingsfarge 3 18 4" xfId="11584" xr:uid="{00000000-0005-0000-0000-00003D2D0000}"/>
    <cellStyle name="20% - uthevingsfarge 3 18_Adj_Income_statement" xfId="11585" xr:uid="{00000000-0005-0000-0000-00003E2D0000}"/>
    <cellStyle name="20% - uthevingsfarge 3 180" xfId="11586" xr:uid="{00000000-0005-0000-0000-00003F2D0000}"/>
    <cellStyle name="20% - uthevingsfarge 3 181" xfId="11587" xr:uid="{00000000-0005-0000-0000-0000402D0000}"/>
    <cellStyle name="20% - uthevingsfarge 3 182" xfId="11588" xr:uid="{00000000-0005-0000-0000-0000412D0000}"/>
    <cellStyle name="20% - uthevingsfarge 3 183" xfId="11589" xr:uid="{00000000-0005-0000-0000-0000422D0000}"/>
    <cellStyle name="20% - uthevingsfarge 3 184" xfId="11590" xr:uid="{00000000-0005-0000-0000-0000432D0000}"/>
    <cellStyle name="20% - uthevingsfarge 3 185" xfId="11591" xr:uid="{00000000-0005-0000-0000-0000442D0000}"/>
    <cellStyle name="20% - uthevingsfarge 3 186" xfId="11592" xr:uid="{00000000-0005-0000-0000-0000452D0000}"/>
    <cellStyle name="20% - uthevingsfarge 3 187" xfId="11593" xr:uid="{00000000-0005-0000-0000-0000462D0000}"/>
    <cellStyle name="20% - uthevingsfarge 3 188" xfId="11594" xr:uid="{00000000-0005-0000-0000-0000472D0000}"/>
    <cellStyle name="20% - uthevingsfarge 3 189" xfId="11595" xr:uid="{00000000-0005-0000-0000-0000482D0000}"/>
    <cellStyle name="20% - uthevingsfarge 3 19" xfId="11596" xr:uid="{00000000-0005-0000-0000-0000492D0000}"/>
    <cellStyle name="20% - uthevingsfarge 3 19 2" xfId="11597" xr:uid="{00000000-0005-0000-0000-00004A2D0000}"/>
    <cellStyle name="20% - uthevingsfarge 3 19 2 2" xfId="11598" xr:uid="{00000000-0005-0000-0000-00004B2D0000}"/>
    <cellStyle name="20% - uthevingsfarge 3 19 2 3" xfId="11599" xr:uid="{00000000-0005-0000-0000-00004C2D0000}"/>
    <cellStyle name="20% - uthevingsfarge 3 19 2_BILAG 34-3 Brasil" xfId="11600" xr:uid="{00000000-0005-0000-0000-00004D2D0000}"/>
    <cellStyle name="20% - uthevingsfarge 3 19 3" xfId="11601" xr:uid="{00000000-0005-0000-0000-00004E2D0000}"/>
    <cellStyle name="20% - uthevingsfarge 3 19 4" xfId="11602" xr:uid="{00000000-0005-0000-0000-00004F2D0000}"/>
    <cellStyle name="20% - uthevingsfarge 3 19_Adj_Income_statement" xfId="11603" xr:uid="{00000000-0005-0000-0000-0000502D0000}"/>
    <cellStyle name="20% - uthevingsfarge 3 190" xfId="11604" xr:uid="{00000000-0005-0000-0000-0000512D0000}"/>
    <cellStyle name="20% - uthevingsfarge 3 191" xfId="11605" xr:uid="{00000000-0005-0000-0000-0000522D0000}"/>
    <cellStyle name="20% - uthevingsfarge 3 192" xfId="11606" xr:uid="{00000000-0005-0000-0000-0000532D0000}"/>
    <cellStyle name="20% - uthevingsfarge 3 193" xfId="11607" xr:uid="{00000000-0005-0000-0000-0000542D0000}"/>
    <cellStyle name="20% - uthevingsfarge 3 194" xfId="11608" xr:uid="{00000000-0005-0000-0000-0000552D0000}"/>
    <cellStyle name="20% - uthevingsfarge 3 195" xfId="11609" xr:uid="{00000000-0005-0000-0000-0000562D0000}"/>
    <cellStyle name="20% - uthevingsfarge 3 196" xfId="11610" xr:uid="{00000000-0005-0000-0000-0000572D0000}"/>
    <cellStyle name="20% - uthevingsfarge 3 197" xfId="11611" xr:uid="{00000000-0005-0000-0000-0000582D0000}"/>
    <cellStyle name="20% - uthevingsfarge 3 198" xfId="11612" xr:uid="{00000000-0005-0000-0000-0000592D0000}"/>
    <cellStyle name="20% - uthevingsfarge 3 199" xfId="11613" xr:uid="{00000000-0005-0000-0000-00005A2D0000}"/>
    <cellStyle name="20% - uthevingsfarge 3 2" xfId="11614" xr:uid="{00000000-0005-0000-0000-00005B2D0000}"/>
    <cellStyle name="20% - uthevingsfarge 3 2 10" xfId="11615" xr:uid="{00000000-0005-0000-0000-00005C2D0000}"/>
    <cellStyle name="20% - uthevingsfarge 3 2 10 2" xfId="11616" xr:uid="{00000000-0005-0000-0000-00005D2D0000}"/>
    <cellStyle name="20% - uthevingsfarge 3 2 10 2 2" xfId="11617" xr:uid="{00000000-0005-0000-0000-00005E2D0000}"/>
    <cellStyle name="20% - uthevingsfarge 3 2 10 3" xfId="11618" xr:uid="{00000000-0005-0000-0000-00005F2D0000}"/>
    <cellStyle name="20% - uthevingsfarge 3 2 11" xfId="11619" xr:uid="{00000000-0005-0000-0000-0000602D0000}"/>
    <cellStyle name="20% - uthevingsfarge 3 2 11 2" xfId="11620" xr:uid="{00000000-0005-0000-0000-0000612D0000}"/>
    <cellStyle name="20% - uthevingsfarge 3 2 12" xfId="11621" xr:uid="{00000000-0005-0000-0000-0000622D0000}"/>
    <cellStyle name="20% - uthevingsfarge 3 2 13" xfId="11622" xr:uid="{00000000-0005-0000-0000-0000632D0000}"/>
    <cellStyle name="20% - uthevingsfarge 3 2 14" xfId="11623" xr:uid="{00000000-0005-0000-0000-0000642D0000}"/>
    <cellStyle name="20% - uthevingsfarge 3 2 2" xfId="11624" xr:uid="{00000000-0005-0000-0000-0000652D0000}"/>
    <cellStyle name="20% - uthevingsfarge 3 2 2 10" xfId="11625" xr:uid="{00000000-0005-0000-0000-0000662D0000}"/>
    <cellStyle name="20% - uthevingsfarge 3 2 2 11" xfId="11626" xr:uid="{00000000-0005-0000-0000-0000672D0000}"/>
    <cellStyle name="20% - uthevingsfarge 3 2 2 12" xfId="11627" xr:uid="{00000000-0005-0000-0000-0000682D0000}"/>
    <cellStyle name="20% - uthevingsfarge 3 2 2 2" xfId="11628" xr:uid="{00000000-0005-0000-0000-0000692D0000}"/>
    <cellStyle name="20% - uthevingsfarge 3 2 2 2 10" xfId="11629" xr:uid="{00000000-0005-0000-0000-00006A2D0000}"/>
    <cellStyle name="20% - uthevingsfarge 3 2 2 2 11" xfId="11630" xr:uid="{00000000-0005-0000-0000-00006B2D0000}"/>
    <cellStyle name="20% - uthevingsfarge 3 2 2 2 2" xfId="11631" xr:uid="{00000000-0005-0000-0000-00006C2D0000}"/>
    <cellStyle name="20% - uthevingsfarge 3 2 2 2 2 2" xfId="11632" xr:uid="{00000000-0005-0000-0000-00006D2D0000}"/>
    <cellStyle name="20% - uthevingsfarge 3 2 2 2 2 2 2" xfId="11633" xr:uid="{00000000-0005-0000-0000-00006E2D0000}"/>
    <cellStyle name="20% - uthevingsfarge 3 2 2 2 2 2 2 2" xfId="11634" xr:uid="{00000000-0005-0000-0000-00006F2D0000}"/>
    <cellStyle name="20% - uthevingsfarge 3 2 2 2 2 2 2 2 2" xfId="11635" xr:uid="{00000000-0005-0000-0000-0000702D0000}"/>
    <cellStyle name="20% - uthevingsfarge 3 2 2 2 2 2 2 2 2 2" xfId="11636" xr:uid="{00000000-0005-0000-0000-0000712D0000}"/>
    <cellStyle name="20% - uthevingsfarge 3 2 2 2 2 2 2 2 3" xfId="11637" xr:uid="{00000000-0005-0000-0000-0000722D0000}"/>
    <cellStyle name="20% - uthevingsfarge 3 2 2 2 2 2 2 3" xfId="11638" xr:uid="{00000000-0005-0000-0000-0000732D0000}"/>
    <cellStyle name="20% - uthevingsfarge 3 2 2 2 2 2 2 3 2" xfId="11639" xr:uid="{00000000-0005-0000-0000-0000742D0000}"/>
    <cellStyle name="20% - uthevingsfarge 3 2 2 2 2 2 2 4" xfId="11640" xr:uid="{00000000-0005-0000-0000-0000752D0000}"/>
    <cellStyle name="20% - uthevingsfarge 3 2 2 2 2 2 2_Innskuddsdekning" xfId="11641" xr:uid="{00000000-0005-0000-0000-0000762D0000}"/>
    <cellStyle name="20% - uthevingsfarge 3 2 2 2 2 2 3" xfId="11642" xr:uid="{00000000-0005-0000-0000-0000772D0000}"/>
    <cellStyle name="20% - uthevingsfarge 3 2 2 2 2 2 3 2" xfId="11643" xr:uid="{00000000-0005-0000-0000-0000782D0000}"/>
    <cellStyle name="20% - uthevingsfarge 3 2 2 2 2 2 3 2 2" xfId="11644" xr:uid="{00000000-0005-0000-0000-0000792D0000}"/>
    <cellStyle name="20% - uthevingsfarge 3 2 2 2 2 2 3 3" xfId="11645" xr:uid="{00000000-0005-0000-0000-00007A2D0000}"/>
    <cellStyle name="20% - uthevingsfarge 3 2 2 2 2 2 4" xfId="11646" xr:uid="{00000000-0005-0000-0000-00007B2D0000}"/>
    <cellStyle name="20% - uthevingsfarge 3 2 2 2 2 2 4 2" xfId="11647" xr:uid="{00000000-0005-0000-0000-00007C2D0000}"/>
    <cellStyle name="20% - uthevingsfarge 3 2 2 2 2 2 5" xfId="11648" xr:uid="{00000000-0005-0000-0000-00007D2D0000}"/>
    <cellStyle name="20% - uthevingsfarge 3 2 2 2 2 2_3. Chng in credit spreads" xfId="11649" xr:uid="{00000000-0005-0000-0000-00007E2D0000}"/>
    <cellStyle name="20% - uthevingsfarge 3 2 2 2 2 3" xfId="11650" xr:uid="{00000000-0005-0000-0000-00007F2D0000}"/>
    <cellStyle name="20% - uthevingsfarge 3 2 2 2 2 3 2" xfId="11651" xr:uid="{00000000-0005-0000-0000-0000802D0000}"/>
    <cellStyle name="20% - uthevingsfarge 3 2 2 2 2 3 2 2" xfId="11652" xr:uid="{00000000-0005-0000-0000-0000812D0000}"/>
    <cellStyle name="20% - uthevingsfarge 3 2 2 2 2 3 2 2 2" xfId="11653" xr:uid="{00000000-0005-0000-0000-0000822D0000}"/>
    <cellStyle name="20% - uthevingsfarge 3 2 2 2 2 3 2 3" xfId="11654" xr:uid="{00000000-0005-0000-0000-0000832D0000}"/>
    <cellStyle name="20% - uthevingsfarge 3 2 2 2 2 3 3" xfId="11655" xr:uid="{00000000-0005-0000-0000-0000842D0000}"/>
    <cellStyle name="20% - uthevingsfarge 3 2 2 2 2 3 3 2" xfId="11656" xr:uid="{00000000-0005-0000-0000-0000852D0000}"/>
    <cellStyle name="20% - uthevingsfarge 3 2 2 2 2 3 4" xfId="11657" xr:uid="{00000000-0005-0000-0000-0000862D0000}"/>
    <cellStyle name="20% - uthevingsfarge 3 2 2 2 2 3_Innskuddsdekning" xfId="11658" xr:uid="{00000000-0005-0000-0000-0000872D0000}"/>
    <cellStyle name="20% - uthevingsfarge 3 2 2 2 2 4" xfId="11659" xr:uid="{00000000-0005-0000-0000-0000882D0000}"/>
    <cellStyle name="20% - uthevingsfarge 3 2 2 2 2 4 2" xfId="11660" xr:uid="{00000000-0005-0000-0000-0000892D0000}"/>
    <cellStyle name="20% - uthevingsfarge 3 2 2 2 2 4 2 2" xfId="11661" xr:uid="{00000000-0005-0000-0000-00008A2D0000}"/>
    <cellStyle name="20% - uthevingsfarge 3 2 2 2 2 4 3" xfId="11662" xr:uid="{00000000-0005-0000-0000-00008B2D0000}"/>
    <cellStyle name="20% - uthevingsfarge 3 2 2 2 2 5" xfId="11663" xr:uid="{00000000-0005-0000-0000-00008C2D0000}"/>
    <cellStyle name="20% - uthevingsfarge 3 2 2 2 2 5 2" xfId="11664" xr:uid="{00000000-0005-0000-0000-00008D2D0000}"/>
    <cellStyle name="20% - uthevingsfarge 3 2 2 2 2 6" xfId="11665" xr:uid="{00000000-0005-0000-0000-00008E2D0000}"/>
    <cellStyle name="20% - uthevingsfarge 3 2 2 2 2 7" xfId="11666" xr:uid="{00000000-0005-0000-0000-00008F2D0000}"/>
    <cellStyle name="20% - uthevingsfarge 3 2 2 2 2 8" xfId="11667" xr:uid="{00000000-0005-0000-0000-0000902D0000}"/>
    <cellStyle name="20% - uthevingsfarge 3 2 2 2 2_3. Chng in credit spreads" xfId="11668" xr:uid="{00000000-0005-0000-0000-0000912D0000}"/>
    <cellStyle name="20% - uthevingsfarge 3 2 2 2 3" xfId="11669" xr:uid="{00000000-0005-0000-0000-0000922D0000}"/>
    <cellStyle name="20% - uthevingsfarge 3 2 2 2 3 2" xfId="11670" xr:uid="{00000000-0005-0000-0000-0000932D0000}"/>
    <cellStyle name="20% - uthevingsfarge 3 2 2 2 3 2 2" xfId="11671" xr:uid="{00000000-0005-0000-0000-0000942D0000}"/>
    <cellStyle name="20% - uthevingsfarge 3 2 2 2 3 2 2 2" xfId="11672" xr:uid="{00000000-0005-0000-0000-0000952D0000}"/>
    <cellStyle name="20% - uthevingsfarge 3 2 2 2 3 2 2 2 2" xfId="11673" xr:uid="{00000000-0005-0000-0000-0000962D0000}"/>
    <cellStyle name="20% - uthevingsfarge 3 2 2 2 3 2 2 2 2 2" xfId="11674" xr:uid="{00000000-0005-0000-0000-0000972D0000}"/>
    <cellStyle name="20% - uthevingsfarge 3 2 2 2 3 2 2 2 3" xfId="11675" xr:uid="{00000000-0005-0000-0000-0000982D0000}"/>
    <cellStyle name="20% - uthevingsfarge 3 2 2 2 3 2 2 3" xfId="11676" xr:uid="{00000000-0005-0000-0000-0000992D0000}"/>
    <cellStyle name="20% - uthevingsfarge 3 2 2 2 3 2 2 3 2" xfId="11677" xr:uid="{00000000-0005-0000-0000-00009A2D0000}"/>
    <cellStyle name="20% - uthevingsfarge 3 2 2 2 3 2 2 4" xfId="11678" xr:uid="{00000000-0005-0000-0000-00009B2D0000}"/>
    <cellStyle name="20% - uthevingsfarge 3 2 2 2 3 2 2_Innskuddsdekning" xfId="11679" xr:uid="{00000000-0005-0000-0000-00009C2D0000}"/>
    <cellStyle name="20% - uthevingsfarge 3 2 2 2 3 2 3" xfId="11680" xr:uid="{00000000-0005-0000-0000-00009D2D0000}"/>
    <cellStyle name="20% - uthevingsfarge 3 2 2 2 3 2 3 2" xfId="11681" xr:uid="{00000000-0005-0000-0000-00009E2D0000}"/>
    <cellStyle name="20% - uthevingsfarge 3 2 2 2 3 2 3 2 2" xfId="11682" xr:uid="{00000000-0005-0000-0000-00009F2D0000}"/>
    <cellStyle name="20% - uthevingsfarge 3 2 2 2 3 2 3 3" xfId="11683" xr:uid="{00000000-0005-0000-0000-0000A02D0000}"/>
    <cellStyle name="20% - uthevingsfarge 3 2 2 2 3 2 4" xfId="11684" xr:uid="{00000000-0005-0000-0000-0000A12D0000}"/>
    <cellStyle name="20% - uthevingsfarge 3 2 2 2 3 2 4 2" xfId="11685" xr:uid="{00000000-0005-0000-0000-0000A22D0000}"/>
    <cellStyle name="20% - uthevingsfarge 3 2 2 2 3 2 5" xfId="11686" xr:uid="{00000000-0005-0000-0000-0000A32D0000}"/>
    <cellStyle name="20% - uthevingsfarge 3 2 2 2 3 2_3. Chng in credit spreads" xfId="11687" xr:uid="{00000000-0005-0000-0000-0000A42D0000}"/>
    <cellStyle name="20% - uthevingsfarge 3 2 2 2 3 3" xfId="11688" xr:uid="{00000000-0005-0000-0000-0000A52D0000}"/>
    <cellStyle name="20% - uthevingsfarge 3 2 2 2 3 3 2" xfId="11689" xr:uid="{00000000-0005-0000-0000-0000A62D0000}"/>
    <cellStyle name="20% - uthevingsfarge 3 2 2 2 3 3 2 2" xfId="11690" xr:uid="{00000000-0005-0000-0000-0000A72D0000}"/>
    <cellStyle name="20% - uthevingsfarge 3 2 2 2 3 3 2 2 2" xfId="11691" xr:uid="{00000000-0005-0000-0000-0000A82D0000}"/>
    <cellStyle name="20% - uthevingsfarge 3 2 2 2 3 3 2 3" xfId="11692" xr:uid="{00000000-0005-0000-0000-0000A92D0000}"/>
    <cellStyle name="20% - uthevingsfarge 3 2 2 2 3 3 3" xfId="11693" xr:uid="{00000000-0005-0000-0000-0000AA2D0000}"/>
    <cellStyle name="20% - uthevingsfarge 3 2 2 2 3 3 3 2" xfId="11694" xr:uid="{00000000-0005-0000-0000-0000AB2D0000}"/>
    <cellStyle name="20% - uthevingsfarge 3 2 2 2 3 3 4" xfId="11695" xr:uid="{00000000-0005-0000-0000-0000AC2D0000}"/>
    <cellStyle name="20% - uthevingsfarge 3 2 2 2 3 3_Innskuddsdekning" xfId="11696" xr:uid="{00000000-0005-0000-0000-0000AD2D0000}"/>
    <cellStyle name="20% - uthevingsfarge 3 2 2 2 3 4" xfId="11697" xr:uid="{00000000-0005-0000-0000-0000AE2D0000}"/>
    <cellStyle name="20% - uthevingsfarge 3 2 2 2 3 4 2" xfId="11698" xr:uid="{00000000-0005-0000-0000-0000AF2D0000}"/>
    <cellStyle name="20% - uthevingsfarge 3 2 2 2 3 4 2 2" xfId="11699" xr:uid="{00000000-0005-0000-0000-0000B02D0000}"/>
    <cellStyle name="20% - uthevingsfarge 3 2 2 2 3 4 3" xfId="11700" xr:uid="{00000000-0005-0000-0000-0000B12D0000}"/>
    <cellStyle name="20% - uthevingsfarge 3 2 2 2 3 5" xfId="11701" xr:uid="{00000000-0005-0000-0000-0000B22D0000}"/>
    <cellStyle name="20% - uthevingsfarge 3 2 2 2 3 5 2" xfId="11702" xr:uid="{00000000-0005-0000-0000-0000B32D0000}"/>
    <cellStyle name="20% - uthevingsfarge 3 2 2 2 3 6" xfId="11703" xr:uid="{00000000-0005-0000-0000-0000B42D0000}"/>
    <cellStyle name="20% - uthevingsfarge 3 2 2 2 3_3. Chng in credit spreads" xfId="11704" xr:uid="{00000000-0005-0000-0000-0000B52D0000}"/>
    <cellStyle name="20% - uthevingsfarge 3 2 2 2 4" xfId="11705" xr:uid="{00000000-0005-0000-0000-0000B62D0000}"/>
    <cellStyle name="20% - uthevingsfarge 3 2 2 2 4 2" xfId="11706" xr:uid="{00000000-0005-0000-0000-0000B72D0000}"/>
    <cellStyle name="20% - uthevingsfarge 3 2 2 2 4 2 2" xfId="11707" xr:uid="{00000000-0005-0000-0000-0000B82D0000}"/>
    <cellStyle name="20% - uthevingsfarge 3 2 2 2 4 2 2 2" xfId="11708" xr:uid="{00000000-0005-0000-0000-0000B92D0000}"/>
    <cellStyle name="20% - uthevingsfarge 3 2 2 2 4 2 2 2 2" xfId="11709" xr:uid="{00000000-0005-0000-0000-0000BA2D0000}"/>
    <cellStyle name="20% - uthevingsfarge 3 2 2 2 4 2 2 2 2 2" xfId="11710" xr:uid="{00000000-0005-0000-0000-0000BB2D0000}"/>
    <cellStyle name="20% - uthevingsfarge 3 2 2 2 4 2 2 2 3" xfId="11711" xr:uid="{00000000-0005-0000-0000-0000BC2D0000}"/>
    <cellStyle name="20% - uthevingsfarge 3 2 2 2 4 2 2 3" xfId="11712" xr:uid="{00000000-0005-0000-0000-0000BD2D0000}"/>
    <cellStyle name="20% - uthevingsfarge 3 2 2 2 4 2 2 3 2" xfId="11713" xr:uid="{00000000-0005-0000-0000-0000BE2D0000}"/>
    <cellStyle name="20% - uthevingsfarge 3 2 2 2 4 2 2 4" xfId="11714" xr:uid="{00000000-0005-0000-0000-0000BF2D0000}"/>
    <cellStyle name="20% - uthevingsfarge 3 2 2 2 4 2 3" xfId="11715" xr:uid="{00000000-0005-0000-0000-0000C02D0000}"/>
    <cellStyle name="20% - uthevingsfarge 3 2 2 2 4 2 3 2" xfId="11716" xr:uid="{00000000-0005-0000-0000-0000C12D0000}"/>
    <cellStyle name="20% - uthevingsfarge 3 2 2 2 4 2 3 2 2" xfId="11717" xr:uid="{00000000-0005-0000-0000-0000C22D0000}"/>
    <cellStyle name="20% - uthevingsfarge 3 2 2 2 4 2 3 3" xfId="11718" xr:uid="{00000000-0005-0000-0000-0000C32D0000}"/>
    <cellStyle name="20% - uthevingsfarge 3 2 2 2 4 2 4" xfId="11719" xr:uid="{00000000-0005-0000-0000-0000C42D0000}"/>
    <cellStyle name="20% - uthevingsfarge 3 2 2 2 4 2 4 2" xfId="11720" xr:uid="{00000000-0005-0000-0000-0000C52D0000}"/>
    <cellStyle name="20% - uthevingsfarge 3 2 2 2 4 2 5" xfId="11721" xr:uid="{00000000-0005-0000-0000-0000C62D0000}"/>
    <cellStyle name="20% - uthevingsfarge 3 2 2 2 4 2_Innskuddsdekning" xfId="11722" xr:uid="{00000000-0005-0000-0000-0000C72D0000}"/>
    <cellStyle name="20% - uthevingsfarge 3 2 2 2 4 3" xfId="11723" xr:uid="{00000000-0005-0000-0000-0000C82D0000}"/>
    <cellStyle name="20% - uthevingsfarge 3 2 2 2 4 3 2" xfId="11724" xr:uid="{00000000-0005-0000-0000-0000C92D0000}"/>
    <cellStyle name="20% - uthevingsfarge 3 2 2 2 4 3 2 2" xfId="11725" xr:uid="{00000000-0005-0000-0000-0000CA2D0000}"/>
    <cellStyle name="20% - uthevingsfarge 3 2 2 2 4 3 2 2 2" xfId="11726" xr:uid="{00000000-0005-0000-0000-0000CB2D0000}"/>
    <cellStyle name="20% - uthevingsfarge 3 2 2 2 4 3 2 3" xfId="11727" xr:uid="{00000000-0005-0000-0000-0000CC2D0000}"/>
    <cellStyle name="20% - uthevingsfarge 3 2 2 2 4 3 3" xfId="11728" xr:uid="{00000000-0005-0000-0000-0000CD2D0000}"/>
    <cellStyle name="20% - uthevingsfarge 3 2 2 2 4 3 3 2" xfId="11729" xr:uid="{00000000-0005-0000-0000-0000CE2D0000}"/>
    <cellStyle name="20% - uthevingsfarge 3 2 2 2 4 3 4" xfId="11730" xr:uid="{00000000-0005-0000-0000-0000CF2D0000}"/>
    <cellStyle name="20% - uthevingsfarge 3 2 2 2 4 4" xfId="11731" xr:uid="{00000000-0005-0000-0000-0000D02D0000}"/>
    <cellStyle name="20% - uthevingsfarge 3 2 2 2 4 4 2" xfId="11732" xr:uid="{00000000-0005-0000-0000-0000D12D0000}"/>
    <cellStyle name="20% - uthevingsfarge 3 2 2 2 4 4 2 2" xfId="11733" xr:uid="{00000000-0005-0000-0000-0000D22D0000}"/>
    <cellStyle name="20% - uthevingsfarge 3 2 2 2 4 4 3" xfId="11734" xr:uid="{00000000-0005-0000-0000-0000D32D0000}"/>
    <cellStyle name="20% - uthevingsfarge 3 2 2 2 4 5" xfId="11735" xr:uid="{00000000-0005-0000-0000-0000D42D0000}"/>
    <cellStyle name="20% - uthevingsfarge 3 2 2 2 4 5 2" xfId="11736" xr:uid="{00000000-0005-0000-0000-0000D52D0000}"/>
    <cellStyle name="20% - uthevingsfarge 3 2 2 2 4 6" xfId="11737" xr:uid="{00000000-0005-0000-0000-0000D62D0000}"/>
    <cellStyle name="20% - uthevingsfarge 3 2 2 2 4_3. Chng in credit spreads" xfId="11738" xr:uid="{00000000-0005-0000-0000-0000D72D0000}"/>
    <cellStyle name="20% - uthevingsfarge 3 2 2 2 5" xfId="11739" xr:uid="{00000000-0005-0000-0000-0000D82D0000}"/>
    <cellStyle name="20% - uthevingsfarge 3 2 2 2 5 2" xfId="11740" xr:uid="{00000000-0005-0000-0000-0000D92D0000}"/>
    <cellStyle name="20% - uthevingsfarge 3 2 2 2 5 2 2" xfId="11741" xr:uid="{00000000-0005-0000-0000-0000DA2D0000}"/>
    <cellStyle name="20% - uthevingsfarge 3 2 2 2 5 2 2 2" xfId="11742" xr:uid="{00000000-0005-0000-0000-0000DB2D0000}"/>
    <cellStyle name="20% - uthevingsfarge 3 2 2 2 5 2 2 2 2" xfId="11743" xr:uid="{00000000-0005-0000-0000-0000DC2D0000}"/>
    <cellStyle name="20% - uthevingsfarge 3 2 2 2 5 2 2 3" xfId="11744" xr:uid="{00000000-0005-0000-0000-0000DD2D0000}"/>
    <cellStyle name="20% - uthevingsfarge 3 2 2 2 5 2 3" xfId="11745" xr:uid="{00000000-0005-0000-0000-0000DE2D0000}"/>
    <cellStyle name="20% - uthevingsfarge 3 2 2 2 5 2 3 2" xfId="11746" xr:uid="{00000000-0005-0000-0000-0000DF2D0000}"/>
    <cellStyle name="20% - uthevingsfarge 3 2 2 2 5 2 4" xfId="11747" xr:uid="{00000000-0005-0000-0000-0000E02D0000}"/>
    <cellStyle name="20% - uthevingsfarge 3 2 2 2 5 2_Innskuddsdekning" xfId="11748" xr:uid="{00000000-0005-0000-0000-0000E12D0000}"/>
    <cellStyle name="20% - uthevingsfarge 3 2 2 2 5 3" xfId="11749" xr:uid="{00000000-0005-0000-0000-0000E22D0000}"/>
    <cellStyle name="20% - uthevingsfarge 3 2 2 2 5 3 2" xfId="11750" xr:uid="{00000000-0005-0000-0000-0000E32D0000}"/>
    <cellStyle name="20% - uthevingsfarge 3 2 2 2 5 3 2 2" xfId="11751" xr:uid="{00000000-0005-0000-0000-0000E42D0000}"/>
    <cellStyle name="20% - uthevingsfarge 3 2 2 2 5 3 3" xfId="11752" xr:uid="{00000000-0005-0000-0000-0000E52D0000}"/>
    <cellStyle name="20% - uthevingsfarge 3 2 2 2 5 4" xfId="11753" xr:uid="{00000000-0005-0000-0000-0000E62D0000}"/>
    <cellStyle name="20% - uthevingsfarge 3 2 2 2 5 4 2" xfId="11754" xr:uid="{00000000-0005-0000-0000-0000E72D0000}"/>
    <cellStyle name="20% - uthevingsfarge 3 2 2 2 5 5" xfId="11755" xr:uid="{00000000-0005-0000-0000-0000E82D0000}"/>
    <cellStyle name="20% - uthevingsfarge 3 2 2 2 5_3. Chng in credit spreads" xfId="11756" xr:uid="{00000000-0005-0000-0000-0000E92D0000}"/>
    <cellStyle name="20% - uthevingsfarge 3 2 2 2 6" xfId="11757" xr:uid="{00000000-0005-0000-0000-0000EA2D0000}"/>
    <cellStyle name="20% - uthevingsfarge 3 2 2 2 6 2" xfId="11758" xr:uid="{00000000-0005-0000-0000-0000EB2D0000}"/>
    <cellStyle name="20% - uthevingsfarge 3 2 2 2 6 2 2" xfId="11759" xr:uid="{00000000-0005-0000-0000-0000EC2D0000}"/>
    <cellStyle name="20% - uthevingsfarge 3 2 2 2 6 2 2 2" xfId="11760" xr:uid="{00000000-0005-0000-0000-0000ED2D0000}"/>
    <cellStyle name="20% - uthevingsfarge 3 2 2 2 6 2 3" xfId="11761" xr:uid="{00000000-0005-0000-0000-0000EE2D0000}"/>
    <cellStyle name="20% - uthevingsfarge 3 2 2 2 6 3" xfId="11762" xr:uid="{00000000-0005-0000-0000-0000EF2D0000}"/>
    <cellStyle name="20% - uthevingsfarge 3 2 2 2 6 3 2" xfId="11763" xr:uid="{00000000-0005-0000-0000-0000F02D0000}"/>
    <cellStyle name="20% - uthevingsfarge 3 2 2 2 6 4" xfId="11764" xr:uid="{00000000-0005-0000-0000-0000F12D0000}"/>
    <cellStyle name="20% - uthevingsfarge 3 2 2 2 6_Innskuddsdekning" xfId="11765" xr:uid="{00000000-0005-0000-0000-0000F22D0000}"/>
    <cellStyle name="20% - uthevingsfarge 3 2 2 2 7" xfId="11766" xr:uid="{00000000-0005-0000-0000-0000F32D0000}"/>
    <cellStyle name="20% - uthevingsfarge 3 2 2 2 7 2" xfId="11767" xr:uid="{00000000-0005-0000-0000-0000F42D0000}"/>
    <cellStyle name="20% - uthevingsfarge 3 2 2 2 7 2 2" xfId="11768" xr:uid="{00000000-0005-0000-0000-0000F52D0000}"/>
    <cellStyle name="20% - uthevingsfarge 3 2 2 2 7 3" xfId="11769" xr:uid="{00000000-0005-0000-0000-0000F62D0000}"/>
    <cellStyle name="20% - uthevingsfarge 3 2 2 2 8" xfId="11770" xr:uid="{00000000-0005-0000-0000-0000F72D0000}"/>
    <cellStyle name="20% - uthevingsfarge 3 2 2 2 8 2" xfId="11771" xr:uid="{00000000-0005-0000-0000-0000F82D0000}"/>
    <cellStyle name="20% - uthevingsfarge 3 2 2 2 9" xfId="11772" xr:uid="{00000000-0005-0000-0000-0000F92D0000}"/>
    <cellStyle name="20% - uthevingsfarge 3 2 2 2_3. Chng in credit spreads" xfId="11773" xr:uid="{00000000-0005-0000-0000-0000FA2D0000}"/>
    <cellStyle name="20% - uthevingsfarge 3 2 2 3" xfId="11774" xr:uid="{00000000-0005-0000-0000-0000FB2D0000}"/>
    <cellStyle name="20% - uthevingsfarge 3 2 2 3 2" xfId="11775" xr:uid="{00000000-0005-0000-0000-0000FC2D0000}"/>
    <cellStyle name="20% - uthevingsfarge 3 2 2 3 2 2" xfId="11776" xr:uid="{00000000-0005-0000-0000-0000FD2D0000}"/>
    <cellStyle name="20% - uthevingsfarge 3 2 2 3 2 2 2" xfId="11777" xr:uid="{00000000-0005-0000-0000-0000FE2D0000}"/>
    <cellStyle name="20% - uthevingsfarge 3 2 2 3 2 2 2 2" xfId="11778" xr:uid="{00000000-0005-0000-0000-0000FF2D0000}"/>
    <cellStyle name="20% - uthevingsfarge 3 2 2 3 2 2 2 2 2" xfId="11779" xr:uid="{00000000-0005-0000-0000-0000002E0000}"/>
    <cellStyle name="20% - uthevingsfarge 3 2 2 3 2 2 2 3" xfId="11780" xr:uid="{00000000-0005-0000-0000-0000012E0000}"/>
    <cellStyle name="20% - uthevingsfarge 3 2 2 3 2 2 3" xfId="11781" xr:uid="{00000000-0005-0000-0000-0000022E0000}"/>
    <cellStyle name="20% - uthevingsfarge 3 2 2 3 2 2 3 2" xfId="11782" xr:uid="{00000000-0005-0000-0000-0000032E0000}"/>
    <cellStyle name="20% - uthevingsfarge 3 2 2 3 2 2 4" xfId="11783" xr:uid="{00000000-0005-0000-0000-0000042E0000}"/>
    <cellStyle name="20% - uthevingsfarge 3 2 2 3 2 2_Innskuddsdekning" xfId="11784" xr:uid="{00000000-0005-0000-0000-0000052E0000}"/>
    <cellStyle name="20% - uthevingsfarge 3 2 2 3 2 3" xfId="11785" xr:uid="{00000000-0005-0000-0000-0000062E0000}"/>
    <cellStyle name="20% - uthevingsfarge 3 2 2 3 2 3 2" xfId="11786" xr:uid="{00000000-0005-0000-0000-0000072E0000}"/>
    <cellStyle name="20% - uthevingsfarge 3 2 2 3 2 3 2 2" xfId="11787" xr:uid="{00000000-0005-0000-0000-0000082E0000}"/>
    <cellStyle name="20% - uthevingsfarge 3 2 2 3 2 3 3" xfId="11788" xr:uid="{00000000-0005-0000-0000-0000092E0000}"/>
    <cellStyle name="20% - uthevingsfarge 3 2 2 3 2 4" xfId="11789" xr:uid="{00000000-0005-0000-0000-00000A2E0000}"/>
    <cellStyle name="20% - uthevingsfarge 3 2 2 3 2 4 2" xfId="11790" xr:uid="{00000000-0005-0000-0000-00000B2E0000}"/>
    <cellStyle name="20% - uthevingsfarge 3 2 2 3 2 5" xfId="11791" xr:uid="{00000000-0005-0000-0000-00000C2E0000}"/>
    <cellStyle name="20% - uthevingsfarge 3 2 2 3 2_3. Chng in credit spreads" xfId="11792" xr:uid="{00000000-0005-0000-0000-00000D2E0000}"/>
    <cellStyle name="20% - uthevingsfarge 3 2 2 3 3" xfId="11793" xr:uid="{00000000-0005-0000-0000-00000E2E0000}"/>
    <cellStyle name="20% - uthevingsfarge 3 2 2 3 3 2" xfId="11794" xr:uid="{00000000-0005-0000-0000-00000F2E0000}"/>
    <cellStyle name="20% - uthevingsfarge 3 2 2 3 3 2 2" xfId="11795" xr:uid="{00000000-0005-0000-0000-0000102E0000}"/>
    <cellStyle name="20% - uthevingsfarge 3 2 2 3 3 2 2 2" xfId="11796" xr:uid="{00000000-0005-0000-0000-0000112E0000}"/>
    <cellStyle name="20% - uthevingsfarge 3 2 2 3 3 2 3" xfId="11797" xr:uid="{00000000-0005-0000-0000-0000122E0000}"/>
    <cellStyle name="20% - uthevingsfarge 3 2 2 3 3 3" xfId="11798" xr:uid="{00000000-0005-0000-0000-0000132E0000}"/>
    <cellStyle name="20% - uthevingsfarge 3 2 2 3 3 3 2" xfId="11799" xr:uid="{00000000-0005-0000-0000-0000142E0000}"/>
    <cellStyle name="20% - uthevingsfarge 3 2 2 3 3 4" xfId="11800" xr:uid="{00000000-0005-0000-0000-0000152E0000}"/>
    <cellStyle name="20% - uthevingsfarge 3 2 2 3 3_Innskuddsdekning" xfId="11801" xr:uid="{00000000-0005-0000-0000-0000162E0000}"/>
    <cellStyle name="20% - uthevingsfarge 3 2 2 3 4" xfId="11802" xr:uid="{00000000-0005-0000-0000-0000172E0000}"/>
    <cellStyle name="20% - uthevingsfarge 3 2 2 3 4 2" xfId="11803" xr:uid="{00000000-0005-0000-0000-0000182E0000}"/>
    <cellStyle name="20% - uthevingsfarge 3 2 2 3 4 2 2" xfId="11804" xr:uid="{00000000-0005-0000-0000-0000192E0000}"/>
    <cellStyle name="20% - uthevingsfarge 3 2 2 3 4 3" xfId="11805" xr:uid="{00000000-0005-0000-0000-00001A2E0000}"/>
    <cellStyle name="20% - uthevingsfarge 3 2 2 3 5" xfId="11806" xr:uid="{00000000-0005-0000-0000-00001B2E0000}"/>
    <cellStyle name="20% - uthevingsfarge 3 2 2 3 5 2" xfId="11807" xr:uid="{00000000-0005-0000-0000-00001C2E0000}"/>
    <cellStyle name="20% - uthevingsfarge 3 2 2 3 6" xfId="11808" xr:uid="{00000000-0005-0000-0000-00001D2E0000}"/>
    <cellStyle name="20% - uthevingsfarge 3 2 2 3 7" xfId="11809" xr:uid="{00000000-0005-0000-0000-00001E2E0000}"/>
    <cellStyle name="20% - uthevingsfarge 3 2 2 3 8" xfId="11810" xr:uid="{00000000-0005-0000-0000-00001F2E0000}"/>
    <cellStyle name="20% - uthevingsfarge 3 2 2 3_3. Chng in credit spreads" xfId="11811" xr:uid="{00000000-0005-0000-0000-0000202E0000}"/>
    <cellStyle name="20% - uthevingsfarge 3 2 2 4" xfId="11812" xr:uid="{00000000-0005-0000-0000-0000212E0000}"/>
    <cellStyle name="20% - uthevingsfarge 3 2 2 4 2" xfId="11813" xr:uid="{00000000-0005-0000-0000-0000222E0000}"/>
    <cellStyle name="20% - uthevingsfarge 3 2 2 4 2 2" xfId="11814" xr:uid="{00000000-0005-0000-0000-0000232E0000}"/>
    <cellStyle name="20% - uthevingsfarge 3 2 2 4 2 2 2" xfId="11815" xr:uid="{00000000-0005-0000-0000-0000242E0000}"/>
    <cellStyle name="20% - uthevingsfarge 3 2 2 4 2 2 2 2" xfId="11816" xr:uid="{00000000-0005-0000-0000-0000252E0000}"/>
    <cellStyle name="20% - uthevingsfarge 3 2 2 4 2 2 2 2 2" xfId="11817" xr:uid="{00000000-0005-0000-0000-0000262E0000}"/>
    <cellStyle name="20% - uthevingsfarge 3 2 2 4 2 2 2 3" xfId="11818" xr:uid="{00000000-0005-0000-0000-0000272E0000}"/>
    <cellStyle name="20% - uthevingsfarge 3 2 2 4 2 2 3" xfId="11819" xr:uid="{00000000-0005-0000-0000-0000282E0000}"/>
    <cellStyle name="20% - uthevingsfarge 3 2 2 4 2 2 3 2" xfId="11820" xr:uid="{00000000-0005-0000-0000-0000292E0000}"/>
    <cellStyle name="20% - uthevingsfarge 3 2 2 4 2 2 4" xfId="11821" xr:uid="{00000000-0005-0000-0000-00002A2E0000}"/>
    <cellStyle name="20% - uthevingsfarge 3 2 2 4 2 2_Innskuddsdekning" xfId="11822" xr:uid="{00000000-0005-0000-0000-00002B2E0000}"/>
    <cellStyle name="20% - uthevingsfarge 3 2 2 4 2 3" xfId="11823" xr:uid="{00000000-0005-0000-0000-00002C2E0000}"/>
    <cellStyle name="20% - uthevingsfarge 3 2 2 4 2 3 2" xfId="11824" xr:uid="{00000000-0005-0000-0000-00002D2E0000}"/>
    <cellStyle name="20% - uthevingsfarge 3 2 2 4 2 3 2 2" xfId="11825" xr:uid="{00000000-0005-0000-0000-00002E2E0000}"/>
    <cellStyle name="20% - uthevingsfarge 3 2 2 4 2 3 3" xfId="11826" xr:uid="{00000000-0005-0000-0000-00002F2E0000}"/>
    <cellStyle name="20% - uthevingsfarge 3 2 2 4 2 4" xfId="11827" xr:uid="{00000000-0005-0000-0000-0000302E0000}"/>
    <cellStyle name="20% - uthevingsfarge 3 2 2 4 2 4 2" xfId="11828" xr:uid="{00000000-0005-0000-0000-0000312E0000}"/>
    <cellStyle name="20% - uthevingsfarge 3 2 2 4 2 5" xfId="11829" xr:uid="{00000000-0005-0000-0000-0000322E0000}"/>
    <cellStyle name="20% - uthevingsfarge 3 2 2 4 2_3. Chng in credit spreads" xfId="11830" xr:uid="{00000000-0005-0000-0000-0000332E0000}"/>
    <cellStyle name="20% - uthevingsfarge 3 2 2 4 3" xfId="11831" xr:uid="{00000000-0005-0000-0000-0000342E0000}"/>
    <cellStyle name="20% - uthevingsfarge 3 2 2 4 3 2" xfId="11832" xr:uid="{00000000-0005-0000-0000-0000352E0000}"/>
    <cellStyle name="20% - uthevingsfarge 3 2 2 4 3 2 2" xfId="11833" xr:uid="{00000000-0005-0000-0000-0000362E0000}"/>
    <cellStyle name="20% - uthevingsfarge 3 2 2 4 3 2 2 2" xfId="11834" xr:uid="{00000000-0005-0000-0000-0000372E0000}"/>
    <cellStyle name="20% - uthevingsfarge 3 2 2 4 3 2 3" xfId="11835" xr:uid="{00000000-0005-0000-0000-0000382E0000}"/>
    <cellStyle name="20% - uthevingsfarge 3 2 2 4 3 3" xfId="11836" xr:uid="{00000000-0005-0000-0000-0000392E0000}"/>
    <cellStyle name="20% - uthevingsfarge 3 2 2 4 3 3 2" xfId="11837" xr:uid="{00000000-0005-0000-0000-00003A2E0000}"/>
    <cellStyle name="20% - uthevingsfarge 3 2 2 4 3 4" xfId="11838" xr:uid="{00000000-0005-0000-0000-00003B2E0000}"/>
    <cellStyle name="20% - uthevingsfarge 3 2 2 4 3_Innskuddsdekning" xfId="11839" xr:uid="{00000000-0005-0000-0000-00003C2E0000}"/>
    <cellStyle name="20% - uthevingsfarge 3 2 2 4 4" xfId="11840" xr:uid="{00000000-0005-0000-0000-00003D2E0000}"/>
    <cellStyle name="20% - uthevingsfarge 3 2 2 4 4 2" xfId="11841" xr:uid="{00000000-0005-0000-0000-00003E2E0000}"/>
    <cellStyle name="20% - uthevingsfarge 3 2 2 4 4 2 2" xfId="11842" xr:uid="{00000000-0005-0000-0000-00003F2E0000}"/>
    <cellStyle name="20% - uthevingsfarge 3 2 2 4 4 3" xfId="11843" xr:uid="{00000000-0005-0000-0000-0000402E0000}"/>
    <cellStyle name="20% - uthevingsfarge 3 2 2 4 5" xfId="11844" xr:uid="{00000000-0005-0000-0000-0000412E0000}"/>
    <cellStyle name="20% - uthevingsfarge 3 2 2 4 5 2" xfId="11845" xr:uid="{00000000-0005-0000-0000-0000422E0000}"/>
    <cellStyle name="20% - uthevingsfarge 3 2 2 4 6" xfId="11846" xr:uid="{00000000-0005-0000-0000-0000432E0000}"/>
    <cellStyle name="20% - uthevingsfarge 3 2 2 4_3. Chng in credit spreads" xfId="11847" xr:uid="{00000000-0005-0000-0000-0000442E0000}"/>
    <cellStyle name="20% - uthevingsfarge 3 2 2 5" xfId="11848" xr:uid="{00000000-0005-0000-0000-0000452E0000}"/>
    <cellStyle name="20% - uthevingsfarge 3 2 2 5 2" xfId="11849" xr:uid="{00000000-0005-0000-0000-0000462E0000}"/>
    <cellStyle name="20% - uthevingsfarge 3 2 2 5 2 2" xfId="11850" xr:uid="{00000000-0005-0000-0000-0000472E0000}"/>
    <cellStyle name="20% - uthevingsfarge 3 2 2 5 2 2 2" xfId="11851" xr:uid="{00000000-0005-0000-0000-0000482E0000}"/>
    <cellStyle name="20% - uthevingsfarge 3 2 2 5 2 2 2 2" xfId="11852" xr:uid="{00000000-0005-0000-0000-0000492E0000}"/>
    <cellStyle name="20% - uthevingsfarge 3 2 2 5 2 2 2 2 2" xfId="11853" xr:uid="{00000000-0005-0000-0000-00004A2E0000}"/>
    <cellStyle name="20% - uthevingsfarge 3 2 2 5 2 2 2 3" xfId="11854" xr:uid="{00000000-0005-0000-0000-00004B2E0000}"/>
    <cellStyle name="20% - uthevingsfarge 3 2 2 5 2 2 3" xfId="11855" xr:uid="{00000000-0005-0000-0000-00004C2E0000}"/>
    <cellStyle name="20% - uthevingsfarge 3 2 2 5 2 2 3 2" xfId="11856" xr:uid="{00000000-0005-0000-0000-00004D2E0000}"/>
    <cellStyle name="20% - uthevingsfarge 3 2 2 5 2 2 4" xfId="11857" xr:uid="{00000000-0005-0000-0000-00004E2E0000}"/>
    <cellStyle name="20% - uthevingsfarge 3 2 2 5 2 2_Innskuddsdekning" xfId="11858" xr:uid="{00000000-0005-0000-0000-00004F2E0000}"/>
    <cellStyle name="20% - uthevingsfarge 3 2 2 5 2 3" xfId="11859" xr:uid="{00000000-0005-0000-0000-0000502E0000}"/>
    <cellStyle name="20% - uthevingsfarge 3 2 2 5 2 3 2" xfId="11860" xr:uid="{00000000-0005-0000-0000-0000512E0000}"/>
    <cellStyle name="20% - uthevingsfarge 3 2 2 5 2 3 2 2" xfId="11861" xr:uid="{00000000-0005-0000-0000-0000522E0000}"/>
    <cellStyle name="20% - uthevingsfarge 3 2 2 5 2 3 3" xfId="11862" xr:uid="{00000000-0005-0000-0000-0000532E0000}"/>
    <cellStyle name="20% - uthevingsfarge 3 2 2 5 2 4" xfId="11863" xr:uid="{00000000-0005-0000-0000-0000542E0000}"/>
    <cellStyle name="20% - uthevingsfarge 3 2 2 5 2 4 2" xfId="11864" xr:uid="{00000000-0005-0000-0000-0000552E0000}"/>
    <cellStyle name="20% - uthevingsfarge 3 2 2 5 2 5" xfId="11865" xr:uid="{00000000-0005-0000-0000-0000562E0000}"/>
    <cellStyle name="20% - uthevingsfarge 3 2 2 5 2_3. Chng in credit spreads" xfId="11866" xr:uid="{00000000-0005-0000-0000-0000572E0000}"/>
    <cellStyle name="20% - uthevingsfarge 3 2 2 5 3" xfId="11867" xr:uid="{00000000-0005-0000-0000-0000582E0000}"/>
    <cellStyle name="20% - uthevingsfarge 3 2 2 5 3 2" xfId="11868" xr:uid="{00000000-0005-0000-0000-0000592E0000}"/>
    <cellStyle name="20% - uthevingsfarge 3 2 2 5 3 2 2" xfId="11869" xr:uid="{00000000-0005-0000-0000-00005A2E0000}"/>
    <cellStyle name="20% - uthevingsfarge 3 2 2 5 3 2 2 2" xfId="11870" xr:uid="{00000000-0005-0000-0000-00005B2E0000}"/>
    <cellStyle name="20% - uthevingsfarge 3 2 2 5 3 2 3" xfId="11871" xr:uid="{00000000-0005-0000-0000-00005C2E0000}"/>
    <cellStyle name="20% - uthevingsfarge 3 2 2 5 3 3" xfId="11872" xr:uid="{00000000-0005-0000-0000-00005D2E0000}"/>
    <cellStyle name="20% - uthevingsfarge 3 2 2 5 3 3 2" xfId="11873" xr:uid="{00000000-0005-0000-0000-00005E2E0000}"/>
    <cellStyle name="20% - uthevingsfarge 3 2 2 5 3 4" xfId="11874" xr:uid="{00000000-0005-0000-0000-00005F2E0000}"/>
    <cellStyle name="20% - uthevingsfarge 3 2 2 5 3_Innskuddsdekning" xfId="11875" xr:uid="{00000000-0005-0000-0000-0000602E0000}"/>
    <cellStyle name="20% - uthevingsfarge 3 2 2 5 4" xfId="11876" xr:uid="{00000000-0005-0000-0000-0000612E0000}"/>
    <cellStyle name="20% - uthevingsfarge 3 2 2 5 4 2" xfId="11877" xr:uid="{00000000-0005-0000-0000-0000622E0000}"/>
    <cellStyle name="20% - uthevingsfarge 3 2 2 5 4 2 2" xfId="11878" xr:uid="{00000000-0005-0000-0000-0000632E0000}"/>
    <cellStyle name="20% - uthevingsfarge 3 2 2 5 4 3" xfId="11879" xr:uid="{00000000-0005-0000-0000-0000642E0000}"/>
    <cellStyle name="20% - uthevingsfarge 3 2 2 5 5" xfId="11880" xr:uid="{00000000-0005-0000-0000-0000652E0000}"/>
    <cellStyle name="20% - uthevingsfarge 3 2 2 5 5 2" xfId="11881" xr:uid="{00000000-0005-0000-0000-0000662E0000}"/>
    <cellStyle name="20% - uthevingsfarge 3 2 2 5 6" xfId="11882" xr:uid="{00000000-0005-0000-0000-0000672E0000}"/>
    <cellStyle name="20% - uthevingsfarge 3 2 2 5_3. Chng in credit spreads" xfId="11883" xr:uid="{00000000-0005-0000-0000-0000682E0000}"/>
    <cellStyle name="20% - uthevingsfarge 3 2 2 6" xfId="11884" xr:uid="{00000000-0005-0000-0000-0000692E0000}"/>
    <cellStyle name="20% - uthevingsfarge 3 2 2 6 2" xfId="11885" xr:uid="{00000000-0005-0000-0000-00006A2E0000}"/>
    <cellStyle name="20% - uthevingsfarge 3 2 2 6 2 2" xfId="11886" xr:uid="{00000000-0005-0000-0000-00006B2E0000}"/>
    <cellStyle name="20% - uthevingsfarge 3 2 2 6 2 2 2" xfId="11887" xr:uid="{00000000-0005-0000-0000-00006C2E0000}"/>
    <cellStyle name="20% - uthevingsfarge 3 2 2 6 2 2 2 2" xfId="11888" xr:uid="{00000000-0005-0000-0000-00006D2E0000}"/>
    <cellStyle name="20% - uthevingsfarge 3 2 2 6 2 2 3" xfId="11889" xr:uid="{00000000-0005-0000-0000-00006E2E0000}"/>
    <cellStyle name="20% - uthevingsfarge 3 2 2 6 2 3" xfId="11890" xr:uid="{00000000-0005-0000-0000-00006F2E0000}"/>
    <cellStyle name="20% - uthevingsfarge 3 2 2 6 2 3 2" xfId="11891" xr:uid="{00000000-0005-0000-0000-0000702E0000}"/>
    <cellStyle name="20% - uthevingsfarge 3 2 2 6 2 4" xfId="11892" xr:uid="{00000000-0005-0000-0000-0000712E0000}"/>
    <cellStyle name="20% - uthevingsfarge 3 2 2 6 2_Innskuddsdekning" xfId="11893" xr:uid="{00000000-0005-0000-0000-0000722E0000}"/>
    <cellStyle name="20% - uthevingsfarge 3 2 2 6 3" xfId="11894" xr:uid="{00000000-0005-0000-0000-0000732E0000}"/>
    <cellStyle name="20% - uthevingsfarge 3 2 2 6 3 2" xfId="11895" xr:uid="{00000000-0005-0000-0000-0000742E0000}"/>
    <cellStyle name="20% - uthevingsfarge 3 2 2 6 3 2 2" xfId="11896" xr:uid="{00000000-0005-0000-0000-0000752E0000}"/>
    <cellStyle name="20% - uthevingsfarge 3 2 2 6 3 3" xfId="11897" xr:uid="{00000000-0005-0000-0000-0000762E0000}"/>
    <cellStyle name="20% - uthevingsfarge 3 2 2 6 4" xfId="11898" xr:uid="{00000000-0005-0000-0000-0000772E0000}"/>
    <cellStyle name="20% - uthevingsfarge 3 2 2 6 4 2" xfId="11899" xr:uid="{00000000-0005-0000-0000-0000782E0000}"/>
    <cellStyle name="20% - uthevingsfarge 3 2 2 6 5" xfId="11900" xr:uid="{00000000-0005-0000-0000-0000792E0000}"/>
    <cellStyle name="20% - uthevingsfarge 3 2 2 6_3. Chng in credit spreads" xfId="11901" xr:uid="{00000000-0005-0000-0000-00007A2E0000}"/>
    <cellStyle name="20% - uthevingsfarge 3 2 2 7" xfId="11902" xr:uid="{00000000-0005-0000-0000-00007B2E0000}"/>
    <cellStyle name="20% - uthevingsfarge 3 2 2 7 2" xfId="11903" xr:uid="{00000000-0005-0000-0000-00007C2E0000}"/>
    <cellStyle name="20% - uthevingsfarge 3 2 2 7 2 2" xfId="11904" xr:uid="{00000000-0005-0000-0000-00007D2E0000}"/>
    <cellStyle name="20% - uthevingsfarge 3 2 2 7 2 2 2" xfId="11905" xr:uid="{00000000-0005-0000-0000-00007E2E0000}"/>
    <cellStyle name="20% - uthevingsfarge 3 2 2 7 2 3" xfId="11906" xr:uid="{00000000-0005-0000-0000-00007F2E0000}"/>
    <cellStyle name="20% - uthevingsfarge 3 2 2 7 3" xfId="11907" xr:uid="{00000000-0005-0000-0000-0000802E0000}"/>
    <cellStyle name="20% - uthevingsfarge 3 2 2 7 3 2" xfId="11908" xr:uid="{00000000-0005-0000-0000-0000812E0000}"/>
    <cellStyle name="20% - uthevingsfarge 3 2 2 7 4" xfId="11909" xr:uid="{00000000-0005-0000-0000-0000822E0000}"/>
    <cellStyle name="20% - uthevingsfarge 3 2 2 7_Innskuddsdekning" xfId="11910" xr:uid="{00000000-0005-0000-0000-0000832E0000}"/>
    <cellStyle name="20% - uthevingsfarge 3 2 2 8" xfId="11911" xr:uid="{00000000-0005-0000-0000-0000842E0000}"/>
    <cellStyle name="20% - uthevingsfarge 3 2 2 8 2" xfId="11912" xr:uid="{00000000-0005-0000-0000-0000852E0000}"/>
    <cellStyle name="20% - uthevingsfarge 3 2 2 8 2 2" xfId="11913" xr:uid="{00000000-0005-0000-0000-0000862E0000}"/>
    <cellStyle name="20% - uthevingsfarge 3 2 2 8 3" xfId="11914" xr:uid="{00000000-0005-0000-0000-0000872E0000}"/>
    <cellStyle name="20% - uthevingsfarge 3 2 2 9" xfId="11915" xr:uid="{00000000-0005-0000-0000-0000882E0000}"/>
    <cellStyle name="20% - uthevingsfarge 3 2 2 9 2" xfId="11916" xr:uid="{00000000-0005-0000-0000-0000892E0000}"/>
    <cellStyle name="20% - uthevingsfarge 3 2 2_3. Chng in credit spreads" xfId="11917" xr:uid="{00000000-0005-0000-0000-00008A2E0000}"/>
    <cellStyle name="20% - uthevingsfarge 3 2 3" xfId="11918" xr:uid="{00000000-0005-0000-0000-00008B2E0000}"/>
    <cellStyle name="20% - uthevingsfarge 3 2 3 10" xfId="11919" xr:uid="{00000000-0005-0000-0000-00008C2E0000}"/>
    <cellStyle name="20% - uthevingsfarge 3 2 3 11" xfId="11920" xr:uid="{00000000-0005-0000-0000-00008D2E0000}"/>
    <cellStyle name="20% - uthevingsfarge 3 2 3 12" xfId="11921" xr:uid="{00000000-0005-0000-0000-00008E2E0000}"/>
    <cellStyle name="20% - uthevingsfarge 3 2 3 2" xfId="11922" xr:uid="{00000000-0005-0000-0000-00008F2E0000}"/>
    <cellStyle name="20% - uthevingsfarge 3 2 3 2 10" xfId="11923" xr:uid="{00000000-0005-0000-0000-0000902E0000}"/>
    <cellStyle name="20% - uthevingsfarge 3 2 3 2 2" xfId="11924" xr:uid="{00000000-0005-0000-0000-0000912E0000}"/>
    <cellStyle name="20% - uthevingsfarge 3 2 3 2 2 2" xfId="11925" xr:uid="{00000000-0005-0000-0000-0000922E0000}"/>
    <cellStyle name="20% - uthevingsfarge 3 2 3 2 2 2 2" xfId="11926" xr:uid="{00000000-0005-0000-0000-0000932E0000}"/>
    <cellStyle name="20% - uthevingsfarge 3 2 3 2 2 2 2 2" xfId="11927" xr:uid="{00000000-0005-0000-0000-0000942E0000}"/>
    <cellStyle name="20% - uthevingsfarge 3 2 3 2 2 2 2 2 2" xfId="11928" xr:uid="{00000000-0005-0000-0000-0000952E0000}"/>
    <cellStyle name="20% - uthevingsfarge 3 2 3 2 2 2 2 2 2 2" xfId="11929" xr:uid="{00000000-0005-0000-0000-0000962E0000}"/>
    <cellStyle name="20% - uthevingsfarge 3 2 3 2 2 2 2 2 3" xfId="11930" xr:uid="{00000000-0005-0000-0000-0000972E0000}"/>
    <cellStyle name="20% - uthevingsfarge 3 2 3 2 2 2 2 3" xfId="11931" xr:uid="{00000000-0005-0000-0000-0000982E0000}"/>
    <cellStyle name="20% - uthevingsfarge 3 2 3 2 2 2 2 3 2" xfId="11932" xr:uid="{00000000-0005-0000-0000-0000992E0000}"/>
    <cellStyle name="20% - uthevingsfarge 3 2 3 2 2 2 2 4" xfId="11933" xr:uid="{00000000-0005-0000-0000-00009A2E0000}"/>
    <cellStyle name="20% - uthevingsfarge 3 2 3 2 2 2 3" xfId="11934" xr:uid="{00000000-0005-0000-0000-00009B2E0000}"/>
    <cellStyle name="20% - uthevingsfarge 3 2 3 2 2 2 3 2" xfId="11935" xr:uid="{00000000-0005-0000-0000-00009C2E0000}"/>
    <cellStyle name="20% - uthevingsfarge 3 2 3 2 2 2 3 2 2" xfId="11936" xr:uid="{00000000-0005-0000-0000-00009D2E0000}"/>
    <cellStyle name="20% - uthevingsfarge 3 2 3 2 2 2 3 3" xfId="11937" xr:uid="{00000000-0005-0000-0000-00009E2E0000}"/>
    <cellStyle name="20% - uthevingsfarge 3 2 3 2 2 2 4" xfId="11938" xr:uid="{00000000-0005-0000-0000-00009F2E0000}"/>
    <cellStyle name="20% - uthevingsfarge 3 2 3 2 2 2 4 2" xfId="11939" xr:uid="{00000000-0005-0000-0000-0000A02E0000}"/>
    <cellStyle name="20% - uthevingsfarge 3 2 3 2 2 2 5" xfId="11940" xr:uid="{00000000-0005-0000-0000-0000A12E0000}"/>
    <cellStyle name="20% - uthevingsfarge 3 2 3 2 2 2_Innskuddsdekning" xfId="11941" xr:uid="{00000000-0005-0000-0000-0000A22E0000}"/>
    <cellStyle name="20% - uthevingsfarge 3 2 3 2 2 3" xfId="11942" xr:uid="{00000000-0005-0000-0000-0000A32E0000}"/>
    <cellStyle name="20% - uthevingsfarge 3 2 3 2 2 3 2" xfId="11943" xr:uid="{00000000-0005-0000-0000-0000A42E0000}"/>
    <cellStyle name="20% - uthevingsfarge 3 2 3 2 2 3 2 2" xfId="11944" xr:uid="{00000000-0005-0000-0000-0000A52E0000}"/>
    <cellStyle name="20% - uthevingsfarge 3 2 3 2 2 3 2 2 2" xfId="11945" xr:uid="{00000000-0005-0000-0000-0000A62E0000}"/>
    <cellStyle name="20% - uthevingsfarge 3 2 3 2 2 3 2 3" xfId="11946" xr:uid="{00000000-0005-0000-0000-0000A72E0000}"/>
    <cellStyle name="20% - uthevingsfarge 3 2 3 2 2 3 3" xfId="11947" xr:uid="{00000000-0005-0000-0000-0000A82E0000}"/>
    <cellStyle name="20% - uthevingsfarge 3 2 3 2 2 3 3 2" xfId="11948" xr:uid="{00000000-0005-0000-0000-0000A92E0000}"/>
    <cellStyle name="20% - uthevingsfarge 3 2 3 2 2 3 4" xfId="11949" xr:uid="{00000000-0005-0000-0000-0000AA2E0000}"/>
    <cellStyle name="20% - uthevingsfarge 3 2 3 2 2 4" xfId="11950" xr:uid="{00000000-0005-0000-0000-0000AB2E0000}"/>
    <cellStyle name="20% - uthevingsfarge 3 2 3 2 2 4 2" xfId="11951" xr:uid="{00000000-0005-0000-0000-0000AC2E0000}"/>
    <cellStyle name="20% - uthevingsfarge 3 2 3 2 2 4 2 2" xfId="11952" xr:uid="{00000000-0005-0000-0000-0000AD2E0000}"/>
    <cellStyle name="20% - uthevingsfarge 3 2 3 2 2 4 3" xfId="11953" xr:uid="{00000000-0005-0000-0000-0000AE2E0000}"/>
    <cellStyle name="20% - uthevingsfarge 3 2 3 2 2 5" xfId="11954" xr:uid="{00000000-0005-0000-0000-0000AF2E0000}"/>
    <cellStyle name="20% - uthevingsfarge 3 2 3 2 2 5 2" xfId="11955" xr:uid="{00000000-0005-0000-0000-0000B02E0000}"/>
    <cellStyle name="20% - uthevingsfarge 3 2 3 2 2 6" xfId="11956" xr:uid="{00000000-0005-0000-0000-0000B12E0000}"/>
    <cellStyle name="20% - uthevingsfarge 3 2 3 2 2_3. Chng in credit spreads" xfId="11957" xr:uid="{00000000-0005-0000-0000-0000B22E0000}"/>
    <cellStyle name="20% - uthevingsfarge 3 2 3 2 3" xfId="11958" xr:uid="{00000000-0005-0000-0000-0000B32E0000}"/>
    <cellStyle name="20% - uthevingsfarge 3 2 3 2 3 2" xfId="11959" xr:uid="{00000000-0005-0000-0000-0000B42E0000}"/>
    <cellStyle name="20% - uthevingsfarge 3 2 3 2 3 2 2" xfId="11960" xr:uid="{00000000-0005-0000-0000-0000B52E0000}"/>
    <cellStyle name="20% - uthevingsfarge 3 2 3 2 3 2 2 2" xfId="11961" xr:uid="{00000000-0005-0000-0000-0000B62E0000}"/>
    <cellStyle name="20% - uthevingsfarge 3 2 3 2 3 2 2 2 2" xfId="11962" xr:uid="{00000000-0005-0000-0000-0000B72E0000}"/>
    <cellStyle name="20% - uthevingsfarge 3 2 3 2 3 2 2 2 2 2" xfId="11963" xr:uid="{00000000-0005-0000-0000-0000B82E0000}"/>
    <cellStyle name="20% - uthevingsfarge 3 2 3 2 3 2 2 2 3" xfId="11964" xr:uid="{00000000-0005-0000-0000-0000B92E0000}"/>
    <cellStyle name="20% - uthevingsfarge 3 2 3 2 3 2 2 3" xfId="11965" xr:uid="{00000000-0005-0000-0000-0000BA2E0000}"/>
    <cellStyle name="20% - uthevingsfarge 3 2 3 2 3 2 2 3 2" xfId="11966" xr:uid="{00000000-0005-0000-0000-0000BB2E0000}"/>
    <cellStyle name="20% - uthevingsfarge 3 2 3 2 3 2 2 4" xfId="11967" xr:uid="{00000000-0005-0000-0000-0000BC2E0000}"/>
    <cellStyle name="20% - uthevingsfarge 3 2 3 2 3 2 3" xfId="11968" xr:uid="{00000000-0005-0000-0000-0000BD2E0000}"/>
    <cellStyle name="20% - uthevingsfarge 3 2 3 2 3 2 3 2" xfId="11969" xr:uid="{00000000-0005-0000-0000-0000BE2E0000}"/>
    <cellStyle name="20% - uthevingsfarge 3 2 3 2 3 2 3 2 2" xfId="11970" xr:uid="{00000000-0005-0000-0000-0000BF2E0000}"/>
    <cellStyle name="20% - uthevingsfarge 3 2 3 2 3 2 3 3" xfId="11971" xr:uid="{00000000-0005-0000-0000-0000C02E0000}"/>
    <cellStyle name="20% - uthevingsfarge 3 2 3 2 3 2 4" xfId="11972" xr:uid="{00000000-0005-0000-0000-0000C12E0000}"/>
    <cellStyle name="20% - uthevingsfarge 3 2 3 2 3 2 4 2" xfId="11973" xr:uid="{00000000-0005-0000-0000-0000C22E0000}"/>
    <cellStyle name="20% - uthevingsfarge 3 2 3 2 3 2 5" xfId="11974" xr:uid="{00000000-0005-0000-0000-0000C32E0000}"/>
    <cellStyle name="20% - uthevingsfarge 3 2 3 2 3 2_Innskuddsdekning" xfId="11975" xr:uid="{00000000-0005-0000-0000-0000C42E0000}"/>
    <cellStyle name="20% - uthevingsfarge 3 2 3 2 3 3" xfId="11976" xr:uid="{00000000-0005-0000-0000-0000C52E0000}"/>
    <cellStyle name="20% - uthevingsfarge 3 2 3 2 3 3 2" xfId="11977" xr:uid="{00000000-0005-0000-0000-0000C62E0000}"/>
    <cellStyle name="20% - uthevingsfarge 3 2 3 2 3 3 2 2" xfId="11978" xr:uid="{00000000-0005-0000-0000-0000C72E0000}"/>
    <cellStyle name="20% - uthevingsfarge 3 2 3 2 3 3 2 2 2" xfId="11979" xr:uid="{00000000-0005-0000-0000-0000C82E0000}"/>
    <cellStyle name="20% - uthevingsfarge 3 2 3 2 3 3 2 3" xfId="11980" xr:uid="{00000000-0005-0000-0000-0000C92E0000}"/>
    <cellStyle name="20% - uthevingsfarge 3 2 3 2 3 3 3" xfId="11981" xr:uid="{00000000-0005-0000-0000-0000CA2E0000}"/>
    <cellStyle name="20% - uthevingsfarge 3 2 3 2 3 3 3 2" xfId="11982" xr:uid="{00000000-0005-0000-0000-0000CB2E0000}"/>
    <cellStyle name="20% - uthevingsfarge 3 2 3 2 3 3 4" xfId="11983" xr:uid="{00000000-0005-0000-0000-0000CC2E0000}"/>
    <cellStyle name="20% - uthevingsfarge 3 2 3 2 3 4" xfId="11984" xr:uid="{00000000-0005-0000-0000-0000CD2E0000}"/>
    <cellStyle name="20% - uthevingsfarge 3 2 3 2 3 4 2" xfId="11985" xr:uid="{00000000-0005-0000-0000-0000CE2E0000}"/>
    <cellStyle name="20% - uthevingsfarge 3 2 3 2 3 4 2 2" xfId="11986" xr:uid="{00000000-0005-0000-0000-0000CF2E0000}"/>
    <cellStyle name="20% - uthevingsfarge 3 2 3 2 3 4 3" xfId="11987" xr:uid="{00000000-0005-0000-0000-0000D02E0000}"/>
    <cellStyle name="20% - uthevingsfarge 3 2 3 2 3 5" xfId="11988" xr:uid="{00000000-0005-0000-0000-0000D12E0000}"/>
    <cellStyle name="20% - uthevingsfarge 3 2 3 2 3 5 2" xfId="11989" xr:uid="{00000000-0005-0000-0000-0000D22E0000}"/>
    <cellStyle name="20% - uthevingsfarge 3 2 3 2 3 6" xfId="11990" xr:uid="{00000000-0005-0000-0000-0000D32E0000}"/>
    <cellStyle name="20% - uthevingsfarge 3 2 3 2 3_3. Chng in credit spreads" xfId="11991" xr:uid="{00000000-0005-0000-0000-0000D42E0000}"/>
    <cellStyle name="20% - uthevingsfarge 3 2 3 2 4" xfId="11992" xr:uid="{00000000-0005-0000-0000-0000D52E0000}"/>
    <cellStyle name="20% - uthevingsfarge 3 2 3 2 4 2" xfId="11993" xr:uid="{00000000-0005-0000-0000-0000D62E0000}"/>
    <cellStyle name="20% - uthevingsfarge 3 2 3 2 4 2 2" xfId="11994" xr:uid="{00000000-0005-0000-0000-0000D72E0000}"/>
    <cellStyle name="20% - uthevingsfarge 3 2 3 2 4 2 2 2" xfId="11995" xr:uid="{00000000-0005-0000-0000-0000D82E0000}"/>
    <cellStyle name="20% - uthevingsfarge 3 2 3 2 4 2 2 2 2" xfId="11996" xr:uid="{00000000-0005-0000-0000-0000D92E0000}"/>
    <cellStyle name="20% - uthevingsfarge 3 2 3 2 4 2 2 3" xfId="11997" xr:uid="{00000000-0005-0000-0000-0000DA2E0000}"/>
    <cellStyle name="20% - uthevingsfarge 3 2 3 2 4 2 3" xfId="11998" xr:uid="{00000000-0005-0000-0000-0000DB2E0000}"/>
    <cellStyle name="20% - uthevingsfarge 3 2 3 2 4 2 3 2" xfId="11999" xr:uid="{00000000-0005-0000-0000-0000DC2E0000}"/>
    <cellStyle name="20% - uthevingsfarge 3 2 3 2 4 2 4" xfId="12000" xr:uid="{00000000-0005-0000-0000-0000DD2E0000}"/>
    <cellStyle name="20% - uthevingsfarge 3 2 3 2 4 2_Innskuddsdekning" xfId="12001" xr:uid="{00000000-0005-0000-0000-0000DE2E0000}"/>
    <cellStyle name="20% - uthevingsfarge 3 2 3 2 4 3" xfId="12002" xr:uid="{00000000-0005-0000-0000-0000DF2E0000}"/>
    <cellStyle name="20% - uthevingsfarge 3 2 3 2 4 3 2" xfId="12003" xr:uid="{00000000-0005-0000-0000-0000E02E0000}"/>
    <cellStyle name="20% - uthevingsfarge 3 2 3 2 4 3 2 2" xfId="12004" xr:uid="{00000000-0005-0000-0000-0000E12E0000}"/>
    <cellStyle name="20% - uthevingsfarge 3 2 3 2 4 3 3" xfId="12005" xr:uid="{00000000-0005-0000-0000-0000E22E0000}"/>
    <cellStyle name="20% - uthevingsfarge 3 2 3 2 4 4" xfId="12006" xr:uid="{00000000-0005-0000-0000-0000E32E0000}"/>
    <cellStyle name="20% - uthevingsfarge 3 2 3 2 4 4 2" xfId="12007" xr:uid="{00000000-0005-0000-0000-0000E42E0000}"/>
    <cellStyle name="20% - uthevingsfarge 3 2 3 2 4 5" xfId="12008" xr:uid="{00000000-0005-0000-0000-0000E52E0000}"/>
    <cellStyle name="20% - uthevingsfarge 3 2 3 2 4_3. Chng in credit spreads" xfId="12009" xr:uid="{00000000-0005-0000-0000-0000E62E0000}"/>
    <cellStyle name="20% - uthevingsfarge 3 2 3 2 5" xfId="12010" xr:uid="{00000000-0005-0000-0000-0000E72E0000}"/>
    <cellStyle name="20% - uthevingsfarge 3 2 3 2 5 2" xfId="12011" xr:uid="{00000000-0005-0000-0000-0000E82E0000}"/>
    <cellStyle name="20% - uthevingsfarge 3 2 3 2 5 2 2" xfId="12012" xr:uid="{00000000-0005-0000-0000-0000E92E0000}"/>
    <cellStyle name="20% - uthevingsfarge 3 2 3 2 5 2 2 2" xfId="12013" xr:uid="{00000000-0005-0000-0000-0000EA2E0000}"/>
    <cellStyle name="20% - uthevingsfarge 3 2 3 2 5 2 3" xfId="12014" xr:uid="{00000000-0005-0000-0000-0000EB2E0000}"/>
    <cellStyle name="20% - uthevingsfarge 3 2 3 2 5 3" xfId="12015" xr:uid="{00000000-0005-0000-0000-0000EC2E0000}"/>
    <cellStyle name="20% - uthevingsfarge 3 2 3 2 5 3 2" xfId="12016" xr:uid="{00000000-0005-0000-0000-0000ED2E0000}"/>
    <cellStyle name="20% - uthevingsfarge 3 2 3 2 5 4" xfId="12017" xr:uid="{00000000-0005-0000-0000-0000EE2E0000}"/>
    <cellStyle name="20% - uthevingsfarge 3 2 3 2 5_Innskuddsdekning" xfId="12018" xr:uid="{00000000-0005-0000-0000-0000EF2E0000}"/>
    <cellStyle name="20% - uthevingsfarge 3 2 3 2 6" xfId="12019" xr:uid="{00000000-0005-0000-0000-0000F02E0000}"/>
    <cellStyle name="20% - uthevingsfarge 3 2 3 2 6 2" xfId="12020" xr:uid="{00000000-0005-0000-0000-0000F12E0000}"/>
    <cellStyle name="20% - uthevingsfarge 3 2 3 2 6 2 2" xfId="12021" xr:uid="{00000000-0005-0000-0000-0000F22E0000}"/>
    <cellStyle name="20% - uthevingsfarge 3 2 3 2 6 3" xfId="12022" xr:uid="{00000000-0005-0000-0000-0000F32E0000}"/>
    <cellStyle name="20% - uthevingsfarge 3 2 3 2 7" xfId="12023" xr:uid="{00000000-0005-0000-0000-0000F42E0000}"/>
    <cellStyle name="20% - uthevingsfarge 3 2 3 2 7 2" xfId="12024" xr:uid="{00000000-0005-0000-0000-0000F52E0000}"/>
    <cellStyle name="20% - uthevingsfarge 3 2 3 2 8" xfId="12025" xr:uid="{00000000-0005-0000-0000-0000F62E0000}"/>
    <cellStyle name="20% - uthevingsfarge 3 2 3 2 9" xfId="12026" xr:uid="{00000000-0005-0000-0000-0000F72E0000}"/>
    <cellStyle name="20% - uthevingsfarge 3 2 3 2_3. Chng in credit spreads" xfId="12027" xr:uid="{00000000-0005-0000-0000-0000F82E0000}"/>
    <cellStyle name="20% - uthevingsfarge 3 2 3 3" xfId="12028" xr:uid="{00000000-0005-0000-0000-0000F92E0000}"/>
    <cellStyle name="20% - uthevingsfarge 3 2 3 3 2" xfId="12029" xr:uid="{00000000-0005-0000-0000-0000FA2E0000}"/>
    <cellStyle name="20% - uthevingsfarge 3 2 3 3 2 2" xfId="12030" xr:uid="{00000000-0005-0000-0000-0000FB2E0000}"/>
    <cellStyle name="20% - uthevingsfarge 3 2 3 3 2 2 2" xfId="12031" xr:uid="{00000000-0005-0000-0000-0000FC2E0000}"/>
    <cellStyle name="20% - uthevingsfarge 3 2 3 3 2 2 2 2" xfId="12032" xr:uid="{00000000-0005-0000-0000-0000FD2E0000}"/>
    <cellStyle name="20% - uthevingsfarge 3 2 3 3 2 2 2 2 2" xfId="12033" xr:uid="{00000000-0005-0000-0000-0000FE2E0000}"/>
    <cellStyle name="20% - uthevingsfarge 3 2 3 3 2 2 2 3" xfId="12034" xr:uid="{00000000-0005-0000-0000-0000FF2E0000}"/>
    <cellStyle name="20% - uthevingsfarge 3 2 3 3 2 2 3" xfId="12035" xr:uid="{00000000-0005-0000-0000-0000002F0000}"/>
    <cellStyle name="20% - uthevingsfarge 3 2 3 3 2 2 3 2" xfId="12036" xr:uid="{00000000-0005-0000-0000-0000012F0000}"/>
    <cellStyle name="20% - uthevingsfarge 3 2 3 3 2 2 4" xfId="12037" xr:uid="{00000000-0005-0000-0000-0000022F0000}"/>
    <cellStyle name="20% - uthevingsfarge 3 2 3 3 2 2_Innskuddsdekning" xfId="12038" xr:uid="{00000000-0005-0000-0000-0000032F0000}"/>
    <cellStyle name="20% - uthevingsfarge 3 2 3 3 2 3" xfId="12039" xr:uid="{00000000-0005-0000-0000-0000042F0000}"/>
    <cellStyle name="20% - uthevingsfarge 3 2 3 3 2 3 2" xfId="12040" xr:uid="{00000000-0005-0000-0000-0000052F0000}"/>
    <cellStyle name="20% - uthevingsfarge 3 2 3 3 2 3 2 2" xfId="12041" xr:uid="{00000000-0005-0000-0000-0000062F0000}"/>
    <cellStyle name="20% - uthevingsfarge 3 2 3 3 2 3 3" xfId="12042" xr:uid="{00000000-0005-0000-0000-0000072F0000}"/>
    <cellStyle name="20% - uthevingsfarge 3 2 3 3 2 4" xfId="12043" xr:uid="{00000000-0005-0000-0000-0000082F0000}"/>
    <cellStyle name="20% - uthevingsfarge 3 2 3 3 2 4 2" xfId="12044" xr:uid="{00000000-0005-0000-0000-0000092F0000}"/>
    <cellStyle name="20% - uthevingsfarge 3 2 3 3 2 5" xfId="12045" xr:uid="{00000000-0005-0000-0000-00000A2F0000}"/>
    <cellStyle name="20% - uthevingsfarge 3 2 3 3 2_3. Chng in credit spreads" xfId="12046" xr:uid="{00000000-0005-0000-0000-00000B2F0000}"/>
    <cellStyle name="20% - uthevingsfarge 3 2 3 3 3" xfId="12047" xr:uid="{00000000-0005-0000-0000-00000C2F0000}"/>
    <cellStyle name="20% - uthevingsfarge 3 2 3 3 3 2" xfId="12048" xr:uid="{00000000-0005-0000-0000-00000D2F0000}"/>
    <cellStyle name="20% - uthevingsfarge 3 2 3 3 3 2 2" xfId="12049" xr:uid="{00000000-0005-0000-0000-00000E2F0000}"/>
    <cellStyle name="20% - uthevingsfarge 3 2 3 3 3 2 2 2" xfId="12050" xr:uid="{00000000-0005-0000-0000-00000F2F0000}"/>
    <cellStyle name="20% - uthevingsfarge 3 2 3 3 3 2 3" xfId="12051" xr:uid="{00000000-0005-0000-0000-0000102F0000}"/>
    <cellStyle name="20% - uthevingsfarge 3 2 3 3 3 3" xfId="12052" xr:uid="{00000000-0005-0000-0000-0000112F0000}"/>
    <cellStyle name="20% - uthevingsfarge 3 2 3 3 3 3 2" xfId="12053" xr:uid="{00000000-0005-0000-0000-0000122F0000}"/>
    <cellStyle name="20% - uthevingsfarge 3 2 3 3 3 4" xfId="12054" xr:uid="{00000000-0005-0000-0000-0000132F0000}"/>
    <cellStyle name="20% - uthevingsfarge 3 2 3 3 3_Innskuddsdekning" xfId="12055" xr:uid="{00000000-0005-0000-0000-0000142F0000}"/>
    <cellStyle name="20% - uthevingsfarge 3 2 3 3 4" xfId="12056" xr:uid="{00000000-0005-0000-0000-0000152F0000}"/>
    <cellStyle name="20% - uthevingsfarge 3 2 3 3 4 2" xfId="12057" xr:uid="{00000000-0005-0000-0000-0000162F0000}"/>
    <cellStyle name="20% - uthevingsfarge 3 2 3 3 4 2 2" xfId="12058" xr:uid="{00000000-0005-0000-0000-0000172F0000}"/>
    <cellStyle name="20% - uthevingsfarge 3 2 3 3 4 3" xfId="12059" xr:uid="{00000000-0005-0000-0000-0000182F0000}"/>
    <cellStyle name="20% - uthevingsfarge 3 2 3 3 5" xfId="12060" xr:uid="{00000000-0005-0000-0000-0000192F0000}"/>
    <cellStyle name="20% - uthevingsfarge 3 2 3 3 5 2" xfId="12061" xr:uid="{00000000-0005-0000-0000-00001A2F0000}"/>
    <cellStyle name="20% - uthevingsfarge 3 2 3 3 6" xfId="12062" xr:uid="{00000000-0005-0000-0000-00001B2F0000}"/>
    <cellStyle name="20% - uthevingsfarge 3 2 3 3_3. Chng in credit spreads" xfId="12063" xr:uid="{00000000-0005-0000-0000-00001C2F0000}"/>
    <cellStyle name="20% - uthevingsfarge 3 2 3 4" xfId="12064" xr:uid="{00000000-0005-0000-0000-00001D2F0000}"/>
    <cellStyle name="20% - uthevingsfarge 3 2 3 4 2" xfId="12065" xr:uid="{00000000-0005-0000-0000-00001E2F0000}"/>
    <cellStyle name="20% - uthevingsfarge 3 2 3 4 2 2" xfId="12066" xr:uid="{00000000-0005-0000-0000-00001F2F0000}"/>
    <cellStyle name="20% - uthevingsfarge 3 2 3 4 2 2 2" xfId="12067" xr:uid="{00000000-0005-0000-0000-0000202F0000}"/>
    <cellStyle name="20% - uthevingsfarge 3 2 3 4 2 2 2 2" xfId="12068" xr:uid="{00000000-0005-0000-0000-0000212F0000}"/>
    <cellStyle name="20% - uthevingsfarge 3 2 3 4 2 2 2 2 2" xfId="12069" xr:uid="{00000000-0005-0000-0000-0000222F0000}"/>
    <cellStyle name="20% - uthevingsfarge 3 2 3 4 2 2 2 3" xfId="12070" xr:uid="{00000000-0005-0000-0000-0000232F0000}"/>
    <cellStyle name="20% - uthevingsfarge 3 2 3 4 2 2 3" xfId="12071" xr:uid="{00000000-0005-0000-0000-0000242F0000}"/>
    <cellStyle name="20% - uthevingsfarge 3 2 3 4 2 2 3 2" xfId="12072" xr:uid="{00000000-0005-0000-0000-0000252F0000}"/>
    <cellStyle name="20% - uthevingsfarge 3 2 3 4 2 2 4" xfId="12073" xr:uid="{00000000-0005-0000-0000-0000262F0000}"/>
    <cellStyle name="20% - uthevingsfarge 3 2 3 4 2 3" xfId="12074" xr:uid="{00000000-0005-0000-0000-0000272F0000}"/>
    <cellStyle name="20% - uthevingsfarge 3 2 3 4 2 3 2" xfId="12075" xr:uid="{00000000-0005-0000-0000-0000282F0000}"/>
    <cellStyle name="20% - uthevingsfarge 3 2 3 4 2 3 2 2" xfId="12076" xr:uid="{00000000-0005-0000-0000-0000292F0000}"/>
    <cellStyle name="20% - uthevingsfarge 3 2 3 4 2 3 3" xfId="12077" xr:uid="{00000000-0005-0000-0000-00002A2F0000}"/>
    <cellStyle name="20% - uthevingsfarge 3 2 3 4 2 4" xfId="12078" xr:uid="{00000000-0005-0000-0000-00002B2F0000}"/>
    <cellStyle name="20% - uthevingsfarge 3 2 3 4 2 4 2" xfId="12079" xr:uid="{00000000-0005-0000-0000-00002C2F0000}"/>
    <cellStyle name="20% - uthevingsfarge 3 2 3 4 2 5" xfId="12080" xr:uid="{00000000-0005-0000-0000-00002D2F0000}"/>
    <cellStyle name="20% - uthevingsfarge 3 2 3 4 2_Innskuddsdekning" xfId="12081" xr:uid="{00000000-0005-0000-0000-00002E2F0000}"/>
    <cellStyle name="20% - uthevingsfarge 3 2 3 4 3" xfId="12082" xr:uid="{00000000-0005-0000-0000-00002F2F0000}"/>
    <cellStyle name="20% - uthevingsfarge 3 2 3 4 3 2" xfId="12083" xr:uid="{00000000-0005-0000-0000-0000302F0000}"/>
    <cellStyle name="20% - uthevingsfarge 3 2 3 4 3 2 2" xfId="12084" xr:uid="{00000000-0005-0000-0000-0000312F0000}"/>
    <cellStyle name="20% - uthevingsfarge 3 2 3 4 3 2 2 2" xfId="12085" xr:uid="{00000000-0005-0000-0000-0000322F0000}"/>
    <cellStyle name="20% - uthevingsfarge 3 2 3 4 3 2 3" xfId="12086" xr:uid="{00000000-0005-0000-0000-0000332F0000}"/>
    <cellStyle name="20% - uthevingsfarge 3 2 3 4 3 3" xfId="12087" xr:uid="{00000000-0005-0000-0000-0000342F0000}"/>
    <cellStyle name="20% - uthevingsfarge 3 2 3 4 3 3 2" xfId="12088" xr:uid="{00000000-0005-0000-0000-0000352F0000}"/>
    <cellStyle name="20% - uthevingsfarge 3 2 3 4 3 4" xfId="12089" xr:uid="{00000000-0005-0000-0000-0000362F0000}"/>
    <cellStyle name="20% - uthevingsfarge 3 2 3 4 4" xfId="12090" xr:uid="{00000000-0005-0000-0000-0000372F0000}"/>
    <cellStyle name="20% - uthevingsfarge 3 2 3 4 4 2" xfId="12091" xr:uid="{00000000-0005-0000-0000-0000382F0000}"/>
    <cellStyle name="20% - uthevingsfarge 3 2 3 4 4 2 2" xfId="12092" xr:uid="{00000000-0005-0000-0000-0000392F0000}"/>
    <cellStyle name="20% - uthevingsfarge 3 2 3 4 4 3" xfId="12093" xr:uid="{00000000-0005-0000-0000-00003A2F0000}"/>
    <cellStyle name="20% - uthevingsfarge 3 2 3 4 5" xfId="12094" xr:uid="{00000000-0005-0000-0000-00003B2F0000}"/>
    <cellStyle name="20% - uthevingsfarge 3 2 3 4 5 2" xfId="12095" xr:uid="{00000000-0005-0000-0000-00003C2F0000}"/>
    <cellStyle name="20% - uthevingsfarge 3 2 3 4 6" xfId="12096" xr:uid="{00000000-0005-0000-0000-00003D2F0000}"/>
    <cellStyle name="20% - uthevingsfarge 3 2 3 4_3. Chng in credit spreads" xfId="12097" xr:uid="{00000000-0005-0000-0000-00003E2F0000}"/>
    <cellStyle name="20% - uthevingsfarge 3 2 3 5" xfId="12098" xr:uid="{00000000-0005-0000-0000-00003F2F0000}"/>
    <cellStyle name="20% - uthevingsfarge 3 2 3 5 2" xfId="12099" xr:uid="{00000000-0005-0000-0000-0000402F0000}"/>
    <cellStyle name="20% - uthevingsfarge 3 2 3 5 2 2" xfId="12100" xr:uid="{00000000-0005-0000-0000-0000412F0000}"/>
    <cellStyle name="20% - uthevingsfarge 3 2 3 5 2 2 2" xfId="12101" xr:uid="{00000000-0005-0000-0000-0000422F0000}"/>
    <cellStyle name="20% - uthevingsfarge 3 2 3 5 2 2 2 2" xfId="12102" xr:uid="{00000000-0005-0000-0000-0000432F0000}"/>
    <cellStyle name="20% - uthevingsfarge 3 2 3 5 2 2 2 2 2" xfId="12103" xr:uid="{00000000-0005-0000-0000-0000442F0000}"/>
    <cellStyle name="20% - uthevingsfarge 3 2 3 5 2 2 2 3" xfId="12104" xr:uid="{00000000-0005-0000-0000-0000452F0000}"/>
    <cellStyle name="20% - uthevingsfarge 3 2 3 5 2 2 3" xfId="12105" xr:uid="{00000000-0005-0000-0000-0000462F0000}"/>
    <cellStyle name="20% - uthevingsfarge 3 2 3 5 2 2 3 2" xfId="12106" xr:uid="{00000000-0005-0000-0000-0000472F0000}"/>
    <cellStyle name="20% - uthevingsfarge 3 2 3 5 2 2 4" xfId="12107" xr:uid="{00000000-0005-0000-0000-0000482F0000}"/>
    <cellStyle name="20% - uthevingsfarge 3 2 3 5 2 3" xfId="12108" xr:uid="{00000000-0005-0000-0000-0000492F0000}"/>
    <cellStyle name="20% - uthevingsfarge 3 2 3 5 2 3 2" xfId="12109" xr:uid="{00000000-0005-0000-0000-00004A2F0000}"/>
    <cellStyle name="20% - uthevingsfarge 3 2 3 5 2 3 2 2" xfId="12110" xr:uid="{00000000-0005-0000-0000-00004B2F0000}"/>
    <cellStyle name="20% - uthevingsfarge 3 2 3 5 2 3 3" xfId="12111" xr:uid="{00000000-0005-0000-0000-00004C2F0000}"/>
    <cellStyle name="20% - uthevingsfarge 3 2 3 5 2 4" xfId="12112" xr:uid="{00000000-0005-0000-0000-00004D2F0000}"/>
    <cellStyle name="20% - uthevingsfarge 3 2 3 5 2 4 2" xfId="12113" xr:uid="{00000000-0005-0000-0000-00004E2F0000}"/>
    <cellStyle name="20% - uthevingsfarge 3 2 3 5 2 5" xfId="12114" xr:uid="{00000000-0005-0000-0000-00004F2F0000}"/>
    <cellStyle name="20% - uthevingsfarge 3 2 3 5 2_Innskuddsdekning" xfId="12115" xr:uid="{00000000-0005-0000-0000-0000502F0000}"/>
    <cellStyle name="20% - uthevingsfarge 3 2 3 5 3" xfId="12116" xr:uid="{00000000-0005-0000-0000-0000512F0000}"/>
    <cellStyle name="20% - uthevingsfarge 3 2 3 5 3 2" xfId="12117" xr:uid="{00000000-0005-0000-0000-0000522F0000}"/>
    <cellStyle name="20% - uthevingsfarge 3 2 3 5 3 2 2" xfId="12118" xr:uid="{00000000-0005-0000-0000-0000532F0000}"/>
    <cellStyle name="20% - uthevingsfarge 3 2 3 5 3 2 2 2" xfId="12119" xr:uid="{00000000-0005-0000-0000-0000542F0000}"/>
    <cellStyle name="20% - uthevingsfarge 3 2 3 5 3 2 3" xfId="12120" xr:uid="{00000000-0005-0000-0000-0000552F0000}"/>
    <cellStyle name="20% - uthevingsfarge 3 2 3 5 3 3" xfId="12121" xr:uid="{00000000-0005-0000-0000-0000562F0000}"/>
    <cellStyle name="20% - uthevingsfarge 3 2 3 5 3 3 2" xfId="12122" xr:uid="{00000000-0005-0000-0000-0000572F0000}"/>
    <cellStyle name="20% - uthevingsfarge 3 2 3 5 3 4" xfId="12123" xr:uid="{00000000-0005-0000-0000-0000582F0000}"/>
    <cellStyle name="20% - uthevingsfarge 3 2 3 5 4" xfId="12124" xr:uid="{00000000-0005-0000-0000-0000592F0000}"/>
    <cellStyle name="20% - uthevingsfarge 3 2 3 5 4 2" xfId="12125" xr:uid="{00000000-0005-0000-0000-00005A2F0000}"/>
    <cellStyle name="20% - uthevingsfarge 3 2 3 5 4 2 2" xfId="12126" xr:uid="{00000000-0005-0000-0000-00005B2F0000}"/>
    <cellStyle name="20% - uthevingsfarge 3 2 3 5 4 3" xfId="12127" xr:uid="{00000000-0005-0000-0000-00005C2F0000}"/>
    <cellStyle name="20% - uthevingsfarge 3 2 3 5 5" xfId="12128" xr:uid="{00000000-0005-0000-0000-00005D2F0000}"/>
    <cellStyle name="20% - uthevingsfarge 3 2 3 5 5 2" xfId="12129" xr:uid="{00000000-0005-0000-0000-00005E2F0000}"/>
    <cellStyle name="20% - uthevingsfarge 3 2 3 5 6" xfId="12130" xr:uid="{00000000-0005-0000-0000-00005F2F0000}"/>
    <cellStyle name="20% - uthevingsfarge 3 2 3 5_3. Chng in credit spreads" xfId="12131" xr:uid="{00000000-0005-0000-0000-0000602F0000}"/>
    <cellStyle name="20% - uthevingsfarge 3 2 3 6" xfId="12132" xr:uid="{00000000-0005-0000-0000-0000612F0000}"/>
    <cellStyle name="20% - uthevingsfarge 3 2 3 6 2" xfId="12133" xr:uid="{00000000-0005-0000-0000-0000622F0000}"/>
    <cellStyle name="20% - uthevingsfarge 3 2 3 6 2 2" xfId="12134" xr:uid="{00000000-0005-0000-0000-0000632F0000}"/>
    <cellStyle name="20% - uthevingsfarge 3 2 3 6 2 2 2" xfId="12135" xr:uid="{00000000-0005-0000-0000-0000642F0000}"/>
    <cellStyle name="20% - uthevingsfarge 3 2 3 6 2 2 2 2" xfId="12136" xr:uid="{00000000-0005-0000-0000-0000652F0000}"/>
    <cellStyle name="20% - uthevingsfarge 3 2 3 6 2 2 3" xfId="12137" xr:uid="{00000000-0005-0000-0000-0000662F0000}"/>
    <cellStyle name="20% - uthevingsfarge 3 2 3 6 2 3" xfId="12138" xr:uid="{00000000-0005-0000-0000-0000672F0000}"/>
    <cellStyle name="20% - uthevingsfarge 3 2 3 6 2 3 2" xfId="12139" xr:uid="{00000000-0005-0000-0000-0000682F0000}"/>
    <cellStyle name="20% - uthevingsfarge 3 2 3 6 2 4" xfId="12140" xr:uid="{00000000-0005-0000-0000-0000692F0000}"/>
    <cellStyle name="20% - uthevingsfarge 3 2 3 6 2_Innskuddsdekning" xfId="12141" xr:uid="{00000000-0005-0000-0000-00006A2F0000}"/>
    <cellStyle name="20% - uthevingsfarge 3 2 3 6 3" xfId="12142" xr:uid="{00000000-0005-0000-0000-00006B2F0000}"/>
    <cellStyle name="20% - uthevingsfarge 3 2 3 6 3 2" xfId="12143" xr:uid="{00000000-0005-0000-0000-00006C2F0000}"/>
    <cellStyle name="20% - uthevingsfarge 3 2 3 6 3 2 2" xfId="12144" xr:uid="{00000000-0005-0000-0000-00006D2F0000}"/>
    <cellStyle name="20% - uthevingsfarge 3 2 3 6 3 3" xfId="12145" xr:uid="{00000000-0005-0000-0000-00006E2F0000}"/>
    <cellStyle name="20% - uthevingsfarge 3 2 3 6 4" xfId="12146" xr:uid="{00000000-0005-0000-0000-00006F2F0000}"/>
    <cellStyle name="20% - uthevingsfarge 3 2 3 6 4 2" xfId="12147" xr:uid="{00000000-0005-0000-0000-0000702F0000}"/>
    <cellStyle name="20% - uthevingsfarge 3 2 3 6 5" xfId="12148" xr:uid="{00000000-0005-0000-0000-0000712F0000}"/>
    <cellStyle name="20% - uthevingsfarge 3 2 3 6_3. Chng in credit spreads" xfId="12149" xr:uid="{00000000-0005-0000-0000-0000722F0000}"/>
    <cellStyle name="20% - uthevingsfarge 3 2 3 7" xfId="12150" xr:uid="{00000000-0005-0000-0000-0000732F0000}"/>
    <cellStyle name="20% - uthevingsfarge 3 2 3 7 2" xfId="12151" xr:uid="{00000000-0005-0000-0000-0000742F0000}"/>
    <cellStyle name="20% - uthevingsfarge 3 2 3 7 2 2" xfId="12152" xr:uid="{00000000-0005-0000-0000-0000752F0000}"/>
    <cellStyle name="20% - uthevingsfarge 3 2 3 7 2 2 2" xfId="12153" xr:uid="{00000000-0005-0000-0000-0000762F0000}"/>
    <cellStyle name="20% - uthevingsfarge 3 2 3 7 2 3" xfId="12154" xr:uid="{00000000-0005-0000-0000-0000772F0000}"/>
    <cellStyle name="20% - uthevingsfarge 3 2 3 7 3" xfId="12155" xr:uid="{00000000-0005-0000-0000-0000782F0000}"/>
    <cellStyle name="20% - uthevingsfarge 3 2 3 7 3 2" xfId="12156" xr:uid="{00000000-0005-0000-0000-0000792F0000}"/>
    <cellStyle name="20% - uthevingsfarge 3 2 3 7 4" xfId="12157" xr:uid="{00000000-0005-0000-0000-00007A2F0000}"/>
    <cellStyle name="20% - uthevingsfarge 3 2 3 7_Innskuddsdekning" xfId="12158" xr:uid="{00000000-0005-0000-0000-00007B2F0000}"/>
    <cellStyle name="20% - uthevingsfarge 3 2 3 8" xfId="12159" xr:uid="{00000000-0005-0000-0000-00007C2F0000}"/>
    <cellStyle name="20% - uthevingsfarge 3 2 3 8 2" xfId="12160" xr:uid="{00000000-0005-0000-0000-00007D2F0000}"/>
    <cellStyle name="20% - uthevingsfarge 3 2 3 8 2 2" xfId="12161" xr:uid="{00000000-0005-0000-0000-00007E2F0000}"/>
    <cellStyle name="20% - uthevingsfarge 3 2 3 8 3" xfId="12162" xr:uid="{00000000-0005-0000-0000-00007F2F0000}"/>
    <cellStyle name="20% - uthevingsfarge 3 2 3 9" xfId="12163" xr:uid="{00000000-0005-0000-0000-0000802F0000}"/>
    <cellStyle name="20% - uthevingsfarge 3 2 3 9 2" xfId="12164" xr:uid="{00000000-0005-0000-0000-0000812F0000}"/>
    <cellStyle name="20% - uthevingsfarge 3 2 3_3. Chng in credit spreads" xfId="12165" xr:uid="{00000000-0005-0000-0000-0000822F0000}"/>
    <cellStyle name="20% - uthevingsfarge 3 2 4" xfId="12166" xr:uid="{00000000-0005-0000-0000-0000832F0000}"/>
    <cellStyle name="20% - uthevingsfarge 3 2 4 10" xfId="12167" xr:uid="{00000000-0005-0000-0000-0000842F0000}"/>
    <cellStyle name="20% - uthevingsfarge 3 2 4 2" xfId="12168" xr:uid="{00000000-0005-0000-0000-0000852F0000}"/>
    <cellStyle name="20% - uthevingsfarge 3 2 4 2 2" xfId="12169" xr:uid="{00000000-0005-0000-0000-0000862F0000}"/>
    <cellStyle name="20% - uthevingsfarge 3 2 4 2 2 2" xfId="12170" xr:uid="{00000000-0005-0000-0000-0000872F0000}"/>
    <cellStyle name="20% - uthevingsfarge 3 2 4 2 2 2 2" xfId="12171" xr:uid="{00000000-0005-0000-0000-0000882F0000}"/>
    <cellStyle name="20% - uthevingsfarge 3 2 4 2 2 2 2 2" xfId="12172" xr:uid="{00000000-0005-0000-0000-0000892F0000}"/>
    <cellStyle name="20% - uthevingsfarge 3 2 4 2 2 2 2 2 2" xfId="12173" xr:uid="{00000000-0005-0000-0000-00008A2F0000}"/>
    <cellStyle name="20% - uthevingsfarge 3 2 4 2 2 2 2 3" xfId="12174" xr:uid="{00000000-0005-0000-0000-00008B2F0000}"/>
    <cellStyle name="20% - uthevingsfarge 3 2 4 2 2 2 3" xfId="12175" xr:uid="{00000000-0005-0000-0000-00008C2F0000}"/>
    <cellStyle name="20% - uthevingsfarge 3 2 4 2 2 2 3 2" xfId="12176" xr:uid="{00000000-0005-0000-0000-00008D2F0000}"/>
    <cellStyle name="20% - uthevingsfarge 3 2 4 2 2 2 4" xfId="12177" xr:uid="{00000000-0005-0000-0000-00008E2F0000}"/>
    <cellStyle name="20% - uthevingsfarge 3 2 4 2 2 3" xfId="12178" xr:uid="{00000000-0005-0000-0000-00008F2F0000}"/>
    <cellStyle name="20% - uthevingsfarge 3 2 4 2 2 3 2" xfId="12179" xr:uid="{00000000-0005-0000-0000-0000902F0000}"/>
    <cellStyle name="20% - uthevingsfarge 3 2 4 2 2 3 2 2" xfId="12180" xr:uid="{00000000-0005-0000-0000-0000912F0000}"/>
    <cellStyle name="20% - uthevingsfarge 3 2 4 2 2 3 3" xfId="12181" xr:uid="{00000000-0005-0000-0000-0000922F0000}"/>
    <cellStyle name="20% - uthevingsfarge 3 2 4 2 2 4" xfId="12182" xr:uid="{00000000-0005-0000-0000-0000932F0000}"/>
    <cellStyle name="20% - uthevingsfarge 3 2 4 2 2 4 2" xfId="12183" xr:uid="{00000000-0005-0000-0000-0000942F0000}"/>
    <cellStyle name="20% - uthevingsfarge 3 2 4 2 2 5" xfId="12184" xr:uid="{00000000-0005-0000-0000-0000952F0000}"/>
    <cellStyle name="20% - uthevingsfarge 3 2 4 2 2_Innskuddsdekning" xfId="12185" xr:uid="{00000000-0005-0000-0000-0000962F0000}"/>
    <cellStyle name="20% - uthevingsfarge 3 2 4 2 3" xfId="12186" xr:uid="{00000000-0005-0000-0000-0000972F0000}"/>
    <cellStyle name="20% - uthevingsfarge 3 2 4 2 3 2" xfId="12187" xr:uid="{00000000-0005-0000-0000-0000982F0000}"/>
    <cellStyle name="20% - uthevingsfarge 3 2 4 2 3 2 2" xfId="12188" xr:uid="{00000000-0005-0000-0000-0000992F0000}"/>
    <cellStyle name="20% - uthevingsfarge 3 2 4 2 3 2 2 2" xfId="12189" xr:uid="{00000000-0005-0000-0000-00009A2F0000}"/>
    <cellStyle name="20% - uthevingsfarge 3 2 4 2 3 2 3" xfId="12190" xr:uid="{00000000-0005-0000-0000-00009B2F0000}"/>
    <cellStyle name="20% - uthevingsfarge 3 2 4 2 3 3" xfId="12191" xr:uid="{00000000-0005-0000-0000-00009C2F0000}"/>
    <cellStyle name="20% - uthevingsfarge 3 2 4 2 3 3 2" xfId="12192" xr:uid="{00000000-0005-0000-0000-00009D2F0000}"/>
    <cellStyle name="20% - uthevingsfarge 3 2 4 2 3 4" xfId="12193" xr:uid="{00000000-0005-0000-0000-00009E2F0000}"/>
    <cellStyle name="20% - uthevingsfarge 3 2 4 2 4" xfId="12194" xr:uid="{00000000-0005-0000-0000-00009F2F0000}"/>
    <cellStyle name="20% - uthevingsfarge 3 2 4 2 4 2" xfId="12195" xr:uid="{00000000-0005-0000-0000-0000A02F0000}"/>
    <cellStyle name="20% - uthevingsfarge 3 2 4 2 4 2 2" xfId="12196" xr:uid="{00000000-0005-0000-0000-0000A12F0000}"/>
    <cellStyle name="20% - uthevingsfarge 3 2 4 2 4 3" xfId="12197" xr:uid="{00000000-0005-0000-0000-0000A22F0000}"/>
    <cellStyle name="20% - uthevingsfarge 3 2 4 2 5" xfId="12198" xr:uid="{00000000-0005-0000-0000-0000A32F0000}"/>
    <cellStyle name="20% - uthevingsfarge 3 2 4 2 5 2" xfId="12199" xr:uid="{00000000-0005-0000-0000-0000A42F0000}"/>
    <cellStyle name="20% - uthevingsfarge 3 2 4 2 6" xfId="12200" xr:uid="{00000000-0005-0000-0000-0000A52F0000}"/>
    <cellStyle name="20% - uthevingsfarge 3 2 4 2_3. Chng in credit spreads" xfId="12201" xr:uid="{00000000-0005-0000-0000-0000A62F0000}"/>
    <cellStyle name="20% - uthevingsfarge 3 2 4 3" xfId="12202" xr:uid="{00000000-0005-0000-0000-0000A72F0000}"/>
    <cellStyle name="20% - uthevingsfarge 3 2 4 3 2" xfId="12203" xr:uid="{00000000-0005-0000-0000-0000A82F0000}"/>
    <cellStyle name="20% - uthevingsfarge 3 2 4 3 2 2" xfId="12204" xr:uid="{00000000-0005-0000-0000-0000A92F0000}"/>
    <cellStyle name="20% - uthevingsfarge 3 2 4 3 2 2 2" xfId="12205" xr:uid="{00000000-0005-0000-0000-0000AA2F0000}"/>
    <cellStyle name="20% - uthevingsfarge 3 2 4 3 2 2 2 2" xfId="12206" xr:uid="{00000000-0005-0000-0000-0000AB2F0000}"/>
    <cellStyle name="20% - uthevingsfarge 3 2 4 3 2 2 2 2 2" xfId="12207" xr:uid="{00000000-0005-0000-0000-0000AC2F0000}"/>
    <cellStyle name="20% - uthevingsfarge 3 2 4 3 2 2 2 3" xfId="12208" xr:uid="{00000000-0005-0000-0000-0000AD2F0000}"/>
    <cellStyle name="20% - uthevingsfarge 3 2 4 3 2 2 3" xfId="12209" xr:uid="{00000000-0005-0000-0000-0000AE2F0000}"/>
    <cellStyle name="20% - uthevingsfarge 3 2 4 3 2 2 3 2" xfId="12210" xr:uid="{00000000-0005-0000-0000-0000AF2F0000}"/>
    <cellStyle name="20% - uthevingsfarge 3 2 4 3 2 2 4" xfId="12211" xr:uid="{00000000-0005-0000-0000-0000B02F0000}"/>
    <cellStyle name="20% - uthevingsfarge 3 2 4 3 2 3" xfId="12212" xr:uid="{00000000-0005-0000-0000-0000B12F0000}"/>
    <cellStyle name="20% - uthevingsfarge 3 2 4 3 2 3 2" xfId="12213" xr:uid="{00000000-0005-0000-0000-0000B22F0000}"/>
    <cellStyle name="20% - uthevingsfarge 3 2 4 3 2 3 2 2" xfId="12214" xr:uid="{00000000-0005-0000-0000-0000B32F0000}"/>
    <cellStyle name="20% - uthevingsfarge 3 2 4 3 2 3 3" xfId="12215" xr:uid="{00000000-0005-0000-0000-0000B42F0000}"/>
    <cellStyle name="20% - uthevingsfarge 3 2 4 3 2 4" xfId="12216" xr:uid="{00000000-0005-0000-0000-0000B52F0000}"/>
    <cellStyle name="20% - uthevingsfarge 3 2 4 3 2 4 2" xfId="12217" xr:uid="{00000000-0005-0000-0000-0000B62F0000}"/>
    <cellStyle name="20% - uthevingsfarge 3 2 4 3 2 5" xfId="12218" xr:uid="{00000000-0005-0000-0000-0000B72F0000}"/>
    <cellStyle name="20% - uthevingsfarge 3 2 4 3 2_Innskuddsdekning" xfId="12219" xr:uid="{00000000-0005-0000-0000-0000B82F0000}"/>
    <cellStyle name="20% - uthevingsfarge 3 2 4 3 3" xfId="12220" xr:uid="{00000000-0005-0000-0000-0000B92F0000}"/>
    <cellStyle name="20% - uthevingsfarge 3 2 4 3 3 2" xfId="12221" xr:uid="{00000000-0005-0000-0000-0000BA2F0000}"/>
    <cellStyle name="20% - uthevingsfarge 3 2 4 3 3 2 2" xfId="12222" xr:uid="{00000000-0005-0000-0000-0000BB2F0000}"/>
    <cellStyle name="20% - uthevingsfarge 3 2 4 3 3 2 2 2" xfId="12223" xr:uid="{00000000-0005-0000-0000-0000BC2F0000}"/>
    <cellStyle name="20% - uthevingsfarge 3 2 4 3 3 2 3" xfId="12224" xr:uid="{00000000-0005-0000-0000-0000BD2F0000}"/>
    <cellStyle name="20% - uthevingsfarge 3 2 4 3 3 3" xfId="12225" xr:uid="{00000000-0005-0000-0000-0000BE2F0000}"/>
    <cellStyle name="20% - uthevingsfarge 3 2 4 3 3 3 2" xfId="12226" xr:uid="{00000000-0005-0000-0000-0000BF2F0000}"/>
    <cellStyle name="20% - uthevingsfarge 3 2 4 3 3 4" xfId="12227" xr:uid="{00000000-0005-0000-0000-0000C02F0000}"/>
    <cellStyle name="20% - uthevingsfarge 3 2 4 3 4" xfId="12228" xr:uid="{00000000-0005-0000-0000-0000C12F0000}"/>
    <cellStyle name="20% - uthevingsfarge 3 2 4 3 4 2" xfId="12229" xr:uid="{00000000-0005-0000-0000-0000C22F0000}"/>
    <cellStyle name="20% - uthevingsfarge 3 2 4 3 4 2 2" xfId="12230" xr:uid="{00000000-0005-0000-0000-0000C32F0000}"/>
    <cellStyle name="20% - uthevingsfarge 3 2 4 3 4 3" xfId="12231" xr:uid="{00000000-0005-0000-0000-0000C42F0000}"/>
    <cellStyle name="20% - uthevingsfarge 3 2 4 3 5" xfId="12232" xr:uid="{00000000-0005-0000-0000-0000C52F0000}"/>
    <cellStyle name="20% - uthevingsfarge 3 2 4 3 5 2" xfId="12233" xr:uid="{00000000-0005-0000-0000-0000C62F0000}"/>
    <cellStyle name="20% - uthevingsfarge 3 2 4 3 6" xfId="12234" xr:uid="{00000000-0005-0000-0000-0000C72F0000}"/>
    <cellStyle name="20% - uthevingsfarge 3 2 4 3_3. Chng in credit spreads" xfId="12235" xr:uid="{00000000-0005-0000-0000-0000C82F0000}"/>
    <cellStyle name="20% - uthevingsfarge 3 2 4 4" xfId="12236" xr:uid="{00000000-0005-0000-0000-0000C92F0000}"/>
    <cellStyle name="20% - uthevingsfarge 3 2 4 4 2" xfId="12237" xr:uid="{00000000-0005-0000-0000-0000CA2F0000}"/>
    <cellStyle name="20% - uthevingsfarge 3 2 4 4 2 2" xfId="12238" xr:uid="{00000000-0005-0000-0000-0000CB2F0000}"/>
    <cellStyle name="20% - uthevingsfarge 3 2 4 4 2 2 2" xfId="12239" xr:uid="{00000000-0005-0000-0000-0000CC2F0000}"/>
    <cellStyle name="20% - uthevingsfarge 3 2 4 4 2 2 2 2" xfId="12240" xr:uid="{00000000-0005-0000-0000-0000CD2F0000}"/>
    <cellStyle name="20% - uthevingsfarge 3 2 4 4 2 2 3" xfId="12241" xr:uid="{00000000-0005-0000-0000-0000CE2F0000}"/>
    <cellStyle name="20% - uthevingsfarge 3 2 4 4 2 3" xfId="12242" xr:uid="{00000000-0005-0000-0000-0000CF2F0000}"/>
    <cellStyle name="20% - uthevingsfarge 3 2 4 4 2 3 2" xfId="12243" xr:uid="{00000000-0005-0000-0000-0000D02F0000}"/>
    <cellStyle name="20% - uthevingsfarge 3 2 4 4 2 4" xfId="12244" xr:uid="{00000000-0005-0000-0000-0000D12F0000}"/>
    <cellStyle name="20% - uthevingsfarge 3 2 4 4 2_Innskuddsdekning" xfId="12245" xr:uid="{00000000-0005-0000-0000-0000D22F0000}"/>
    <cellStyle name="20% - uthevingsfarge 3 2 4 4 3" xfId="12246" xr:uid="{00000000-0005-0000-0000-0000D32F0000}"/>
    <cellStyle name="20% - uthevingsfarge 3 2 4 4 3 2" xfId="12247" xr:uid="{00000000-0005-0000-0000-0000D42F0000}"/>
    <cellStyle name="20% - uthevingsfarge 3 2 4 4 3 2 2" xfId="12248" xr:uid="{00000000-0005-0000-0000-0000D52F0000}"/>
    <cellStyle name="20% - uthevingsfarge 3 2 4 4 3 3" xfId="12249" xr:uid="{00000000-0005-0000-0000-0000D62F0000}"/>
    <cellStyle name="20% - uthevingsfarge 3 2 4 4 4" xfId="12250" xr:uid="{00000000-0005-0000-0000-0000D72F0000}"/>
    <cellStyle name="20% - uthevingsfarge 3 2 4 4 4 2" xfId="12251" xr:uid="{00000000-0005-0000-0000-0000D82F0000}"/>
    <cellStyle name="20% - uthevingsfarge 3 2 4 4 5" xfId="12252" xr:uid="{00000000-0005-0000-0000-0000D92F0000}"/>
    <cellStyle name="20% - uthevingsfarge 3 2 4 4_3. Chng in credit spreads" xfId="12253" xr:uid="{00000000-0005-0000-0000-0000DA2F0000}"/>
    <cellStyle name="20% - uthevingsfarge 3 2 4 5" xfId="12254" xr:uid="{00000000-0005-0000-0000-0000DB2F0000}"/>
    <cellStyle name="20% - uthevingsfarge 3 2 4 5 2" xfId="12255" xr:uid="{00000000-0005-0000-0000-0000DC2F0000}"/>
    <cellStyle name="20% - uthevingsfarge 3 2 4 5 2 2" xfId="12256" xr:uid="{00000000-0005-0000-0000-0000DD2F0000}"/>
    <cellStyle name="20% - uthevingsfarge 3 2 4 5 2 2 2" xfId="12257" xr:uid="{00000000-0005-0000-0000-0000DE2F0000}"/>
    <cellStyle name="20% - uthevingsfarge 3 2 4 5 2 3" xfId="12258" xr:uid="{00000000-0005-0000-0000-0000DF2F0000}"/>
    <cellStyle name="20% - uthevingsfarge 3 2 4 5 3" xfId="12259" xr:uid="{00000000-0005-0000-0000-0000E02F0000}"/>
    <cellStyle name="20% - uthevingsfarge 3 2 4 5 3 2" xfId="12260" xr:uid="{00000000-0005-0000-0000-0000E12F0000}"/>
    <cellStyle name="20% - uthevingsfarge 3 2 4 5 4" xfId="12261" xr:uid="{00000000-0005-0000-0000-0000E22F0000}"/>
    <cellStyle name="20% - uthevingsfarge 3 2 4 5_Innskuddsdekning" xfId="12262" xr:uid="{00000000-0005-0000-0000-0000E32F0000}"/>
    <cellStyle name="20% - uthevingsfarge 3 2 4 6" xfId="12263" xr:uid="{00000000-0005-0000-0000-0000E42F0000}"/>
    <cellStyle name="20% - uthevingsfarge 3 2 4 6 2" xfId="12264" xr:uid="{00000000-0005-0000-0000-0000E52F0000}"/>
    <cellStyle name="20% - uthevingsfarge 3 2 4 6 2 2" xfId="12265" xr:uid="{00000000-0005-0000-0000-0000E62F0000}"/>
    <cellStyle name="20% - uthevingsfarge 3 2 4 6 3" xfId="12266" xr:uid="{00000000-0005-0000-0000-0000E72F0000}"/>
    <cellStyle name="20% - uthevingsfarge 3 2 4 7" xfId="12267" xr:uid="{00000000-0005-0000-0000-0000E82F0000}"/>
    <cellStyle name="20% - uthevingsfarge 3 2 4 7 2" xfId="12268" xr:uid="{00000000-0005-0000-0000-0000E92F0000}"/>
    <cellStyle name="20% - uthevingsfarge 3 2 4 8" xfId="12269" xr:uid="{00000000-0005-0000-0000-0000EA2F0000}"/>
    <cellStyle name="20% - uthevingsfarge 3 2 4 9" xfId="12270" xr:uid="{00000000-0005-0000-0000-0000EB2F0000}"/>
    <cellStyle name="20% - uthevingsfarge 3 2 4_3. Chng in credit spreads" xfId="12271" xr:uid="{00000000-0005-0000-0000-0000EC2F0000}"/>
    <cellStyle name="20% - uthevingsfarge 3 2 5" xfId="12272" xr:uid="{00000000-0005-0000-0000-0000ED2F0000}"/>
    <cellStyle name="20% - uthevingsfarge 3 2 5 2" xfId="12273" xr:uid="{00000000-0005-0000-0000-0000EE2F0000}"/>
    <cellStyle name="20% - uthevingsfarge 3 2 5 2 2" xfId="12274" xr:uid="{00000000-0005-0000-0000-0000EF2F0000}"/>
    <cellStyle name="20% - uthevingsfarge 3 2 5 2 2 2" xfId="12275" xr:uid="{00000000-0005-0000-0000-0000F02F0000}"/>
    <cellStyle name="20% - uthevingsfarge 3 2 5 2 2 2 2" xfId="12276" xr:uid="{00000000-0005-0000-0000-0000F12F0000}"/>
    <cellStyle name="20% - uthevingsfarge 3 2 5 2 2 2 2 2" xfId="12277" xr:uid="{00000000-0005-0000-0000-0000F22F0000}"/>
    <cellStyle name="20% - uthevingsfarge 3 2 5 2 2 2 3" xfId="12278" xr:uid="{00000000-0005-0000-0000-0000F32F0000}"/>
    <cellStyle name="20% - uthevingsfarge 3 2 5 2 2 3" xfId="12279" xr:uid="{00000000-0005-0000-0000-0000F42F0000}"/>
    <cellStyle name="20% - uthevingsfarge 3 2 5 2 2 3 2" xfId="12280" xr:uid="{00000000-0005-0000-0000-0000F52F0000}"/>
    <cellStyle name="20% - uthevingsfarge 3 2 5 2 2 4" xfId="12281" xr:uid="{00000000-0005-0000-0000-0000F62F0000}"/>
    <cellStyle name="20% - uthevingsfarge 3 2 5 2 2_Innskuddsdekning" xfId="12282" xr:uid="{00000000-0005-0000-0000-0000F72F0000}"/>
    <cellStyle name="20% - uthevingsfarge 3 2 5 2 3" xfId="12283" xr:uid="{00000000-0005-0000-0000-0000F82F0000}"/>
    <cellStyle name="20% - uthevingsfarge 3 2 5 2 3 2" xfId="12284" xr:uid="{00000000-0005-0000-0000-0000F92F0000}"/>
    <cellStyle name="20% - uthevingsfarge 3 2 5 2 3 2 2" xfId="12285" xr:uid="{00000000-0005-0000-0000-0000FA2F0000}"/>
    <cellStyle name="20% - uthevingsfarge 3 2 5 2 3 3" xfId="12286" xr:uid="{00000000-0005-0000-0000-0000FB2F0000}"/>
    <cellStyle name="20% - uthevingsfarge 3 2 5 2 4" xfId="12287" xr:uid="{00000000-0005-0000-0000-0000FC2F0000}"/>
    <cellStyle name="20% - uthevingsfarge 3 2 5 2 4 2" xfId="12288" xr:uid="{00000000-0005-0000-0000-0000FD2F0000}"/>
    <cellStyle name="20% - uthevingsfarge 3 2 5 2 5" xfId="12289" xr:uid="{00000000-0005-0000-0000-0000FE2F0000}"/>
    <cellStyle name="20% - uthevingsfarge 3 2 5 2_3. Chng in credit spreads" xfId="12290" xr:uid="{00000000-0005-0000-0000-0000FF2F0000}"/>
    <cellStyle name="20% - uthevingsfarge 3 2 5 3" xfId="12291" xr:uid="{00000000-0005-0000-0000-000000300000}"/>
    <cellStyle name="20% - uthevingsfarge 3 2 5 3 2" xfId="12292" xr:uid="{00000000-0005-0000-0000-000001300000}"/>
    <cellStyle name="20% - uthevingsfarge 3 2 5 3 2 2" xfId="12293" xr:uid="{00000000-0005-0000-0000-000002300000}"/>
    <cellStyle name="20% - uthevingsfarge 3 2 5 3 2 2 2" xfId="12294" xr:uid="{00000000-0005-0000-0000-000003300000}"/>
    <cellStyle name="20% - uthevingsfarge 3 2 5 3 2 3" xfId="12295" xr:uid="{00000000-0005-0000-0000-000004300000}"/>
    <cellStyle name="20% - uthevingsfarge 3 2 5 3 3" xfId="12296" xr:uid="{00000000-0005-0000-0000-000005300000}"/>
    <cellStyle name="20% - uthevingsfarge 3 2 5 3 3 2" xfId="12297" xr:uid="{00000000-0005-0000-0000-000006300000}"/>
    <cellStyle name="20% - uthevingsfarge 3 2 5 3 4" xfId="12298" xr:uid="{00000000-0005-0000-0000-000007300000}"/>
    <cellStyle name="20% - uthevingsfarge 3 2 5 3_Innskuddsdekning" xfId="12299" xr:uid="{00000000-0005-0000-0000-000008300000}"/>
    <cellStyle name="20% - uthevingsfarge 3 2 5 4" xfId="12300" xr:uid="{00000000-0005-0000-0000-000009300000}"/>
    <cellStyle name="20% - uthevingsfarge 3 2 5 4 2" xfId="12301" xr:uid="{00000000-0005-0000-0000-00000A300000}"/>
    <cellStyle name="20% - uthevingsfarge 3 2 5 4 2 2" xfId="12302" xr:uid="{00000000-0005-0000-0000-00000B300000}"/>
    <cellStyle name="20% - uthevingsfarge 3 2 5 4 3" xfId="12303" xr:uid="{00000000-0005-0000-0000-00000C300000}"/>
    <cellStyle name="20% - uthevingsfarge 3 2 5 5" xfId="12304" xr:uid="{00000000-0005-0000-0000-00000D300000}"/>
    <cellStyle name="20% - uthevingsfarge 3 2 5 5 2" xfId="12305" xr:uid="{00000000-0005-0000-0000-00000E300000}"/>
    <cellStyle name="20% - uthevingsfarge 3 2 5 6" xfId="12306" xr:uid="{00000000-0005-0000-0000-00000F300000}"/>
    <cellStyle name="20% - uthevingsfarge 3 2 5_3. Chng in credit spreads" xfId="12307" xr:uid="{00000000-0005-0000-0000-000010300000}"/>
    <cellStyle name="20% - uthevingsfarge 3 2 6" xfId="12308" xr:uid="{00000000-0005-0000-0000-000011300000}"/>
    <cellStyle name="20% - uthevingsfarge 3 2 6 2" xfId="12309" xr:uid="{00000000-0005-0000-0000-000012300000}"/>
    <cellStyle name="20% - uthevingsfarge 3 2 6 2 2" xfId="12310" xr:uid="{00000000-0005-0000-0000-000013300000}"/>
    <cellStyle name="20% - uthevingsfarge 3 2 6 2 2 2" xfId="12311" xr:uid="{00000000-0005-0000-0000-000014300000}"/>
    <cellStyle name="20% - uthevingsfarge 3 2 6 2 2 2 2" xfId="12312" xr:uid="{00000000-0005-0000-0000-000015300000}"/>
    <cellStyle name="20% - uthevingsfarge 3 2 6 2 2 2 2 2" xfId="12313" xr:uid="{00000000-0005-0000-0000-000016300000}"/>
    <cellStyle name="20% - uthevingsfarge 3 2 6 2 2 2 3" xfId="12314" xr:uid="{00000000-0005-0000-0000-000017300000}"/>
    <cellStyle name="20% - uthevingsfarge 3 2 6 2 2 3" xfId="12315" xr:uid="{00000000-0005-0000-0000-000018300000}"/>
    <cellStyle name="20% - uthevingsfarge 3 2 6 2 2 3 2" xfId="12316" xr:uid="{00000000-0005-0000-0000-000019300000}"/>
    <cellStyle name="20% - uthevingsfarge 3 2 6 2 2 4" xfId="12317" xr:uid="{00000000-0005-0000-0000-00001A300000}"/>
    <cellStyle name="20% - uthevingsfarge 3 2 6 2 2_Innskuddsdekning" xfId="12318" xr:uid="{00000000-0005-0000-0000-00001B300000}"/>
    <cellStyle name="20% - uthevingsfarge 3 2 6 2 3" xfId="12319" xr:uid="{00000000-0005-0000-0000-00001C300000}"/>
    <cellStyle name="20% - uthevingsfarge 3 2 6 2 3 2" xfId="12320" xr:uid="{00000000-0005-0000-0000-00001D300000}"/>
    <cellStyle name="20% - uthevingsfarge 3 2 6 2 3 2 2" xfId="12321" xr:uid="{00000000-0005-0000-0000-00001E300000}"/>
    <cellStyle name="20% - uthevingsfarge 3 2 6 2 3 3" xfId="12322" xr:uid="{00000000-0005-0000-0000-00001F300000}"/>
    <cellStyle name="20% - uthevingsfarge 3 2 6 2 4" xfId="12323" xr:uid="{00000000-0005-0000-0000-000020300000}"/>
    <cellStyle name="20% - uthevingsfarge 3 2 6 2 4 2" xfId="12324" xr:uid="{00000000-0005-0000-0000-000021300000}"/>
    <cellStyle name="20% - uthevingsfarge 3 2 6 2 5" xfId="12325" xr:uid="{00000000-0005-0000-0000-000022300000}"/>
    <cellStyle name="20% - uthevingsfarge 3 2 6 2_3. Chng in credit spreads" xfId="12326" xr:uid="{00000000-0005-0000-0000-000023300000}"/>
    <cellStyle name="20% - uthevingsfarge 3 2 6 3" xfId="12327" xr:uid="{00000000-0005-0000-0000-000024300000}"/>
    <cellStyle name="20% - uthevingsfarge 3 2 6 3 2" xfId="12328" xr:uid="{00000000-0005-0000-0000-000025300000}"/>
    <cellStyle name="20% - uthevingsfarge 3 2 6 3 2 2" xfId="12329" xr:uid="{00000000-0005-0000-0000-000026300000}"/>
    <cellStyle name="20% - uthevingsfarge 3 2 6 3 2 2 2" xfId="12330" xr:uid="{00000000-0005-0000-0000-000027300000}"/>
    <cellStyle name="20% - uthevingsfarge 3 2 6 3 2 3" xfId="12331" xr:uid="{00000000-0005-0000-0000-000028300000}"/>
    <cellStyle name="20% - uthevingsfarge 3 2 6 3 3" xfId="12332" xr:uid="{00000000-0005-0000-0000-000029300000}"/>
    <cellStyle name="20% - uthevingsfarge 3 2 6 3 3 2" xfId="12333" xr:uid="{00000000-0005-0000-0000-00002A300000}"/>
    <cellStyle name="20% - uthevingsfarge 3 2 6 3 4" xfId="12334" xr:uid="{00000000-0005-0000-0000-00002B300000}"/>
    <cellStyle name="20% - uthevingsfarge 3 2 6 3_Innskuddsdekning" xfId="12335" xr:uid="{00000000-0005-0000-0000-00002C300000}"/>
    <cellStyle name="20% - uthevingsfarge 3 2 6 4" xfId="12336" xr:uid="{00000000-0005-0000-0000-00002D300000}"/>
    <cellStyle name="20% - uthevingsfarge 3 2 6 4 2" xfId="12337" xr:uid="{00000000-0005-0000-0000-00002E300000}"/>
    <cellStyle name="20% - uthevingsfarge 3 2 6 4 2 2" xfId="12338" xr:uid="{00000000-0005-0000-0000-00002F300000}"/>
    <cellStyle name="20% - uthevingsfarge 3 2 6 4 3" xfId="12339" xr:uid="{00000000-0005-0000-0000-000030300000}"/>
    <cellStyle name="20% - uthevingsfarge 3 2 6 5" xfId="12340" xr:uid="{00000000-0005-0000-0000-000031300000}"/>
    <cellStyle name="20% - uthevingsfarge 3 2 6 5 2" xfId="12341" xr:uid="{00000000-0005-0000-0000-000032300000}"/>
    <cellStyle name="20% - uthevingsfarge 3 2 6 6" xfId="12342" xr:uid="{00000000-0005-0000-0000-000033300000}"/>
    <cellStyle name="20% - uthevingsfarge 3 2 6_3. Chng in credit spreads" xfId="12343" xr:uid="{00000000-0005-0000-0000-000034300000}"/>
    <cellStyle name="20% - uthevingsfarge 3 2 7" xfId="12344" xr:uid="{00000000-0005-0000-0000-000035300000}"/>
    <cellStyle name="20% - uthevingsfarge 3 2 7 2" xfId="12345" xr:uid="{00000000-0005-0000-0000-000036300000}"/>
    <cellStyle name="20% - uthevingsfarge 3 2 7 2 2" xfId="12346" xr:uid="{00000000-0005-0000-0000-000037300000}"/>
    <cellStyle name="20% - uthevingsfarge 3 2 7 2 2 2" xfId="12347" xr:uid="{00000000-0005-0000-0000-000038300000}"/>
    <cellStyle name="20% - uthevingsfarge 3 2 7 2 2 2 2" xfId="12348" xr:uid="{00000000-0005-0000-0000-000039300000}"/>
    <cellStyle name="20% - uthevingsfarge 3 2 7 2 2 2 2 2" xfId="12349" xr:uid="{00000000-0005-0000-0000-00003A300000}"/>
    <cellStyle name="20% - uthevingsfarge 3 2 7 2 2 2 3" xfId="12350" xr:uid="{00000000-0005-0000-0000-00003B300000}"/>
    <cellStyle name="20% - uthevingsfarge 3 2 7 2 2 3" xfId="12351" xr:uid="{00000000-0005-0000-0000-00003C300000}"/>
    <cellStyle name="20% - uthevingsfarge 3 2 7 2 2 3 2" xfId="12352" xr:uid="{00000000-0005-0000-0000-00003D300000}"/>
    <cellStyle name="20% - uthevingsfarge 3 2 7 2 2 4" xfId="12353" xr:uid="{00000000-0005-0000-0000-00003E300000}"/>
    <cellStyle name="20% - uthevingsfarge 3 2 7 2 3" xfId="12354" xr:uid="{00000000-0005-0000-0000-00003F300000}"/>
    <cellStyle name="20% - uthevingsfarge 3 2 7 2 3 2" xfId="12355" xr:uid="{00000000-0005-0000-0000-000040300000}"/>
    <cellStyle name="20% - uthevingsfarge 3 2 7 2 3 2 2" xfId="12356" xr:uid="{00000000-0005-0000-0000-000041300000}"/>
    <cellStyle name="20% - uthevingsfarge 3 2 7 2 3 3" xfId="12357" xr:uid="{00000000-0005-0000-0000-000042300000}"/>
    <cellStyle name="20% - uthevingsfarge 3 2 7 2 4" xfId="12358" xr:uid="{00000000-0005-0000-0000-000043300000}"/>
    <cellStyle name="20% - uthevingsfarge 3 2 7 2 4 2" xfId="12359" xr:uid="{00000000-0005-0000-0000-000044300000}"/>
    <cellStyle name="20% - uthevingsfarge 3 2 7 2 5" xfId="12360" xr:uid="{00000000-0005-0000-0000-000045300000}"/>
    <cellStyle name="20% - uthevingsfarge 3 2 7 2_Innskuddsdekning" xfId="12361" xr:uid="{00000000-0005-0000-0000-000046300000}"/>
    <cellStyle name="20% - uthevingsfarge 3 2 7 3" xfId="12362" xr:uid="{00000000-0005-0000-0000-000047300000}"/>
    <cellStyle name="20% - uthevingsfarge 3 2 7 3 2" xfId="12363" xr:uid="{00000000-0005-0000-0000-000048300000}"/>
    <cellStyle name="20% - uthevingsfarge 3 2 7 3 2 2" xfId="12364" xr:uid="{00000000-0005-0000-0000-000049300000}"/>
    <cellStyle name="20% - uthevingsfarge 3 2 7 3 2 2 2" xfId="12365" xr:uid="{00000000-0005-0000-0000-00004A300000}"/>
    <cellStyle name="20% - uthevingsfarge 3 2 7 3 2 3" xfId="12366" xr:uid="{00000000-0005-0000-0000-00004B300000}"/>
    <cellStyle name="20% - uthevingsfarge 3 2 7 3 3" xfId="12367" xr:uid="{00000000-0005-0000-0000-00004C300000}"/>
    <cellStyle name="20% - uthevingsfarge 3 2 7 3 3 2" xfId="12368" xr:uid="{00000000-0005-0000-0000-00004D300000}"/>
    <cellStyle name="20% - uthevingsfarge 3 2 7 3 4" xfId="12369" xr:uid="{00000000-0005-0000-0000-00004E300000}"/>
    <cellStyle name="20% - uthevingsfarge 3 2 7 4" xfId="12370" xr:uid="{00000000-0005-0000-0000-00004F300000}"/>
    <cellStyle name="20% - uthevingsfarge 3 2 7 4 2" xfId="12371" xr:uid="{00000000-0005-0000-0000-000050300000}"/>
    <cellStyle name="20% - uthevingsfarge 3 2 7 4 2 2" xfId="12372" xr:uid="{00000000-0005-0000-0000-000051300000}"/>
    <cellStyle name="20% - uthevingsfarge 3 2 7 4 3" xfId="12373" xr:uid="{00000000-0005-0000-0000-000052300000}"/>
    <cellStyle name="20% - uthevingsfarge 3 2 7 5" xfId="12374" xr:uid="{00000000-0005-0000-0000-000053300000}"/>
    <cellStyle name="20% - uthevingsfarge 3 2 7 5 2" xfId="12375" xr:uid="{00000000-0005-0000-0000-000054300000}"/>
    <cellStyle name="20% - uthevingsfarge 3 2 7 6" xfId="12376" xr:uid="{00000000-0005-0000-0000-000055300000}"/>
    <cellStyle name="20% - uthevingsfarge 3 2 7_3. Chng in credit spreads" xfId="12377" xr:uid="{00000000-0005-0000-0000-000056300000}"/>
    <cellStyle name="20% - uthevingsfarge 3 2 8" xfId="12378" xr:uid="{00000000-0005-0000-0000-000057300000}"/>
    <cellStyle name="20% - uthevingsfarge 3 2 8 2" xfId="12379" xr:uid="{00000000-0005-0000-0000-000058300000}"/>
    <cellStyle name="20% - uthevingsfarge 3 2 8 2 2" xfId="12380" xr:uid="{00000000-0005-0000-0000-000059300000}"/>
    <cellStyle name="20% - uthevingsfarge 3 2 8 2 2 2" xfId="12381" xr:uid="{00000000-0005-0000-0000-00005A300000}"/>
    <cellStyle name="20% - uthevingsfarge 3 2 8 2 2 2 2" xfId="12382" xr:uid="{00000000-0005-0000-0000-00005B300000}"/>
    <cellStyle name="20% - uthevingsfarge 3 2 8 2 2 3" xfId="12383" xr:uid="{00000000-0005-0000-0000-00005C300000}"/>
    <cellStyle name="20% - uthevingsfarge 3 2 8 2 3" xfId="12384" xr:uid="{00000000-0005-0000-0000-00005D300000}"/>
    <cellStyle name="20% - uthevingsfarge 3 2 8 2 3 2" xfId="12385" xr:uid="{00000000-0005-0000-0000-00005E300000}"/>
    <cellStyle name="20% - uthevingsfarge 3 2 8 2 4" xfId="12386" xr:uid="{00000000-0005-0000-0000-00005F300000}"/>
    <cellStyle name="20% - uthevingsfarge 3 2 8 2_Innskuddsdekning" xfId="12387" xr:uid="{00000000-0005-0000-0000-000060300000}"/>
    <cellStyle name="20% - uthevingsfarge 3 2 8 3" xfId="12388" xr:uid="{00000000-0005-0000-0000-000061300000}"/>
    <cellStyle name="20% - uthevingsfarge 3 2 8 3 2" xfId="12389" xr:uid="{00000000-0005-0000-0000-000062300000}"/>
    <cellStyle name="20% - uthevingsfarge 3 2 8 3 2 2" xfId="12390" xr:uid="{00000000-0005-0000-0000-000063300000}"/>
    <cellStyle name="20% - uthevingsfarge 3 2 8 3 3" xfId="12391" xr:uid="{00000000-0005-0000-0000-000064300000}"/>
    <cellStyle name="20% - uthevingsfarge 3 2 8 4" xfId="12392" xr:uid="{00000000-0005-0000-0000-000065300000}"/>
    <cellStyle name="20% - uthevingsfarge 3 2 8 4 2" xfId="12393" xr:uid="{00000000-0005-0000-0000-000066300000}"/>
    <cellStyle name="20% - uthevingsfarge 3 2 8 5" xfId="12394" xr:uid="{00000000-0005-0000-0000-000067300000}"/>
    <cellStyle name="20% - uthevingsfarge 3 2 8_3. Chng in credit spreads" xfId="12395" xr:uid="{00000000-0005-0000-0000-000068300000}"/>
    <cellStyle name="20% - uthevingsfarge 3 2 9" xfId="12396" xr:uid="{00000000-0005-0000-0000-000069300000}"/>
    <cellStyle name="20% - uthevingsfarge 3 2 9 2" xfId="12397" xr:uid="{00000000-0005-0000-0000-00006A300000}"/>
    <cellStyle name="20% - uthevingsfarge 3 2 9 2 2" xfId="12398" xr:uid="{00000000-0005-0000-0000-00006B300000}"/>
    <cellStyle name="20% - uthevingsfarge 3 2 9 2 2 2" xfId="12399" xr:uid="{00000000-0005-0000-0000-00006C300000}"/>
    <cellStyle name="20% - uthevingsfarge 3 2 9 2 3" xfId="12400" xr:uid="{00000000-0005-0000-0000-00006D300000}"/>
    <cellStyle name="20% - uthevingsfarge 3 2 9 3" xfId="12401" xr:uid="{00000000-0005-0000-0000-00006E300000}"/>
    <cellStyle name="20% - uthevingsfarge 3 2 9 3 2" xfId="12402" xr:uid="{00000000-0005-0000-0000-00006F300000}"/>
    <cellStyle name="20% - uthevingsfarge 3 2 9 4" xfId="12403" xr:uid="{00000000-0005-0000-0000-000070300000}"/>
    <cellStyle name="20% - uthevingsfarge 3 2_Adj_Operating_expenses" xfId="12404" xr:uid="{00000000-0005-0000-0000-000071300000}"/>
    <cellStyle name="20% - uthevingsfarge 3 20" xfId="12405" xr:uid="{00000000-0005-0000-0000-000072300000}"/>
    <cellStyle name="20% - uthevingsfarge 3 20 2" xfId="12406" xr:uid="{00000000-0005-0000-0000-000073300000}"/>
    <cellStyle name="20% - uthevingsfarge 3 20 2 2" xfId="12407" xr:uid="{00000000-0005-0000-0000-000074300000}"/>
    <cellStyle name="20% - uthevingsfarge 3 20 2 3" xfId="12408" xr:uid="{00000000-0005-0000-0000-000075300000}"/>
    <cellStyle name="20% - uthevingsfarge 3 20 2_BILAG 34-3 Brasil" xfId="12409" xr:uid="{00000000-0005-0000-0000-000076300000}"/>
    <cellStyle name="20% - uthevingsfarge 3 20 3" xfId="12410" xr:uid="{00000000-0005-0000-0000-000077300000}"/>
    <cellStyle name="20% - uthevingsfarge 3 20 4" xfId="12411" xr:uid="{00000000-0005-0000-0000-000078300000}"/>
    <cellStyle name="20% - uthevingsfarge 3 20_Adj_Income_statement" xfId="12412" xr:uid="{00000000-0005-0000-0000-000079300000}"/>
    <cellStyle name="20% - uthevingsfarge 3 200" xfId="12413" xr:uid="{00000000-0005-0000-0000-00007A300000}"/>
    <cellStyle name="20% - uthevingsfarge 3 201" xfId="12414" xr:uid="{00000000-0005-0000-0000-00007B300000}"/>
    <cellStyle name="20% - uthevingsfarge 3 202" xfId="12415" xr:uid="{00000000-0005-0000-0000-00007C300000}"/>
    <cellStyle name="20% - uthevingsfarge 3 203" xfId="12416" xr:uid="{00000000-0005-0000-0000-00007D300000}"/>
    <cellStyle name="20% - uthevingsfarge 3 204" xfId="12417" xr:uid="{00000000-0005-0000-0000-00007E300000}"/>
    <cellStyle name="20% - uthevingsfarge 3 205" xfId="12418" xr:uid="{00000000-0005-0000-0000-00007F300000}"/>
    <cellStyle name="20% - uthevingsfarge 3 206" xfId="12419" xr:uid="{00000000-0005-0000-0000-000080300000}"/>
    <cellStyle name="20% - uthevingsfarge 3 207" xfId="12420" xr:uid="{00000000-0005-0000-0000-000081300000}"/>
    <cellStyle name="20% - uthevingsfarge 3 208" xfId="12421" xr:uid="{00000000-0005-0000-0000-000082300000}"/>
    <cellStyle name="20% - uthevingsfarge 3 209" xfId="12422" xr:uid="{00000000-0005-0000-0000-000083300000}"/>
    <cellStyle name="20% - uthevingsfarge 3 21" xfId="12423" xr:uid="{00000000-0005-0000-0000-000084300000}"/>
    <cellStyle name="20% - uthevingsfarge 3 21 2" xfId="12424" xr:uid="{00000000-0005-0000-0000-000085300000}"/>
    <cellStyle name="20% - uthevingsfarge 3 21 2 2" xfId="12425" xr:uid="{00000000-0005-0000-0000-000086300000}"/>
    <cellStyle name="20% - uthevingsfarge 3 21 2 3" xfId="12426" xr:uid="{00000000-0005-0000-0000-000087300000}"/>
    <cellStyle name="20% - uthevingsfarge 3 21 2_BILAG 34-3 Brasil" xfId="12427" xr:uid="{00000000-0005-0000-0000-000088300000}"/>
    <cellStyle name="20% - uthevingsfarge 3 21 3" xfId="12428" xr:uid="{00000000-0005-0000-0000-000089300000}"/>
    <cellStyle name="20% - uthevingsfarge 3 21 4" xfId="12429" xr:uid="{00000000-0005-0000-0000-00008A300000}"/>
    <cellStyle name="20% - uthevingsfarge 3 21_Adj_Income_statement" xfId="12430" xr:uid="{00000000-0005-0000-0000-00008B300000}"/>
    <cellStyle name="20% - uthevingsfarge 3 210" xfId="12431" xr:uid="{00000000-0005-0000-0000-00008C300000}"/>
    <cellStyle name="20% - uthevingsfarge 3 211" xfId="12432" xr:uid="{00000000-0005-0000-0000-00008D300000}"/>
    <cellStyle name="20% - uthevingsfarge 3 212" xfId="12433" xr:uid="{00000000-0005-0000-0000-00008E300000}"/>
    <cellStyle name="20% - uthevingsfarge 3 213" xfId="12434" xr:uid="{00000000-0005-0000-0000-00008F300000}"/>
    <cellStyle name="20% - uthevingsfarge 3 214" xfId="12435" xr:uid="{00000000-0005-0000-0000-000090300000}"/>
    <cellStyle name="20% - uthevingsfarge 3 215" xfId="12436" xr:uid="{00000000-0005-0000-0000-000091300000}"/>
    <cellStyle name="20% - uthevingsfarge 3 216" xfId="12437" xr:uid="{00000000-0005-0000-0000-000092300000}"/>
    <cellStyle name="20% - uthevingsfarge 3 217" xfId="12438" xr:uid="{00000000-0005-0000-0000-000093300000}"/>
    <cellStyle name="20% - uthevingsfarge 3 218" xfId="12439" xr:uid="{00000000-0005-0000-0000-000094300000}"/>
    <cellStyle name="20% - uthevingsfarge 3 219" xfId="12440" xr:uid="{00000000-0005-0000-0000-000095300000}"/>
    <cellStyle name="20% - uthevingsfarge 3 22" xfId="12441" xr:uid="{00000000-0005-0000-0000-000096300000}"/>
    <cellStyle name="20% - uthevingsfarge 3 22 2" xfId="12442" xr:uid="{00000000-0005-0000-0000-000097300000}"/>
    <cellStyle name="20% - uthevingsfarge 3 22 2 2" xfId="12443" xr:uid="{00000000-0005-0000-0000-000098300000}"/>
    <cellStyle name="20% - uthevingsfarge 3 22 2 3" xfId="12444" xr:uid="{00000000-0005-0000-0000-000099300000}"/>
    <cellStyle name="20% - uthevingsfarge 3 22 2_BILAG 34-3 Brasil" xfId="12445" xr:uid="{00000000-0005-0000-0000-00009A300000}"/>
    <cellStyle name="20% - uthevingsfarge 3 22 3" xfId="12446" xr:uid="{00000000-0005-0000-0000-00009B300000}"/>
    <cellStyle name="20% - uthevingsfarge 3 22 4" xfId="12447" xr:uid="{00000000-0005-0000-0000-00009C300000}"/>
    <cellStyle name="20% - uthevingsfarge 3 22_Adj_Income_statement" xfId="12448" xr:uid="{00000000-0005-0000-0000-00009D300000}"/>
    <cellStyle name="20% - uthevingsfarge 3 220" xfId="12449" xr:uid="{00000000-0005-0000-0000-00009E300000}"/>
    <cellStyle name="20% - uthevingsfarge 3 221" xfId="12450" xr:uid="{00000000-0005-0000-0000-00009F300000}"/>
    <cellStyle name="20% - uthevingsfarge 3 222" xfId="12451" xr:uid="{00000000-0005-0000-0000-0000A0300000}"/>
    <cellStyle name="20% - uthevingsfarge 3 223" xfId="12452" xr:uid="{00000000-0005-0000-0000-0000A1300000}"/>
    <cellStyle name="20% - uthevingsfarge 3 224" xfId="12453" xr:uid="{00000000-0005-0000-0000-0000A2300000}"/>
    <cellStyle name="20% - uthevingsfarge 3 225" xfId="12454" xr:uid="{00000000-0005-0000-0000-0000A3300000}"/>
    <cellStyle name="20% - uthevingsfarge 3 226" xfId="12455" xr:uid="{00000000-0005-0000-0000-0000A4300000}"/>
    <cellStyle name="20% - uthevingsfarge 3 227" xfId="12456" xr:uid="{00000000-0005-0000-0000-0000A5300000}"/>
    <cellStyle name="20% - uthevingsfarge 3 228" xfId="12457" xr:uid="{00000000-0005-0000-0000-0000A6300000}"/>
    <cellStyle name="20% - uthevingsfarge 3 229" xfId="12458" xr:uid="{00000000-0005-0000-0000-0000A7300000}"/>
    <cellStyle name="20% - uthevingsfarge 3 23" xfId="12459" xr:uid="{00000000-0005-0000-0000-0000A8300000}"/>
    <cellStyle name="20% - uthevingsfarge 3 23 2" xfId="12460" xr:uid="{00000000-0005-0000-0000-0000A9300000}"/>
    <cellStyle name="20% - uthevingsfarge 3 23 2 2" xfId="12461" xr:uid="{00000000-0005-0000-0000-0000AA300000}"/>
    <cellStyle name="20% - uthevingsfarge 3 23 2 3" xfId="12462" xr:uid="{00000000-0005-0000-0000-0000AB300000}"/>
    <cellStyle name="20% - uthevingsfarge 3 23 2_BILAG 34-3 Brasil" xfId="12463" xr:uid="{00000000-0005-0000-0000-0000AC300000}"/>
    <cellStyle name="20% - uthevingsfarge 3 23 3" xfId="12464" xr:uid="{00000000-0005-0000-0000-0000AD300000}"/>
    <cellStyle name="20% - uthevingsfarge 3 23 4" xfId="12465" xr:uid="{00000000-0005-0000-0000-0000AE300000}"/>
    <cellStyle name="20% - uthevingsfarge 3 23_Adj_Income_statement" xfId="12466" xr:uid="{00000000-0005-0000-0000-0000AF300000}"/>
    <cellStyle name="20% - uthevingsfarge 3 230" xfId="12467" xr:uid="{00000000-0005-0000-0000-0000B0300000}"/>
    <cellStyle name="20% - uthevingsfarge 3 24" xfId="12468" xr:uid="{00000000-0005-0000-0000-0000B1300000}"/>
    <cellStyle name="20% - uthevingsfarge 3 24 2" xfId="12469" xr:uid="{00000000-0005-0000-0000-0000B2300000}"/>
    <cellStyle name="20% - uthevingsfarge 3 24 2 2" xfId="12470" xr:uid="{00000000-0005-0000-0000-0000B3300000}"/>
    <cellStyle name="20% - uthevingsfarge 3 24 2 3" xfId="12471" xr:uid="{00000000-0005-0000-0000-0000B4300000}"/>
    <cellStyle name="20% - uthevingsfarge 3 24 2_BILAG 34-3 Brasil" xfId="12472" xr:uid="{00000000-0005-0000-0000-0000B5300000}"/>
    <cellStyle name="20% - uthevingsfarge 3 24 3" xfId="12473" xr:uid="{00000000-0005-0000-0000-0000B6300000}"/>
    <cellStyle name="20% - uthevingsfarge 3 24 4" xfId="12474" xr:uid="{00000000-0005-0000-0000-0000B7300000}"/>
    <cellStyle name="20% - uthevingsfarge 3 24_Adj_Income_statement" xfId="12475" xr:uid="{00000000-0005-0000-0000-0000B8300000}"/>
    <cellStyle name="20% - uthevingsfarge 3 25" xfId="12476" xr:uid="{00000000-0005-0000-0000-0000B9300000}"/>
    <cellStyle name="20% - uthevingsfarge 3 25 2" xfId="12477" xr:uid="{00000000-0005-0000-0000-0000BA300000}"/>
    <cellStyle name="20% - uthevingsfarge 3 25 2 2" xfId="12478" xr:uid="{00000000-0005-0000-0000-0000BB300000}"/>
    <cellStyle name="20% - uthevingsfarge 3 25 2 3" xfId="12479" xr:uid="{00000000-0005-0000-0000-0000BC300000}"/>
    <cellStyle name="20% - uthevingsfarge 3 25 2_BILAG 34-3 Brasil" xfId="12480" xr:uid="{00000000-0005-0000-0000-0000BD300000}"/>
    <cellStyle name="20% - uthevingsfarge 3 25 3" xfId="12481" xr:uid="{00000000-0005-0000-0000-0000BE300000}"/>
    <cellStyle name="20% - uthevingsfarge 3 25 4" xfId="12482" xr:uid="{00000000-0005-0000-0000-0000BF300000}"/>
    <cellStyle name="20% - uthevingsfarge 3 25_Adj_Income_statement" xfId="12483" xr:uid="{00000000-0005-0000-0000-0000C0300000}"/>
    <cellStyle name="20% - uthevingsfarge 3 26" xfId="12484" xr:uid="{00000000-0005-0000-0000-0000C1300000}"/>
    <cellStyle name="20% - uthevingsfarge 3 26 2" xfId="12485" xr:uid="{00000000-0005-0000-0000-0000C2300000}"/>
    <cellStyle name="20% - uthevingsfarge 3 26 2 2" xfId="12486" xr:uid="{00000000-0005-0000-0000-0000C3300000}"/>
    <cellStyle name="20% - uthevingsfarge 3 26 2 3" xfId="12487" xr:uid="{00000000-0005-0000-0000-0000C4300000}"/>
    <cellStyle name="20% - uthevingsfarge 3 26 2_BILAG 34-3 Brasil" xfId="12488" xr:uid="{00000000-0005-0000-0000-0000C5300000}"/>
    <cellStyle name="20% - uthevingsfarge 3 26 3" xfId="12489" xr:uid="{00000000-0005-0000-0000-0000C6300000}"/>
    <cellStyle name="20% - uthevingsfarge 3 26 4" xfId="12490" xr:uid="{00000000-0005-0000-0000-0000C7300000}"/>
    <cellStyle name="20% - uthevingsfarge 3 26_Adj_Income_statement" xfId="12491" xr:uid="{00000000-0005-0000-0000-0000C8300000}"/>
    <cellStyle name="20% - uthevingsfarge 3 27" xfId="12492" xr:uid="{00000000-0005-0000-0000-0000C9300000}"/>
    <cellStyle name="20% - uthevingsfarge 3 27 2" xfId="12493" xr:uid="{00000000-0005-0000-0000-0000CA300000}"/>
    <cellStyle name="20% - uthevingsfarge 3 27 2 2" xfId="12494" xr:uid="{00000000-0005-0000-0000-0000CB300000}"/>
    <cellStyle name="20% - uthevingsfarge 3 27 2 3" xfId="12495" xr:uid="{00000000-0005-0000-0000-0000CC300000}"/>
    <cellStyle name="20% - uthevingsfarge 3 27 2_BILAG 34-3 Brasil" xfId="12496" xr:uid="{00000000-0005-0000-0000-0000CD300000}"/>
    <cellStyle name="20% - uthevingsfarge 3 27 3" xfId="12497" xr:uid="{00000000-0005-0000-0000-0000CE300000}"/>
    <cellStyle name="20% - uthevingsfarge 3 27 4" xfId="12498" xr:uid="{00000000-0005-0000-0000-0000CF300000}"/>
    <cellStyle name="20% - uthevingsfarge 3 27_Adj_Income_statement" xfId="12499" xr:uid="{00000000-0005-0000-0000-0000D0300000}"/>
    <cellStyle name="20% - uthevingsfarge 3 28" xfId="12500" xr:uid="{00000000-0005-0000-0000-0000D1300000}"/>
    <cellStyle name="20% - uthevingsfarge 3 28 2" xfId="12501" xr:uid="{00000000-0005-0000-0000-0000D2300000}"/>
    <cellStyle name="20% - uthevingsfarge 3 28 2 2" xfId="12502" xr:uid="{00000000-0005-0000-0000-0000D3300000}"/>
    <cellStyle name="20% - uthevingsfarge 3 28 2 3" xfId="12503" xr:uid="{00000000-0005-0000-0000-0000D4300000}"/>
    <cellStyle name="20% - uthevingsfarge 3 28 2_BILAG 34-3 Brasil" xfId="12504" xr:uid="{00000000-0005-0000-0000-0000D5300000}"/>
    <cellStyle name="20% - uthevingsfarge 3 28 3" xfId="12505" xr:uid="{00000000-0005-0000-0000-0000D6300000}"/>
    <cellStyle name="20% - uthevingsfarge 3 28 4" xfId="12506" xr:uid="{00000000-0005-0000-0000-0000D7300000}"/>
    <cellStyle name="20% - uthevingsfarge 3 28_Adj_Income_statement" xfId="12507" xr:uid="{00000000-0005-0000-0000-0000D8300000}"/>
    <cellStyle name="20% - uthevingsfarge 3 29" xfId="12508" xr:uid="{00000000-0005-0000-0000-0000D9300000}"/>
    <cellStyle name="20% - uthevingsfarge 3 29 2" xfId="12509" xr:uid="{00000000-0005-0000-0000-0000DA300000}"/>
    <cellStyle name="20% - uthevingsfarge 3 29 2 2" xfId="12510" xr:uid="{00000000-0005-0000-0000-0000DB300000}"/>
    <cellStyle name="20% - uthevingsfarge 3 29 2 3" xfId="12511" xr:uid="{00000000-0005-0000-0000-0000DC300000}"/>
    <cellStyle name="20% - uthevingsfarge 3 29 2_BILAG 34-3 Brasil" xfId="12512" xr:uid="{00000000-0005-0000-0000-0000DD300000}"/>
    <cellStyle name="20% - uthevingsfarge 3 29 3" xfId="12513" xr:uid="{00000000-0005-0000-0000-0000DE300000}"/>
    <cellStyle name="20% - uthevingsfarge 3 29 4" xfId="12514" xr:uid="{00000000-0005-0000-0000-0000DF300000}"/>
    <cellStyle name="20% - uthevingsfarge 3 29_Adj_Income_statement" xfId="12515" xr:uid="{00000000-0005-0000-0000-0000E0300000}"/>
    <cellStyle name="20% - uthevingsfarge 3 3" xfId="12516" xr:uid="{00000000-0005-0000-0000-0000E1300000}"/>
    <cellStyle name="20% - uthevingsfarge 3 3 10" xfId="12517" xr:uid="{00000000-0005-0000-0000-0000E2300000}"/>
    <cellStyle name="20% - uthevingsfarge 3 3 2" xfId="12518" xr:uid="{00000000-0005-0000-0000-0000E3300000}"/>
    <cellStyle name="20% - uthevingsfarge 3 3 2 10" xfId="12519" xr:uid="{00000000-0005-0000-0000-0000E4300000}"/>
    <cellStyle name="20% - uthevingsfarge 3 3 2 11" xfId="12520" xr:uid="{00000000-0005-0000-0000-0000E5300000}"/>
    <cellStyle name="20% - uthevingsfarge 3 3 2 2" xfId="12521" xr:uid="{00000000-0005-0000-0000-0000E6300000}"/>
    <cellStyle name="20% - uthevingsfarge 3 3 2 2 10" xfId="12522" xr:uid="{00000000-0005-0000-0000-0000E7300000}"/>
    <cellStyle name="20% - uthevingsfarge 3 3 2 2 2" xfId="12523" xr:uid="{00000000-0005-0000-0000-0000E8300000}"/>
    <cellStyle name="20% - uthevingsfarge 3 3 2 2 2 2" xfId="12524" xr:uid="{00000000-0005-0000-0000-0000E9300000}"/>
    <cellStyle name="20% - uthevingsfarge 3 3 2 2 2 2 2" xfId="12525" xr:uid="{00000000-0005-0000-0000-0000EA300000}"/>
    <cellStyle name="20% - uthevingsfarge 3 3 2 2 2 2 2 2" xfId="12526" xr:uid="{00000000-0005-0000-0000-0000EB300000}"/>
    <cellStyle name="20% - uthevingsfarge 3 3 2 2 2 2 2 2 2" xfId="12527" xr:uid="{00000000-0005-0000-0000-0000EC300000}"/>
    <cellStyle name="20% - uthevingsfarge 3 3 2 2 2 2 2 2 2 2" xfId="12528" xr:uid="{00000000-0005-0000-0000-0000ED300000}"/>
    <cellStyle name="20% - uthevingsfarge 3 3 2 2 2 2 2 2 3" xfId="12529" xr:uid="{00000000-0005-0000-0000-0000EE300000}"/>
    <cellStyle name="20% - uthevingsfarge 3 3 2 2 2 2 2 3" xfId="12530" xr:uid="{00000000-0005-0000-0000-0000EF300000}"/>
    <cellStyle name="20% - uthevingsfarge 3 3 2 2 2 2 2 3 2" xfId="12531" xr:uid="{00000000-0005-0000-0000-0000F0300000}"/>
    <cellStyle name="20% - uthevingsfarge 3 3 2 2 2 2 2 4" xfId="12532" xr:uid="{00000000-0005-0000-0000-0000F1300000}"/>
    <cellStyle name="20% - uthevingsfarge 3 3 2 2 2 2 3" xfId="12533" xr:uid="{00000000-0005-0000-0000-0000F2300000}"/>
    <cellStyle name="20% - uthevingsfarge 3 3 2 2 2 2 3 2" xfId="12534" xr:uid="{00000000-0005-0000-0000-0000F3300000}"/>
    <cellStyle name="20% - uthevingsfarge 3 3 2 2 2 2 3 2 2" xfId="12535" xr:uid="{00000000-0005-0000-0000-0000F4300000}"/>
    <cellStyle name="20% - uthevingsfarge 3 3 2 2 2 2 3 3" xfId="12536" xr:uid="{00000000-0005-0000-0000-0000F5300000}"/>
    <cellStyle name="20% - uthevingsfarge 3 3 2 2 2 2 4" xfId="12537" xr:uid="{00000000-0005-0000-0000-0000F6300000}"/>
    <cellStyle name="20% - uthevingsfarge 3 3 2 2 2 2 4 2" xfId="12538" xr:uid="{00000000-0005-0000-0000-0000F7300000}"/>
    <cellStyle name="20% - uthevingsfarge 3 3 2 2 2 2 5" xfId="12539" xr:uid="{00000000-0005-0000-0000-0000F8300000}"/>
    <cellStyle name="20% - uthevingsfarge 3 3 2 2 2 2_Innskuddsdekning" xfId="12540" xr:uid="{00000000-0005-0000-0000-0000F9300000}"/>
    <cellStyle name="20% - uthevingsfarge 3 3 2 2 2 3" xfId="12541" xr:uid="{00000000-0005-0000-0000-0000FA300000}"/>
    <cellStyle name="20% - uthevingsfarge 3 3 2 2 2 3 2" xfId="12542" xr:uid="{00000000-0005-0000-0000-0000FB300000}"/>
    <cellStyle name="20% - uthevingsfarge 3 3 2 2 2 3 2 2" xfId="12543" xr:uid="{00000000-0005-0000-0000-0000FC300000}"/>
    <cellStyle name="20% - uthevingsfarge 3 3 2 2 2 3 2 2 2" xfId="12544" xr:uid="{00000000-0005-0000-0000-0000FD300000}"/>
    <cellStyle name="20% - uthevingsfarge 3 3 2 2 2 3 2 3" xfId="12545" xr:uid="{00000000-0005-0000-0000-0000FE300000}"/>
    <cellStyle name="20% - uthevingsfarge 3 3 2 2 2 3 3" xfId="12546" xr:uid="{00000000-0005-0000-0000-0000FF300000}"/>
    <cellStyle name="20% - uthevingsfarge 3 3 2 2 2 3 3 2" xfId="12547" xr:uid="{00000000-0005-0000-0000-000000310000}"/>
    <cellStyle name="20% - uthevingsfarge 3 3 2 2 2 3 4" xfId="12548" xr:uid="{00000000-0005-0000-0000-000001310000}"/>
    <cellStyle name="20% - uthevingsfarge 3 3 2 2 2 4" xfId="12549" xr:uid="{00000000-0005-0000-0000-000002310000}"/>
    <cellStyle name="20% - uthevingsfarge 3 3 2 2 2 4 2" xfId="12550" xr:uid="{00000000-0005-0000-0000-000003310000}"/>
    <cellStyle name="20% - uthevingsfarge 3 3 2 2 2 4 2 2" xfId="12551" xr:uid="{00000000-0005-0000-0000-000004310000}"/>
    <cellStyle name="20% - uthevingsfarge 3 3 2 2 2 4 3" xfId="12552" xr:uid="{00000000-0005-0000-0000-000005310000}"/>
    <cellStyle name="20% - uthevingsfarge 3 3 2 2 2 5" xfId="12553" xr:uid="{00000000-0005-0000-0000-000006310000}"/>
    <cellStyle name="20% - uthevingsfarge 3 3 2 2 2 5 2" xfId="12554" xr:uid="{00000000-0005-0000-0000-000007310000}"/>
    <cellStyle name="20% - uthevingsfarge 3 3 2 2 2 6" xfId="12555" xr:uid="{00000000-0005-0000-0000-000008310000}"/>
    <cellStyle name="20% - uthevingsfarge 3 3 2 2 2_3. Chng in credit spreads" xfId="12556" xr:uid="{00000000-0005-0000-0000-000009310000}"/>
    <cellStyle name="20% - uthevingsfarge 3 3 2 2 3" xfId="12557" xr:uid="{00000000-0005-0000-0000-00000A310000}"/>
    <cellStyle name="20% - uthevingsfarge 3 3 2 2 3 2" xfId="12558" xr:uid="{00000000-0005-0000-0000-00000B310000}"/>
    <cellStyle name="20% - uthevingsfarge 3 3 2 2 3 2 2" xfId="12559" xr:uid="{00000000-0005-0000-0000-00000C310000}"/>
    <cellStyle name="20% - uthevingsfarge 3 3 2 2 3 2 2 2" xfId="12560" xr:uid="{00000000-0005-0000-0000-00000D310000}"/>
    <cellStyle name="20% - uthevingsfarge 3 3 2 2 3 2 2 2 2" xfId="12561" xr:uid="{00000000-0005-0000-0000-00000E310000}"/>
    <cellStyle name="20% - uthevingsfarge 3 3 2 2 3 2 2 2 2 2" xfId="12562" xr:uid="{00000000-0005-0000-0000-00000F310000}"/>
    <cellStyle name="20% - uthevingsfarge 3 3 2 2 3 2 2 2 3" xfId="12563" xr:uid="{00000000-0005-0000-0000-000010310000}"/>
    <cellStyle name="20% - uthevingsfarge 3 3 2 2 3 2 2 3" xfId="12564" xr:uid="{00000000-0005-0000-0000-000011310000}"/>
    <cellStyle name="20% - uthevingsfarge 3 3 2 2 3 2 2 3 2" xfId="12565" xr:uid="{00000000-0005-0000-0000-000012310000}"/>
    <cellStyle name="20% - uthevingsfarge 3 3 2 2 3 2 2 4" xfId="12566" xr:uid="{00000000-0005-0000-0000-000013310000}"/>
    <cellStyle name="20% - uthevingsfarge 3 3 2 2 3 2 3" xfId="12567" xr:uid="{00000000-0005-0000-0000-000014310000}"/>
    <cellStyle name="20% - uthevingsfarge 3 3 2 2 3 2 3 2" xfId="12568" xr:uid="{00000000-0005-0000-0000-000015310000}"/>
    <cellStyle name="20% - uthevingsfarge 3 3 2 2 3 2 3 2 2" xfId="12569" xr:uid="{00000000-0005-0000-0000-000016310000}"/>
    <cellStyle name="20% - uthevingsfarge 3 3 2 2 3 2 3 3" xfId="12570" xr:uid="{00000000-0005-0000-0000-000017310000}"/>
    <cellStyle name="20% - uthevingsfarge 3 3 2 2 3 2 4" xfId="12571" xr:uid="{00000000-0005-0000-0000-000018310000}"/>
    <cellStyle name="20% - uthevingsfarge 3 3 2 2 3 2 4 2" xfId="12572" xr:uid="{00000000-0005-0000-0000-000019310000}"/>
    <cellStyle name="20% - uthevingsfarge 3 3 2 2 3 2 5" xfId="12573" xr:uid="{00000000-0005-0000-0000-00001A310000}"/>
    <cellStyle name="20% - uthevingsfarge 3 3 2 2 3 2_Innskuddsdekning" xfId="12574" xr:uid="{00000000-0005-0000-0000-00001B310000}"/>
    <cellStyle name="20% - uthevingsfarge 3 3 2 2 3 3" xfId="12575" xr:uid="{00000000-0005-0000-0000-00001C310000}"/>
    <cellStyle name="20% - uthevingsfarge 3 3 2 2 3 3 2" xfId="12576" xr:uid="{00000000-0005-0000-0000-00001D310000}"/>
    <cellStyle name="20% - uthevingsfarge 3 3 2 2 3 3 2 2" xfId="12577" xr:uid="{00000000-0005-0000-0000-00001E310000}"/>
    <cellStyle name="20% - uthevingsfarge 3 3 2 2 3 3 2 2 2" xfId="12578" xr:uid="{00000000-0005-0000-0000-00001F310000}"/>
    <cellStyle name="20% - uthevingsfarge 3 3 2 2 3 3 2 3" xfId="12579" xr:uid="{00000000-0005-0000-0000-000020310000}"/>
    <cellStyle name="20% - uthevingsfarge 3 3 2 2 3 3 3" xfId="12580" xr:uid="{00000000-0005-0000-0000-000021310000}"/>
    <cellStyle name="20% - uthevingsfarge 3 3 2 2 3 3 3 2" xfId="12581" xr:uid="{00000000-0005-0000-0000-000022310000}"/>
    <cellStyle name="20% - uthevingsfarge 3 3 2 2 3 3 4" xfId="12582" xr:uid="{00000000-0005-0000-0000-000023310000}"/>
    <cellStyle name="20% - uthevingsfarge 3 3 2 2 3 4" xfId="12583" xr:uid="{00000000-0005-0000-0000-000024310000}"/>
    <cellStyle name="20% - uthevingsfarge 3 3 2 2 3 4 2" xfId="12584" xr:uid="{00000000-0005-0000-0000-000025310000}"/>
    <cellStyle name="20% - uthevingsfarge 3 3 2 2 3 4 2 2" xfId="12585" xr:uid="{00000000-0005-0000-0000-000026310000}"/>
    <cellStyle name="20% - uthevingsfarge 3 3 2 2 3 4 3" xfId="12586" xr:uid="{00000000-0005-0000-0000-000027310000}"/>
    <cellStyle name="20% - uthevingsfarge 3 3 2 2 3 5" xfId="12587" xr:uid="{00000000-0005-0000-0000-000028310000}"/>
    <cellStyle name="20% - uthevingsfarge 3 3 2 2 3 5 2" xfId="12588" xr:uid="{00000000-0005-0000-0000-000029310000}"/>
    <cellStyle name="20% - uthevingsfarge 3 3 2 2 3 6" xfId="12589" xr:uid="{00000000-0005-0000-0000-00002A310000}"/>
    <cellStyle name="20% - uthevingsfarge 3 3 2 2 3_3. Chng in credit spreads" xfId="12590" xr:uid="{00000000-0005-0000-0000-00002B310000}"/>
    <cellStyle name="20% - uthevingsfarge 3 3 2 2 4" xfId="12591" xr:uid="{00000000-0005-0000-0000-00002C310000}"/>
    <cellStyle name="20% - uthevingsfarge 3 3 2 2 4 2" xfId="12592" xr:uid="{00000000-0005-0000-0000-00002D310000}"/>
    <cellStyle name="20% - uthevingsfarge 3 3 2 2 4 2 2" xfId="12593" xr:uid="{00000000-0005-0000-0000-00002E310000}"/>
    <cellStyle name="20% - uthevingsfarge 3 3 2 2 4 2 2 2" xfId="12594" xr:uid="{00000000-0005-0000-0000-00002F310000}"/>
    <cellStyle name="20% - uthevingsfarge 3 3 2 2 4 2 2 2 2" xfId="12595" xr:uid="{00000000-0005-0000-0000-000030310000}"/>
    <cellStyle name="20% - uthevingsfarge 3 3 2 2 4 2 2 3" xfId="12596" xr:uid="{00000000-0005-0000-0000-000031310000}"/>
    <cellStyle name="20% - uthevingsfarge 3 3 2 2 4 2 3" xfId="12597" xr:uid="{00000000-0005-0000-0000-000032310000}"/>
    <cellStyle name="20% - uthevingsfarge 3 3 2 2 4 2 3 2" xfId="12598" xr:uid="{00000000-0005-0000-0000-000033310000}"/>
    <cellStyle name="20% - uthevingsfarge 3 3 2 2 4 2 4" xfId="12599" xr:uid="{00000000-0005-0000-0000-000034310000}"/>
    <cellStyle name="20% - uthevingsfarge 3 3 2 2 4 3" xfId="12600" xr:uid="{00000000-0005-0000-0000-000035310000}"/>
    <cellStyle name="20% - uthevingsfarge 3 3 2 2 4 3 2" xfId="12601" xr:uid="{00000000-0005-0000-0000-000036310000}"/>
    <cellStyle name="20% - uthevingsfarge 3 3 2 2 4 3 2 2" xfId="12602" xr:uid="{00000000-0005-0000-0000-000037310000}"/>
    <cellStyle name="20% - uthevingsfarge 3 3 2 2 4 3 3" xfId="12603" xr:uid="{00000000-0005-0000-0000-000038310000}"/>
    <cellStyle name="20% - uthevingsfarge 3 3 2 2 4 4" xfId="12604" xr:uid="{00000000-0005-0000-0000-000039310000}"/>
    <cellStyle name="20% - uthevingsfarge 3 3 2 2 4 4 2" xfId="12605" xr:uid="{00000000-0005-0000-0000-00003A310000}"/>
    <cellStyle name="20% - uthevingsfarge 3 3 2 2 4 5" xfId="12606" xr:uid="{00000000-0005-0000-0000-00003B310000}"/>
    <cellStyle name="20% - uthevingsfarge 3 3 2 2 4_Innskuddsdekning" xfId="12607" xr:uid="{00000000-0005-0000-0000-00003C310000}"/>
    <cellStyle name="20% - uthevingsfarge 3 3 2 2 5" xfId="12608" xr:uid="{00000000-0005-0000-0000-00003D310000}"/>
    <cellStyle name="20% - uthevingsfarge 3 3 2 2 5 2" xfId="12609" xr:uid="{00000000-0005-0000-0000-00003E310000}"/>
    <cellStyle name="20% - uthevingsfarge 3 3 2 2 5 2 2" xfId="12610" xr:uid="{00000000-0005-0000-0000-00003F310000}"/>
    <cellStyle name="20% - uthevingsfarge 3 3 2 2 5 2 2 2" xfId="12611" xr:uid="{00000000-0005-0000-0000-000040310000}"/>
    <cellStyle name="20% - uthevingsfarge 3 3 2 2 5 2 3" xfId="12612" xr:uid="{00000000-0005-0000-0000-000041310000}"/>
    <cellStyle name="20% - uthevingsfarge 3 3 2 2 5 3" xfId="12613" xr:uid="{00000000-0005-0000-0000-000042310000}"/>
    <cellStyle name="20% - uthevingsfarge 3 3 2 2 5 3 2" xfId="12614" xr:uid="{00000000-0005-0000-0000-000043310000}"/>
    <cellStyle name="20% - uthevingsfarge 3 3 2 2 5 4" xfId="12615" xr:uid="{00000000-0005-0000-0000-000044310000}"/>
    <cellStyle name="20% - uthevingsfarge 3 3 2 2 6" xfId="12616" xr:uid="{00000000-0005-0000-0000-000045310000}"/>
    <cellStyle name="20% - uthevingsfarge 3 3 2 2 6 2" xfId="12617" xr:uid="{00000000-0005-0000-0000-000046310000}"/>
    <cellStyle name="20% - uthevingsfarge 3 3 2 2 6 2 2" xfId="12618" xr:uid="{00000000-0005-0000-0000-000047310000}"/>
    <cellStyle name="20% - uthevingsfarge 3 3 2 2 6 3" xfId="12619" xr:uid="{00000000-0005-0000-0000-000048310000}"/>
    <cellStyle name="20% - uthevingsfarge 3 3 2 2 7" xfId="12620" xr:uid="{00000000-0005-0000-0000-000049310000}"/>
    <cellStyle name="20% - uthevingsfarge 3 3 2 2 7 2" xfId="12621" xr:uid="{00000000-0005-0000-0000-00004A310000}"/>
    <cellStyle name="20% - uthevingsfarge 3 3 2 2 8" xfId="12622" xr:uid="{00000000-0005-0000-0000-00004B310000}"/>
    <cellStyle name="20% - uthevingsfarge 3 3 2 2 9" xfId="12623" xr:uid="{00000000-0005-0000-0000-00004C310000}"/>
    <cellStyle name="20% - uthevingsfarge 3 3 2 2_3. Chng in credit spreads" xfId="12624" xr:uid="{00000000-0005-0000-0000-00004D310000}"/>
    <cellStyle name="20% - uthevingsfarge 3 3 2 3" xfId="12625" xr:uid="{00000000-0005-0000-0000-00004E310000}"/>
    <cellStyle name="20% - uthevingsfarge 3 3 2 3 2" xfId="12626" xr:uid="{00000000-0005-0000-0000-00004F310000}"/>
    <cellStyle name="20% - uthevingsfarge 3 3 2 3 2 2" xfId="12627" xr:uid="{00000000-0005-0000-0000-000050310000}"/>
    <cellStyle name="20% - uthevingsfarge 3 3 2 3 2 2 2" xfId="12628" xr:uid="{00000000-0005-0000-0000-000051310000}"/>
    <cellStyle name="20% - uthevingsfarge 3 3 2 3 2 2 2 2" xfId="12629" xr:uid="{00000000-0005-0000-0000-000052310000}"/>
    <cellStyle name="20% - uthevingsfarge 3 3 2 3 2 2 2 2 2" xfId="12630" xr:uid="{00000000-0005-0000-0000-000053310000}"/>
    <cellStyle name="20% - uthevingsfarge 3 3 2 3 2 2 2 3" xfId="12631" xr:uid="{00000000-0005-0000-0000-000054310000}"/>
    <cellStyle name="20% - uthevingsfarge 3 3 2 3 2 2 3" xfId="12632" xr:uid="{00000000-0005-0000-0000-000055310000}"/>
    <cellStyle name="20% - uthevingsfarge 3 3 2 3 2 2 3 2" xfId="12633" xr:uid="{00000000-0005-0000-0000-000056310000}"/>
    <cellStyle name="20% - uthevingsfarge 3 3 2 3 2 2 4" xfId="12634" xr:uid="{00000000-0005-0000-0000-000057310000}"/>
    <cellStyle name="20% - uthevingsfarge 3 3 2 3 2 3" xfId="12635" xr:uid="{00000000-0005-0000-0000-000058310000}"/>
    <cellStyle name="20% - uthevingsfarge 3 3 2 3 2 3 2" xfId="12636" xr:uid="{00000000-0005-0000-0000-000059310000}"/>
    <cellStyle name="20% - uthevingsfarge 3 3 2 3 2 3 2 2" xfId="12637" xr:uid="{00000000-0005-0000-0000-00005A310000}"/>
    <cellStyle name="20% - uthevingsfarge 3 3 2 3 2 3 3" xfId="12638" xr:uid="{00000000-0005-0000-0000-00005B310000}"/>
    <cellStyle name="20% - uthevingsfarge 3 3 2 3 2 4" xfId="12639" xr:uid="{00000000-0005-0000-0000-00005C310000}"/>
    <cellStyle name="20% - uthevingsfarge 3 3 2 3 2 4 2" xfId="12640" xr:uid="{00000000-0005-0000-0000-00005D310000}"/>
    <cellStyle name="20% - uthevingsfarge 3 3 2 3 2 5" xfId="12641" xr:uid="{00000000-0005-0000-0000-00005E310000}"/>
    <cellStyle name="20% - uthevingsfarge 3 3 2 3 2_Innskuddsdekning" xfId="12642" xr:uid="{00000000-0005-0000-0000-00005F310000}"/>
    <cellStyle name="20% - uthevingsfarge 3 3 2 3 3" xfId="12643" xr:uid="{00000000-0005-0000-0000-000060310000}"/>
    <cellStyle name="20% - uthevingsfarge 3 3 2 3 3 2" xfId="12644" xr:uid="{00000000-0005-0000-0000-000061310000}"/>
    <cellStyle name="20% - uthevingsfarge 3 3 2 3 3 2 2" xfId="12645" xr:uid="{00000000-0005-0000-0000-000062310000}"/>
    <cellStyle name="20% - uthevingsfarge 3 3 2 3 3 2 2 2" xfId="12646" xr:uid="{00000000-0005-0000-0000-000063310000}"/>
    <cellStyle name="20% - uthevingsfarge 3 3 2 3 3 2 3" xfId="12647" xr:uid="{00000000-0005-0000-0000-000064310000}"/>
    <cellStyle name="20% - uthevingsfarge 3 3 2 3 3 3" xfId="12648" xr:uid="{00000000-0005-0000-0000-000065310000}"/>
    <cellStyle name="20% - uthevingsfarge 3 3 2 3 3 3 2" xfId="12649" xr:uid="{00000000-0005-0000-0000-000066310000}"/>
    <cellStyle name="20% - uthevingsfarge 3 3 2 3 3 4" xfId="12650" xr:uid="{00000000-0005-0000-0000-000067310000}"/>
    <cellStyle name="20% - uthevingsfarge 3 3 2 3 4" xfId="12651" xr:uid="{00000000-0005-0000-0000-000068310000}"/>
    <cellStyle name="20% - uthevingsfarge 3 3 2 3 4 2" xfId="12652" xr:uid="{00000000-0005-0000-0000-000069310000}"/>
    <cellStyle name="20% - uthevingsfarge 3 3 2 3 4 2 2" xfId="12653" xr:uid="{00000000-0005-0000-0000-00006A310000}"/>
    <cellStyle name="20% - uthevingsfarge 3 3 2 3 4 3" xfId="12654" xr:uid="{00000000-0005-0000-0000-00006B310000}"/>
    <cellStyle name="20% - uthevingsfarge 3 3 2 3 5" xfId="12655" xr:uid="{00000000-0005-0000-0000-00006C310000}"/>
    <cellStyle name="20% - uthevingsfarge 3 3 2 3 5 2" xfId="12656" xr:uid="{00000000-0005-0000-0000-00006D310000}"/>
    <cellStyle name="20% - uthevingsfarge 3 3 2 3 6" xfId="12657" xr:uid="{00000000-0005-0000-0000-00006E310000}"/>
    <cellStyle name="20% - uthevingsfarge 3 3 2 3_3. Chng in credit spreads" xfId="12658" xr:uid="{00000000-0005-0000-0000-00006F310000}"/>
    <cellStyle name="20% - uthevingsfarge 3 3 2 4" xfId="12659" xr:uid="{00000000-0005-0000-0000-000070310000}"/>
    <cellStyle name="20% - uthevingsfarge 3 3 2 4 2" xfId="12660" xr:uid="{00000000-0005-0000-0000-000071310000}"/>
    <cellStyle name="20% - uthevingsfarge 3 3 2 4 2 2" xfId="12661" xr:uid="{00000000-0005-0000-0000-000072310000}"/>
    <cellStyle name="20% - uthevingsfarge 3 3 2 4 2 2 2" xfId="12662" xr:uid="{00000000-0005-0000-0000-000073310000}"/>
    <cellStyle name="20% - uthevingsfarge 3 3 2 4 2 2 2 2" xfId="12663" xr:uid="{00000000-0005-0000-0000-000074310000}"/>
    <cellStyle name="20% - uthevingsfarge 3 3 2 4 2 2 2 2 2" xfId="12664" xr:uid="{00000000-0005-0000-0000-000075310000}"/>
    <cellStyle name="20% - uthevingsfarge 3 3 2 4 2 2 2 3" xfId="12665" xr:uid="{00000000-0005-0000-0000-000076310000}"/>
    <cellStyle name="20% - uthevingsfarge 3 3 2 4 2 2 3" xfId="12666" xr:uid="{00000000-0005-0000-0000-000077310000}"/>
    <cellStyle name="20% - uthevingsfarge 3 3 2 4 2 2 3 2" xfId="12667" xr:uid="{00000000-0005-0000-0000-000078310000}"/>
    <cellStyle name="20% - uthevingsfarge 3 3 2 4 2 2 4" xfId="12668" xr:uid="{00000000-0005-0000-0000-000079310000}"/>
    <cellStyle name="20% - uthevingsfarge 3 3 2 4 2 3" xfId="12669" xr:uid="{00000000-0005-0000-0000-00007A310000}"/>
    <cellStyle name="20% - uthevingsfarge 3 3 2 4 2 3 2" xfId="12670" xr:uid="{00000000-0005-0000-0000-00007B310000}"/>
    <cellStyle name="20% - uthevingsfarge 3 3 2 4 2 3 2 2" xfId="12671" xr:uid="{00000000-0005-0000-0000-00007C310000}"/>
    <cellStyle name="20% - uthevingsfarge 3 3 2 4 2 3 3" xfId="12672" xr:uid="{00000000-0005-0000-0000-00007D310000}"/>
    <cellStyle name="20% - uthevingsfarge 3 3 2 4 2 4" xfId="12673" xr:uid="{00000000-0005-0000-0000-00007E310000}"/>
    <cellStyle name="20% - uthevingsfarge 3 3 2 4 2 4 2" xfId="12674" xr:uid="{00000000-0005-0000-0000-00007F310000}"/>
    <cellStyle name="20% - uthevingsfarge 3 3 2 4 2 5" xfId="12675" xr:uid="{00000000-0005-0000-0000-000080310000}"/>
    <cellStyle name="20% - uthevingsfarge 3 3 2 4 2_Innskuddsdekning" xfId="12676" xr:uid="{00000000-0005-0000-0000-000081310000}"/>
    <cellStyle name="20% - uthevingsfarge 3 3 2 4 3" xfId="12677" xr:uid="{00000000-0005-0000-0000-000082310000}"/>
    <cellStyle name="20% - uthevingsfarge 3 3 2 4 3 2" xfId="12678" xr:uid="{00000000-0005-0000-0000-000083310000}"/>
    <cellStyle name="20% - uthevingsfarge 3 3 2 4 3 2 2" xfId="12679" xr:uid="{00000000-0005-0000-0000-000084310000}"/>
    <cellStyle name="20% - uthevingsfarge 3 3 2 4 3 2 2 2" xfId="12680" xr:uid="{00000000-0005-0000-0000-000085310000}"/>
    <cellStyle name="20% - uthevingsfarge 3 3 2 4 3 2 3" xfId="12681" xr:uid="{00000000-0005-0000-0000-000086310000}"/>
    <cellStyle name="20% - uthevingsfarge 3 3 2 4 3 3" xfId="12682" xr:uid="{00000000-0005-0000-0000-000087310000}"/>
    <cellStyle name="20% - uthevingsfarge 3 3 2 4 3 3 2" xfId="12683" xr:uid="{00000000-0005-0000-0000-000088310000}"/>
    <cellStyle name="20% - uthevingsfarge 3 3 2 4 3 4" xfId="12684" xr:uid="{00000000-0005-0000-0000-000089310000}"/>
    <cellStyle name="20% - uthevingsfarge 3 3 2 4 4" xfId="12685" xr:uid="{00000000-0005-0000-0000-00008A310000}"/>
    <cellStyle name="20% - uthevingsfarge 3 3 2 4 4 2" xfId="12686" xr:uid="{00000000-0005-0000-0000-00008B310000}"/>
    <cellStyle name="20% - uthevingsfarge 3 3 2 4 4 2 2" xfId="12687" xr:uid="{00000000-0005-0000-0000-00008C310000}"/>
    <cellStyle name="20% - uthevingsfarge 3 3 2 4 4 3" xfId="12688" xr:uid="{00000000-0005-0000-0000-00008D310000}"/>
    <cellStyle name="20% - uthevingsfarge 3 3 2 4 5" xfId="12689" xr:uid="{00000000-0005-0000-0000-00008E310000}"/>
    <cellStyle name="20% - uthevingsfarge 3 3 2 4 5 2" xfId="12690" xr:uid="{00000000-0005-0000-0000-00008F310000}"/>
    <cellStyle name="20% - uthevingsfarge 3 3 2 4 6" xfId="12691" xr:uid="{00000000-0005-0000-0000-000090310000}"/>
    <cellStyle name="20% - uthevingsfarge 3 3 2 4_3. Chng in credit spreads" xfId="12692" xr:uid="{00000000-0005-0000-0000-000091310000}"/>
    <cellStyle name="20% - uthevingsfarge 3 3 2 5" xfId="12693" xr:uid="{00000000-0005-0000-0000-000092310000}"/>
    <cellStyle name="20% - uthevingsfarge 3 3 2 5 2" xfId="12694" xr:uid="{00000000-0005-0000-0000-000093310000}"/>
    <cellStyle name="20% - uthevingsfarge 3 3 2 5 2 2" xfId="12695" xr:uid="{00000000-0005-0000-0000-000094310000}"/>
    <cellStyle name="20% - uthevingsfarge 3 3 2 5 2 2 2" xfId="12696" xr:uid="{00000000-0005-0000-0000-000095310000}"/>
    <cellStyle name="20% - uthevingsfarge 3 3 2 5 2 2 2 2" xfId="12697" xr:uid="{00000000-0005-0000-0000-000096310000}"/>
    <cellStyle name="20% - uthevingsfarge 3 3 2 5 2 2 3" xfId="12698" xr:uid="{00000000-0005-0000-0000-000097310000}"/>
    <cellStyle name="20% - uthevingsfarge 3 3 2 5 2 3" xfId="12699" xr:uid="{00000000-0005-0000-0000-000098310000}"/>
    <cellStyle name="20% - uthevingsfarge 3 3 2 5 2 3 2" xfId="12700" xr:uid="{00000000-0005-0000-0000-000099310000}"/>
    <cellStyle name="20% - uthevingsfarge 3 3 2 5 2 4" xfId="12701" xr:uid="{00000000-0005-0000-0000-00009A310000}"/>
    <cellStyle name="20% - uthevingsfarge 3 3 2 5 3" xfId="12702" xr:uid="{00000000-0005-0000-0000-00009B310000}"/>
    <cellStyle name="20% - uthevingsfarge 3 3 2 5 3 2" xfId="12703" xr:uid="{00000000-0005-0000-0000-00009C310000}"/>
    <cellStyle name="20% - uthevingsfarge 3 3 2 5 3 2 2" xfId="12704" xr:uid="{00000000-0005-0000-0000-00009D310000}"/>
    <cellStyle name="20% - uthevingsfarge 3 3 2 5 3 3" xfId="12705" xr:uid="{00000000-0005-0000-0000-00009E310000}"/>
    <cellStyle name="20% - uthevingsfarge 3 3 2 5 4" xfId="12706" xr:uid="{00000000-0005-0000-0000-00009F310000}"/>
    <cellStyle name="20% - uthevingsfarge 3 3 2 5 4 2" xfId="12707" xr:uid="{00000000-0005-0000-0000-0000A0310000}"/>
    <cellStyle name="20% - uthevingsfarge 3 3 2 5 5" xfId="12708" xr:uid="{00000000-0005-0000-0000-0000A1310000}"/>
    <cellStyle name="20% - uthevingsfarge 3 3 2 5_Innskuddsdekning" xfId="12709" xr:uid="{00000000-0005-0000-0000-0000A2310000}"/>
    <cellStyle name="20% - uthevingsfarge 3 3 2 6" xfId="12710" xr:uid="{00000000-0005-0000-0000-0000A3310000}"/>
    <cellStyle name="20% - uthevingsfarge 3 3 2 6 2" xfId="12711" xr:uid="{00000000-0005-0000-0000-0000A4310000}"/>
    <cellStyle name="20% - uthevingsfarge 3 3 2 6 2 2" xfId="12712" xr:uid="{00000000-0005-0000-0000-0000A5310000}"/>
    <cellStyle name="20% - uthevingsfarge 3 3 2 6 2 2 2" xfId="12713" xr:uid="{00000000-0005-0000-0000-0000A6310000}"/>
    <cellStyle name="20% - uthevingsfarge 3 3 2 6 2 3" xfId="12714" xr:uid="{00000000-0005-0000-0000-0000A7310000}"/>
    <cellStyle name="20% - uthevingsfarge 3 3 2 6 3" xfId="12715" xr:uid="{00000000-0005-0000-0000-0000A8310000}"/>
    <cellStyle name="20% - uthevingsfarge 3 3 2 6 3 2" xfId="12716" xr:uid="{00000000-0005-0000-0000-0000A9310000}"/>
    <cellStyle name="20% - uthevingsfarge 3 3 2 6 4" xfId="12717" xr:uid="{00000000-0005-0000-0000-0000AA310000}"/>
    <cellStyle name="20% - uthevingsfarge 3 3 2 7" xfId="12718" xr:uid="{00000000-0005-0000-0000-0000AB310000}"/>
    <cellStyle name="20% - uthevingsfarge 3 3 2 7 2" xfId="12719" xr:uid="{00000000-0005-0000-0000-0000AC310000}"/>
    <cellStyle name="20% - uthevingsfarge 3 3 2 7 2 2" xfId="12720" xr:uid="{00000000-0005-0000-0000-0000AD310000}"/>
    <cellStyle name="20% - uthevingsfarge 3 3 2 7 3" xfId="12721" xr:uid="{00000000-0005-0000-0000-0000AE310000}"/>
    <cellStyle name="20% - uthevingsfarge 3 3 2 8" xfId="12722" xr:uid="{00000000-0005-0000-0000-0000AF310000}"/>
    <cellStyle name="20% - uthevingsfarge 3 3 2 8 2" xfId="12723" xr:uid="{00000000-0005-0000-0000-0000B0310000}"/>
    <cellStyle name="20% - uthevingsfarge 3 3 2 9" xfId="12724" xr:uid="{00000000-0005-0000-0000-0000B1310000}"/>
    <cellStyle name="20% - uthevingsfarge 3 3 2_3. Chng in credit spreads" xfId="12725" xr:uid="{00000000-0005-0000-0000-0000B2310000}"/>
    <cellStyle name="20% - uthevingsfarge 3 3 3" xfId="12726" xr:uid="{00000000-0005-0000-0000-0000B3310000}"/>
    <cellStyle name="20% - uthevingsfarge 3 3 3 10" xfId="12727" xr:uid="{00000000-0005-0000-0000-0000B4310000}"/>
    <cellStyle name="20% - uthevingsfarge 3 3 3 11" xfId="12728" xr:uid="{00000000-0005-0000-0000-0000B5310000}"/>
    <cellStyle name="20% - uthevingsfarge 3 3 3 2" xfId="12729" xr:uid="{00000000-0005-0000-0000-0000B6310000}"/>
    <cellStyle name="20% - uthevingsfarge 3 3 3 2 2" xfId="12730" xr:uid="{00000000-0005-0000-0000-0000B7310000}"/>
    <cellStyle name="20% - uthevingsfarge 3 3 3 2 2 2" xfId="12731" xr:uid="{00000000-0005-0000-0000-0000B8310000}"/>
    <cellStyle name="20% - uthevingsfarge 3 3 3 2 2 2 2" xfId="12732" xr:uid="{00000000-0005-0000-0000-0000B9310000}"/>
    <cellStyle name="20% - uthevingsfarge 3 3 3 2 2 2 2 2" xfId="12733" xr:uid="{00000000-0005-0000-0000-0000BA310000}"/>
    <cellStyle name="20% - uthevingsfarge 3 3 3 2 2 2 2 2 2" xfId="12734" xr:uid="{00000000-0005-0000-0000-0000BB310000}"/>
    <cellStyle name="20% - uthevingsfarge 3 3 3 2 2 2 2 2 2 2" xfId="12735" xr:uid="{00000000-0005-0000-0000-0000BC310000}"/>
    <cellStyle name="20% - uthevingsfarge 3 3 3 2 2 2 2 2 3" xfId="12736" xr:uid="{00000000-0005-0000-0000-0000BD310000}"/>
    <cellStyle name="20% - uthevingsfarge 3 3 3 2 2 2 2 3" xfId="12737" xr:uid="{00000000-0005-0000-0000-0000BE310000}"/>
    <cellStyle name="20% - uthevingsfarge 3 3 3 2 2 2 2 3 2" xfId="12738" xr:uid="{00000000-0005-0000-0000-0000BF310000}"/>
    <cellStyle name="20% - uthevingsfarge 3 3 3 2 2 2 2 4" xfId="12739" xr:uid="{00000000-0005-0000-0000-0000C0310000}"/>
    <cellStyle name="20% - uthevingsfarge 3 3 3 2 2 2 3" xfId="12740" xr:uid="{00000000-0005-0000-0000-0000C1310000}"/>
    <cellStyle name="20% - uthevingsfarge 3 3 3 2 2 2 3 2" xfId="12741" xr:uid="{00000000-0005-0000-0000-0000C2310000}"/>
    <cellStyle name="20% - uthevingsfarge 3 3 3 2 2 2 3 2 2" xfId="12742" xr:uid="{00000000-0005-0000-0000-0000C3310000}"/>
    <cellStyle name="20% - uthevingsfarge 3 3 3 2 2 2 3 3" xfId="12743" xr:uid="{00000000-0005-0000-0000-0000C4310000}"/>
    <cellStyle name="20% - uthevingsfarge 3 3 3 2 2 2 4" xfId="12744" xr:uid="{00000000-0005-0000-0000-0000C5310000}"/>
    <cellStyle name="20% - uthevingsfarge 3 3 3 2 2 2 4 2" xfId="12745" xr:uid="{00000000-0005-0000-0000-0000C6310000}"/>
    <cellStyle name="20% - uthevingsfarge 3 3 3 2 2 2 5" xfId="12746" xr:uid="{00000000-0005-0000-0000-0000C7310000}"/>
    <cellStyle name="20% - uthevingsfarge 3 3 3 2 2 2_Innskuddsdekning" xfId="12747" xr:uid="{00000000-0005-0000-0000-0000C8310000}"/>
    <cellStyle name="20% - uthevingsfarge 3 3 3 2 2 3" xfId="12748" xr:uid="{00000000-0005-0000-0000-0000C9310000}"/>
    <cellStyle name="20% - uthevingsfarge 3 3 3 2 2 3 2" xfId="12749" xr:uid="{00000000-0005-0000-0000-0000CA310000}"/>
    <cellStyle name="20% - uthevingsfarge 3 3 3 2 2 3 2 2" xfId="12750" xr:uid="{00000000-0005-0000-0000-0000CB310000}"/>
    <cellStyle name="20% - uthevingsfarge 3 3 3 2 2 3 2 2 2" xfId="12751" xr:uid="{00000000-0005-0000-0000-0000CC310000}"/>
    <cellStyle name="20% - uthevingsfarge 3 3 3 2 2 3 2 3" xfId="12752" xr:uid="{00000000-0005-0000-0000-0000CD310000}"/>
    <cellStyle name="20% - uthevingsfarge 3 3 3 2 2 3 3" xfId="12753" xr:uid="{00000000-0005-0000-0000-0000CE310000}"/>
    <cellStyle name="20% - uthevingsfarge 3 3 3 2 2 3 3 2" xfId="12754" xr:uid="{00000000-0005-0000-0000-0000CF310000}"/>
    <cellStyle name="20% - uthevingsfarge 3 3 3 2 2 3 4" xfId="12755" xr:uid="{00000000-0005-0000-0000-0000D0310000}"/>
    <cellStyle name="20% - uthevingsfarge 3 3 3 2 2 4" xfId="12756" xr:uid="{00000000-0005-0000-0000-0000D1310000}"/>
    <cellStyle name="20% - uthevingsfarge 3 3 3 2 2 4 2" xfId="12757" xr:uid="{00000000-0005-0000-0000-0000D2310000}"/>
    <cellStyle name="20% - uthevingsfarge 3 3 3 2 2 4 2 2" xfId="12758" xr:uid="{00000000-0005-0000-0000-0000D3310000}"/>
    <cellStyle name="20% - uthevingsfarge 3 3 3 2 2 4 3" xfId="12759" xr:uid="{00000000-0005-0000-0000-0000D4310000}"/>
    <cellStyle name="20% - uthevingsfarge 3 3 3 2 2 5" xfId="12760" xr:uid="{00000000-0005-0000-0000-0000D5310000}"/>
    <cellStyle name="20% - uthevingsfarge 3 3 3 2 2 5 2" xfId="12761" xr:uid="{00000000-0005-0000-0000-0000D6310000}"/>
    <cellStyle name="20% - uthevingsfarge 3 3 3 2 2 6" xfId="12762" xr:uid="{00000000-0005-0000-0000-0000D7310000}"/>
    <cellStyle name="20% - uthevingsfarge 3 3 3 2 2_3. Chng in credit spreads" xfId="12763" xr:uid="{00000000-0005-0000-0000-0000D8310000}"/>
    <cellStyle name="20% - uthevingsfarge 3 3 3 2 3" xfId="12764" xr:uid="{00000000-0005-0000-0000-0000D9310000}"/>
    <cellStyle name="20% - uthevingsfarge 3 3 3 2 3 2" xfId="12765" xr:uid="{00000000-0005-0000-0000-0000DA310000}"/>
    <cellStyle name="20% - uthevingsfarge 3 3 3 2 3 2 2" xfId="12766" xr:uid="{00000000-0005-0000-0000-0000DB310000}"/>
    <cellStyle name="20% - uthevingsfarge 3 3 3 2 3 2 2 2" xfId="12767" xr:uid="{00000000-0005-0000-0000-0000DC310000}"/>
    <cellStyle name="20% - uthevingsfarge 3 3 3 2 3 2 2 2 2" xfId="12768" xr:uid="{00000000-0005-0000-0000-0000DD310000}"/>
    <cellStyle name="20% - uthevingsfarge 3 3 3 2 3 2 2 2 2 2" xfId="12769" xr:uid="{00000000-0005-0000-0000-0000DE310000}"/>
    <cellStyle name="20% - uthevingsfarge 3 3 3 2 3 2 2 2 3" xfId="12770" xr:uid="{00000000-0005-0000-0000-0000DF310000}"/>
    <cellStyle name="20% - uthevingsfarge 3 3 3 2 3 2 2 3" xfId="12771" xr:uid="{00000000-0005-0000-0000-0000E0310000}"/>
    <cellStyle name="20% - uthevingsfarge 3 3 3 2 3 2 2 3 2" xfId="12772" xr:uid="{00000000-0005-0000-0000-0000E1310000}"/>
    <cellStyle name="20% - uthevingsfarge 3 3 3 2 3 2 2 4" xfId="12773" xr:uid="{00000000-0005-0000-0000-0000E2310000}"/>
    <cellStyle name="20% - uthevingsfarge 3 3 3 2 3 2 3" xfId="12774" xr:uid="{00000000-0005-0000-0000-0000E3310000}"/>
    <cellStyle name="20% - uthevingsfarge 3 3 3 2 3 2 3 2" xfId="12775" xr:uid="{00000000-0005-0000-0000-0000E4310000}"/>
    <cellStyle name="20% - uthevingsfarge 3 3 3 2 3 2 3 2 2" xfId="12776" xr:uid="{00000000-0005-0000-0000-0000E5310000}"/>
    <cellStyle name="20% - uthevingsfarge 3 3 3 2 3 2 3 3" xfId="12777" xr:uid="{00000000-0005-0000-0000-0000E6310000}"/>
    <cellStyle name="20% - uthevingsfarge 3 3 3 2 3 2 4" xfId="12778" xr:uid="{00000000-0005-0000-0000-0000E7310000}"/>
    <cellStyle name="20% - uthevingsfarge 3 3 3 2 3 2 4 2" xfId="12779" xr:uid="{00000000-0005-0000-0000-0000E8310000}"/>
    <cellStyle name="20% - uthevingsfarge 3 3 3 2 3 2 5" xfId="12780" xr:uid="{00000000-0005-0000-0000-0000E9310000}"/>
    <cellStyle name="20% - uthevingsfarge 3 3 3 2 3 2_Innskuddsdekning" xfId="12781" xr:uid="{00000000-0005-0000-0000-0000EA310000}"/>
    <cellStyle name="20% - uthevingsfarge 3 3 3 2 3 3" xfId="12782" xr:uid="{00000000-0005-0000-0000-0000EB310000}"/>
    <cellStyle name="20% - uthevingsfarge 3 3 3 2 3 3 2" xfId="12783" xr:uid="{00000000-0005-0000-0000-0000EC310000}"/>
    <cellStyle name="20% - uthevingsfarge 3 3 3 2 3 3 2 2" xfId="12784" xr:uid="{00000000-0005-0000-0000-0000ED310000}"/>
    <cellStyle name="20% - uthevingsfarge 3 3 3 2 3 3 2 2 2" xfId="12785" xr:uid="{00000000-0005-0000-0000-0000EE310000}"/>
    <cellStyle name="20% - uthevingsfarge 3 3 3 2 3 3 2 3" xfId="12786" xr:uid="{00000000-0005-0000-0000-0000EF310000}"/>
    <cellStyle name="20% - uthevingsfarge 3 3 3 2 3 3 3" xfId="12787" xr:uid="{00000000-0005-0000-0000-0000F0310000}"/>
    <cellStyle name="20% - uthevingsfarge 3 3 3 2 3 3 3 2" xfId="12788" xr:uid="{00000000-0005-0000-0000-0000F1310000}"/>
    <cellStyle name="20% - uthevingsfarge 3 3 3 2 3 3 4" xfId="12789" xr:uid="{00000000-0005-0000-0000-0000F2310000}"/>
    <cellStyle name="20% - uthevingsfarge 3 3 3 2 3 4" xfId="12790" xr:uid="{00000000-0005-0000-0000-0000F3310000}"/>
    <cellStyle name="20% - uthevingsfarge 3 3 3 2 3 4 2" xfId="12791" xr:uid="{00000000-0005-0000-0000-0000F4310000}"/>
    <cellStyle name="20% - uthevingsfarge 3 3 3 2 3 4 2 2" xfId="12792" xr:uid="{00000000-0005-0000-0000-0000F5310000}"/>
    <cellStyle name="20% - uthevingsfarge 3 3 3 2 3 4 3" xfId="12793" xr:uid="{00000000-0005-0000-0000-0000F6310000}"/>
    <cellStyle name="20% - uthevingsfarge 3 3 3 2 3 5" xfId="12794" xr:uid="{00000000-0005-0000-0000-0000F7310000}"/>
    <cellStyle name="20% - uthevingsfarge 3 3 3 2 3 5 2" xfId="12795" xr:uid="{00000000-0005-0000-0000-0000F8310000}"/>
    <cellStyle name="20% - uthevingsfarge 3 3 3 2 3 6" xfId="12796" xr:uid="{00000000-0005-0000-0000-0000F9310000}"/>
    <cellStyle name="20% - uthevingsfarge 3 3 3 2 3_3. Chng in credit spreads" xfId="12797" xr:uid="{00000000-0005-0000-0000-0000FA310000}"/>
    <cellStyle name="20% - uthevingsfarge 3 3 3 2 4" xfId="12798" xr:uid="{00000000-0005-0000-0000-0000FB310000}"/>
    <cellStyle name="20% - uthevingsfarge 3 3 3 2 4 2" xfId="12799" xr:uid="{00000000-0005-0000-0000-0000FC310000}"/>
    <cellStyle name="20% - uthevingsfarge 3 3 3 2 4 2 2" xfId="12800" xr:uid="{00000000-0005-0000-0000-0000FD310000}"/>
    <cellStyle name="20% - uthevingsfarge 3 3 3 2 4 2 2 2" xfId="12801" xr:uid="{00000000-0005-0000-0000-0000FE310000}"/>
    <cellStyle name="20% - uthevingsfarge 3 3 3 2 4 2 2 2 2" xfId="12802" xr:uid="{00000000-0005-0000-0000-0000FF310000}"/>
    <cellStyle name="20% - uthevingsfarge 3 3 3 2 4 2 2 3" xfId="12803" xr:uid="{00000000-0005-0000-0000-000000320000}"/>
    <cellStyle name="20% - uthevingsfarge 3 3 3 2 4 2 3" xfId="12804" xr:uid="{00000000-0005-0000-0000-000001320000}"/>
    <cellStyle name="20% - uthevingsfarge 3 3 3 2 4 2 3 2" xfId="12805" xr:uid="{00000000-0005-0000-0000-000002320000}"/>
    <cellStyle name="20% - uthevingsfarge 3 3 3 2 4 2 4" xfId="12806" xr:uid="{00000000-0005-0000-0000-000003320000}"/>
    <cellStyle name="20% - uthevingsfarge 3 3 3 2 4 3" xfId="12807" xr:uid="{00000000-0005-0000-0000-000004320000}"/>
    <cellStyle name="20% - uthevingsfarge 3 3 3 2 4 3 2" xfId="12808" xr:uid="{00000000-0005-0000-0000-000005320000}"/>
    <cellStyle name="20% - uthevingsfarge 3 3 3 2 4 3 2 2" xfId="12809" xr:uid="{00000000-0005-0000-0000-000006320000}"/>
    <cellStyle name="20% - uthevingsfarge 3 3 3 2 4 3 3" xfId="12810" xr:uid="{00000000-0005-0000-0000-000007320000}"/>
    <cellStyle name="20% - uthevingsfarge 3 3 3 2 4 4" xfId="12811" xr:uid="{00000000-0005-0000-0000-000008320000}"/>
    <cellStyle name="20% - uthevingsfarge 3 3 3 2 4 4 2" xfId="12812" xr:uid="{00000000-0005-0000-0000-000009320000}"/>
    <cellStyle name="20% - uthevingsfarge 3 3 3 2 4 5" xfId="12813" xr:uid="{00000000-0005-0000-0000-00000A320000}"/>
    <cellStyle name="20% - uthevingsfarge 3 3 3 2 4_Innskuddsdekning" xfId="12814" xr:uid="{00000000-0005-0000-0000-00000B320000}"/>
    <cellStyle name="20% - uthevingsfarge 3 3 3 2 5" xfId="12815" xr:uid="{00000000-0005-0000-0000-00000C320000}"/>
    <cellStyle name="20% - uthevingsfarge 3 3 3 2 5 2" xfId="12816" xr:uid="{00000000-0005-0000-0000-00000D320000}"/>
    <cellStyle name="20% - uthevingsfarge 3 3 3 2 5 2 2" xfId="12817" xr:uid="{00000000-0005-0000-0000-00000E320000}"/>
    <cellStyle name="20% - uthevingsfarge 3 3 3 2 5 2 2 2" xfId="12818" xr:uid="{00000000-0005-0000-0000-00000F320000}"/>
    <cellStyle name="20% - uthevingsfarge 3 3 3 2 5 2 3" xfId="12819" xr:uid="{00000000-0005-0000-0000-000010320000}"/>
    <cellStyle name="20% - uthevingsfarge 3 3 3 2 5 3" xfId="12820" xr:uid="{00000000-0005-0000-0000-000011320000}"/>
    <cellStyle name="20% - uthevingsfarge 3 3 3 2 5 3 2" xfId="12821" xr:uid="{00000000-0005-0000-0000-000012320000}"/>
    <cellStyle name="20% - uthevingsfarge 3 3 3 2 5 4" xfId="12822" xr:uid="{00000000-0005-0000-0000-000013320000}"/>
    <cellStyle name="20% - uthevingsfarge 3 3 3 2 6" xfId="12823" xr:uid="{00000000-0005-0000-0000-000014320000}"/>
    <cellStyle name="20% - uthevingsfarge 3 3 3 2 6 2" xfId="12824" xr:uid="{00000000-0005-0000-0000-000015320000}"/>
    <cellStyle name="20% - uthevingsfarge 3 3 3 2 6 2 2" xfId="12825" xr:uid="{00000000-0005-0000-0000-000016320000}"/>
    <cellStyle name="20% - uthevingsfarge 3 3 3 2 6 3" xfId="12826" xr:uid="{00000000-0005-0000-0000-000017320000}"/>
    <cellStyle name="20% - uthevingsfarge 3 3 3 2 7" xfId="12827" xr:uid="{00000000-0005-0000-0000-000018320000}"/>
    <cellStyle name="20% - uthevingsfarge 3 3 3 2 7 2" xfId="12828" xr:uid="{00000000-0005-0000-0000-000019320000}"/>
    <cellStyle name="20% - uthevingsfarge 3 3 3 2 8" xfId="12829" xr:uid="{00000000-0005-0000-0000-00001A320000}"/>
    <cellStyle name="20% - uthevingsfarge 3 3 3 2_3. Chng in credit spreads" xfId="12830" xr:uid="{00000000-0005-0000-0000-00001B320000}"/>
    <cellStyle name="20% - uthevingsfarge 3 3 3 3" xfId="12831" xr:uid="{00000000-0005-0000-0000-00001C320000}"/>
    <cellStyle name="20% - uthevingsfarge 3 3 3 3 2" xfId="12832" xr:uid="{00000000-0005-0000-0000-00001D320000}"/>
    <cellStyle name="20% - uthevingsfarge 3 3 3 3 2 2" xfId="12833" xr:uid="{00000000-0005-0000-0000-00001E320000}"/>
    <cellStyle name="20% - uthevingsfarge 3 3 3 3 2 2 2" xfId="12834" xr:uid="{00000000-0005-0000-0000-00001F320000}"/>
    <cellStyle name="20% - uthevingsfarge 3 3 3 3 2 2 2 2" xfId="12835" xr:uid="{00000000-0005-0000-0000-000020320000}"/>
    <cellStyle name="20% - uthevingsfarge 3 3 3 3 2 2 2 2 2" xfId="12836" xr:uid="{00000000-0005-0000-0000-000021320000}"/>
    <cellStyle name="20% - uthevingsfarge 3 3 3 3 2 2 2 3" xfId="12837" xr:uid="{00000000-0005-0000-0000-000022320000}"/>
    <cellStyle name="20% - uthevingsfarge 3 3 3 3 2 2 3" xfId="12838" xr:uid="{00000000-0005-0000-0000-000023320000}"/>
    <cellStyle name="20% - uthevingsfarge 3 3 3 3 2 2 3 2" xfId="12839" xr:uid="{00000000-0005-0000-0000-000024320000}"/>
    <cellStyle name="20% - uthevingsfarge 3 3 3 3 2 2 4" xfId="12840" xr:uid="{00000000-0005-0000-0000-000025320000}"/>
    <cellStyle name="20% - uthevingsfarge 3 3 3 3 2 3" xfId="12841" xr:uid="{00000000-0005-0000-0000-000026320000}"/>
    <cellStyle name="20% - uthevingsfarge 3 3 3 3 2 3 2" xfId="12842" xr:uid="{00000000-0005-0000-0000-000027320000}"/>
    <cellStyle name="20% - uthevingsfarge 3 3 3 3 2 3 2 2" xfId="12843" xr:uid="{00000000-0005-0000-0000-000028320000}"/>
    <cellStyle name="20% - uthevingsfarge 3 3 3 3 2 3 3" xfId="12844" xr:uid="{00000000-0005-0000-0000-000029320000}"/>
    <cellStyle name="20% - uthevingsfarge 3 3 3 3 2 4" xfId="12845" xr:uid="{00000000-0005-0000-0000-00002A320000}"/>
    <cellStyle name="20% - uthevingsfarge 3 3 3 3 2 4 2" xfId="12846" xr:uid="{00000000-0005-0000-0000-00002B320000}"/>
    <cellStyle name="20% - uthevingsfarge 3 3 3 3 2 5" xfId="12847" xr:uid="{00000000-0005-0000-0000-00002C320000}"/>
    <cellStyle name="20% - uthevingsfarge 3 3 3 3 2_Innskuddsdekning" xfId="12848" xr:uid="{00000000-0005-0000-0000-00002D320000}"/>
    <cellStyle name="20% - uthevingsfarge 3 3 3 3 3" xfId="12849" xr:uid="{00000000-0005-0000-0000-00002E320000}"/>
    <cellStyle name="20% - uthevingsfarge 3 3 3 3 3 2" xfId="12850" xr:uid="{00000000-0005-0000-0000-00002F320000}"/>
    <cellStyle name="20% - uthevingsfarge 3 3 3 3 3 2 2" xfId="12851" xr:uid="{00000000-0005-0000-0000-000030320000}"/>
    <cellStyle name="20% - uthevingsfarge 3 3 3 3 3 2 2 2" xfId="12852" xr:uid="{00000000-0005-0000-0000-000031320000}"/>
    <cellStyle name="20% - uthevingsfarge 3 3 3 3 3 2 3" xfId="12853" xr:uid="{00000000-0005-0000-0000-000032320000}"/>
    <cellStyle name="20% - uthevingsfarge 3 3 3 3 3 3" xfId="12854" xr:uid="{00000000-0005-0000-0000-000033320000}"/>
    <cellStyle name="20% - uthevingsfarge 3 3 3 3 3 3 2" xfId="12855" xr:uid="{00000000-0005-0000-0000-000034320000}"/>
    <cellStyle name="20% - uthevingsfarge 3 3 3 3 3 4" xfId="12856" xr:uid="{00000000-0005-0000-0000-000035320000}"/>
    <cellStyle name="20% - uthevingsfarge 3 3 3 3 4" xfId="12857" xr:uid="{00000000-0005-0000-0000-000036320000}"/>
    <cellStyle name="20% - uthevingsfarge 3 3 3 3 4 2" xfId="12858" xr:uid="{00000000-0005-0000-0000-000037320000}"/>
    <cellStyle name="20% - uthevingsfarge 3 3 3 3 4 2 2" xfId="12859" xr:uid="{00000000-0005-0000-0000-000038320000}"/>
    <cellStyle name="20% - uthevingsfarge 3 3 3 3 4 3" xfId="12860" xr:uid="{00000000-0005-0000-0000-000039320000}"/>
    <cellStyle name="20% - uthevingsfarge 3 3 3 3 5" xfId="12861" xr:uid="{00000000-0005-0000-0000-00003A320000}"/>
    <cellStyle name="20% - uthevingsfarge 3 3 3 3 5 2" xfId="12862" xr:uid="{00000000-0005-0000-0000-00003B320000}"/>
    <cellStyle name="20% - uthevingsfarge 3 3 3 3 6" xfId="12863" xr:uid="{00000000-0005-0000-0000-00003C320000}"/>
    <cellStyle name="20% - uthevingsfarge 3 3 3 3_3. Chng in credit spreads" xfId="12864" xr:uid="{00000000-0005-0000-0000-00003D320000}"/>
    <cellStyle name="20% - uthevingsfarge 3 3 3 4" xfId="12865" xr:uid="{00000000-0005-0000-0000-00003E320000}"/>
    <cellStyle name="20% - uthevingsfarge 3 3 3 4 2" xfId="12866" xr:uid="{00000000-0005-0000-0000-00003F320000}"/>
    <cellStyle name="20% - uthevingsfarge 3 3 3 4 2 2" xfId="12867" xr:uid="{00000000-0005-0000-0000-000040320000}"/>
    <cellStyle name="20% - uthevingsfarge 3 3 3 4 2 2 2" xfId="12868" xr:uid="{00000000-0005-0000-0000-000041320000}"/>
    <cellStyle name="20% - uthevingsfarge 3 3 3 4 2 2 2 2" xfId="12869" xr:uid="{00000000-0005-0000-0000-000042320000}"/>
    <cellStyle name="20% - uthevingsfarge 3 3 3 4 2 2 2 2 2" xfId="12870" xr:uid="{00000000-0005-0000-0000-000043320000}"/>
    <cellStyle name="20% - uthevingsfarge 3 3 3 4 2 2 2 3" xfId="12871" xr:uid="{00000000-0005-0000-0000-000044320000}"/>
    <cellStyle name="20% - uthevingsfarge 3 3 3 4 2 2 3" xfId="12872" xr:uid="{00000000-0005-0000-0000-000045320000}"/>
    <cellStyle name="20% - uthevingsfarge 3 3 3 4 2 2 3 2" xfId="12873" xr:uid="{00000000-0005-0000-0000-000046320000}"/>
    <cellStyle name="20% - uthevingsfarge 3 3 3 4 2 2 4" xfId="12874" xr:uid="{00000000-0005-0000-0000-000047320000}"/>
    <cellStyle name="20% - uthevingsfarge 3 3 3 4 2 3" xfId="12875" xr:uid="{00000000-0005-0000-0000-000048320000}"/>
    <cellStyle name="20% - uthevingsfarge 3 3 3 4 2 3 2" xfId="12876" xr:uid="{00000000-0005-0000-0000-000049320000}"/>
    <cellStyle name="20% - uthevingsfarge 3 3 3 4 2 3 2 2" xfId="12877" xr:uid="{00000000-0005-0000-0000-00004A320000}"/>
    <cellStyle name="20% - uthevingsfarge 3 3 3 4 2 3 3" xfId="12878" xr:uid="{00000000-0005-0000-0000-00004B320000}"/>
    <cellStyle name="20% - uthevingsfarge 3 3 3 4 2 4" xfId="12879" xr:uid="{00000000-0005-0000-0000-00004C320000}"/>
    <cellStyle name="20% - uthevingsfarge 3 3 3 4 2 4 2" xfId="12880" xr:uid="{00000000-0005-0000-0000-00004D320000}"/>
    <cellStyle name="20% - uthevingsfarge 3 3 3 4 2 5" xfId="12881" xr:uid="{00000000-0005-0000-0000-00004E320000}"/>
    <cellStyle name="20% - uthevingsfarge 3 3 3 4 2_Innskuddsdekning" xfId="12882" xr:uid="{00000000-0005-0000-0000-00004F320000}"/>
    <cellStyle name="20% - uthevingsfarge 3 3 3 4 3" xfId="12883" xr:uid="{00000000-0005-0000-0000-000050320000}"/>
    <cellStyle name="20% - uthevingsfarge 3 3 3 4 3 2" xfId="12884" xr:uid="{00000000-0005-0000-0000-000051320000}"/>
    <cellStyle name="20% - uthevingsfarge 3 3 3 4 3 2 2" xfId="12885" xr:uid="{00000000-0005-0000-0000-000052320000}"/>
    <cellStyle name="20% - uthevingsfarge 3 3 3 4 3 2 2 2" xfId="12886" xr:uid="{00000000-0005-0000-0000-000053320000}"/>
    <cellStyle name="20% - uthevingsfarge 3 3 3 4 3 2 3" xfId="12887" xr:uid="{00000000-0005-0000-0000-000054320000}"/>
    <cellStyle name="20% - uthevingsfarge 3 3 3 4 3 3" xfId="12888" xr:uid="{00000000-0005-0000-0000-000055320000}"/>
    <cellStyle name="20% - uthevingsfarge 3 3 3 4 3 3 2" xfId="12889" xr:uid="{00000000-0005-0000-0000-000056320000}"/>
    <cellStyle name="20% - uthevingsfarge 3 3 3 4 3 4" xfId="12890" xr:uid="{00000000-0005-0000-0000-000057320000}"/>
    <cellStyle name="20% - uthevingsfarge 3 3 3 4 4" xfId="12891" xr:uid="{00000000-0005-0000-0000-000058320000}"/>
    <cellStyle name="20% - uthevingsfarge 3 3 3 4 4 2" xfId="12892" xr:uid="{00000000-0005-0000-0000-000059320000}"/>
    <cellStyle name="20% - uthevingsfarge 3 3 3 4 4 2 2" xfId="12893" xr:uid="{00000000-0005-0000-0000-00005A320000}"/>
    <cellStyle name="20% - uthevingsfarge 3 3 3 4 4 3" xfId="12894" xr:uid="{00000000-0005-0000-0000-00005B320000}"/>
    <cellStyle name="20% - uthevingsfarge 3 3 3 4 5" xfId="12895" xr:uid="{00000000-0005-0000-0000-00005C320000}"/>
    <cellStyle name="20% - uthevingsfarge 3 3 3 4 5 2" xfId="12896" xr:uid="{00000000-0005-0000-0000-00005D320000}"/>
    <cellStyle name="20% - uthevingsfarge 3 3 3 4 6" xfId="12897" xr:uid="{00000000-0005-0000-0000-00005E320000}"/>
    <cellStyle name="20% - uthevingsfarge 3 3 3 4_3. Chng in credit spreads" xfId="12898" xr:uid="{00000000-0005-0000-0000-00005F320000}"/>
    <cellStyle name="20% - uthevingsfarge 3 3 3 5" xfId="12899" xr:uid="{00000000-0005-0000-0000-000060320000}"/>
    <cellStyle name="20% - uthevingsfarge 3 3 3 5 2" xfId="12900" xr:uid="{00000000-0005-0000-0000-000061320000}"/>
    <cellStyle name="20% - uthevingsfarge 3 3 3 5 2 2" xfId="12901" xr:uid="{00000000-0005-0000-0000-000062320000}"/>
    <cellStyle name="20% - uthevingsfarge 3 3 3 5 2 2 2" xfId="12902" xr:uid="{00000000-0005-0000-0000-000063320000}"/>
    <cellStyle name="20% - uthevingsfarge 3 3 3 5 2 2 2 2" xfId="12903" xr:uid="{00000000-0005-0000-0000-000064320000}"/>
    <cellStyle name="20% - uthevingsfarge 3 3 3 5 2 2 3" xfId="12904" xr:uid="{00000000-0005-0000-0000-000065320000}"/>
    <cellStyle name="20% - uthevingsfarge 3 3 3 5 2 3" xfId="12905" xr:uid="{00000000-0005-0000-0000-000066320000}"/>
    <cellStyle name="20% - uthevingsfarge 3 3 3 5 2 3 2" xfId="12906" xr:uid="{00000000-0005-0000-0000-000067320000}"/>
    <cellStyle name="20% - uthevingsfarge 3 3 3 5 2 4" xfId="12907" xr:uid="{00000000-0005-0000-0000-000068320000}"/>
    <cellStyle name="20% - uthevingsfarge 3 3 3 5 3" xfId="12908" xr:uid="{00000000-0005-0000-0000-000069320000}"/>
    <cellStyle name="20% - uthevingsfarge 3 3 3 5 3 2" xfId="12909" xr:uid="{00000000-0005-0000-0000-00006A320000}"/>
    <cellStyle name="20% - uthevingsfarge 3 3 3 5 3 2 2" xfId="12910" xr:uid="{00000000-0005-0000-0000-00006B320000}"/>
    <cellStyle name="20% - uthevingsfarge 3 3 3 5 3 3" xfId="12911" xr:uid="{00000000-0005-0000-0000-00006C320000}"/>
    <cellStyle name="20% - uthevingsfarge 3 3 3 5 4" xfId="12912" xr:uid="{00000000-0005-0000-0000-00006D320000}"/>
    <cellStyle name="20% - uthevingsfarge 3 3 3 5 4 2" xfId="12913" xr:uid="{00000000-0005-0000-0000-00006E320000}"/>
    <cellStyle name="20% - uthevingsfarge 3 3 3 5 5" xfId="12914" xr:uid="{00000000-0005-0000-0000-00006F320000}"/>
    <cellStyle name="20% - uthevingsfarge 3 3 3 5_Innskuddsdekning" xfId="12915" xr:uid="{00000000-0005-0000-0000-000070320000}"/>
    <cellStyle name="20% - uthevingsfarge 3 3 3 6" xfId="12916" xr:uid="{00000000-0005-0000-0000-000071320000}"/>
    <cellStyle name="20% - uthevingsfarge 3 3 3 6 2" xfId="12917" xr:uid="{00000000-0005-0000-0000-000072320000}"/>
    <cellStyle name="20% - uthevingsfarge 3 3 3 6 2 2" xfId="12918" xr:uid="{00000000-0005-0000-0000-000073320000}"/>
    <cellStyle name="20% - uthevingsfarge 3 3 3 6 2 2 2" xfId="12919" xr:uid="{00000000-0005-0000-0000-000074320000}"/>
    <cellStyle name="20% - uthevingsfarge 3 3 3 6 2 3" xfId="12920" xr:uid="{00000000-0005-0000-0000-000075320000}"/>
    <cellStyle name="20% - uthevingsfarge 3 3 3 6 3" xfId="12921" xr:uid="{00000000-0005-0000-0000-000076320000}"/>
    <cellStyle name="20% - uthevingsfarge 3 3 3 6 3 2" xfId="12922" xr:uid="{00000000-0005-0000-0000-000077320000}"/>
    <cellStyle name="20% - uthevingsfarge 3 3 3 6 4" xfId="12923" xr:uid="{00000000-0005-0000-0000-000078320000}"/>
    <cellStyle name="20% - uthevingsfarge 3 3 3 7" xfId="12924" xr:uid="{00000000-0005-0000-0000-000079320000}"/>
    <cellStyle name="20% - uthevingsfarge 3 3 3 7 2" xfId="12925" xr:uid="{00000000-0005-0000-0000-00007A320000}"/>
    <cellStyle name="20% - uthevingsfarge 3 3 3 7 2 2" xfId="12926" xr:uid="{00000000-0005-0000-0000-00007B320000}"/>
    <cellStyle name="20% - uthevingsfarge 3 3 3 7 3" xfId="12927" xr:uid="{00000000-0005-0000-0000-00007C320000}"/>
    <cellStyle name="20% - uthevingsfarge 3 3 3 8" xfId="12928" xr:uid="{00000000-0005-0000-0000-00007D320000}"/>
    <cellStyle name="20% - uthevingsfarge 3 3 3 8 2" xfId="12929" xr:uid="{00000000-0005-0000-0000-00007E320000}"/>
    <cellStyle name="20% - uthevingsfarge 3 3 3 9" xfId="12930" xr:uid="{00000000-0005-0000-0000-00007F320000}"/>
    <cellStyle name="20% - uthevingsfarge 3 3 3_3. Chng in credit spreads" xfId="12931" xr:uid="{00000000-0005-0000-0000-000080320000}"/>
    <cellStyle name="20% - uthevingsfarge 3 3 4" xfId="12932" xr:uid="{00000000-0005-0000-0000-000081320000}"/>
    <cellStyle name="20% - uthevingsfarge 3 3 4 2" xfId="12933" xr:uid="{00000000-0005-0000-0000-000082320000}"/>
    <cellStyle name="20% - uthevingsfarge 3 3 4 2 2" xfId="12934" xr:uid="{00000000-0005-0000-0000-000083320000}"/>
    <cellStyle name="20% - uthevingsfarge 3 3 4 2 2 2" xfId="12935" xr:uid="{00000000-0005-0000-0000-000084320000}"/>
    <cellStyle name="20% - uthevingsfarge 3 3 4 2 2 2 2" xfId="12936" xr:uid="{00000000-0005-0000-0000-000085320000}"/>
    <cellStyle name="20% - uthevingsfarge 3 3 4 2 2 2 2 2" xfId="12937" xr:uid="{00000000-0005-0000-0000-000086320000}"/>
    <cellStyle name="20% - uthevingsfarge 3 3 4 2 2 2 2 2 2" xfId="12938" xr:uid="{00000000-0005-0000-0000-000087320000}"/>
    <cellStyle name="20% - uthevingsfarge 3 3 4 2 2 2 2 3" xfId="12939" xr:uid="{00000000-0005-0000-0000-000088320000}"/>
    <cellStyle name="20% - uthevingsfarge 3 3 4 2 2 2 3" xfId="12940" xr:uid="{00000000-0005-0000-0000-000089320000}"/>
    <cellStyle name="20% - uthevingsfarge 3 3 4 2 2 2 3 2" xfId="12941" xr:uid="{00000000-0005-0000-0000-00008A320000}"/>
    <cellStyle name="20% - uthevingsfarge 3 3 4 2 2 2 4" xfId="12942" xr:uid="{00000000-0005-0000-0000-00008B320000}"/>
    <cellStyle name="20% - uthevingsfarge 3 3 4 2 2 3" xfId="12943" xr:uid="{00000000-0005-0000-0000-00008C320000}"/>
    <cellStyle name="20% - uthevingsfarge 3 3 4 2 2 3 2" xfId="12944" xr:uid="{00000000-0005-0000-0000-00008D320000}"/>
    <cellStyle name="20% - uthevingsfarge 3 3 4 2 2 3 2 2" xfId="12945" xr:uid="{00000000-0005-0000-0000-00008E320000}"/>
    <cellStyle name="20% - uthevingsfarge 3 3 4 2 2 3 3" xfId="12946" xr:uid="{00000000-0005-0000-0000-00008F320000}"/>
    <cellStyle name="20% - uthevingsfarge 3 3 4 2 2 4" xfId="12947" xr:uid="{00000000-0005-0000-0000-000090320000}"/>
    <cellStyle name="20% - uthevingsfarge 3 3 4 2 2 4 2" xfId="12948" xr:uid="{00000000-0005-0000-0000-000091320000}"/>
    <cellStyle name="20% - uthevingsfarge 3 3 4 2 2 5" xfId="12949" xr:uid="{00000000-0005-0000-0000-000092320000}"/>
    <cellStyle name="20% - uthevingsfarge 3 3 4 2 2_Innskuddsdekning" xfId="12950" xr:uid="{00000000-0005-0000-0000-000093320000}"/>
    <cellStyle name="20% - uthevingsfarge 3 3 4 2 3" xfId="12951" xr:uid="{00000000-0005-0000-0000-000094320000}"/>
    <cellStyle name="20% - uthevingsfarge 3 3 4 2 3 2" xfId="12952" xr:uid="{00000000-0005-0000-0000-000095320000}"/>
    <cellStyle name="20% - uthevingsfarge 3 3 4 2 3 2 2" xfId="12953" xr:uid="{00000000-0005-0000-0000-000096320000}"/>
    <cellStyle name="20% - uthevingsfarge 3 3 4 2 3 2 2 2" xfId="12954" xr:uid="{00000000-0005-0000-0000-000097320000}"/>
    <cellStyle name="20% - uthevingsfarge 3 3 4 2 3 2 3" xfId="12955" xr:uid="{00000000-0005-0000-0000-000098320000}"/>
    <cellStyle name="20% - uthevingsfarge 3 3 4 2 3 3" xfId="12956" xr:uid="{00000000-0005-0000-0000-000099320000}"/>
    <cellStyle name="20% - uthevingsfarge 3 3 4 2 3 3 2" xfId="12957" xr:uid="{00000000-0005-0000-0000-00009A320000}"/>
    <cellStyle name="20% - uthevingsfarge 3 3 4 2 3 4" xfId="12958" xr:uid="{00000000-0005-0000-0000-00009B320000}"/>
    <cellStyle name="20% - uthevingsfarge 3 3 4 2 4" xfId="12959" xr:uid="{00000000-0005-0000-0000-00009C320000}"/>
    <cellStyle name="20% - uthevingsfarge 3 3 4 2 4 2" xfId="12960" xr:uid="{00000000-0005-0000-0000-00009D320000}"/>
    <cellStyle name="20% - uthevingsfarge 3 3 4 2 4 2 2" xfId="12961" xr:uid="{00000000-0005-0000-0000-00009E320000}"/>
    <cellStyle name="20% - uthevingsfarge 3 3 4 2 4 3" xfId="12962" xr:uid="{00000000-0005-0000-0000-00009F320000}"/>
    <cellStyle name="20% - uthevingsfarge 3 3 4 2 5" xfId="12963" xr:uid="{00000000-0005-0000-0000-0000A0320000}"/>
    <cellStyle name="20% - uthevingsfarge 3 3 4 2 5 2" xfId="12964" xr:uid="{00000000-0005-0000-0000-0000A1320000}"/>
    <cellStyle name="20% - uthevingsfarge 3 3 4 2 6" xfId="12965" xr:uid="{00000000-0005-0000-0000-0000A2320000}"/>
    <cellStyle name="20% - uthevingsfarge 3 3 4 2_3. Chng in credit spreads" xfId="12966" xr:uid="{00000000-0005-0000-0000-0000A3320000}"/>
    <cellStyle name="20% - uthevingsfarge 3 3 4 3" xfId="12967" xr:uid="{00000000-0005-0000-0000-0000A4320000}"/>
    <cellStyle name="20% - uthevingsfarge 3 3 4 3 2" xfId="12968" xr:uid="{00000000-0005-0000-0000-0000A5320000}"/>
    <cellStyle name="20% - uthevingsfarge 3 3 4 3 2 2" xfId="12969" xr:uid="{00000000-0005-0000-0000-0000A6320000}"/>
    <cellStyle name="20% - uthevingsfarge 3 3 4 3 2 2 2" xfId="12970" xr:uid="{00000000-0005-0000-0000-0000A7320000}"/>
    <cellStyle name="20% - uthevingsfarge 3 3 4 3 2 2 2 2" xfId="12971" xr:uid="{00000000-0005-0000-0000-0000A8320000}"/>
    <cellStyle name="20% - uthevingsfarge 3 3 4 3 2 2 2 2 2" xfId="12972" xr:uid="{00000000-0005-0000-0000-0000A9320000}"/>
    <cellStyle name="20% - uthevingsfarge 3 3 4 3 2 2 2 3" xfId="12973" xr:uid="{00000000-0005-0000-0000-0000AA320000}"/>
    <cellStyle name="20% - uthevingsfarge 3 3 4 3 2 2 3" xfId="12974" xr:uid="{00000000-0005-0000-0000-0000AB320000}"/>
    <cellStyle name="20% - uthevingsfarge 3 3 4 3 2 2 3 2" xfId="12975" xr:uid="{00000000-0005-0000-0000-0000AC320000}"/>
    <cellStyle name="20% - uthevingsfarge 3 3 4 3 2 2 4" xfId="12976" xr:uid="{00000000-0005-0000-0000-0000AD320000}"/>
    <cellStyle name="20% - uthevingsfarge 3 3 4 3 2 3" xfId="12977" xr:uid="{00000000-0005-0000-0000-0000AE320000}"/>
    <cellStyle name="20% - uthevingsfarge 3 3 4 3 2 3 2" xfId="12978" xr:uid="{00000000-0005-0000-0000-0000AF320000}"/>
    <cellStyle name="20% - uthevingsfarge 3 3 4 3 2 3 2 2" xfId="12979" xr:uid="{00000000-0005-0000-0000-0000B0320000}"/>
    <cellStyle name="20% - uthevingsfarge 3 3 4 3 2 3 3" xfId="12980" xr:uid="{00000000-0005-0000-0000-0000B1320000}"/>
    <cellStyle name="20% - uthevingsfarge 3 3 4 3 2 4" xfId="12981" xr:uid="{00000000-0005-0000-0000-0000B2320000}"/>
    <cellStyle name="20% - uthevingsfarge 3 3 4 3 2 4 2" xfId="12982" xr:uid="{00000000-0005-0000-0000-0000B3320000}"/>
    <cellStyle name="20% - uthevingsfarge 3 3 4 3 2 5" xfId="12983" xr:uid="{00000000-0005-0000-0000-0000B4320000}"/>
    <cellStyle name="20% - uthevingsfarge 3 3 4 3 2_Innskuddsdekning" xfId="12984" xr:uid="{00000000-0005-0000-0000-0000B5320000}"/>
    <cellStyle name="20% - uthevingsfarge 3 3 4 3 3" xfId="12985" xr:uid="{00000000-0005-0000-0000-0000B6320000}"/>
    <cellStyle name="20% - uthevingsfarge 3 3 4 3 3 2" xfId="12986" xr:uid="{00000000-0005-0000-0000-0000B7320000}"/>
    <cellStyle name="20% - uthevingsfarge 3 3 4 3 3 2 2" xfId="12987" xr:uid="{00000000-0005-0000-0000-0000B8320000}"/>
    <cellStyle name="20% - uthevingsfarge 3 3 4 3 3 2 2 2" xfId="12988" xr:uid="{00000000-0005-0000-0000-0000B9320000}"/>
    <cellStyle name="20% - uthevingsfarge 3 3 4 3 3 2 3" xfId="12989" xr:uid="{00000000-0005-0000-0000-0000BA320000}"/>
    <cellStyle name="20% - uthevingsfarge 3 3 4 3 3 3" xfId="12990" xr:uid="{00000000-0005-0000-0000-0000BB320000}"/>
    <cellStyle name="20% - uthevingsfarge 3 3 4 3 3 3 2" xfId="12991" xr:uid="{00000000-0005-0000-0000-0000BC320000}"/>
    <cellStyle name="20% - uthevingsfarge 3 3 4 3 3 4" xfId="12992" xr:uid="{00000000-0005-0000-0000-0000BD320000}"/>
    <cellStyle name="20% - uthevingsfarge 3 3 4 3 4" xfId="12993" xr:uid="{00000000-0005-0000-0000-0000BE320000}"/>
    <cellStyle name="20% - uthevingsfarge 3 3 4 3 4 2" xfId="12994" xr:uid="{00000000-0005-0000-0000-0000BF320000}"/>
    <cellStyle name="20% - uthevingsfarge 3 3 4 3 4 2 2" xfId="12995" xr:uid="{00000000-0005-0000-0000-0000C0320000}"/>
    <cellStyle name="20% - uthevingsfarge 3 3 4 3 4 3" xfId="12996" xr:uid="{00000000-0005-0000-0000-0000C1320000}"/>
    <cellStyle name="20% - uthevingsfarge 3 3 4 3 5" xfId="12997" xr:uid="{00000000-0005-0000-0000-0000C2320000}"/>
    <cellStyle name="20% - uthevingsfarge 3 3 4 3 5 2" xfId="12998" xr:uid="{00000000-0005-0000-0000-0000C3320000}"/>
    <cellStyle name="20% - uthevingsfarge 3 3 4 3 6" xfId="12999" xr:uid="{00000000-0005-0000-0000-0000C4320000}"/>
    <cellStyle name="20% - uthevingsfarge 3 3 4 3_3. Chng in credit spreads" xfId="13000" xr:uid="{00000000-0005-0000-0000-0000C5320000}"/>
    <cellStyle name="20% - uthevingsfarge 3 3 4 4" xfId="13001" xr:uid="{00000000-0005-0000-0000-0000C6320000}"/>
    <cellStyle name="20% - uthevingsfarge 3 3 4 4 2" xfId="13002" xr:uid="{00000000-0005-0000-0000-0000C7320000}"/>
    <cellStyle name="20% - uthevingsfarge 3 3 4 4 2 2" xfId="13003" xr:uid="{00000000-0005-0000-0000-0000C8320000}"/>
    <cellStyle name="20% - uthevingsfarge 3 3 4 4 2 2 2" xfId="13004" xr:uid="{00000000-0005-0000-0000-0000C9320000}"/>
    <cellStyle name="20% - uthevingsfarge 3 3 4 4 2 2 2 2" xfId="13005" xr:uid="{00000000-0005-0000-0000-0000CA320000}"/>
    <cellStyle name="20% - uthevingsfarge 3 3 4 4 2 2 3" xfId="13006" xr:uid="{00000000-0005-0000-0000-0000CB320000}"/>
    <cellStyle name="20% - uthevingsfarge 3 3 4 4 2 3" xfId="13007" xr:uid="{00000000-0005-0000-0000-0000CC320000}"/>
    <cellStyle name="20% - uthevingsfarge 3 3 4 4 2 3 2" xfId="13008" xr:uid="{00000000-0005-0000-0000-0000CD320000}"/>
    <cellStyle name="20% - uthevingsfarge 3 3 4 4 2 4" xfId="13009" xr:uid="{00000000-0005-0000-0000-0000CE320000}"/>
    <cellStyle name="20% - uthevingsfarge 3 3 4 4 3" xfId="13010" xr:uid="{00000000-0005-0000-0000-0000CF320000}"/>
    <cellStyle name="20% - uthevingsfarge 3 3 4 4 3 2" xfId="13011" xr:uid="{00000000-0005-0000-0000-0000D0320000}"/>
    <cellStyle name="20% - uthevingsfarge 3 3 4 4 3 2 2" xfId="13012" xr:uid="{00000000-0005-0000-0000-0000D1320000}"/>
    <cellStyle name="20% - uthevingsfarge 3 3 4 4 3 3" xfId="13013" xr:uid="{00000000-0005-0000-0000-0000D2320000}"/>
    <cellStyle name="20% - uthevingsfarge 3 3 4 4 4" xfId="13014" xr:uid="{00000000-0005-0000-0000-0000D3320000}"/>
    <cellStyle name="20% - uthevingsfarge 3 3 4 4 4 2" xfId="13015" xr:uid="{00000000-0005-0000-0000-0000D4320000}"/>
    <cellStyle name="20% - uthevingsfarge 3 3 4 4 5" xfId="13016" xr:uid="{00000000-0005-0000-0000-0000D5320000}"/>
    <cellStyle name="20% - uthevingsfarge 3 3 4 4_Innskuddsdekning" xfId="13017" xr:uid="{00000000-0005-0000-0000-0000D6320000}"/>
    <cellStyle name="20% - uthevingsfarge 3 3 4 5" xfId="13018" xr:uid="{00000000-0005-0000-0000-0000D7320000}"/>
    <cellStyle name="20% - uthevingsfarge 3 3 4 5 2" xfId="13019" xr:uid="{00000000-0005-0000-0000-0000D8320000}"/>
    <cellStyle name="20% - uthevingsfarge 3 3 4 5 2 2" xfId="13020" xr:uid="{00000000-0005-0000-0000-0000D9320000}"/>
    <cellStyle name="20% - uthevingsfarge 3 3 4 5 2 2 2" xfId="13021" xr:uid="{00000000-0005-0000-0000-0000DA320000}"/>
    <cellStyle name="20% - uthevingsfarge 3 3 4 5 2 3" xfId="13022" xr:uid="{00000000-0005-0000-0000-0000DB320000}"/>
    <cellStyle name="20% - uthevingsfarge 3 3 4 5 3" xfId="13023" xr:uid="{00000000-0005-0000-0000-0000DC320000}"/>
    <cellStyle name="20% - uthevingsfarge 3 3 4 5 3 2" xfId="13024" xr:uid="{00000000-0005-0000-0000-0000DD320000}"/>
    <cellStyle name="20% - uthevingsfarge 3 3 4 5 4" xfId="13025" xr:uid="{00000000-0005-0000-0000-0000DE320000}"/>
    <cellStyle name="20% - uthevingsfarge 3 3 4 6" xfId="13026" xr:uid="{00000000-0005-0000-0000-0000DF320000}"/>
    <cellStyle name="20% - uthevingsfarge 3 3 4 6 2" xfId="13027" xr:uid="{00000000-0005-0000-0000-0000E0320000}"/>
    <cellStyle name="20% - uthevingsfarge 3 3 4 6 2 2" xfId="13028" xr:uid="{00000000-0005-0000-0000-0000E1320000}"/>
    <cellStyle name="20% - uthevingsfarge 3 3 4 6 3" xfId="13029" xr:uid="{00000000-0005-0000-0000-0000E2320000}"/>
    <cellStyle name="20% - uthevingsfarge 3 3 4 7" xfId="13030" xr:uid="{00000000-0005-0000-0000-0000E3320000}"/>
    <cellStyle name="20% - uthevingsfarge 3 3 4 7 2" xfId="13031" xr:uid="{00000000-0005-0000-0000-0000E4320000}"/>
    <cellStyle name="20% - uthevingsfarge 3 3 4 8" xfId="13032" xr:uid="{00000000-0005-0000-0000-0000E5320000}"/>
    <cellStyle name="20% - uthevingsfarge 3 3 4_3. Chng in credit spreads" xfId="13033" xr:uid="{00000000-0005-0000-0000-0000E6320000}"/>
    <cellStyle name="20% - uthevingsfarge 3 3 5" xfId="13034" xr:uid="{00000000-0005-0000-0000-0000E7320000}"/>
    <cellStyle name="20% - uthevingsfarge 3 3 5 2" xfId="13035" xr:uid="{00000000-0005-0000-0000-0000E8320000}"/>
    <cellStyle name="20% - uthevingsfarge 3 3 5 2 2" xfId="13036" xr:uid="{00000000-0005-0000-0000-0000E9320000}"/>
    <cellStyle name="20% - uthevingsfarge 3 3 5 2 2 2" xfId="13037" xr:uid="{00000000-0005-0000-0000-0000EA320000}"/>
    <cellStyle name="20% - uthevingsfarge 3 3 5 2 2 2 2" xfId="13038" xr:uid="{00000000-0005-0000-0000-0000EB320000}"/>
    <cellStyle name="20% - uthevingsfarge 3 3 5 2 2 2 2 2" xfId="13039" xr:uid="{00000000-0005-0000-0000-0000EC320000}"/>
    <cellStyle name="20% - uthevingsfarge 3 3 5 2 2 2 3" xfId="13040" xr:uid="{00000000-0005-0000-0000-0000ED320000}"/>
    <cellStyle name="20% - uthevingsfarge 3 3 5 2 2 3" xfId="13041" xr:uid="{00000000-0005-0000-0000-0000EE320000}"/>
    <cellStyle name="20% - uthevingsfarge 3 3 5 2 2 3 2" xfId="13042" xr:uid="{00000000-0005-0000-0000-0000EF320000}"/>
    <cellStyle name="20% - uthevingsfarge 3 3 5 2 2 4" xfId="13043" xr:uid="{00000000-0005-0000-0000-0000F0320000}"/>
    <cellStyle name="20% - uthevingsfarge 3 3 5 2 3" xfId="13044" xr:uid="{00000000-0005-0000-0000-0000F1320000}"/>
    <cellStyle name="20% - uthevingsfarge 3 3 5 2 3 2" xfId="13045" xr:uid="{00000000-0005-0000-0000-0000F2320000}"/>
    <cellStyle name="20% - uthevingsfarge 3 3 5 2 3 2 2" xfId="13046" xr:uid="{00000000-0005-0000-0000-0000F3320000}"/>
    <cellStyle name="20% - uthevingsfarge 3 3 5 2 3 3" xfId="13047" xr:uid="{00000000-0005-0000-0000-0000F4320000}"/>
    <cellStyle name="20% - uthevingsfarge 3 3 5 2 4" xfId="13048" xr:uid="{00000000-0005-0000-0000-0000F5320000}"/>
    <cellStyle name="20% - uthevingsfarge 3 3 5 2 4 2" xfId="13049" xr:uid="{00000000-0005-0000-0000-0000F6320000}"/>
    <cellStyle name="20% - uthevingsfarge 3 3 5 2 5" xfId="13050" xr:uid="{00000000-0005-0000-0000-0000F7320000}"/>
    <cellStyle name="20% - uthevingsfarge 3 3 5 2_Innskuddsdekning" xfId="13051" xr:uid="{00000000-0005-0000-0000-0000F8320000}"/>
    <cellStyle name="20% - uthevingsfarge 3 3 5 3" xfId="13052" xr:uid="{00000000-0005-0000-0000-0000F9320000}"/>
    <cellStyle name="20% - uthevingsfarge 3 3 5 3 2" xfId="13053" xr:uid="{00000000-0005-0000-0000-0000FA320000}"/>
    <cellStyle name="20% - uthevingsfarge 3 3 5 3 2 2" xfId="13054" xr:uid="{00000000-0005-0000-0000-0000FB320000}"/>
    <cellStyle name="20% - uthevingsfarge 3 3 5 3 2 2 2" xfId="13055" xr:uid="{00000000-0005-0000-0000-0000FC320000}"/>
    <cellStyle name="20% - uthevingsfarge 3 3 5 3 2 3" xfId="13056" xr:uid="{00000000-0005-0000-0000-0000FD320000}"/>
    <cellStyle name="20% - uthevingsfarge 3 3 5 3 3" xfId="13057" xr:uid="{00000000-0005-0000-0000-0000FE320000}"/>
    <cellStyle name="20% - uthevingsfarge 3 3 5 3 3 2" xfId="13058" xr:uid="{00000000-0005-0000-0000-0000FF320000}"/>
    <cellStyle name="20% - uthevingsfarge 3 3 5 3 4" xfId="13059" xr:uid="{00000000-0005-0000-0000-000000330000}"/>
    <cellStyle name="20% - uthevingsfarge 3 3 5 4" xfId="13060" xr:uid="{00000000-0005-0000-0000-000001330000}"/>
    <cellStyle name="20% - uthevingsfarge 3 3 5 4 2" xfId="13061" xr:uid="{00000000-0005-0000-0000-000002330000}"/>
    <cellStyle name="20% - uthevingsfarge 3 3 5 4 2 2" xfId="13062" xr:uid="{00000000-0005-0000-0000-000003330000}"/>
    <cellStyle name="20% - uthevingsfarge 3 3 5 4 3" xfId="13063" xr:uid="{00000000-0005-0000-0000-000004330000}"/>
    <cellStyle name="20% - uthevingsfarge 3 3 5 5" xfId="13064" xr:uid="{00000000-0005-0000-0000-000005330000}"/>
    <cellStyle name="20% - uthevingsfarge 3 3 5 5 2" xfId="13065" xr:uid="{00000000-0005-0000-0000-000006330000}"/>
    <cellStyle name="20% - uthevingsfarge 3 3 5 6" xfId="13066" xr:uid="{00000000-0005-0000-0000-000007330000}"/>
    <cellStyle name="20% - uthevingsfarge 3 3 5_3. Chng in credit spreads" xfId="13067" xr:uid="{00000000-0005-0000-0000-000008330000}"/>
    <cellStyle name="20% - uthevingsfarge 3 3 6" xfId="13068" xr:uid="{00000000-0005-0000-0000-000009330000}"/>
    <cellStyle name="20% - uthevingsfarge 3 3 6 2" xfId="13069" xr:uid="{00000000-0005-0000-0000-00000A330000}"/>
    <cellStyle name="20% - uthevingsfarge 3 3 6 2 2" xfId="13070" xr:uid="{00000000-0005-0000-0000-00000B330000}"/>
    <cellStyle name="20% - uthevingsfarge 3 3 6 2 2 2" xfId="13071" xr:uid="{00000000-0005-0000-0000-00000C330000}"/>
    <cellStyle name="20% - uthevingsfarge 3 3 6 2 2 2 2" xfId="13072" xr:uid="{00000000-0005-0000-0000-00000D330000}"/>
    <cellStyle name="20% - uthevingsfarge 3 3 6 2 2 2 2 2" xfId="13073" xr:uid="{00000000-0005-0000-0000-00000E330000}"/>
    <cellStyle name="20% - uthevingsfarge 3 3 6 2 2 2 3" xfId="13074" xr:uid="{00000000-0005-0000-0000-00000F330000}"/>
    <cellStyle name="20% - uthevingsfarge 3 3 6 2 2 3" xfId="13075" xr:uid="{00000000-0005-0000-0000-000010330000}"/>
    <cellStyle name="20% - uthevingsfarge 3 3 6 2 2 3 2" xfId="13076" xr:uid="{00000000-0005-0000-0000-000011330000}"/>
    <cellStyle name="20% - uthevingsfarge 3 3 6 2 2 4" xfId="13077" xr:uid="{00000000-0005-0000-0000-000012330000}"/>
    <cellStyle name="20% - uthevingsfarge 3 3 6 2 3" xfId="13078" xr:uid="{00000000-0005-0000-0000-000013330000}"/>
    <cellStyle name="20% - uthevingsfarge 3 3 6 2 3 2" xfId="13079" xr:uid="{00000000-0005-0000-0000-000014330000}"/>
    <cellStyle name="20% - uthevingsfarge 3 3 6 2 3 2 2" xfId="13080" xr:uid="{00000000-0005-0000-0000-000015330000}"/>
    <cellStyle name="20% - uthevingsfarge 3 3 6 2 3 3" xfId="13081" xr:uid="{00000000-0005-0000-0000-000016330000}"/>
    <cellStyle name="20% - uthevingsfarge 3 3 6 2 4" xfId="13082" xr:uid="{00000000-0005-0000-0000-000017330000}"/>
    <cellStyle name="20% - uthevingsfarge 3 3 6 2 4 2" xfId="13083" xr:uid="{00000000-0005-0000-0000-000018330000}"/>
    <cellStyle name="20% - uthevingsfarge 3 3 6 2 5" xfId="13084" xr:uid="{00000000-0005-0000-0000-000019330000}"/>
    <cellStyle name="20% - uthevingsfarge 3 3 6 2_Innskuddsdekning" xfId="13085" xr:uid="{00000000-0005-0000-0000-00001A330000}"/>
    <cellStyle name="20% - uthevingsfarge 3 3 6 3" xfId="13086" xr:uid="{00000000-0005-0000-0000-00001B330000}"/>
    <cellStyle name="20% - uthevingsfarge 3 3 6 3 2" xfId="13087" xr:uid="{00000000-0005-0000-0000-00001C330000}"/>
    <cellStyle name="20% - uthevingsfarge 3 3 6 3 2 2" xfId="13088" xr:uid="{00000000-0005-0000-0000-00001D330000}"/>
    <cellStyle name="20% - uthevingsfarge 3 3 6 3 2 2 2" xfId="13089" xr:uid="{00000000-0005-0000-0000-00001E330000}"/>
    <cellStyle name="20% - uthevingsfarge 3 3 6 3 2 3" xfId="13090" xr:uid="{00000000-0005-0000-0000-00001F330000}"/>
    <cellStyle name="20% - uthevingsfarge 3 3 6 3 3" xfId="13091" xr:uid="{00000000-0005-0000-0000-000020330000}"/>
    <cellStyle name="20% - uthevingsfarge 3 3 6 3 3 2" xfId="13092" xr:uid="{00000000-0005-0000-0000-000021330000}"/>
    <cellStyle name="20% - uthevingsfarge 3 3 6 3 4" xfId="13093" xr:uid="{00000000-0005-0000-0000-000022330000}"/>
    <cellStyle name="20% - uthevingsfarge 3 3 6 4" xfId="13094" xr:uid="{00000000-0005-0000-0000-000023330000}"/>
    <cellStyle name="20% - uthevingsfarge 3 3 6 4 2" xfId="13095" xr:uid="{00000000-0005-0000-0000-000024330000}"/>
    <cellStyle name="20% - uthevingsfarge 3 3 6 4 2 2" xfId="13096" xr:uid="{00000000-0005-0000-0000-000025330000}"/>
    <cellStyle name="20% - uthevingsfarge 3 3 6 4 3" xfId="13097" xr:uid="{00000000-0005-0000-0000-000026330000}"/>
    <cellStyle name="20% - uthevingsfarge 3 3 6 5" xfId="13098" xr:uid="{00000000-0005-0000-0000-000027330000}"/>
    <cellStyle name="20% - uthevingsfarge 3 3 6 5 2" xfId="13099" xr:uid="{00000000-0005-0000-0000-000028330000}"/>
    <cellStyle name="20% - uthevingsfarge 3 3 6 6" xfId="13100" xr:uid="{00000000-0005-0000-0000-000029330000}"/>
    <cellStyle name="20% - uthevingsfarge 3 3 6_3. Chng in credit spreads" xfId="13101" xr:uid="{00000000-0005-0000-0000-00002A330000}"/>
    <cellStyle name="20% - uthevingsfarge 3 3 7" xfId="13102" xr:uid="{00000000-0005-0000-0000-00002B330000}"/>
    <cellStyle name="20% - uthevingsfarge 3 3 7 2" xfId="13103" xr:uid="{00000000-0005-0000-0000-00002C330000}"/>
    <cellStyle name="20% - uthevingsfarge 3 3 7 2 2" xfId="13104" xr:uid="{00000000-0005-0000-0000-00002D330000}"/>
    <cellStyle name="20% - uthevingsfarge 3 3 7 2 2 2" xfId="13105" xr:uid="{00000000-0005-0000-0000-00002E330000}"/>
    <cellStyle name="20% - uthevingsfarge 3 3 7 2 2 2 2" xfId="13106" xr:uid="{00000000-0005-0000-0000-00002F330000}"/>
    <cellStyle name="20% - uthevingsfarge 3 3 7 2 2 2 2 2" xfId="13107" xr:uid="{00000000-0005-0000-0000-000030330000}"/>
    <cellStyle name="20% - uthevingsfarge 3 3 7 2 2 2 3" xfId="13108" xr:uid="{00000000-0005-0000-0000-000031330000}"/>
    <cellStyle name="20% - uthevingsfarge 3 3 7 2 2 3" xfId="13109" xr:uid="{00000000-0005-0000-0000-000032330000}"/>
    <cellStyle name="20% - uthevingsfarge 3 3 7 2 2 3 2" xfId="13110" xr:uid="{00000000-0005-0000-0000-000033330000}"/>
    <cellStyle name="20% - uthevingsfarge 3 3 7 2 2 4" xfId="13111" xr:uid="{00000000-0005-0000-0000-000034330000}"/>
    <cellStyle name="20% - uthevingsfarge 3 3 7 2 3" xfId="13112" xr:uid="{00000000-0005-0000-0000-000035330000}"/>
    <cellStyle name="20% - uthevingsfarge 3 3 7 2 3 2" xfId="13113" xr:uid="{00000000-0005-0000-0000-000036330000}"/>
    <cellStyle name="20% - uthevingsfarge 3 3 7 2 3 2 2" xfId="13114" xr:uid="{00000000-0005-0000-0000-000037330000}"/>
    <cellStyle name="20% - uthevingsfarge 3 3 7 2 3 3" xfId="13115" xr:uid="{00000000-0005-0000-0000-000038330000}"/>
    <cellStyle name="20% - uthevingsfarge 3 3 7 2 4" xfId="13116" xr:uid="{00000000-0005-0000-0000-000039330000}"/>
    <cellStyle name="20% - uthevingsfarge 3 3 7 2 4 2" xfId="13117" xr:uid="{00000000-0005-0000-0000-00003A330000}"/>
    <cellStyle name="20% - uthevingsfarge 3 3 7 2 5" xfId="13118" xr:uid="{00000000-0005-0000-0000-00003B330000}"/>
    <cellStyle name="20% - uthevingsfarge 3 3 7 2_Innskuddsdekning" xfId="13119" xr:uid="{00000000-0005-0000-0000-00003C330000}"/>
    <cellStyle name="20% - uthevingsfarge 3 3 7 3" xfId="13120" xr:uid="{00000000-0005-0000-0000-00003D330000}"/>
    <cellStyle name="20% - uthevingsfarge 3 3 7 3 2" xfId="13121" xr:uid="{00000000-0005-0000-0000-00003E330000}"/>
    <cellStyle name="20% - uthevingsfarge 3 3 7 3 2 2" xfId="13122" xr:uid="{00000000-0005-0000-0000-00003F330000}"/>
    <cellStyle name="20% - uthevingsfarge 3 3 7 3 2 2 2" xfId="13123" xr:uid="{00000000-0005-0000-0000-000040330000}"/>
    <cellStyle name="20% - uthevingsfarge 3 3 7 3 2 3" xfId="13124" xr:uid="{00000000-0005-0000-0000-000041330000}"/>
    <cellStyle name="20% - uthevingsfarge 3 3 7 3 3" xfId="13125" xr:uid="{00000000-0005-0000-0000-000042330000}"/>
    <cellStyle name="20% - uthevingsfarge 3 3 7 3 3 2" xfId="13126" xr:uid="{00000000-0005-0000-0000-000043330000}"/>
    <cellStyle name="20% - uthevingsfarge 3 3 7 3 4" xfId="13127" xr:uid="{00000000-0005-0000-0000-000044330000}"/>
    <cellStyle name="20% - uthevingsfarge 3 3 7 4" xfId="13128" xr:uid="{00000000-0005-0000-0000-000045330000}"/>
    <cellStyle name="20% - uthevingsfarge 3 3 7 4 2" xfId="13129" xr:uid="{00000000-0005-0000-0000-000046330000}"/>
    <cellStyle name="20% - uthevingsfarge 3 3 7 4 2 2" xfId="13130" xr:uid="{00000000-0005-0000-0000-000047330000}"/>
    <cellStyle name="20% - uthevingsfarge 3 3 7 4 3" xfId="13131" xr:uid="{00000000-0005-0000-0000-000048330000}"/>
    <cellStyle name="20% - uthevingsfarge 3 3 7 5" xfId="13132" xr:uid="{00000000-0005-0000-0000-000049330000}"/>
    <cellStyle name="20% - uthevingsfarge 3 3 7 5 2" xfId="13133" xr:uid="{00000000-0005-0000-0000-00004A330000}"/>
    <cellStyle name="20% - uthevingsfarge 3 3 7 6" xfId="13134" xr:uid="{00000000-0005-0000-0000-00004B330000}"/>
    <cellStyle name="20% - uthevingsfarge 3 3 7_3. Chng in credit spreads" xfId="13135" xr:uid="{00000000-0005-0000-0000-00004C330000}"/>
    <cellStyle name="20% - uthevingsfarge 3 3 8" xfId="13136" xr:uid="{00000000-0005-0000-0000-00004D330000}"/>
    <cellStyle name="20% - uthevingsfarge 3 3 9" xfId="13137" xr:uid="{00000000-0005-0000-0000-00004E330000}"/>
    <cellStyle name="20% - uthevingsfarge 3 3_BILAG 34-3 Brasil" xfId="13138" xr:uid="{00000000-0005-0000-0000-00004F330000}"/>
    <cellStyle name="20% - uthevingsfarge 3 30" xfId="13139" xr:uid="{00000000-0005-0000-0000-000050330000}"/>
    <cellStyle name="20% - uthevingsfarge 3 30 2" xfId="13140" xr:uid="{00000000-0005-0000-0000-000051330000}"/>
    <cellStyle name="20% - uthevingsfarge 3 30 2 2" xfId="13141" xr:uid="{00000000-0005-0000-0000-000052330000}"/>
    <cellStyle name="20% - uthevingsfarge 3 30 2 3" xfId="13142" xr:uid="{00000000-0005-0000-0000-000053330000}"/>
    <cellStyle name="20% - uthevingsfarge 3 30 2_BILAG 34-3 Brasil" xfId="13143" xr:uid="{00000000-0005-0000-0000-000054330000}"/>
    <cellStyle name="20% - uthevingsfarge 3 30 3" xfId="13144" xr:uid="{00000000-0005-0000-0000-000055330000}"/>
    <cellStyle name="20% - uthevingsfarge 3 30 4" xfId="13145" xr:uid="{00000000-0005-0000-0000-000056330000}"/>
    <cellStyle name="20% - uthevingsfarge 3 30_Adj_Income_statement" xfId="13146" xr:uid="{00000000-0005-0000-0000-000057330000}"/>
    <cellStyle name="20% - uthevingsfarge 3 31" xfId="13147" xr:uid="{00000000-0005-0000-0000-000058330000}"/>
    <cellStyle name="20% - uthevingsfarge 3 31 2" xfId="13148" xr:uid="{00000000-0005-0000-0000-000059330000}"/>
    <cellStyle name="20% - uthevingsfarge 3 31 2 2" xfId="13149" xr:uid="{00000000-0005-0000-0000-00005A330000}"/>
    <cellStyle name="20% - uthevingsfarge 3 31 2 3" xfId="13150" xr:uid="{00000000-0005-0000-0000-00005B330000}"/>
    <cellStyle name="20% - uthevingsfarge 3 31 2_BILAG 34-3 Brasil" xfId="13151" xr:uid="{00000000-0005-0000-0000-00005C330000}"/>
    <cellStyle name="20% - uthevingsfarge 3 31 3" xfId="13152" xr:uid="{00000000-0005-0000-0000-00005D330000}"/>
    <cellStyle name="20% - uthevingsfarge 3 31 4" xfId="13153" xr:uid="{00000000-0005-0000-0000-00005E330000}"/>
    <cellStyle name="20% - uthevingsfarge 3 31_Adj_Income_statement" xfId="13154" xr:uid="{00000000-0005-0000-0000-00005F330000}"/>
    <cellStyle name="20% - uthevingsfarge 3 32" xfId="13155" xr:uid="{00000000-0005-0000-0000-000060330000}"/>
    <cellStyle name="20% - uthevingsfarge 3 32 2" xfId="13156" xr:uid="{00000000-0005-0000-0000-000061330000}"/>
    <cellStyle name="20% - uthevingsfarge 3 32 2 2" xfId="13157" xr:uid="{00000000-0005-0000-0000-000062330000}"/>
    <cellStyle name="20% - uthevingsfarge 3 32 2 3" xfId="13158" xr:uid="{00000000-0005-0000-0000-000063330000}"/>
    <cellStyle name="20% - uthevingsfarge 3 32 2_BILAG 34-3 Brasil" xfId="13159" xr:uid="{00000000-0005-0000-0000-000064330000}"/>
    <cellStyle name="20% - uthevingsfarge 3 32 3" xfId="13160" xr:uid="{00000000-0005-0000-0000-000065330000}"/>
    <cellStyle name="20% - uthevingsfarge 3 32 4" xfId="13161" xr:uid="{00000000-0005-0000-0000-000066330000}"/>
    <cellStyle name="20% - uthevingsfarge 3 32_Adj_Income_statement" xfId="13162" xr:uid="{00000000-0005-0000-0000-000067330000}"/>
    <cellStyle name="20% - uthevingsfarge 3 33" xfId="13163" xr:uid="{00000000-0005-0000-0000-000068330000}"/>
    <cellStyle name="20% - uthevingsfarge 3 33 2" xfId="13164" xr:uid="{00000000-0005-0000-0000-000069330000}"/>
    <cellStyle name="20% - uthevingsfarge 3 33 2 2" xfId="13165" xr:uid="{00000000-0005-0000-0000-00006A330000}"/>
    <cellStyle name="20% - uthevingsfarge 3 33 2 3" xfId="13166" xr:uid="{00000000-0005-0000-0000-00006B330000}"/>
    <cellStyle name="20% - uthevingsfarge 3 33 2_BILAG 34-3 Brasil" xfId="13167" xr:uid="{00000000-0005-0000-0000-00006C330000}"/>
    <cellStyle name="20% - uthevingsfarge 3 33 3" xfId="13168" xr:uid="{00000000-0005-0000-0000-00006D330000}"/>
    <cellStyle name="20% - uthevingsfarge 3 33 4" xfId="13169" xr:uid="{00000000-0005-0000-0000-00006E330000}"/>
    <cellStyle name="20% - uthevingsfarge 3 33_Adj_Income_statement" xfId="13170" xr:uid="{00000000-0005-0000-0000-00006F330000}"/>
    <cellStyle name="20% - uthevingsfarge 3 34" xfId="13171" xr:uid="{00000000-0005-0000-0000-000070330000}"/>
    <cellStyle name="20% - uthevingsfarge 3 34 2" xfId="13172" xr:uid="{00000000-0005-0000-0000-000071330000}"/>
    <cellStyle name="20% - uthevingsfarge 3 34 2 2" xfId="13173" xr:uid="{00000000-0005-0000-0000-000072330000}"/>
    <cellStyle name="20% - uthevingsfarge 3 34 2 3" xfId="13174" xr:uid="{00000000-0005-0000-0000-000073330000}"/>
    <cellStyle name="20% - uthevingsfarge 3 34 2_BILAG 34-3 Brasil" xfId="13175" xr:uid="{00000000-0005-0000-0000-000074330000}"/>
    <cellStyle name="20% - uthevingsfarge 3 34 3" xfId="13176" xr:uid="{00000000-0005-0000-0000-000075330000}"/>
    <cellStyle name="20% - uthevingsfarge 3 34 4" xfId="13177" xr:uid="{00000000-0005-0000-0000-000076330000}"/>
    <cellStyle name="20% - uthevingsfarge 3 34_Adj_Income_statement" xfId="13178" xr:uid="{00000000-0005-0000-0000-000077330000}"/>
    <cellStyle name="20% - uthevingsfarge 3 35" xfId="13179" xr:uid="{00000000-0005-0000-0000-000078330000}"/>
    <cellStyle name="20% - uthevingsfarge 3 35 2" xfId="13180" xr:uid="{00000000-0005-0000-0000-000079330000}"/>
    <cellStyle name="20% - uthevingsfarge 3 35 2 2" xfId="13181" xr:uid="{00000000-0005-0000-0000-00007A330000}"/>
    <cellStyle name="20% - uthevingsfarge 3 35 2 3" xfId="13182" xr:uid="{00000000-0005-0000-0000-00007B330000}"/>
    <cellStyle name="20% - uthevingsfarge 3 35 2_BILAG 34-3 Brasil" xfId="13183" xr:uid="{00000000-0005-0000-0000-00007C330000}"/>
    <cellStyle name="20% - uthevingsfarge 3 35 3" xfId="13184" xr:uid="{00000000-0005-0000-0000-00007D330000}"/>
    <cellStyle name="20% - uthevingsfarge 3 35 4" xfId="13185" xr:uid="{00000000-0005-0000-0000-00007E330000}"/>
    <cellStyle name="20% - uthevingsfarge 3 35_Adj_Income_statement" xfId="13186" xr:uid="{00000000-0005-0000-0000-00007F330000}"/>
    <cellStyle name="20% - uthevingsfarge 3 36" xfId="13187" xr:uid="{00000000-0005-0000-0000-000080330000}"/>
    <cellStyle name="20% - uthevingsfarge 3 36 2" xfId="13188" xr:uid="{00000000-0005-0000-0000-000081330000}"/>
    <cellStyle name="20% - uthevingsfarge 3 36 2 2" xfId="13189" xr:uid="{00000000-0005-0000-0000-000082330000}"/>
    <cellStyle name="20% - uthevingsfarge 3 36 2 3" xfId="13190" xr:uid="{00000000-0005-0000-0000-000083330000}"/>
    <cellStyle name="20% - uthevingsfarge 3 36 2_BILAG 34-3 Brasil" xfId="13191" xr:uid="{00000000-0005-0000-0000-000084330000}"/>
    <cellStyle name="20% - uthevingsfarge 3 36 3" xfId="13192" xr:uid="{00000000-0005-0000-0000-000085330000}"/>
    <cellStyle name="20% - uthevingsfarge 3 36 4" xfId="13193" xr:uid="{00000000-0005-0000-0000-000086330000}"/>
    <cellStyle name="20% - uthevingsfarge 3 36_Adj_Income_statement" xfId="13194" xr:uid="{00000000-0005-0000-0000-000087330000}"/>
    <cellStyle name="20% - uthevingsfarge 3 37" xfId="13195" xr:uid="{00000000-0005-0000-0000-000088330000}"/>
    <cellStyle name="20% - uthevingsfarge 3 37 2" xfId="13196" xr:uid="{00000000-0005-0000-0000-000089330000}"/>
    <cellStyle name="20% - uthevingsfarge 3 37 2 2" xfId="13197" xr:uid="{00000000-0005-0000-0000-00008A330000}"/>
    <cellStyle name="20% - uthevingsfarge 3 37 2 3" xfId="13198" xr:uid="{00000000-0005-0000-0000-00008B330000}"/>
    <cellStyle name="20% - uthevingsfarge 3 37 2_BILAG 34-3 Brasil" xfId="13199" xr:uid="{00000000-0005-0000-0000-00008C330000}"/>
    <cellStyle name="20% - uthevingsfarge 3 37 3" xfId="13200" xr:uid="{00000000-0005-0000-0000-00008D330000}"/>
    <cellStyle name="20% - uthevingsfarge 3 37 4" xfId="13201" xr:uid="{00000000-0005-0000-0000-00008E330000}"/>
    <cellStyle name="20% - uthevingsfarge 3 37_Adj_Income_statement" xfId="13202" xr:uid="{00000000-0005-0000-0000-00008F330000}"/>
    <cellStyle name="20% - uthevingsfarge 3 38" xfId="13203" xr:uid="{00000000-0005-0000-0000-000090330000}"/>
    <cellStyle name="20% - uthevingsfarge 3 38 2" xfId="13204" xr:uid="{00000000-0005-0000-0000-000091330000}"/>
    <cellStyle name="20% - uthevingsfarge 3 38 2 2" xfId="13205" xr:uid="{00000000-0005-0000-0000-000092330000}"/>
    <cellStyle name="20% - uthevingsfarge 3 38 2 3" xfId="13206" xr:uid="{00000000-0005-0000-0000-000093330000}"/>
    <cellStyle name="20% - uthevingsfarge 3 38 2_BILAG 34-3 Brasil" xfId="13207" xr:uid="{00000000-0005-0000-0000-000094330000}"/>
    <cellStyle name="20% - uthevingsfarge 3 38 3" xfId="13208" xr:uid="{00000000-0005-0000-0000-000095330000}"/>
    <cellStyle name="20% - uthevingsfarge 3 38 4" xfId="13209" xr:uid="{00000000-0005-0000-0000-000096330000}"/>
    <cellStyle name="20% - uthevingsfarge 3 38_Adj_Income_statement" xfId="13210" xr:uid="{00000000-0005-0000-0000-000097330000}"/>
    <cellStyle name="20% - uthevingsfarge 3 39" xfId="13211" xr:uid="{00000000-0005-0000-0000-000098330000}"/>
    <cellStyle name="20% - uthevingsfarge 3 39 2" xfId="13212" xr:uid="{00000000-0005-0000-0000-000099330000}"/>
    <cellStyle name="20% - uthevingsfarge 3 39 2 2" xfId="13213" xr:uid="{00000000-0005-0000-0000-00009A330000}"/>
    <cellStyle name="20% - uthevingsfarge 3 39 2 3" xfId="13214" xr:uid="{00000000-0005-0000-0000-00009B330000}"/>
    <cellStyle name="20% - uthevingsfarge 3 39 2_BILAG 34-3 Brasil" xfId="13215" xr:uid="{00000000-0005-0000-0000-00009C330000}"/>
    <cellStyle name="20% - uthevingsfarge 3 39 3" xfId="13216" xr:uid="{00000000-0005-0000-0000-00009D330000}"/>
    <cellStyle name="20% - uthevingsfarge 3 39 4" xfId="13217" xr:uid="{00000000-0005-0000-0000-00009E330000}"/>
    <cellStyle name="20% - uthevingsfarge 3 39_Adj_Income_statement" xfId="13218" xr:uid="{00000000-0005-0000-0000-00009F330000}"/>
    <cellStyle name="20% - uthevingsfarge 3 4" xfId="13219" xr:uid="{00000000-0005-0000-0000-0000A0330000}"/>
    <cellStyle name="20% - uthevingsfarge 3 4 10" xfId="13220" xr:uid="{00000000-0005-0000-0000-0000A1330000}"/>
    <cellStyle name="20% - uthevingsfarge 3 4 11" xfId="13221" xr:uid="{00000000-0005-0000-0000-0000A2330000}"/>
    <cellStyle name="20% - uthevingsfarge 3 4 2" xfId="13222" xr:uid="{00000000-0005-0000-0000-0000A3330000}"/>
    <cellStyle name="20% - uthevingsfarge 3 4 2 10" xfId="13223" xr:uid="{00000000-0005-0000-0000-0000A4330000}"/>
    <cellStyle name="20% - uthevingsfarge 3 4 2 2" xfId="13224" xr:uid="{00000000-0005-0000-0000-0000A5330000}"/>
    <cellStyle name="20% - uthevingsfarge 3 4 2 2 2" xfId="13225" xr:uid="{00000000-0005-0000-0000-0000A6330000}"/>
    <cellStyle name="20% - uthevingsfarge 3 4 2 2 2 2" xfId="13226" xr:uid="{00000000-0005-0000-0000-0000A7330000}"/>
    <cellStyle name="20% - uthevingsfarge 3 4 2 2 2 2 2" xfId="13227" xr:uid="{00000000-0005-0000-0000-0000A8330000}"/>
    <cellStyle name="20% - uthevingsfarge 3 4 2 2 2 2 2 2" xfId="13228" xr:uid="{00000000-0005-0000-0000-0000A9330000}"/>
    <cellStyle name="20% - uthevingsfarge 3 4 2 2 2 2 2 2 2" xfId="13229" xr:uid="{00000000-0005-0000-0000-0000AA330000}"/>
    <cellStyle name="20% - uthevingsfarge 3 4 2 2 2 2 2 3" xfId="13230" xr:uid="{00000000-0005-0000-0000-0000AB330000}"/>
    <cellStyle name="20% - uthevingsfarge 3 4 2 2 2 2 3" xfId="13231" xr:uid="{00000000-0005-0000-0000-0000AC330000}"/>
    <cellStyle name="20% - uthevingsfarge 3 4 2 2 2 2 3 2" xfId="13232" xr:uid="{00000000-0005-0000-0000-0000AD330000}"/>
    <cellStyle name="20% - uthevingsfarge 3 4 2 2 2 2 4" xfId="13233" xr:uid="{00000000-0005-0000-0000-0000AE330000}"/>
    <cellStyle name="20% - uthevingsfarge 3 4 2 2 2 3" xfId="13234" xr:uid="{00000000-0005-0000-0000-0000AF330000}"/>
    <cellStyle name="20% - uthevingsfarge 3 4 2 2 2 3 2" xfId="13235" xr:uid="{00000000-0005-0000-0000-0000B0330000}"/>
    <cellStyle name="20% - uthevingsfarge 3 4 2 2 2 3 2 2" xfId="13236" xr:uid="{00000000-0005-0000-0000-0000B1330000}"/>
    <cellStyle name="20% - uthevingsfarge 3 4 2 2 2 3 3" xfId="13237" xr:uid="{00000000-0005-0000-0000-0000B2330000}"/>
    <cellStyle name="20% - uthevingsfarge 3 4 2 2 2 4" xfId="13238" xr:uid="{00000000-0005-0000-0000-0000B3330000}"/>
    <cellStyle name="20% - uthevingsfarge 3 4 2 2 2 4 2" xfId="13239" xr:uid="{00000000-0005-0000-0000-0000B4330000}"/>
    <cellStyle name="20% - uthevingsfarge 3 4 2 2 2 5" xfId="13240" xr:uid="{00000000-0005-0000-0000-0000B5330000}"/>
    <cellStyle name="20% - uthevingsfarge 3 4 2 2 2_Innskuddsdekning" xfId="13241" xr:uid="{00000000-0005-0000-0000-0000B6330000}"/>
    <cellStyle name="20% - uthevingsfarge 3 4 2 2 3" xfId="13242" xr:uid="{00000000-0005-0000-0000-0000B7330000}"/>
    <cellStyle name="20% - uthevingsfarge 3 4 2 2 3 2" xfId="13243" xr:uid="{00000000-0005-0000-0000-0000B8330000}"/>
    <cellStyle name="20% - uthevingsfarge 3 4 2 2 3 2 2" xfId="13244" xr:uid="{00000000-0005-0000-0000-0000B9330000}"/>
    <cellStyle name="20% - uthevingsfarge 3 4 2 2 3 2 2 2" xfId="13245" xr:uid="{00000000-0005-0000-0000-0000BA330000}"/>
    <cellStyle name="20% - uthevingsfarge 3 4 2 2 3 2 3" xfId="13246" xr:uid="{00000000-0005-0000-0000-0000BB330000}"/>
    <cellStyle name="20% - uthevingsfarge 3 4 2 2 3 3" xfId="13247" xr:uid="{00000000-0005-0000-0000-0000BC330000}"/>
    <cellStyle name="20% - uthevingsfarge 3 4 2 2 3 3 2" xfId="13248" xr:uid="{00000000-0005-0000-0000-0000BD330000}"/>
    <cellStyle name="20% - uthevingsfarge 3 4 2 2 3 4" xfId="13249" xr:uid="{00000000-0005-0000-0000-0000BE330000}"/>
    <cellStyle name="20% - uthevingsfarge 3 4 2 2 4" xfId="13250" xr:uid="{00000000-0005-0000-0000-0000BF330000}"/>
    <cellStyle name="20% - uthevingsfarge 3 4 2 2 4 2" xfId="13251" xr:uid="{00000000-0005-0000-0000-0000C0330000}"/>
    <cellStyle name="20% - uthevingsfarge 3 4 2 2 4 2 2" xfId="13252" xr:uid="{00000000-0005-0000-0000-0000C1330000}"/>
    <cellStyle name="20% - uthevingsfarge 3 4 2 2 4 3" xfId="13253" xr:uid="{00000000-0005-0000-0000-0000C2330000}"/>
    <cellStyle name="20% - uthevingsfarge 3 4 2 2 5" xfId="13254" xr:uid="{00000000-0005-0000-0000-0000C3330000}"/>
    <cellStyle name="20% - uthevingsfarge 3 4 2 2 5 2" xfId="13255" xr:uid="{00000000-0005-0000-0000-0000C4330000}"/>
    <cellStyle name="20% - uthevingsfarge 3 4 2 2 6" xfId="13256" xr:uid="{00000000-0005-0000-0000-0000C5330000}"/>
    <cellStyle name="20% - uthevingsfarge 3 4 2 2_3. Chng in credit spreads" xfId="13257" xr:uid="{00000000-0005-0000-0000-0000C6330000}"/>
    <cellStyle name="20% - uthevingsfarge 3 4 2 3" xfId="13258" xr:uid="{00000000-0005-0000-0000-0000C7330000}"/>
    <cellStyle name="20% - uthevingsfarge 3 4 2 3 2" xfId="13259" xr:uid="{00000000-0005-0000-0000-0000C8330000}"/>
    <cellStyle name="20% - uthevingsfarge 3 4 2 3 2 2" xfId="13260" xr:uid="{00000000-0005-0000-0000-0000C9330000}"/>
    <cellStyle name="20% - uthevingsfarge 3 4 2 3 2 2 2" xfId="13261" xr:uid="{00000000-0005-0000-0000-0000CA330000}"/>
    <cellStyle name="20% - uthevingsfarge 3 4 2 3 2 2 2 2" xfId="13262" xr:uid="{00000000-0005-0000-0000-0000CB330000}"/>
    <cellStyle name="20% - uthevingsfarge 3 4 2 3 2 2 2 2 2" xfId="13263" xr:uid="{00000000-0005-0000-0000-0000CC330000}"/>
    <cellStyle name="20% - uthevingsfarge 3 4 2 3 2 2 2 3" xfId="13264" xr:uid="{00000000-0005-0000-0000-0000CD330000}"/>
    <cellStyle name="20% - uthevingsfarge 3 4 2 3 2 2 3" xfId="13265" xr:uid="{00000000-0005-0000-0000-0000CE330000}"/>
    <cellStyle name="20% - uthevingsfarge 3 4 2 3 2 2 3 2" xfId="13266" xr:uid="{00000000-0005-0000-0000-0000CF330000}"/>
    <cellStyle name="20% - uthevingsfarge 3 4 2 3 2 2 4" xfId="13267" xr:uid="{00000000-0005-0000-0000-0000D0330000}"/>
    <cellStyle name="20% - uthevingsfarge 3 4 2 3 2 3" xfId="13268" xr:uid="{00000000-0005-0000-0000-0000D1330000}"/>
    <cellStyle name="20% - uthevingsfarge 3 4 2 3 2 3 2" xfId="13269" xr:uid="{00000000-0005-0000-0000-0000D2330000}"/>
    <cellStyle name="20% - uthevingsfarge 3 4 2 3 2 3 2 2" xfId="13270" xr:uid="{00000000-0005-0000-0000-0000D3330000}"/>
    <cellStyle name="20% - uthevingsfarge 3 4 2 3 2 3 3" xfId="13271" xr:uid="{00000000-0005-0000-0000-0000D4330000}"/>
    <cellStyle name="20% - uthevingsfarge 3 4 2 3 2 4" xfId="13272" xr:uid="{00000000-0005-0000-0000-0000D5330000}"/>
    <cellStyle name="20% - uthevingsfarge 3 4 2 3 2 4 2" xfId="13273" xr:uid="{00000000-0005-0000-0000-0000D6330000}"/>
    <cellStyle name="20% - uthevingsfarge 3 4 2 3 2 5" xfId="13274" xr:uid="{00000000-0005-0000-0000-0000D7330000}"/>
    <cellStyle name="20% - uthevingsfarge 3 4 2 3 2_Innskuddsdekning" xfId="13275" xr:uid="{00000000-0005-0000-0000-0000D8330000}"/>
    <cellStyle name="20% - uthevingsfarge 3 4 2 3 3" xfId="13276" xr:uid="{00000000-0005-0000-0000-0000D9330000}"/>
    <cellStyle name="20% - uthevingsfarge 3 4 2 3 3 2" xfId="13277" xr:uid="{00000000-0005-0000-0000-0000DA330000}"/>
    <cellStyle name="20% - uthevingsfarge 3 4 2 3 3 2 2" xfId="13278" xr:uid="{00000000-0005-0000-0000-0000DB330000}"/>
    <cellStyle name="20% - uthevingsfarge 3 4 2 3 3 2 2 2" xfId="13279" xr:uid="{00000000-0005-0000-0000-0000DC330000}"/>
    <cellStyle name="20% - uthevingsfarge 3 4 2 3 3 2 3" xfId="13280" xr:uid="{00000000-0005-0000-0000-0000DD330000}"/>
    <cellStyle name="20% - uthevingsfarge 3 4 2 3 3 3" xfId="13281" xr:uid="{00000000-0005-0000-0000-0000DE330000}"/>
    <cellStyle name="20% - uthevingsfarge 3 4 2 3 3 3 2" xfId="13282" xr:uid="{00000000-0005-0000-0000-0000DF330000}"/>
    <cellStyle name="20% - uthevingsfarge 3 4 2 3 3 4" xfId="13283" xr:uid="{00000000-0005-0000-0000-0000E0330000}"/>
    <cellStyle name="20% - uthevingsfarge 3 4 2 3 4" xfId="13284" xr:uid="{00000000-0005-0000-0000-0000E1330000}"/>
    <cellStyle name="20% - uthevingsfarge 3 4 2 3 4 2" xfId="13285" xr:uid="{00000000-0005-0000-0000-0000E2330000}"/>
    <cellStyle name="20% - uthevingsfarge 3 4 2 3 4 2 2" xfId="13286" xr:uid="{00000000-0005-0000-0000-0000E3330000}"/>
    <cellStyle name="20% - uthevingsfarge 3 4 2 3 4 3" xfId="13287" xr:uid="{00000000-0005-0000-0000-0000E4330000}"/>
    <cellStyle name="20% - uthevingsfarge 3 4 2 3 5" xfId="13288" xr:uid="{00000000-0005-0000-0000-0000E5330000}"/>
    <cellStyle name="20% - uthevingsfarge 3 4 2 3 5 2" xfId="13289" xr:uid="{00000000-0005-0000-0000-0000E6330000}"/>
    <cellStyle name="20% - uthevingsfarge 3 4 2 3 6" xfId="13290" xr:uid="{00000000-0005-0000-0000-0000E7330000}"/>
    <cellStyle name="20% - uthevingsfarge 3 4 2 3_3. Chng in credit spreads" xfId="13291" xr:uid="{00000000-0005-0000-0000-0000E8330000}"/>
    <cellStyle name="20% - uthevingsfarge 3 4 2 4" xfId="13292" xr:uid="{00000000-0005-0000-0000-0000E9330000}"/>
    <cellStyle name="20% - uthevingsfarge 3 4 2 4 2" xfId="13293" xr:uid="{00000000-0005-0000-0000-0000EA330000}"/>
    <cellStyle name="20% - uthevingsfarge 3 4 2 4 2 2" xfId="13294" xr:uid="{00000000-0005-0000-0000-0000EB330000}"/>
    <cellStyle name="20% - uthevingsfarge 3 4 2 4 2 2 2" xfId="13295" xr:uid="{00000000-0005-0000-0000-0000EC330000}"/>
    <cellStyle name="20% - uthevingsfarge 3 4 2 4 2 2 2 2" xfId="13296" xr:uid="{00000000-0005-0000-0000-0000ED330000}"/>
    <cellStyle name="20% - uthevingsfarge 3 4 2 4 2 2 3" xfId="13297" xr:uid="{00000000-0005-0000-0000-0000EE330000}"/>
    <cellStyle name="20% - uthevingsfarge 3 4 2 4 2 3" xfId="13298" xr:uid="{00000000-0005-0000-0000-0000EF330000}"/>
    <cellStyle name="20% - uthevingsfarge 3 4 2 4 2 3 2" xfId="13299" xr:uid="{00000000-0005-0000-0000-0000F0330000}"/>
    <cellStyle name="20% - uthevingsfarge 3 4 2 4 2 4" xfId="13300" xr:uid="{00000000-0005-0000-0000-0000F1330000}"/>
    <cellStyle name="20% - uthevingsfarge 3 4 2 4 3" xfId="13301" xr:uid="{00000000-0005-0000-0000-0000F2330000}"/>
    <cellStyle name="20% - uthevingsfarge 3 4 2 4 3 2" xfId="13302" xr:uid="{00000000-0005-0000-0000-0000F3330000}"/>
    <cellStyle name="20% - uthevingsfarge 3 4 2 4 3 2 2" xfId="13303" xr:uid="{00000000-0005-0000-0000-0000F4330000}"/>
    <cellStyle name="20% - uthevingsfarge 3 4 2 4 3 3" xfId="13304" xr:uid="{00000000-0005-0000-0000-0000F5330000}"/>
    <cellStyle name="20% - uthevingsfarge 3 4 2 4 4" xfId="13305" xr:uid="{00000000-0005-0000-0000-0000F6330000}"/>
    <cellStyle name="20% - uthevingsfarge 3 4 2 4 4 2" xfId="13306" xr:uid="{00000000-0005-0000-0000-0000F7330000}"/>
    <cellStyle name="20% - uthevingsfarge 3 4 2 4 5" xfId="13307" xr:uid="{00000000-0005-0000-0000-0000F8330000}"/>
    <cellStyle name="20% - uthevingsfarge 3 4 2 4_Innskuddsdekning" xfId="13308" xr:uid="{00000000-0005-0000-0000-0000F9330000}"/>
    <cellStyle name="20% - uthevingsfarge 3 4 2 5" xfId="13309" xr:uid="{00000000-0005-0000-0000-0000FA330000}"/>
    <cellStyle name="20% - uthevingsfarge 3 4 2 5 2" xfId="13310" xr:uid="{00000000-0005-0000-0000-0000FB330000}"/>
    <cellStyle name="20% - uthevingsfarge 3 4 2 5 2 2" xfId="13311" xr:uid="{00000000-0005-0000-0000-0000FC330000}"/>
    <cellStyle name="20% - uthevingsfarge 3 4 2 5 2 2 2" xfId="13312" xr:uid="{00000000-0005-0000-0000-0000FD330000}"/>
    <cellStyle name="20% - uthevingsfarge 3 4 2 5 2 3" xfId="13313" xr:uid="{00000000-0005-0000-0000-0000FE330000}"/>
    <cellStyle name="20% - uthevingsfarge 3 4 2 5 3" xfId="13314" xr:uid="{00000000-0005-0000-0000-0000FF330000}"/>
    <cellStyle name="20% - uthevingsfarge 3 4 2 5 3 2" xfId="13315" xr:uid="{00000000-0005-0000-0000-000000340000}"/>
    <cellStyle name="20% - uthevingsfarge 3 4 2 5 4" xfId="13316" xr:uid="{00000000-0005-0000-0000-000001340000}"/>
    <cellStyle name="20% - uthevingsfarge 3 4 2 6" xfId="13317" xr:uid="{00000000-0005-0000-0000-000002340000}"/>
    <cellStyle name="20% - uthevingsfarge 3 4 2 6 2" xfId="13318" xr:uid="{00000000-0005-0000-0000-000003340000}"/>
    <cellStyle name="20% - uthevingsfarge 3 4 2 6 2 2" xfId="13319" xr:uid="{00000000-0005-0000-0000-000004340000}"/>
    <cellStyle name="20% - uthevingsfarge 3 4 2 6 3" xfId="13320" xr:uid="{00000000-0005-0000-0000-000005340000}"/>
    <cellStyle name="20% - uthevingsfarge 3 4 2 7" xfId="13321" xr:uid="{00000000-0005-0000-0000-000006340000}"/>
    <cellStyle name="20% - uthevingsfarge 3 4 2 7 2" xfId="13322" xr:uid="{00000000-0005-0000-0000-000007340000}"/>
    <cellStyle name="20% - uthevingsfarge 3 4 2 8" xfId="13323" xr:uid="{00000000-0005-0000-0000-000008340000}"/>
    <cellStyle name="20% - uthevingsfarge 3 4 2 9" xfId="13324" xr:uid="{00000000-0005-0000-0000-000009340000}"/>
    <cellStyle name="20% - uthevingsfarge 3 4 2_3. Chng in credit spreads" xfId="13325" xr:uid="{00000000-0005-0000-0000-00000A340000}"/>
    <cellStyle name="20% - uthevingsfarge 3 4 3" xfId="13326" xr:uid="{00000000-0005-0000-0000-00000B340000}"/>
    <cellStyle name="20% - uthevingsfarge 3 4 3 2" xfId="13327" xr:uid="{00000000-0005-0000-0000-00000C340000}"/>
    <cellStyle name="20% - uthevingsfarge 3 4 3 2 2" xfId="13328" xr:uid="{00000000-0005-0000-0000-00000D340000}"/>
    <cellStyle name="20% - uthevingsfarge 3 4 3 2 2 2" xfId="13329" xr:uid="{00000000-0005-0000-0000-00000E340000}"/>
    <cellStyle name="20% - uthevingsfarge 3 4 3 2 2 2 2" xfId="13330" xr:uid="{00000000-0005-0000-0000-00000F340000}"/>
    <cellStyle name="20% - uthevingsfarge 3 4 3 2 2 2 2 2" xfId="13331" xr:uid="{00000000-0005-0000-0000-000010340000}"/>
    <cellStyle name="20% - uthevingsfarge 3 4 3 2 2 2 3" xfId="13332" xr:uid="{00000000-0005-0000-0000-000011340000}"/>
    <cellStyle name="20% - uthevingsfarge 3 4 3 2 2 3" xfId="13333" xr:uid="{00000000-0005-0000-0000-000012340000}"/>
    <cellStyle name="20% - uthevingsfarge 3 4 3 2 2 3 2" xfId="13334" xr:uid="{00000000-0005-0000-0000-000013340000}"/>
    <cellStyle name="20% - uthevingsfarge 3 4 3 2 2 4" xfId="13335" xr:uid="{00000000-0005-0000-0000-000014340000}"/>
    <cellStyle name="20% - uthevingsfarge 3 4 3 2 3" xfId="13336" xr:uid="{00000000-0005-0000-0000-000015340000}"/>
    <cellStyle name="20% - uthevingsfarge 3 4 3 2 3 2" xfId="13337" xr:uid="{00000000-0005-0000-0000-000016340000}"/>
    <cellStyle name="20% - uthevingsfarge 3 4 3 2 3 2 2" xfId="13338" xr:uid="{00000000-0005-0000-0000-000017340000}"/>
    <cellStyle name="20% - uthevingsfarge 3 4 3 2 3 3" xfId="13339" xr:uid="{00000000-0005-0000-0000-000018340000}"/>
    <cellStyle name="20% - uthevingsfarge 3 4 3 2 4" xfId="13340" xr:uid="{00000000-0005-0000-0000-000019340000}"/>
    <cellStyle name="20% - uthevingsfarge 3 4 3 2 4 2" xfId="13341" xr:uid="{00000000-0005-0000-0000-00001A340000}"/>
    <cellStyle name="20% - uthevingsfarge 3 4 3 2 5" xfId="13342" xr:uid="{00000000-0005-0000-0000-00001B340000}"/>
    <cellStyle name="20% - uthevingsfarge 3 4 3 2_Innskuddsdekning" xfId="13343" xr:uid="{00000000-0005-0000-0000-00001C340000}"/>
    <cellStyle name="20% - uthevingsfarge 3 4 3 3" xfId="13344" xr:uid="{00000000-0005-0000-0000-00001D340000}"/>
    <cellStyle name="20% - uthevingsfarge 3 4 3 3 2" xfId="13345" xr:uid="{00000000-0005-0000-0000-00001E340000}"/>
    <cellStyle name="20% - uthevingsfarge 3 4 3 3 2 2" xfId="13346" xr:uid="{00000000-0005-0000-0000-00001F340000}"/>
    <cellStyle name="20% - uthevingsfarge 3 4 3 3 2 2 2" xfId="13347" xr:uid="{00000000-0005-0000-0000-000020340000}"/>
    <cellStyle name="20% - uthevingsfarge 3 4 3 3 2 3" xfId="13348" xr:uid="{00000000-0005-0000-0000-000021340000}"/>
    <cellStyle name="20% - uthevingsfarge 3 4 3 3 3" xfId="13349" xr:uid="{00000000-0005-0000-0000-000022340000}"/>
    <cellStyle name="20% - uthevingsfarge 3 4 3 3 3 2" xfId="13350" xr:uid="{00000000-0005-0000-0000-000023340000}"/>
    <cellStyle name="20% - uthevingsfarge 3 4 3 3 4" xfId="13351" xr:uid="{00000000-0005-0000-0000-000024340000}"/>
    <cellStyle name="20% - uthevingsfarge 3 4 3 4" xfId="13352" xr:uid="{00000000-0005-0000-0000-000025340000}"/>
    <cellStyle name="20% - uthevingsfarge 3 4 3 4 2" xfId="13353" xr:uid="{00000000-0005-0000-0000-000026340000}"/>
    <cellStyle name="20% - uthevingsfarge 3 4 3 4 2 2" xfId="13354" xr:uid="{00000000-0005-0000-0000-000027340000}"/>
    <cellStyle name="20% - uthevingsfarge 3 4 3 4 3" xfId="13355" xr:uid="{00000000-0005-0000-0000-000028340000}"/>
    <cellStyle name="20% - uthevingsfarge 3 4 3 5" xfId="13356" xr:uid="{00000000-0005-0000-0000-000029340000}"/>
    <cellStyle name="20% - uthevingsfarge 3 4 3 5 2" xfId="13357" xr:uid="{00000000-0005-0000-0000-00002A340000}"/>
    <cellStyle name="20% - uthevingsfarge 3 4 3 6" xfId="13358" xr:uid="{00000000-0005-0000-0000-00002B340000}"/>
    <cellStyle name="20% - uthevingsfarge 3 4 3_3. Chng in credit spreads" xfId="13359" xr:uid="{00000000-0005-0000-0000-00002C340000}"/>
    <cellStyle name="20% - uthevingsfarge 3 4 4" xfId="13360" xr:uid="{00000000-0005-0000-0000-00002D340000}"/>
    <cellStyle name="20% - uthevingsfarge 3 4 4 2" xfId="13361" xr:uid="{00000000-0005-0000-0000-00002E340000}"/>
    <cellStyle name="20% - uthevingsfarge 3 4 4 2 2" xfId="13362" xr:uid="{00000000-0005-0000-0000-00002F340000}"/>
    <cellStyle name="20% - uthevingsfarge 3 4 4 2 2 2" xfId="13363" xr:uid="{00000000-0005-0000-0000-000030340000}"/>
    <cellStyle name="20% - uthevingsfarge 3 4 4 2 2 2 2" xfId="13364" xr:uid="{00000000-0005-0000-0000-000031340000}"/>
    <cellStyle name="20% - uthevingsfarge 3 4 4 2 2 2 2 2" xfId="13365" xr:uid="{00000000-0005-0000-0000-000032340000}"/>
    <cellStyle name="20% - uthevingsfarge 3 4 4 2 2 2 3" xfId="13366" xr:uid="{00000000-0005-0000-0000-000033340000}"/>
    <cellStyle name="20% - uthevingsfarge 3 4 4 2 2 3" xfId="13367" xr:uid="{00000000-0005-0000-0000-000034340000}"/>
    <cellStyle name="20% - uthevingsfarge 3 4 4 2 2 3 2" xfId="13368" xr:uid="{00000000-0005-0000-0000-000035340000}"/>
    <cellStyle name="20% - uthevingsfarge 3 4 4 2 2 4" xfId="13369" xr:uid="{00000000-0005-0000-0000-000036340000}"/>
    <cellStyle name="20% - uthevingsfarge 3 4 4 2 3" xfId="13370" xr:uid="{00000000-0005-0000-0000-000037340000}"/>
    <cellStyle name="20% - uthevingsfarge 3 4 4 2 3 2" xfId="13371" xr:uid="{00000000-0005-0000-0000-000038340000}"/>
    <cellStyle name="20% - uthevingsfarge 3 4 4 2 3 2 2" xfId="13372" xr:uid="{00000000-0005-0000-0000-000039340000}"/>
    <cellStyle name="20% - uthevingsfarge 3 4 4 2 3 3" xfId="13373" xr:uid="{00000000-0005-0000-0000-00003A340000}"/>
    <cellStyle name="20% - uthevingsfarge 3 4 4 2 4" xfId="13374" xr:uid="{00000000-0005-0000-0000-00003B340000}"/>
    <cellStyle name="20% - uthevingsfarge 3 4 4 2 4 2" xfId="13375" xr:uid="{00000000-0005-0000-0000-00003C340000}"/>
    <cellStyle name="20% - uthevingsfarge 3 4 4 2 5" xfId="13376" xr:uid="{00000000-0005-0000-0000-00003D340000}"/>
    <cellStyle name="20% - uthevingsfarge 3 4 4 2_Innskuddsdekning" xfId="13377" xr:uid="{00000000-0005-0000-0000-00003E340000}"/>
    <cellStyle name="20% - uthevingsfarge 3 4 4 3" xfId="13378" xr:uid="{00000000-0005-0000-0000-00003F340000}"/>
    <cellStyle name="20% - uthevingsfarge 3 4 4 3 2" xfId="13379" xr:uid="{00000000-0005-0000-0000-000040340000}"/>
    <cellStyle name="20% - uthevingsfarge 3 4 4 3 2 2" xfId="13380" xr:uid="{00000000-0005-0000-0000-000041340000}"/>
    <cellStyle name="20% - uthevingsfarge 3 4 4 3 2 2 2" xfId="13381" xr:uid="{00000000-0005-0000-0000-000042340000}"/>
    <cellStyle name="20% - uthevingsfarge 3 4 4 3 2 3" xfId="13382" xr:uid="{00000000-0005-0000-0000-000043340000}"/>
    <cellStyle name="20% - uthevingsfarge 3 4 4 3 3" xfId="13383" xr:uid="{00000000-0005-0000-0000-000044340000}"/>
    <cellStyle name="20% - uthevingsfarge 3 4 4 3 3 2" xfId="13384" xr:uid="{00000000-0005-0000-0000-000045340000}"/>
    <cellStyle name="20% - uthevingsfarge 3 4 4 3 4" xfId="13385" xr:uid="{00000000-0005-0000-0000-000046340000}"/>
    <cellStyle name="20% - uthevingsfarge 3 4 4 4" xfId="13386" xr:uid="{00000000-0005-0000-0000-000047340000}"/>
    <cellStyle name="20% - uthevingsfarge 3 4 4 4 2" xfId="13387" xr:uid="{00000000-0005-0000-0000-000048340000}"/>
    <cellStyle name="20% - uthevingsfarge 3 4 4 4 2 2" xfId="13388" xr:uid="{00000000-0005-0000-0000-000049340000}"/>
    <cellStyle name="20% - uthevingsfarge 3 4 4 4 3" xfId="13389" xr:uid="{00000000-0005-0000-0000-00004A340000}"/>
    <cellStyle name="20% - uthevingsfarge 3 4 4 5" xfId="13390" xr:uid="{00000000-0005-0000-0000-00004B340000}"/>
    <cellStyle name="20% - uthevingsfarge 3 4 4 5 2" xfId="13391" xr:uid="{00000000-0005-0000-0000-00004C340000}"/>
    <cellStyle name="20% - uthevingsfarge 3 4 4 6" xfId="13392" xr:uid="{00000000-0005-0000-0000-00004D340000}"/>
    <cellStyle name="20% - uthevingsfarge 3 4 4_3. Chng in credit spreads" xfId="13393" xr:uid="{00000000-0005-0000-0000-00004E340000}"/>
    <cellStyle name="20% - uthevingsfarge 3 4 5" xfId="13394" xr:uid="{00000000-0005-0000-0000-00004F340000}"/>
    <cellStyle name="20% - uthevingsfarge 3 4 5 2" xfId="13395" xr:uid="{00000000-0005-0000-0000-000050340000}"/>
    <cellStyle name="20% - uthevingsfarge 3 4 5 2 2" xfId="13396" xr:uid="{00000000-0005-0000-0000-000051340000}"/>
    <cellStyle name="20% - uthevingsfarge 3 4 5 2 2 2" xfId="13397" xr:uid="{00000000-0005-0000-0000-000052340000}"/>
    <cellStyle name="20% - uthevingsfarge 3 4 5 2 2 2 2" xfId="13398" xr:uid="{00000000-0005-0000-0000-000053340000}"/>
    <cellStyle name="20% - uthevingsfarge 3 4 5 2 2 3" xfId="13399" xr:uid="{00000000-0005-0000-0000-000054340000}"/>
    <cellStyle name="20% - uthevingsfarge 3 4 5 2 3" xfId="13400" xr:uid="{00000000-0005-0000-0000-000055340000}"/>
    <cellStyle name="20% - uthevingsfarge 3 4 5 2 3 2" xfId="13401" xr:uid="{00000000-0005-0000-0000-000056340000}"/>
    <cellStyle name="20% - uthevingsfarge 3 4 5 2 4" xfId="13402" xr:uid="{00000000-0005-0000-0000-000057340000}"/>
    <cellStyle name="20% - uthevingsfarge 3 4 5 3" xfId="13403" xr:uid="{00000000-0005-0000-0000-000058340000}"/>
    <cellStyle name="20% - uthevingsfarge 3 4 5 3 2" xfId="13404" xr:uid="{00000000-0005-0000-0000-000059340000}"/>
    <cellStyle name="20% - uthevingsfarge 3 4 5 3 2 2" xfId="13405" xr:uid="{00000000-0005-0000-0000-00005A340000}"/>
    <cellStyle name="20% - uthevingsfarge 3 4 5 3 3" xfId="13406" xr:uid="{00000000-0005-0000-0000-00005B340000}"/>
    <cellStyle name="20% - uthevingsfarge 3 4 5 4" xfId="13407" xr:uid="{00000000-0005-0000-0000-00005C340000}"/>
    <cellStyle name="20% - uthevingsfarge 3 4 5 4 2" xfId="13408" xr:uid="{00000000-0005-0000-0000-00005D340000}"/>
    <cellStyle name="20% - uthevingsfarge 3 4 5 5" xfId="13409" xr:uid="{00000000-0005-0000-0000-00005E340000}"/>
    <cellStyle name="20% - uthevingsfarge 3 4 5_Innskuddsdekning" xfId="13410" xr:uid="{00000000-0005-0000-0000-00005F340000}"/>
    <cellStyle name="20% - uthevingsfarge 3 4 6" xfId="13411" xr:uid="{00000000-0005-0000-0000-000060340000}"/>
    <cellStyle name="20% - uthevingsfarge 3 4 6 2" xfId="13412" xr:uid="{00000000-0005-0000-0000-000061340000}"/>
    <cellStyle name="20% - uthevingsfarge 3 4 6 2 2" xfId="13413" xr:uid="{00000000-0005-0000-0000-000062340000}"/>
    <cellStyle name="20% - uthevingsfarge 3 4 6 2 2 2" xfId="13414" xr:uid="{00000000-0005-0000-0000-000063340000}"/>
    <cellStyle name="20% - uthevingsfarge 3 4 6 2 3" xfId="13415" xr:uid="{00000000-0005-0000-0000-000064340000}"/>
    <cellStyle name="20% - uthevingsfarge 3 4 6 3" xfId="13416" xr:uid="{00000000-0005-0000-0000-000065340000}"/>
    <cellStyle name="20% - uthevingsfarge 3 4 6 3 2" xfId="13417" xr:uid="{00000000-0005-0000-0000-000066340000}"/>
    <cellStyle name="20% - uthevingsfarge 3 4 6 4" xfId="13418" xr:uid="{00000000-0005-0000-0000-000067340000}"/>
    <cellStyle name="20% - uthevingsfarge 3 4 7" xfId="13419" xr:uid="{00000000-0005-0000-0000-000068340000}"/>
    <cellStyle name="20% - uthevingsfarge 3 4 7 2" xfId="13420" xr:uid="{00000000-0005-0000-0000-000069340000}"/>
    <cellStyle name="20% - uthevingsfarge 3 4 7 2 2" xfId="13421" xr:uid="{00000000-0005-0000-0000-00006A340000}"/>
    <cellStyle name="20% - uthevingsfarge 3 4 7 3" xfId="13422" xr:uid="{00000000-0005-0000-0000-00006B340000}"/>
    <cellStyle name="20% - uthevingsfarge 3 4 8" xfId="13423" xr:uid="{00000000-0005-0000-0000-00006C340000}"/>
    <cellStyle name="20% - uthevingsfarge 3 4 8 2" xfId="13424" xr:uid="{00000000-0005-0000-0000-00006D340000}"/>
    <cellStyle name="20% - uthevingsfarge 3 4 9" xfId="13425" xr:uid="{00000000-0005-0000-0000-00006E340000}"/>
    <cellStyle name="20% - uthevingsfarge 3 4_3. Chng in credit spreads" xfId="13426" xr:uid="{00000000-0005-0000-0000-00006F340000}"/>
    <cellStyle name="20% - uthevingsfarge 3 40" xfId="13427" xr:uid="{00000000-0005-0000-0000-000070340000}"/>
    <cellStyle name="20% - uthevingsfarge 3 40 2" xfId="13428" xr:uid="{00000000-0005-0000-0000-000071340000}"/>
    <cellStyle name="20% - uthevingsfarge 3 40 2 2" xfId="13429" xr:uid="{00000000-0005-0000-0000-000072340000}"/>
    <cellStyle name="20% - uthevingsfarge 3 40 2 3" xfId="13430" xr:uid="{00000000-0005-0000-0000-000073340000}"/>
    <cellStyle name="20% - uthevingsfarge 3 40 2_BILAG 34-3 Brasil" xfId="13431" xr:uid="{00000000-0005-0000-0000-000074340000}"/>
    <cellStyle name="20% - uthevingsfarge 3 40 3" xfId="13432" xr:uid="{00000000-0005-0000-0000-000075340000}"/>
    <cellStyle name="20% - uthevingsfarge 3 40 4" xfId="13433" xr:uid="{00000000-0005-0000-0000-000076340000}"/>
    <cellStyle name="20% - uthevingsfarge 3 40_Adj_Income_statement" xfId="13434" xr:uid="{00000000-0005-0000-0000-000077340000}"/>
    <cellStyle name="20% - uthevingsfarge 3 41" xfId="13435" xr:uid="{00000000-0005-0000-0000-000078340000}"/>
    <cellStyle name="20% - uthevingsfarge 3 41 2" xfId="13436" xr:uid="{00000000-0005-0000-0000-000079340000}"/>
    <cellStyle name="20% - uthevingsfarge 3 41 2 2" xfId="13437" xr:uid="{00000000-0005-0000-0000-00007A340000}"/>
    <cellStyle name="20% - uthevingsfarge 3 41 2 3" xfId="13438" xr:uid="{00000000-0005-0000-0000-00007B340000}"/>
    <cellStyle name="20% - uthevingsfarge 3 41 2_BILAG 34-3 Brasil" xfId="13439" xr:uid="{00000000-0005-0000-0000-00007C340000}"/>
    <cellStyle name="20% - uthevingsfarge 3 41 3" xfId="13440" xr:uid="{00000000-0005-0000-0000-00007D340000}"/>
    <cellStyle name="20% - uthevingsfarge 3 41 4" xfId="13441" xr:uid="{00000000-0005-0000-0000-00007E340000}"/>
    <cellStyle name="20% - uthevingsfarge 3 41_Adj_Income_statement" xfId="13442" xr:uid="{00000000-0005-0000-0000-00007F340000}"/>
    <cellStyle name="20% - uthevingsfarge 3 42" xfId="13443" xr:uid="{00000000-0005-0000-0000-000080340000}"/>
    <cellStyle name="20% - uthevingsfarge 3 42 2" xfId="13444" xr:uid="{00000000-0005-0000-0000-000081340000}"/>
    <cellStyle name="20% - uthevingsfarge 3 42 2 2" xfId="13445" xr:uid="{00000000-0005-0000-0000-000082340000}"/>
    <cellStyle name="20% - uthevingsfarge 3 42 2 3" xfId="13446" xr:uid="{00000000-0005-0000-0000-000083340000}"/>
    <cellStyle name="20% - uthevingsfarge 3 42 2_BILAG 34-3 Brasil" xfId="13447" xr:uid="{00000000-0005-0000-0000-000084340000}"/>
    <cellStyle name="20% - uthevingsfarge 3 42 3" xfId="13448" xr:uid="{00000000-0005-0000-0000-000085340000}"/>
    <cellStyle name="20% - uthevingsfarge 3 42 4" xfId="13449" xr:uid="{00000000-0005-0000-0000-000086340000}"/>
    <cellStyle name="20% - uthevingsfarge 3 42_Adj_Income_statement" xfId="13450" xr:uid="{00000000-0005-0000-0000-000087340000}"/>
    <cellStyle name="20% - uthevingsfarge 3 43" xfId="13451" xr:uid="{00000000-0005-0000-0000-000088340000}"/>
    <cellStyle name="20% - uthevingsfarge 3 43 2" xfId="13452" xr:uid="{00000000-0005-0000-0000-000089340000}"/>
    <cellStyle name="20% - uthevingsfarge 3 43 2 2" xfId="13453" xr:uid="{00000000-0005-0000-0000-00008A340000}"/>
    <cellStyle name="20% - uthevingsfarge 3 43 2 3" xfId="13454" xr:uid="{00000000-0005-0000-0000-00008B340000}"/>
    <cellStyle name="20% - uthevingsfarge 3 43 2_BILAG 34-3 Brasil" xfId="13455" xr:uid="{00000000-0005-0000-0000-00008C340000}"/>
    <cellStyle name="20% - uthevingsfarge 3 43 3" xfId="13456" xr:uid="{00000000-0005-0000-0000-00008D340000}"/>
    <cellStyle name="20% - uthevingsfarge 3 43 4" xfId="13457" xr:uid="{00000000-0005-0000-0000-00008E340000}"/>
    <cellStyle name="20% - uthevingsfarge 3 43_Adj_Income_statement" xfId="13458" xr:uid="{00000000-0005-0000-0000-00008F340000}"/>
    <cellStyle name="20% - uthevingsfarge 3 44" xfId="13459" xr:uid="{00000000-0005-0000-0000-000090340000}"/>
    <cellStyle name="20% - uthevingsfarge 3 44 2" xfId="13460" xr:uid="{00000000-0005-0000-0000-000091340000}"/>
    <cellStyle name="20% - uthevingsfarge 3 44 2 2" xfId="13461" xr:uid="{00000000-0005-0000-0000-000092340000}"/>
    <cellStyle name="20% - uthevingsfarge 3 44 2 3" xfId="13462" xr:uid="{00000000-0005-0000-0000-000093340000}"/>
    <cellStyle name="20% - uthevingsfarge 3 44 2_BILAG 34-3 Brasil" xfId="13463" xr:uid="{00000000-0005-0000-0000-000094340000}"/>
    <cellStyle name="20% - uthevingsfarge 3 44 3" xfId="13464" xr:uid="{00000000-0005-0000-0000-000095340000}"/>
    <cellStyle name="20% - uthevingsfarge 3 44 4" xfId="13465" xr:uid="{00000000-0005-0000-0000-000096340000}"/>
    <cellStyle name="20% - uthevingsfarge 3 44_Adj_Income_statement" xfId="13466" xr:uid="{00000000-0005-0000-0000-000097340000}"/>
    <cellStyle name="20% - uthevingsfarge 3 45" xfId="13467" xr:uid="{00000000-0005-0000-0000-000098340000}"/>
    <cellStyle name="20% - uthevingsfarge 3 45 2" xfId="13468" xr:uid="{00000000-0005-0000-0000-000099340000}"/>
    <cellStyle name="20% - uthevingsfarge 3 45 2 2" xfId="13469" xr:uid="{00000000-0005-0000-0000-00009A340000}"/>
    <cellStyle name="20% - uthevingsfarge 3 45 2 3" xfId="13470" xr:uid="{00000000-0005-0000-0000-00009B340000}"/>
    <cellStyle name="20% - uthevingsfarge 3 45 2_BILAG 34-3 Brasil" xfId="13471" xr:uid="{00000000-0005-0000-0000-00009C340000}"/>
    <cellStyle name="20% - uthevingsfarge 3 45 3" xfId="13472" xr:uid="{00000000-0005-0000-0000-00009D340000}"/>
    <cellStyle name="20% - uthevingsfarge 3 45 4" xfId="13473" xr:uid="{00000000-0005-0000-0000-00009E340000}"/>
    <cellStyle name="20% - uthevingsfarge 3 45_Adj_Income_statement" xfId="13474" xr:uid="{00000000-0005-0000-0000-00009F340000}"/>
    <cellStyle name="20% - uthevingsfarge 3 46" xfId="13475" xr:uid="{00000000-0005-0000-0000-0000A0340000}"/>
    <cellStyle name="20% - uthevingsfarge 3 46 2" xfId="13476" xr:uid="{00000000-0005-0000-0000-0000A1340000}"/>
    <cellStyle name="20% - uthevingsfarge 3 46 2 2" xfId="13477" xr:uid="{00000000-0005-0000-0000-0000A2340000}"/>
    <cellStyle name="20% - uthevingsfarge 3 46 2 3" xfId="13478" xr:uid="{00000000-0005-0000-0000-0000A3340000}"/>
    <cellStyle name="20% - uthevingsfarge 3 46 2_BILAG 34-3 Brasil" xfId="13479" xr:uid="{00000000-0005-0000-0000-0000A4340000}"/>
    <cellStyle name="20% - uthevingsfarge 3 46 3" xfId="13480" xr:uid="{00000000-0005-0000-0000-0000A5340000}"/>
    <cellStyle name="20% - uthevingsfarge 3 46 4" xfId="13481" xr:uid="{00000000-0005-0000-0000-0000A6340000}"/>
    <cellStyle name="20% - uthevingsfarge 3 46_Adj_Income_statement" xfId="13482" xr:uid="{00000000-0005-0000-0000-0000A7340000}"/>
    <cellStyle name="20% - uthevingsfarge 3 47" xfId="13483" xr:uid="{00000000-0005-0000-0000-0000A8340000}"/>
    <cellStyle name="20% - uthevingsfarge 3 47 2" xfId="13484" xr:uid="{00000000-0005-0000-0000-0000A9340000}"/>
    <cellStyle name="20% - uthevingsfarge 3 47 2 2" xfId="13485" xr:uid="{00000000-0005-0000-0000-0000AA340000}"/>
    <cellStyle name="20% - uthevingsfarge 3 47 2 3" xfId="13486" xr:uid="{00000000-0005-0000-0000-0000AB340000}"/>
    <cellStyle name="20% - uthevingsfarge 3 47 2_BILAG 34-3 Brasil" xfId="13487" xr:uid="{00000000-0005-0000-0000-0000AC340000}"/>
    <cellStyle name="20% - uthevingsfarge 3 47 3" xfId="13488" xr:uid="{00000000-0005-0000-0000-0000AD340000}"/>
    <cellStyle name="20% - uthevingsfarge 3 47 4" xfId="13489" xr:uid="{00000000-0005-0000-0000-0000AE340000}"/>
    <cellStyle name="20% - uthevingsfarge 3 47_Adj_Income_statement" xfId="13490" xr:uid="{00000000-0005-0000-0000-0000AF340000}"/>
    <cellStyle name="20% - uthevingsfarge 3 48" xfId="13491" xr:uid="{00000000-0005-0000-0000-0000B0340000}"/>
    <cellStyle name="20% - uthevingsfarge 3 48 2" xfId="13492" xr:uid="{00000000-0005-0000-0000-0000B1340000}"/>
    <cellStyle name="20% - uthevingsfarge 3 48 2 2" xfId="13493" xr:uid="{00000000-0005-0000-0000-0000B2340000}"/>
    <cellStyle name="20% - uthevingsfarge 3 48 2 3" xfId="13494" xr:uid="{00000000-0005-0000-0000-0000B3340000}"/>
    <cellStyle name="20% - uthevingsfarge 3 48 2_BILAG 34-3 Brasil" xfId="13495" xr:uid="{00000000-0005-0000-0000-0000B4340000}"/>
    <cellStyle name="20% - uthevingsfarge 3 48 3" xfId="13496" xr:uid="{00000000-0005-0000-0000-0000B5340000}"/>
    <cellStyle name="20% - uthevingsfarge 3 48 4" xfId="13497" xr:uid="{00000000-0005-0000-0000-0000B6340000}"/>
    <cellStyle name="20% - uthevingsfarge 3 48_Adj_Income_statement" xfId="13498" xr:uid="{00000000-0005-0000-0000-0000B7340000}"/>
    <cellStyle name="20% - uthevingsfarge 3 49" xfId="13499" xr:uid="{00000000-0005-0000-0000-0000B8340000}"/>
    <cellStyle name="20% - uthevingsfarge 3 49 2" xfId="13500" xr:uid="{00000000-0005-0000-0000-0000B9340000}"/>
    <cellStyle name="20% - uthevingsfarge 3 49 2 2" xfId="13501" xr:uid="{00000000-0005-0000-0000-0000BA340000}"/>
    <cellStyle name="20% - uthevingsfarge 3 49 2 3" xfId="13502" xr:uid="{00000000-0005-0000-0000-0000BB340000}"/>
    <cellStyle name="20% - uthevingsfarge 3 49 2_BILAG 34-3 Brasil" xfId="13503" xr:uid="{00000000-0005-0000-0000-0000BC340000}"/>
    <cellStyle name="20% - uthevingsfarge 3 49 3" xfId="13504" xr:uid="{00000000-0005-0000-0000-0000BD340000}"/>
    <cellStyle name="20% - uthevingsfarge 3 49 4" xfId="13505" xr:uid="{00000000-0005-0000-0000-0000BE340000}"/>
    <cellStyle name="20% - uthevingsfarge 3 49_Adj_Income_statement" xfId="13506" xr:uid="{00000000-0005-0000-0000-0000BF340000}"/>
    <cellStyle name="20% - uthevingsfarge 3 5" xfId="13507" xr:uid="{00000000-0005-0000-0000-0000C0340000}"/>
    <cellStyle name="20% - uthevingsfarge 3 5 10" xfId="13508" xr:uid="{00000000-0005-0000-0000-0000C1340000}"/>
    <cellStyle name="20% - uthevingsfarge 3 5 11" xfId="13509" xr:uid="{00000000-0005-0000-0000-0000C2340000}"/>
    <cellStyle name="20% - uthevingsfarge 3 5 2" xfId="13510" xr:uid="{00000000-0005-0000-0000-0000C3340000}"/>
    <cellStyle name="20% - uthevingsfarge 3 5 2 2" xfId="13511" xr:uid="{00000000-0005-0000-0000-0000C4340000}"/>
    <cellStyle name="20% - uthevingsfarge 3 5 2 2 2" xfId="13512" xr:uid="{00000000-0005-0000-0000-0000C5340000}"/>
    <cellStyle name="20% - uthevingsfarge 3 5 2 2 2 2" xfId="13513" xr:uid="{00000000-0005-0000-0000-0000C6340000}"/>
    <cellStyle name="20% - uthevingsfarge 3 5 2 2 2 2 2" xfId="13514" xr:uid="{00000000-0005-0000-0000-0000C7340000}"/>
    <cellStyle name="20% - uthevingsfarge 3 5 2 2 2 2 2 2" xfId="13515" xr:uid="{00000000-0005-0000-0000-0000C8340000}"/>
    <cellStyle name="20% - uthevingsfarge 3 5 2 2 2 2 2 2 2" xfId="13516" xr:uid="{00000000-0005-0000-0000-0000C9340000}"/>
    <cellStyle name="20% - uthevingsfarge 3 5 2 2 2 2 2 3" xfId="13517" xr:uid="{00000000-0005-0000-0000-0000CA340000}"/>
    <cellStyle name="20% - uthevingsfarge 3 5 2 2 2 2 3" xfId="13518" xr:uid="{00000000-0005-0000-0000-0000CB340000}"/>
    <cellStyle name="20% - uthevingsfarge 3 5 2 2 2 2 3 2" xfId="13519" xr:uid="{00000000-0005-0000-0000-0000CC340000}"/>
    <cellStyle name="20% - uthevingsfarge 3 5 2 2 2 2 4" xfId="13520" xr:uid="{00000000-0005-0000-0000-0000CD340000}"/>
    <cellStyle name="20% - uthevingsfarge 3 5 2 2 2 3" xfId="13521" xr:uid="{00000000-0005-0000-0000-0000CE340000}"/>
    <cellStyle name="20% - uthevingsfarge 3 5 2 2 2 3 2" xfId="13522" xr:uid="{00000000-0005-0000-0000-0000CF340000}"/>
    <cellStyle name="20% - uthevingsfarge 3 5 2 2 2 3 2 2" xfId="13523" xr:uid="{00000000-0005-0000-0000-0000D0340000}"/>
    <cellStyle name="20% - uthevingsfarge 3 5 2 2 2 3 3" xfId="13524" xr:uid="{00000000-0005-0000-0000-0000D1340000}"/>
    <cellStyle name="20% - uthevingsfarge 3 5 2 2 2 4" xfId="13525" xr:uid="{00000000-0005-0000-0000-0000D2340000}"/>
    <cellStyle name="20% - uthevingsfarge 3 5 2 2 2 4 2" xfId="13526" xr:uid="{00000000-0005-0000-0000-0000D3340000}"/>
    <cellStyle name="20% - uthevingsfarge 3 5 2 2 2 5" xfId="13527" xr:uid="{00000000-0005-0000-0000-0000D4340000}"/>
    <cellStyle name="20% - uthevingsfarge 3 5 2 2 2_Innskuddsdekning" xfId="13528" xr:uid="{00000000-0005-0000-0000-0000D5340000}"/>
    <cellStyle name="20% - uthevingsfarge 3 5 2 2 3" xfId="13529" xr:uid="{00000000-0005-0000-0000-0000D6340000}"/>
    <cellStyle name="20% - uthevingsfarge 3 5 2 2 3 2" xfId="13530" xr:uid="{00000000-0005-0000-0000-0000D7340000}"/>
    <cellStyle name="20% - uthevingsfarge 3 5 2 2 3 2 2" xfId="13531" xr:uid="{00000000-0005-0000-0000-0000D8340000}"/>
    <cellStyle name="20% - uthevingsfarge 3 5 2 2 3 2 2 2" xfId="13532" xr:uid="{00000000-0005-0000-0000-0000D9340000}"/>
    <cellStyle name="20% - uthevingsfarge 3 5 2 2 3 2 3" xfId="13533" xr:uid="{00000000-0005-0000-0000-0000DA340000}"/>
    <cellStyle name="20% - uthevingsfarge 3 5 2 2 3 3" xfId="13534" xr:uid="{00000000-0005-0000-0000-0000DB340000}"/>
    <cellStyle name="20% - uthevingsfarge 3 5 2 2 3 3 2" xfId="13535" xr:uid="{00000000-0005-0000-0000-0000DC340000}"/>
    <cellStyle name="20% - uthevingsfarge 3 5 2 2 3 4" xfId="13536" xr:uid="{00000000-0005-0000-0000-0000DD340000}"/>
    <cellStyle name="20% - uthevingsfarge 3 5 2 2 4" xfId="13537" xr:uid="{00000000-0005-0000-0000-0000DE340000}"/>
    <cellStyle name="20% - uthevingsfarge 3 5 2 2 4 2" xfId="13538" xr:uid="{00000000-0005-0000-0000-0000DF340000}"/>
    <cellStyle name="20% - uthevingsfarge 3 5 2 2 4 2 2" xfId="13539" xr:uid="{00000000-0005-0000-0000-0000E0340000}"/>
    <cellStyle name="20% - uthevingsfarge 3 5 2 2 4 3" xfId="13540" xr:uid="{00000000-0005-0000-0000-0000E1340000}"/>
    <cellStyle name="20% - uthevingsfarge 3 5 2 2 5" xfId="13541" xr:uid="{00000000-0005-0000-0000-0000E2340000}"/>
    <cellStyle name="20% - uthevingsfarge 3 5 2 2 5 2" xfId="13542" xr:uid="{00000000-0005-0000-0000-0000E3340000}"/>
    <cellStyle name="20% - uthevingsfarge 3 5 2 2 6" xfId="13543" xr:uid="{00000000-0005-0000-0000-0000E4340000}"/>
    <cellStyle name="20% - uthevingsfarge 3 5 2 2_3. Chng in credit spreads" xfId="13544" xr:uid="{00000000-0005-0000-0000-0000E5340000}"/>
    <cellStyle name="20% - uthevingsfarge 3 5 2 3" xfId="13545" xr:uid="{00000000-0005-0000-0000-0000E6340000}"/>
    <cellStyle name="20% - uthevingsfarge 3 5 2 3 2" xfId="13546" xr:uid="{00000000-0005-0000-0000-0000E7340000}"/>
    <cellStyle name="20% - uthevingsfarge 3 5 2 3 2 2" xfId="13547" xr:uid="{00000000-0005-0000-0000-0000E8340000}"/>
    <cellStyle name="20% - uthevingsfarge 3 5 2 3 2 2 2" xfId="13548" xr:uid="{00000000-0005-0000-0000-0000E9340000}"/>
    <cellStyle name="20% - uthevingsfarge 3 5 2 3 2 2 2 2" xfId="13549" xr:uid="{00000000-0005-0000-0000-0000EA340000}"/>
    <cellStyle name="20% - uthevingsfarge 3 5 2 3 2 2 2 2 2" xfId="13550" xr:uid="{00000000-0005-0000-0000-0000EB340000}"/>
    <cellStyle name="20% - uthevingsfarge 3 5 2 3 2 2 2 3" xfId="13551" xr:uid="{00000000-0005-0000-0000-0000EC340000}"/>
    <cellStyle name="20% - uthevingsfarge 3 5 2 3 2 2 3" xfId="13552" xr:uid="{00000000-0005-0000-0000-0000ED340000}"/>
    <cellStyle name="20% - uthevingsfarge 3 5 2 3 2 2 3 2" xfId="13553" xr:uid="{00000000-0005-0000-0000-0000EE340000}"/>
    <cellStyle name="20% - uthevingsfarge 3 5 2 3 2 2 4" xfId="13554" xr:uid="{00000000-0005-0000-0000-0000EF340000}"/>
    <cellStyle name="20% - uthevingsfarge 3 5 2 3 2 3" xfId="13555" xr:uid="{00000000-0005-0000-0000-0000F0340000}"/>
    <cellStyle name="20% - uthevingsfarge 3 5 2 3 2 3 2" xfId="13556" xr:uid="{00000000-0005-0000-0000-0000F1340000}"/>
    <cellStyle name="20% - uthevingsfarge 3 5 2 3 2 3 2 2" xfId="13557" xr:uid="{00000000-0005-0000-0000-0000F2340000}"/>
    <cellStyle name="20% - uthevingsfarge 3 5 2 3 2 3 3" xfId="13558" xr:uid="{00000000-0005-0000-0000-0000F3340000}"/>
    <cellStyle name="20% - uthevingsfarge 3 5 2 3 2 4" xfId="13559" xr:uid="{00000000-0005-0000-0000-0000F4340000}"/>
    <cellStyle name="20% - uthevingsfarge 3 5 2 3 2 4 2" xfId="13560" xr:uid="{00000000-0005-0000-0000-0000F5340000}"/>
    <cellStyle name="20% - uthevingsfarge 3 5 2 3 2 5" xfId="13561" xr:uid="{00000000-0005-0000-0000-0000F6340000}"/>
    <cellStyle name="20% - uthevingsfarge 3 5 2 3 2_Innskuddsdekning" xfId="13562" xr:uid="{00000000-0005-0000-0000-0000F7340000}"/>
    <cellStyle name="20% - uthevingsfarge 3 5 2 3 3" xfId="13563" xr:uid="{00000000-0005-0000-0000-0000F8340000}"/>
    <cellStyle name="20% - uthevingsfarge 3 5 2 3 3 2" xfId="13564" xr:uid="{00000000-0005-0000-0000-0000F9340000}"/>
    <cellStyle name="20% - uthevingsfarge 3 5 2 3 3 2 2" xfId="13565" xr:uid="{00000000-0005-0000-0000-0000FA340000}"/>
    <cellStyle name="20% - uthevingsfarge 3 5 2 3 3 2 2 2" xfId="13566" xr:uid="{00000000-0005-0000-0000-0000FB340000}"/>
    <cellStyle name="20% - uthevingsfarge 3 5 2 3 3 2 3" xfId="13567" xr:uid="{00000000-0005-0000-0000-0000FC340000}"/>
    <cellStyle name="20% - uthevingsfarge 3 5 2 3 3 3" xfId="13568" xr:uid="{00000000-0005-0000-0000-0000FD340000}"/>
    <cellStyle name="20% - uthevingsfarge 3 5 2 3 3 3 2" xfId="13569" xr:uid="{00000000-0005-0000-0000-0000FE340000}"/>
    <cellStyle name="20% - uthevingsfarge 3 5 2 3 3 4" xfId="13570" xr:uid="{00000000-0005-0000-0000-0000FF340000}"/>
    <cellStyle name="20% - uthevingsfarge 3 5 2 3 4" xfId="13571" xr:uid="{00000000-0005-0000-0000-000000350000}"/>
    <cellStyle name="20% - uthevingsfarge 3 5 2 3 4 2" xfId="13572" xr:uid="{00000000-0005-0000-0000-000001350000}"/>
    <cellStyle name="20% - uthevingsfarge 3 5 2 3 4 2 2" xfId="13573" xr:uid="{00000000-0005-0000-0000-000002350000}"/>
    <cellStyle name="20% - uthevingsfarge 3 5 2 3 4 3" xfId="13574" xr:uid="{00000000-0005-0000-0000-000003350000}"/>
    <cellStyle name="20% - uthevingsfarge 3 5 2 3 5" xfId="13575" xr:uid="{00000000-0005-0000-0000-000004350000}"/>
    <cellStyle name="20% - uthevingsfarge 3 5 2 3 5 2" xfId="13576" xr:uid="{00000000-0005-0000-0000-000005350000}"/>
    <cellStyle name="20% - uthevingsfarge 3 5 2 3 6" xfId="13577" xr:uid="{00000000-0005-0000-0000-000006350000}"/>
    <cellStyle name="20% - uthevingsfarge 3 5 2 3_3. Chng in credit spreads" xfId="13578" xr:uid="{00000000-0005-0000-0000-000007350000}"/>
    <cellStyle name="20% - uthevingsfarge 3 5 2 4" xfId="13579" xr:uid="{00000000-0005-0000-0000-000008350000}"/>
    <cellStyle name="20% - uthevingsfarge 3 5 2 4 2" xfId="13580" xr:uid="{00000000-0005-0000-0000-000009350000}"/>
    <cellStyle name="20% - uthevingsfarge 3 5 2 4 2 2" xfId="13581" xr:uid="{00000000-0005-0000-0000-00000A350000}"/>
    <cellStyle name="20% - uthevingsfarge 3 5 2 4 2 2 2" xfId="13582" xr:uid="{00000000-0005-0000-0000-00000B350000}"/>
    <cellStyle name="20% - uthevingsfarge 3 5 2 4 2 2 2 2" xfId="13583" xr:uid="{00000000-0005-0000-0000-00000C350000}"/>
    <cellStyle name="20% - uthevingsfarge 3 5 2 4 2 2 3" xfId="13584" xr:uid="{00000000-0005-0000-0000-00000D350000}"/>
    <cellStyle name="20% - uthevingsfarge 3 5 2 4 2 3" xfId="13585" xr:uid="{00000000-0005-0000-0000-00000E350000}"/>
    <cellStyle name="20% - uthevingsfarge 3 5 2 4 2 3 2" xfId="13586" xr:uid="{00000000-0005-0000-0000-00000F350000}"/>
    <cellStyle name="20% - uthevingsfarge 3 5 2 4 2 4" xfId="13587" xr:uid="{00000000-0005-0000-0000-000010350000}"/>
    <cellStyle name="20% - uthevingsfarge 3 5 2 4 3" xfId="13588" xr:uid="{00000000-0005-0000-0000-000011350000}"/>
    <cellStyle name="20% - uthevingsfarge 3 5 2 4 3 2" xfId="13589" xr:uid="{00000000-0005-0000-0000-000012350000}"/>
    <cellStyle name="20% - uthevingsfarge 3 5 2 4 3 2 2" xfId="13590" xr:uid="{00000000-0005-0000-0000-000013350000}"/>
    <cellStyle name="20% - uthevingsfarge 3 5 2 4 3 3" xfId="13591" xr:uid="{00000000-0005-0000-0000-000014350000}"/>
    <cellStyle name="20% - uthevingsfarge 3 5 2 4 4" xfId="13592" xr:uid="{00000000-0005-0000-0000-000015350000}"/>
    <cellStyle name="20% - uthevingsfarge 3 5 2 4 4 2" xfId="13593" xr:uid="{00000000-0005-0000-0000-000016350000}"/>
    <cellStyle name="20% - uthevingsfarge 3 5 2 4 5" xfId="13594" xr:uid="{00000000-0005-0000-0000-000017350000}"/>
    <cellStyle name="20% - uthevingsfarge 3 5 2 4_Innskuddsdekning" xfId="13595" xr:uid="{00000000-0005-0000-0000-000018350000}"/>
    <cellStyle name="20% - uthevingsfarge 3 5 2 5" xfId="13596" xr:uid="{00000000-0005-0000-0000-000019350000}"/>
    <cellStyle name="20% - uthevingsfarge 3 5 2 5 2" xfId="13597" xr:uid="{00000000-0005-0000-0000-00001A350000}"/>
    <cellStyle name="20% - uthevingsfarge 3 5 2 5 2 2" xfId="13598" xr:uid="{00000000-0005-0000-0000-00001B350000}"/>
    <cellStyle name="20% - uthevingsfarge 3 5 2 5 2 2 2" xfId="13599" xr:uid="{00000000-0005-0000-0000-00001C350000}"/>
    <cellStyle name="20% - uthevingsfarge 3 5 2 5 2 3" xfId="13600" xr:uid="{00000000-0005-0000-0000-00001D350000}"/>
    <cellStyle name="20% - uthevingsfarge 3 5 2 5 3" xfId="13601" xr:uid="{00000000-0005-0000-0000-00001E350000}"/>
    <cellStyle name="20% - uthevingsfarge 3 5 2 5 3 2" xfId="13602" xr:uid="{00000000-0005-0000-0000-00001F350000}"/>
    <cellStyle name="20% - uthevingsfarge 3 5 2 5 4" xfId="13603" xr:uid="{00000000-0005-0000-0000-000020350000}"/>
    <cellStyle name="20% - uthevingsfarge 3 5 2 6" xfId="13604" xr:uid="{00000000-0005-0000-0000-000021350000}"/>
    <cellStyle name="20% - uthevingsfarge 3 5 2 6 2" xfId="13605" xr:uid="{00000000-0005-0000-0000-000022350000}"/>
    <cellStyle name="20% - uthevingsfarge 3 5 2 6 2 2" xfId="13606" xr:uid="{00000000-0005-0000-0000-000023350000}"/>
    <cellStyle name="20% - uthevingsfarge 3 5 2 6 3" xfId="13607" xr:uid="{00000000-0005-0000-0000-000024350000}"/>
    <cellStyle name="20% - uthevingsfarge 3 5 2 7" xfId="13608" xr:uid="{00000000-0005-0000-0000-000025350000}"/>
    <cellStyle name="20% - uthevingsfarge 3 5 2 7 2" xfId="13609" xr:uid="{00000000-0005-0000-0000-000026350000}"/>
    <cellStyle name="20% - uthevingsfarge 3 5 2 8" xfId="13610" xr:uid="{00000000-0005-0000-0000-000027350000}"/>
    <cellStyle name="20% - uthevingsfarge 3 5 2_3. Chng in credit spreads" xfId="13611" xr:uid="{00000000-0005-0000-0000-000028350000}"/>
    <cellStyle name="20% - uthevingsfarge 3 5 3" xfId="13612" xr:uid="{00000000-0005-0000-0000-000029350000}"/>
    <cellStyle name="20% - uthevingsfarge 3 5 3 2" xfId="13613" xr:uid="{00000000-0005-0000-0000-00002A350000}"/>
    <cellStyle name="20% - uthevingsfarge 3 5 3 2 2" xfId="13614" xr:uid="{00000000-0005-0000-0000-00002B350000}"/>
    <cellStyle name="20% - uthevingsfarge 3 5 3 2 2 2" xfId="13615" xr:uid="{00000000-0005-0000-0000-00002C350000}"/>
    <cellStyle name="20% - uthevingsfarge 3 5 3 2 2 2 2" xfId="13616" xr:uid="{00000000-0005-0000-0000-00002D350000}"/>
    <cellStyle name="20% - uthevingsfarge 3 5 3 2 2 2 2 2" xfId="13617" xr:uid="{00000000-0005-0000-0000-00002E350000}"/>
    <cellStyle name="20% - uthevingsfarge 3 5 3 2 2 2 3" xfId="13618" xr:uid="{00000000-0005-0000-0000-00002F350000}"/>
    <cellStyle name="20% - uthevingsfarge 3 5 3 2 2 3" xfId="13619" xr:uid="{00000000-0005-0000-0000-000030350000}"/>
    <cellStyle name="20% - uthevingsfarge 3 5 3 2 2 3 2" xfId="13620" xr:uid="{00000000-0005-0000-0000-000031350000}"/>
    <cellStyle name="20% - uthevingsfarge 3 5 3 2 2 4" xfId="13621" xr:uid="{00000000-0005-0000-0000-000032350000}"/>
    <cellStyle name="20% - uthevingsfarge 3 5 3 2 3" xfId="13622" xr:uid="{00000000-0005-0000-0000-000033350000}"/>
    <cellStyle name="20% - uthevingsfarge 3 5 3 2 3 2" xfId="13623" xr:uid="{00000000-0005-0000-0000-000034350000}"/>
    <cellStyle name="20% - uthevingsfarge 3 5 3 2 3 2 2" xfId="13624" xr:uid="{00000000-0005-0000-0000-000035350000}"/>
    <cellStyle name="20% - uthevingsfarge 3 5 3 2 3 3" xfId="13625" xr:uid="{00000000-0005-0000-0000-000036350000}"/>
    <cellStyle name="20% - uthevingsfarge 3 5 3 2 4" xfId="13626" xr:uid="{00000000-0005-0000-0000-000037350000}"/>
    <cellStyle name="20% - uthevingsfarge 3 5 3 2 4 2" xfId="13627" xr:uid="{00000000-0005-0000-0000-000038350000}"/>
    <cellStyle name="20% - uthevingsfarge 3 5 3 2 5" xfId="13628" xr:uid="{00000000-0005-0000-0000-000039350000}"/>
    <cellStyle name="20% - uthevingsfarge 3 5 3 2_Innskuddsdekning" xfId="13629" xr:uid="{00000000-0005-0000-0000-00003A350000}"/>
    <cellStyle name="20% - uthevingsfarge 3 5 3 3" xfId="13630" xr:uid="{00000000-0005-0000-0000-00003B350000}"/>
    <cellStyle name="20% - uthevingsfarge 3 5 3 3 2" xfId="13631" xr:uid="{00000000-0005-0000-0000-00003C350000}"/>
    <cellStyle name="20% - uthevingsfarge 3 5 3 3 2 2" xfId="13632" xr:uid="{00000000-0005-0000-0000-00003D350000}"/>
    <cellStyle name="20% - uthevingsfarge 3 5 3 3 2 2 2" xfId="13633" xr:uid="{00000000-0005-0000-0000-00003E350000}"/>
    <cellStyle name="20% - uthevingsfarge 3 5 3 3 2 3" xfId="13634" xr:uid="{00000000-0005-0000-0000-00003F350000}"/>
    <cellStyle name="20% - uthevingsfarge 3 5 3 3 3" xfId="13635" xr:uid="{00000000-0005-0000-0000-000040350000}"/>
    <cellStyle name="20% - uthevingsfarge 3 5 3 3 3 2" xfId="13636" xr:uid="{00000000-0005-0000-0000-000041350000}"/>
    <cellStyle name="20% - uthevingsfarge 3 5 3 3 4" xfId="13637" xr:uid="{00000000-0005-0000-0000-000042350000}"/>
    <cellStyle name="20% - uthevingsfarge 3 5 3 4" xfId="13638" xr:uid="{00000000-0005-0000-0000-000043350000}"/>
    <cellStyle name="20% - uthevingsfarge 3 5 3 4 2" xfId="13639" xr:uid="{00000000-0005-0000-0000-000044350000}"/>
    <cellStyle name="20% - uthevingsfarge 3 5 3 4 2 2" xfId="13640" xr:uid="{00000000-0005-0000-0000-000045350000}"/>
    <cellStyle name="20% - uthevingsfarge 3 5 3 4 3" xfId="13641" xr:uid="{00000000-0005-0000-0000-000046350000}"/>
    <cellStyle name="20% - uthevingsfarge 3 5 3 5" xfId="13642" xr:uid="{00000000-0005-0000-0000-000047350000}"/>
    <cellStyle name="20% - uthevingsfarge 3 5 3 5 2" xfId="13643" xr:uid="{00000000-0005-0000-0000-000048350000}"/>
    <cellStyle name="20% - uthevingsfarge 3 5 3 6" xfId="13644" xr:uid="{00000000-0005-0000-0000-000049350000}"/>
    <cellStyle name="20% - uthevingsfarge 3 5 3_3. Chng in credit spreads" xfId="13645" xr:uid="{00000000-0005-0000-0000-00004A350000}"/>
    <cellStyle name="20% - uthevingsfarge 3 5 4" xfId="13646" xr:uid="{00000000-0005-0000-0000-00004B350000}"/>
    <cellStyle name="20% - uthevingsfarge 3 5 4 2" xfId="13647" xr:uid="{00000000-0005-0000-0000-00004C350000}"/>
    <cellStyle name="20% - uthevingsfarge 3 5 4 2 2" xfId="13648" xr:uid="{00000000-0005-0000-0000-00004D350000}"/>
    <cellStyle name="20% - uthevingsfarge 3 5 4 2 2 2" xfId="13649" xr:uid="{00000000-0005-0000-0000-00004E350000}"/>
    <cellStyle name="20% - uthevingsfarge 3 5 4 2 2 2 2" xfId="13650" xr:uid="{00000000-0005-0000-0000-00004F350000}"/>
    <cellStyle name="20% - uthevingsfarge 3 5 4 2 2 2 2 2" xfId="13651" xr:uid="{00000000-0005-0000-0000-000050350000}"/>
    <cellStyle name="20% - uthevingsfarge 3 5 4 2 2 2 3" xfId="13652" xr:uid="{00000000-0005-0000-0000-000051350000}"/>
    <cellStyle name="20% - uthevingsfarge 3 5 4 2 2 3" xfId="13653" xr:uid="{00000000-0005-0000-0000-000052350000}"/>
    <cellStyle name="20% - uthevingsfarge 3 5 4 2 2 3 2" xfId="13654" xr:uid="{00000000-0005-0000-0000-000053350000}"/>
    <cellStyle name="20% - uthevingsfarge 3 5 4 2 2 4" xfId="13655" xr:uid="{00000000-0005-0000-0000-000054350000}"/>
    <cellStyle name="20% - uthevingsfarge 3 5 4 2 3" xfId="13656" xr:uid="{00000000-0005-0000-0000-000055350000}"/>
    <cellStyle name="20% - uthevingsfarge 3 5 4 2 3 2" xfId="13657" xr:uid="{00000000-0005-0000-0000-000056350000}"/>
    <cellStyle name="20% - uthevingsfarge 3 5 4 2 3 2 2" xfId="13658" xr:uid="{00000000-0005-0000-0000-000057350000}"/>
    <cellStyle name="20% - uthevingsfarge 3 5 4 2 3 3" xfId="13659" xr:uid="{00000000-0005-0000-0000-000058350000}"/>
    <cellStyle name="20% - uthevingsfarge 3 5 4 2 4" xfId="13660" xr:uid="{00000000-0005-0000-0000-000059350000}"/>
    <cellStyle name="20% - uthevingsfarge 3 5 4 2 4 2" xfId="13661" xr:uid="{00000000-0005-0000-0000-00005A350000}"/>
    <cellStyle name="20% - uthevingsfarge 3 5 4 2 5" xfId="13662" xr:uid="{00000000-0005-0000-0000-00005B350000}"/>
    <cellStyle name="20% - uthevingsfarge 3 5 4 2_Innskuddsdekning" xfId="13663" xr:uid="{00000000-0005-0000-0000-00005C350000}"/>
    <cellStyle name="20% - uthevingsfarge 3 5 4 3" xfId="13664" xr:uid="{00000000-0005-0000-0000-00005D350000}"/>
    <cellStyle name="20% - uthevingsfarge 3 5 4 3 2" xfId="13665" xr:uid="{00000000-0005-0000-0000-00005E350000}"/>
    <cellStyle name="20% - uthevingsfarge 3 5 4 3 2 2" xfId="13666" xr:uid="{00000000-0005-0000-0000-00005F350000}"/>
    <cellStyle name="20% - uthevingsfarge 3 5 4 3 2 2 2" xfId="13667" xr:uid="{00000000-0005-0000-0000-000060350000}"/>
    <cellStyle name="20% - uthevingsfarge 3 5 4 3 2 3" xfId="13668" xr:uid="{00000000-0005-0000-0000-000061350000}"/>
    <cellStyle name="20% - uthevingsfarge 3 5 4 3 3" xfId="13669" xr:uid="{00000000-0005-0000-0000-000062350000}"/>
    <cellStyle name="20% - uthevingsfarge 3 5 4 3 3 2" xfId="13670" xr:uid="{00000000-0005-0000-0000-000063350000}"/>
    <cellStyle name="20% - uthevingsfarge 3 5 4 3 4" xfId="13671" xr:uid="{00000000-0005-0000-0000-000064350000}"/>
    <cellStyle name="20% - uthevingsfarge 3 5 4 4" xfId="13672" xr:uid="{00000000-0005-0000-0000-000065350000}"/>
    <cellStyle name="20% - uthevingsfarge 3 5 4 4 2" xfId="13673" xr:uid="{00000000-0005-0000-0000-000066350000}"/>
    <cellStyle name="20% - uthevingsfarge 3 5 4 4 2 2" xfId="13674" xr:uid="{00000000-0005-0000-0000-000067350000}"/>
    <cellStyle name="20% - uthevingsfarge 3 5 4 4 3" xfId="13675" xr:uid="{00000000-0005-0000-0000-000068350000}"/>
    <cellStyle name="20% - uthevingsfarge 3 5 4 5" xfId="13676" xr:uid="{00000000-0005-0000-0000-000069350000}"/>
    <cellStyle name="20% - uthevingsfarge 3 5 4 5 2" xfId="13677" xr:uid="{00000000-0005-0000-0000-00006A350000}"/>
    <cellStyle name="20% - uthevingsfarge 3 5 4 6" xfId="13678" xr:uid="{00000000-0005-0000-0000-00006B350000}"/>
    <cellStyle name="20% - uthevingsfarge 3 5 4_3. Chng in credit spreads" xfId="13679" xr:uid="{00000000-0005-0000-0000-00006C350000}"/>
    <cellStyle name="20% - uthevingsfarge 3 5 5" xfId="13680" xr:uid="{00000000-0005-0000-0000-00006D350000}"/>
    <cellStyle name="20% - uthevingsfarge 3 5 5 2" xfId="13681" xr:uid="{00000000-0005-0000-0000-00006E350000}"/>
    <cellStyle name="20% - uthevingsfarge 3 5 5 2 2" xfId="13682" xr:uid="{00000000-0005-0000-0000-00006F350000}"/>
    <cellStyle name="20% - uthevingsfarge 3 5 5 2 2 2" xfId="13683" xr:uid="{00000000-0005-0000-0000-000070350000}"/>
    <cellStyle name="20% - uthevingsfarge 3 5 5 2 2 2 2" xfId="13684" xr:uid="{00000000-0005-0000-0000-000071350000}"/>
    <cellStyle name="20% - uthevingsfarge 3 5 5 2 2 3" xfId="13685" xr:uid="{00000000-0005-0000-0000-000072350000}"/>
    <cellStyle name="20% - uthevingsfarge 3 5 5 2 3" xfId="13686" xr:uid="{00000000-0005-0000-0000-000073350000}"/>
    <cellStyle name="20% - uthevingsfarge 3 5 5 2 3 2" xfId="13687" xr:uid="{00000000-0005-0000-0000-000074350000}"/>
    <cellStyle name="20% - uthevingsfarge 3 5 5 2 4" xfId="13688" xr:uid="{00000000-0005-0000-0000-000075350000}"/>
    <cellStyle name="20% - uthevingsfarge 3 5 5 3" xfId="13689" xr:uid="{00000000-0005-0000-0000-000076350000}"/>
    <cellStyle name="20% - uthevingsfarge 3 5 5 3 2" xfId="13690" xr:uid="{00000000-0005-0000-0000-000077350000}"/>
    <cellStyle name="20% - uthevingsfarge 3 5 5 3 2 2" xfId="13691" xr:uid="{00000000-0005-0000-0000-000078350000}"/>
    <cellStyle name="20% - uthevingsfarge 3 5 5 3 3" xfId="13692" xr:uid="{00000000-0005-0000-0000-000079350000}"/>
    <cellStyle name="20% - uthevingsfarge 3 5 5 4" xfId="13693" xr:uid="{00000000-0005-0000-0000-00007A350000}"/>
    <cellStyle name="20% - uthevingsfarge 3 5 5 4 2" xfId="13694" xr:uid="{00000000-0005-0000-0000-00007B350000}"/>
    <cellStyle name="20% - uthevingsfarge 3 5 5 5" xfId="13695" xr:uid="{00000000-0005-0000-0000-00007C350000}"/>
    <cellStyle name="20% - uthevingsfarge 3 5 5_Innskuddsdekning" xfId="13696" xr:uid="{00000000-0005-0000-0000-00007D350000}"/>
    <cellStyle name="20% - uthevingsfarge 3 5 6" xfId="13697" xr:uid="{00000000-0005-0000-0000-00007E350000}"/>
    <cellStyle name="20% - uthevingsfarge 3 5 6 2" xfId="13698" xr:uid="{00000000-0005-0000-0000-00007F350000}"/>
    <cellStyle name="20% - uthevingsfarge 3 5 6 2 2" xfId="13699" xr:uid="{00000000-0005-0000-0000-000080350000}"/>
    <cellStyle name="20% - uthevingsfarge 3 5 6 2 2 2" xfId="13700" xr:uid="{00000000-0005-0000-0000-000081350000}"/>
    <cellStyle name="20% - uthevingsfarge 3 5 6 2 3" xfId="13701" xr:uid="{00000000-0005-0000-0000-000082350000}"/>
    <cellStyle name="20% - uthevingsfarge 3 5 6 3" xfId="13702" xr:uid="{00000000-0005-0000-0000-000083350000}"/>
    <cellStyle name="20% - uthevingsfarge 3 5 6 3 2" xfId="13703" xr:uid="{00000000-0005-0000-0000-000084350000}"/>
    <cellStyle name="20% - uthevingsfarge 3 5 6 4" xfId="13704" xr:uid="{00000000-0005-0000-0000-000085350000}"/>
    <cellStyle name="20% - uthevingsfarge 3 5 7" xfId="13705" xr:uid="{00000000-0005-0000-0000-000086350000}"/>
    <cellStyle name="20% - uthevingsfarge 3 5 7 2" xfId="13706" xr:uid="{00000000-0005-0000-0000-000087350000}"/>
    <cellStyle name="20% - uthevingsfarge 3 5 7 2 2" xfId="13707" xr:uid="{00000000-0005-0000-0000-000088350000}"/>
    <cellStyle name="20% - uthevingsfarge 3 5 7 3" xfId="13708" xr:uid="{00000000-0005-0000-0000-000089350000}"/>
    <cellStyle name="20% - uthevingsfarge 3 5 8" xfId="13709" xr:uid="{00000000-0005-0000-0000-00008A350000}"/>
    <cellStyle name="20% - uthevingsfarge 3 5 8 2" xfId="13710" xr:uid="{00000000-0005-0000-0000-00008B350000}"/>
    <cellStyle name="20% - uthevingsfarge 3 5 9" xfId="13711" xr:uid="{00000000-0005-0000-0000-00008C350000}"/>
    <cellStyle name="20% - uthevingsfarge 3 5_3. Chng in credit spreads" xfId="13712" xr:uid="{00000000-0005-0000-0000-00008D350000}"/>
    <cellStyle name="20% - uthevingsfarge 3 50" xfId="13713" xr:uid="{00000000-0005-0000-0000-00008E350000}"/>
    <cellStyle name="20% - uthevingsfarge 3 50 2" xfId="13714" xr:uid="{00000000-0005-0000-0000-00008F350000}"/>
    <cellStyle name="20% - uthevingsfarge 3 50 2 2" xfId="13715" xr:uid="{00000000-0005-0000-0000-000090350000}"/>
    <cellStyle name="20% - uthevingsfarge 3 50 2 3" xfId="13716" xr:uid="{00000000-0005-0000-0000-000091350000}"/>
    <cellStyle name="20% - uthevingsfarge 3 50 2_BILAG 34-3 Brasil" xfId="13717" xr:uid="{00000000-0005-0000-0000-000092350000}"/>
    <cellStyle name="20% - uthevingsfarge 3 50 3" xfId="13718" xr:uid="{00000000-0005-0000-0000-000093350000}"/>
    <cellStyle name="20% - uthevingsfarge 3 50 4" xfId="13719" xr:uid="{00000000-0005-0000-0000-000094350000}"/>
    <cellStyle name="20% - uthevingsfarge 3 50_Adj_Income_statement" xfId="13720" xr:uid="{00000000-0005-0000-0000-000095350000}"/>
    <cellStyle name="20% - uthevingsfarge 3 51" xfId="13721" xr:uid="{00000000-0005-0000-0000-000096350000}"/>
    <cellStyle name="20% - uthevingsfarge 3 51 2" xfId="13722" xr:uid="{00000000-0005-0000-0000-000097350000}"/>
    <cellStyle name="20% - uthevingsfarge 3 51 2 2" xfId="13723" xr:uid="{00000000-0005-0000-0000-000098350000}"/>
    <cellStyle name="20% - uthevingsfarge 3 51 2 3" xfId="13724" xr:uid="{00000000-0005-0000-0000-000099350000}"/>
    <cellStyle name="20% - uthevingsfarge 3 51 2_BILAG 34-3 Brasil" xfId="13725" xr:uid="{00000000-0005-0000-0000-00009A350000}"/>
    <cellStyle name="20% - uthevingsfarge 3 51 3" xfId="13726" xr:uid="{00000000-0005-0000-0000-00009B350000}"/>
    <cellStyle name="20% - uthevingsfarge 3 51 4" xfId="13727" xr:uid="{00000000-0005-0000-0000-00009C350000}"/>
    <cellStyle name="20% - uthevingsfarge 3 51_Adj_Income_statement" xfId="13728" xr:uid="{00000000-0005-0000-0000-00009D350000}"/>
    <cellStyle name="20% - uthevingsfarge 3 52" xfId="13729" xr:uid="{00000000-0005-0000-0000-00009E350000}"/>
    <cellStyle name="20% - uthevingsfarge 3 52 2" xfId="13730" xr:uid="{00000000-0005-0000-0000-00009F350000}"/>
    <cellStyle name="20% - uthevingsfarge 3 52 2 2" xfId="13731" xr:uid="{00000000-0005-0000-0000-0000A0350000}"/>
    <cellStyle name="20% - uthevingsfarge 3 52 2 3" xfId="13732" xr:uid="{00000000-0005-0000-0000-0000A1350000}"/>
    <cellStyle name="20% - uthevingsfarge 3 52 2_BILAG 34-3 Brasil" xfId="13733" xr:uid="{00000000-0005-0000-0000-0000A2350000}"/>
    <cellStyle name="20% - uthevingsfarge 3 52 3" xfId="13734" xr:uid="{00000000-0005-0000-0000-0000A3350000}"/>
    <cellStyle name="20% - uthevingsfarge 3 52 4" xfId="13735" xr:uid="{00000000-0005-0000-0000-0000A4350000}"/>
    <cellStyle name="20% - uthevingsfarge 3 52_Adj_Income_statement" xfId="13736" xr:uid="{00000000-0005-0000-0000-0000A5350000}"/>
    <cellStyle name="20% - uthevingsfarge 3 53" xfId="13737" xr:uid="{00000000-0005-0000-0000-0000A6350000}"/>
    <cellStyle name="20% - uthevingsfarge 3 53 2" xfId="13738" xr:uid="{00000000-0005-0000-0000-0000A7350000}"/>
    <cellStyle name="20% - uthevingsfarge 3 53 2 2" xfId="13739" xr:uid="{00000000-0005-0000-0000-0000A8350000}"/>
    <cellStyle name="20% - uthevingsfarge 3 53 2 3" xfId="13740" xr:uid="{00000000-0005-0000-0000-0000A9350000}"/>
    <cellStyle name="20% - uthevingsfarge 3 53 2_BILAG 34-3 Brasil" xfId="13741" xr:uid="{00000000-0005-0000-0000-0000AA350000}"/>
    <cellStyle name="20% - uthevingsfarge 3 53 3" xfId="13742" xr:uid="{00000000-0005-0000-0000-0000AB350000}"/>
    <cellStyle name="20% - uthevingsfarge 3 53 4" xfId="13743" xr:uid="{00000000-0005-0000-0000-0000AC350000}"/>
    <cellStyle name="20% - uthevingsfarge 3 53_Adj_Income_statement" xfId="13744" xr:uid="{00000000-0005-0000-0000-0000AD350000}"/>
    <cellStyle name="20% - uthevingsfarge 3 54" xfId="13745" xr:uid="{00000000-0005-0000-0000-0000AE350000}"/>
    <cellStyle name="20% - uthevingsfarge 3 54 2" xfId="13746" xr:uid="{00000000-0005-0000-0000-0000AF350000}"/>
    <cellStyle name="20% - uthevingsfarge 3 54 2 2" xfId="13747" xr:uid="{00000000-0005-0000-0000-0000B0350000}"/>
    <cellStyle name="20% - uthevingsfarge 3 54 2 3" xfId="13748" xr:uid="{00000000-0005-0000-0000-0000B1350000}"/>
    <cellStyle name="20% - uthevingsfarge 3 54 2_BILAG 34-3 Brasil" xfId="13749" xr:uid="{00000000-0005-0000-0000-0000B2350000}"/>
    <cellStyle name="20% - uthevingsfarge 3 54 3" xfId="13750" xr:uid="{00000000-0005-0000-0000-0000B3350000}"/>
    <cellStyle name="20% - uthevingsfarge 3 54 4" xfId="13751" xr:uid="{00000000-0005-0000-0000-0000B4350000}"/>
    <cellStyle name="20% - uthevingsfarge 3 54_Adj_Income_statement" xfId="13752" xr:uid="{00000000-0005-0000-0000-0000B5350000}"/>
    <cellStyle name="20% - uthevingsfarge 3 55" xfId="13753" xr:uid="{00000000-0005-0000-0000-0000B6350000}"/>
    <cellStyle name="20% - uthevingsfarge 3 55 2" xfId="13754" xr:uid="{00000000-0005-0000-0000-0000B7350000}"/>
    <cellStyle name="20% - uthevingsfarge 3 55 2 2" xfId="13755" xr:uid="{00000000-0005-0000-0000-0000B8350000}"/>
    <cellStyle name="20% - uthevingsfarge 3 55 2 3" xfId="13756" xr:uid="{00000000-0005-0000-0000-0000B9350000}"/>
    <cellStyle name="20% - uthevingsfarge 3 55 2_BILAG 34-3 Brasil" xfId="13757" xr:uid="{00000000-0005-0000-0000-0000BA350000}"/>
    <cellStyle name="20% - uthevingsfarge 3 55 3" xfId="13758" xr:uid="{00000000-0005-0000-0000-0000BB350000}"/>
    <cellStyle name="20% - uthevingsfarge 3 55 4" xfId="13759" xr:uid="{00000000-0005-0000-0000-0000BC350000}"/>
    <cellStyle name="20% - uthevingsfarge 3 55_Adj_Income_statement" xfId="13760" xr:uid="{00000000-0005-0000-0000-0000BD350000}"/>
    <cellStyle name="20% - uthevingsfarge 3 56" xfId="13761" xr:uid="{00000000-0005-0000-0000-0000BE350000}"/>
    <cellStyle name="20% - uthevingsfarge 3 56 2" xfId="13762" xr:uid="{00000000-0005-0000-0000-0000BF350000}"/>
    <cellStyle name="20% - uthevingsfarge 3 56 2 2" xfId="13763" xr:uid="{00000000-0005-0000-0000-0000C0350000}"/>
    <cellStyle name="20% - uthevingsfarge 3 56 2 3" xfId="13764" xr:uid="{00000000-0005-0000-0000-0000C1350000}"/>
    <cellStyle name="20% - uthevingsfarge 3 56 2_BILAG 34-3 Brasil" xfId="13765" xr:uid="{00000000-0005-0000-0000-0000C2350000}"/>
    <cellStyle name="20% - uthevingsfarge 3 56 3" xfId="13766" xr:uid="{00000000-0005-0000-0000-0000C3350000}"/>
    <cellStyle name="20% - uthevingsfarge 3 56 4" xfId="13767" xr:uid="{00000000-0005-0000-0000-0000C4350000}"/>
    <cellStyle name="20% - uthevingsfarge 3 56_BILAG 34-3 Brasil" xfId="13768" xr:uid="{00000000-0005-0000-0000-0000C5350000}"/>
    <cellStyle name="20% - uthevingsfarge 3 57" xfId="13769" xr:uid="{00000000-0005-0000-0000-0000C6350000}"/>
    <cellStyle name="20% - uthevingsfarge 3 57 2" xfId="13770" xr:uid="{00000000-0005-0000-0000-0000C7350000}"/>
    <cellStyle name="20% - uthevingsfarge 3 57 2 2" xfId="13771" xr:uid="{00000000-0005-0000-0000-0000C8350000}"/>
    <cellStyle name="20% - uthevingsfarge 3 57 2 3" xfId="13772" xr:uid="{00000000-0005-0000-0000-0000C9350000}"/>
    <cellStyle name="20% - uthevingsfarge 3 57 2_BILAG 34-3 Brasil" xfId="13773" xr:uid="{00000000-0005-0000-0000-0000CA350000}"/>
    <cellStyle name="20% - uthevingsfarge 3 57 3" xfId="13774" xr:uid="{00000000-0005-0000-0000-0000CB350000}"/>
    <cellStyle name="20% - uthevingsfarge 3 57 4" xfId="13775" xr:uid="{00000000-0005-0000-0000-0000CC350000}"/>
    <cellStyle name="20% - uthevingsfarge 3 57_BILAG 34-3 Brasil" xfId="13776" xr:uid="{00000000-0005-0000-0000-0000CD350000}"/>
    <cellStyle name="20% - uthevingsfarge 3 58" xfId="13777" xr:uid="{00000000-0005-0000-0000-0000CE350000}"/>
    <cellStyle name="20% - uthevingsfarge 3 58 2" xfId="13778" xr:uid="{00000000-0005-0000-0000-0000CF350000}"/>
    <cellStyle name="20% - uthevingsfarge 3 58 2 2" xfId="13779" xr:uid="{00000000-0005-0000-0000-0000D0350000}"/>
    <cellStyle name="20% - uthevingsfarge 3 58 2 3" xfId="13780" xr:uid="{00000000-0005-0000-0000-0000D1350000}"/>
    <cellStyle name="20% - uthevingsfarge 3 58 2_BILAG 34-3 Brasil" xfId="13781" xr:uid="{00000000-0005-0000-0000-0000D2350000}"/>
    <cellStyle name="20% - uthevingsfarge 3 58 3" xfId="13782" xr:uid="{00000000-0005-0000-0000-0000D3350000}"/>
    <cellStyle name="20% - uthevingsfarge 3 58 4" xfId="13783" xr:uid="{00000000-0005-0000-0000-0000D4350000}"/>
    <cellStyle name="20% - uthevingsfarge 3 58_BILAG 34-3 Brasil" xfId="13784" xr:uid="{00000000-0005-0000-0000-0000D5350000}"/>
    <cellStyle name="20% - uthevingsfarge 3 59" xfId="13785" xr:uid="{00000000-0005-0000-0000-0000D6350000}"/>
    <cellStyle name="20% - uthevingsfarge 3 59 2" xfId="13786" xr:uid="{00000000-0005-0000-0000-0000D7350000}"/>
    <cellStyle name="20% - uthevingsfarge 3 59 2 2" xfId="13787" xr:uid="{00000000-0005-0000-0000-0000D8350000}"/>
    <cellStyle name="20% - uthevingsfarge 3 59 2 3" xfId="13788" xr:uid="{00000000-0005-0000-0000-0000D9350000}"/>
    <cellStyle name="20% - uthevingsfarge 3 59 2_BILAG 34-3 Brasil" xfId="13789" xr:uid="{00000000-0005-0000-0000-0000DA350000}"/>
    <cellStyle name="20% - uthevingsfarge 3 59 3" xfId="13790" xr:uid="{00000000-0005-0000-0000-0000DB350000}"/>
    <cellStyle name="20% - uthevingsfarge 3 59 4" xfId="13791" xr:uid="{00000000-0005-0000-0000-0000DC350000}"/>
    <cellStyle name="20% - uthevingsfarge 3 59_BILAG 34-3 Brasil" xfId="13792" xr:uid="{00000000-0005-0000-0000-0000DD350000}"/>
    <cellStyle name="20% - uthevingsfarge 3 6" xfId="13793" xr:uid="{00000000-0005-0000-0000-0000DE350000}"/>
    <cellStyle name="20% - uthevingsfarge 3 6 2" xfId="13794" xr:uid="{00000000-0005-0000-0000-0000DF350000}"/>
    <cellStyle name="20% - uthevingsfarge 3 6 2 2" xfId="13795" xr:uid="{00000000-0005-0000-0000-0000E0350000}"/>
    <cellStyle name="20% - uthevingsfarge 3 6 2 2 2" xfId="13796" xr:uid="{00000000-0005-0000-0000-0000E1350000}"/>
    <cellStyle name="20% - uthevingsfarge 3 6 2 2 2 2" xfId="13797" xr:uid="{00000000-0005-0000-0000-0000E2350000}"/>
    <cellStyle name="20% - uthevingsfarge 3 6 2 2 2 2 2" xfId="13798" xr:uid="{00000000-0005-0000-0000-0000E3350000}"/>
    <cellStyle name="20% - uthevingsfarge 3 6 2 2 2 2 2 2" xfId="13799" xr:uid="{00000000-0005-0000-0000-0000E4350000}"/>
    <cellStyle name="20% - uthevingsfarge 3 6 2 2 2 2 3" xfId="13800" xr:uid="{00000000-0005-0000-0000-0000E5350000}"/>
    <cellStyle name="20% - uthevingsfarge 3 6 2 2 2 3" xfId="13801" xr:uid="{00000000-0005-0000-0000-0000E6350000}"/>
    <cellStyle name="20% - uthevingsfarge 3 6 2 2 2 3 2" xfId="13802" xr:uid="{00000000-0005-0000-0000-0000E7350000}"/>
    <cellStyle name="20% - uthevingsfarge 3 6 2 2 2 4" xfId="13803" xr:uid="{00000000-0005-0000-0000-0000E8350000}"/>
    <cellStyle name="20% - uthevingsfarge 3 6 2 2 3" xfId="13804" xr:uid="{00000000-0005-0000-0000-0000E9350000}"/>
    <cellStyle name="20% - uthevingsfarge 3 6 2 2 3 2" xfId="13805" xr:uid="{00000000-0005-0000-0000-0000EA350000}"/>
    <cellStyle name="20% - uthevingsfarge 3 6 2 2 3 2 2" xfId="13806" xr:uid="{00000000-0005-0000-0000-0000EB350000}"/>
    <cellStyle name="20% - uthevingsfarge 3 6 2 2 3 3" xfId="13807" xr:uid="{00000000-0005-0000-0000-0000EC350000}"/>
    <cellStyle name="20% - uthevingsfarge 3 6 2 2 4" xfId="13808" xr:uid="{00000000-0005-0000-0000-0000ED350000}"/>
    <cellStyle name="20% - uthevingsfarge 3 6 2 2 4 2" xfId="13809" xr:uid="{00000000-0005-0000-0000-0000EE350000}"/>
    <cellStyle name="20% - uthevingsfarge 3 6 2 2 5" xfId="13810" xr:uid="{00000000-0005-0000-0000-0000EF350000}"/>
    <cellStyle name="20% - uthevingsfarge 3 6 2 2_Innskuddsdekning" xfId="13811" xr:uid="{00000000-0005-0000-0000-0000F0350000}"/>
    <cellStyle name="20% - uthevingsfarge 3 6 2 3" xfId="13812" xr:uid="{00000000-0005-0000-0000-0000F1350000}"/>
    <cellStyle name="20% - uthevingsfarge 3 6 2 3 2" xfId="13813" xr:uid="{00000000-0005-0000-0000-0000F2350000}"/>
    <cellStyle name="20% - uthevingsfarge 3 6 2 3 2 2" xfId="13814" xr:uid="{00000000-0005-0000-0000-0000F3350000}"/>
    <cellStyle name="20% - uthevingsfarge 3 6 2 3 2 2 2" xfId="13815" xr:uid="{00000000-0005-0000-0000-0000F4350000}"/>
    <cellStyle name="20% - uthevingsfarge 3 6 2 3 2 3" xfId="13816" xr:uid="{00000000-0005-0000-0000-0000F5350000}"/>
    <cellStyle name="20% - uthevingsfarge 3 6 2 3 3" xfId="13817" xr:uid="{00000000-0005-0000-0000-0000F6350000}"/>
    <cellStyle name="20% - uthevingsfarge 3 6 2 3 3 2" xfId="13818" xr:uid="{00000000-0005-0000-0000-0000F7350000}"/>
    <cellStyle name="20% - uthevingsfarge 3 6 2 3 4" xfId="13819" xr:uid="{00000000-0005-0000-0000-0000F8350000}"/>
    <cellStyle name="20% - uthevingsfarge 3 6 2 4" xfId="13820" xr:uid="{00000000-0005-0000-0000-0000F9350000}"/>
    <cellStyle name="20% - uthevingsfarge 3 6 2 4 2" xfId="13821" xr:uid="{00000000-0005-0000-0000-0000FA350000}"/>
    <cellStyle name="20% - uthevingsfarge 3 6 2 4 2 2" xfId="13822" xr:uid="{00000000-0005-0000-0000-0000FB350000}"/>
    <cellStyle name="20% - uthevingsfarge 3 6 2 4 3" xfId="13823" xr:uid="{00000000-0005-0000-0000-0000FC350000}"/>
    <cellStyle name="20% - uthevingsfarge 3 6 2 5" xfId="13824" xr:uid="{00000000-0005-0000-0000-0000FD350000}"/>
    <cellStyle name="20% - uthevingsfarge 3 6 2 5 2" xfId="13825" xr:uid="{00000000-0005-0000-0000-0000FE350000}"/>
    <cellStyle name="20% - uthevingsfarge 3 6 2 6" xfId="13826" xr:uid="{00000000-0005-0000-0000-0000FF350000}"/>
    <cellStyle name="20% - uthevingsfarge 3 6 2_3. Chng in credit spreads" xfId="13827" xr:uid="{00000000-0005-0000-0000-000000360000}"/>
    <cellStyle name="20% - uthevingsfarge 3 6 3" xfId="13828" xr:uid="{00000000-0005-0000-0000-000001360000}"/>
    <cellStyle name="20% - uthevingsfarge 3 6 3 2" xfId="13829" xr:uid="{00000000-0005-0000-0000-000002360000}"/>
    <cellStyle name="20% - uthevingsfarge 3 6 3 2 2" xfId="13830" xr:uid="{00000000-0005-0000-0000-000003360000}"/>
    <cellStyle name="20% - uthevingsfarge 3 6 3 2 2 2" xfId="13831" xr:uid="{00000000-0005-0000-0000-000004360000}"/>
    <cellStyle name="20% - uthevingsfarge 3 6 3 2 2 2 2" xfId="13832" xr:uid="{00000000-0005-0000-0000-000005360000}"/>
    <cellStyle name="20% - uthevingsfarge 3 6 3 2 2 2 2 2" xfId="13833" xr:uid="{00000000-0005-0000-0000-000006360000}"/>
    <cellStyle name="20% - uthevingsfarge 3 6 3 2 2 2 3" xfId="13834" xr:uid="{00000000-0005-0000-0000-000007360000}"/>
    <cellStyle name="20% - uthevingsfarge 3 6 3 2 2 3" xfId="13835" xr:uid="{00000000-0005-0000-0000-000008360000}"/>
    <cellStyle name="20% - uthevingsfarge 3 6 3 2 2 3 2" xfId="13836" xr:uid="{00000000-0005-0000-0000-000009360000}"/>
    <cellStyle name="20% - uthevingsfarge 3 6 3 2 2 4" xfId="13837" xr:uid="{00000000-0005-0000-0000-00000A360000}"/>
    <cellStyle name="20% - uthevingsfarge 3 6 3 2 3" xfId="13838" xr:uid="{00000000-0005-0000-0000-00000B360000}"/>
    <cellStyle name="20% - uthevingsfarge 3 6 3 2 3 2" xfId="13839" xr:uid="{00000000-0005-0000-0000-00000C360000}"/>
    <cellStyle name="20% - uthevingsfarge 3 6 3 2 3 2 2" xfId="13840" xr:uid="{00000000-0005-0000-0000-00000D360000}"/>
    <cellStyle name="20% - uthevingsfarge 3 6 3 2 3 3" xfId="13841" xr:uid="{00000000-0005-0000-0000-00000E360000}"/>
    <cellStyle name="20% - uthevingsfarge 3 6 3 2 4" xfId="13842" xr:uid="{00000000-0005-0000-0000-00000F360000}"/>
    <cellStyle name="20% - uthevingsfarge 3 6 3 2 4 2" xfId="13843" xr:uid="{00000000-0005-0000-0000-000010360000}"/>
    <cellStyle name="20% - uthevingsfarge 3 6 3 2 5" xfId="13844" xr:uid="{00000000-0005-0000-0000-000011360000}"/>
    <cellStyle name="20% - uthevingsfarge 3 6 3 2_Innskuddsdekning" xfId="13845" xr:uid="{00000000-0005-0000-0000-000012360000}"/>
    <cellStyle name="20% - uthevingsfarge 3 6 3 3" xfId="13846" xr:uid="{00000000-0005-0000-0000-000013360000}"/>
    <cellStyle name="20% - uthevingsfarge 3 6 3 3 2" xfId="13847" xr:uid="{00000000-0005-0000-0000-000014360000}"/>
    <cellStyle name="20% - uthevingsfarge 3 6 3 3 2 2" xfId="13848" xr:uid="{00000000-0005-0000-0000-000015360000}"/>
    <cellStyle name="20% - uthevingsfarge 3 6 3 3 2 2 2" xfId="13849" xr:uid="{00000000-0005-0000-0000-000016360000}"/>
    <cellStyle name="20% - uthevingsfarge 3 6 3 3 2 3" xfId="13850" xr:uid="{00000000-0005-0000-0000-000017360000}"/>
    <cellStyle name="20% - uthevingsfarge 3 6 3 3 3" xfId="13851" xr:uid="{00000000-0005-0000-0000-000018360000}"/>
    <cellStyle name="20% - uthevingsfarge 3 6 3 3 3 2" xfId="13852" xr:uid="{00000000-0005-0000-0000-000019360000}"/>
    <cellStyle name="20% - uthevingsfarge 3 6 3 3 4" xfId="13853" xr:uid="{00000000-0005-0000-0000-00001A360000}"/>
    <cellStyle name="20% - uthevingsfarge 3 6 3 4" xfId="13854" xr:uid="{00000000-0005-0000-0000-00001B360000}"/>
    <cellStyle name="20% - uthevingsfarge 3 6 3 4 2" xfId="13855" xr:uid="{00000000-0005-0000-0000-00001C360000}"/>
    <cellStyle name="20% - uthevingsfarge 3 6 3 4 2 2" xfId="13856" xr:uid="{00000000-0005-0000-0000-00001D360000}"/>
    <cellStyle name="20% - uthevingsfarge 3 6 3 4 3" xfId="13857" xr:uid="{00000000-0005-0000-0000-00001E360000}"/>
    <cellStyle name="20% - uthevingsfarge 3 6 3 5" xfId="13858" xr:uid="{00000000-0005-0000-0000-00001F360000}"/>
    <cellStyle name="20% - uthevingsfarge 3 6 3 5 2" xfId="13859" xr:uid="{00000000-0005-0000-0000-000020360000}"/>
    <cellStyle name="20% - uthevingsfarge 3 6 3 6" xfId="13860" xr:uid="{00000000-0005-0000-0000-000021360000}"/>
    <cellStyle name="20% - uthevingsfarge 3 6 3_3. Chng in credit spreads" xfId="13861" xr:uid="{00000000-0005-0000-0000-000022360000}"/>
    <cellStyle name="20% - uthevingsfarge 3 6 4" xfId="13862" xr:uid="{00000000-0005-0000-0000-000023360000}"/>
    <cellStyle name="20% - uthevingsfarge 3 6 4 2" xfId="13863" xr:uid="{00000000-0005-0000-0000-000024360000}"/>
    <cellStyle name="20% - uthevingsfarge 3 6 4 2 2" xfId="13864" xr:uid="{00000000-0005-0000-0000-000025360000}"/>
    <cellStyle name="20% - uthevingsfarge 3 6 4 2 2 2" xfId="13865" xr:uid="{00000000-0005-0000-0000-000026360000}"/>
    <cellStyle name="20% - uthevingsfarge 3 6 4 2 2 2 2" xfId="13866" xr:uid="{00000000-0005-0000-0000-000027360000}"/>
    <cellStyle name="20% - uthevingsfarge 3 6 4 2 2 3" xfId="13867" xr:uid="{00000000-0005-0000-0000-000028360000}"/>
    <cellStyle name="20% - uthevingsfarge 3 6 4 2 3" xfId="13868" xr:uid="{00000000-0005-0000-0000-000029360000}"/>
    <cellStyle name="20% - uthevingsfarge 3 6 4 2 3 2" xfId="13869" xr:uid="{00000000-0005-0000-0000-00002A360000}"/>
    <cellStyle name="20% - uthevingsfarge 3 6 4 2 4" xfId="13870" xr:uid="{00000000-0005-0000-0000-00002B360000}"/>
    <cellStyle name="20% - uthevingsfarge 3 6 4 3" xfId="13871" xr:uid="{00000000-0005-0000-0000-00002C360000}"/>
    <cellStyle name="20% - uthevingsfarge 3 6 4 3 2" xfId="13872" xr:uid="{00000000-0005-0000-0000-00002D360000}"/>
    <cellStyle name="20% - uthevingsfarge 3 6 4 3 2 2" xfId="13873" xr:uid="{00000000-0005-0000-0000-00002E360000}"/>
    <cellStyle name="20% - uthevingsfarge 3 6 4 3 3" xfId="13874" xr:uid="{00000000-0005-0000-0000-00002F360000}"/>
    <cellStyle name="20% - uthevingsfarge 3 6 4 4" xfId="13875" xr:uid="{00000000-0005-0000-0000-000030360000}"/>
    <cellStyle name="20% - uthevingsfarge 3 6 4 4 2" xfId="13876" xr:uid="{00000000-0005-0000-0000-000031360000}"/>
    <cellStyle name="20% - uthevingsfarge 3 6 4 5" xfId="13877" xr:uid="{00000000-0005-0000-0000-000032360000}"/>
    <cellStyle name="20% - uthevingsfarge 3 6 4_Innskuddsdekning" xfId="13878" xr:uid="{00000000-0005-0000-0000-000033360000}"/>
    <cellStyle name="20% - uthevingsfarge 3 6 5" xfId="13879" xr:uid="{00000000-0005-0000-0000-000034360000}"/>
    <cellStyle name="20% - uthevingsfarge 3 6 5 2" xfId="13880" xr:uid="{00000000-0005-0000-0000-000035360000}"/>
    <cellStyle name="20% - uthevingsfarge 3 6 5 2 2" xfId="13881" xr:uid="{00000000-0005-0000-0000-000036360000}"/>
    <cellStyle name="20% - uthevingsfarge 3 6 5 2 2 2" xfId="13882" xr:uid="{00000000-0005-0000-0000-000037360000}"/>
    <cellStyle name="20% - uthevingsfarge 3 6 5 2 3" xfId="13883" xr:uid="{00000000-0005-0000-0000-000038360000}"/>
    <cellStyle name="20% - uthevingsfarge 3 6 5 3" xfId="13884" xr:uid="{00000000-0005-0000-0000-000039360000}"/>
    <cellStyle name="20% - uthevingsfarge 3 6 5 3 2" xfId="13885" xr:uid="{00000000-0005-0000-0000-00003A360000}"/>
    <cellStyle name="20% - uthevingsfarge 3 6 5 4" xfId="13886" xr:uid="{00000000-0005-0000-0000-00003B360000}"/>
    <cellStyle name="20% - uthevingsfarge 3 6 6" xfId="13887" xr:uid="{00000000-0005-0000-0000-00003C360000}"/>
    <cellStyle name="20% - uthevingsfarge 3 6 6 2" xfId="13888" xr:uid="{00000000-0005-0000-0000-00003D360000}"/>
    <cellStyle name="20% - uthevingsfarge 3 6 6 2 2" xfId="13889" xr:uid="{00000000-0005-0000-0000-00003E360000}"/>
    <cellStyle name="20% - uthevingsfarge 3 6 6 3" xfId="13890" xr:uid="{00000000-0005-0000-0000-00003F360000}"/>
    <cellStyle name="20% - uthevingsfarge 3 6 7" xfId="13891" xr:uid="{00000000-0005-0000-0000-000040360000}"/>
    <cellStyle name="20% - uthevingsfarge 3 6 7 2" xfId="13892" xr:uid="{00000000-0005-0000-0000-000041360000}"/>
    <cellStyle name="20% - uthevingsfarge 3 6 8" xfId="13893" xr:uid="{00000000-0005-0000-0000-000042360000}"/>
    <cellStyle name="20% - uthevingsfarge 3 6_3. Chng in credit spreads" xfId="13894" xr:uid="{00000000-0005-0000-0000-000043360000}"/>
    <cellStyle name="20% - uthevingsfarge 3 60" xfId="13895" xr:uid="{00000000-0005-0000-0000-000044360000}"/>
    <cellStyle name="20% - uthevingsfarge 3 61" xfId="13896" xr:uid="{00000000-0005-0000-0000-000045360000}"/>
    <cellStyle name="20% - uthevingsfarge 3 62" xfId="13897" xr:uid="{00000000-0005-0000-0000-000046360000}"/>
    <cellStyle name="20% - uthevingsfarge 3 63" xfId="13898" xr:uid="{00000000-0005-0000-0000-000047360000}"/>
    <cellStyle name="20% - uthevingsfarge 3 64" xfId="13899" xr:uid="{00000000-0005-0000-0000-000048360000}"/>
    <cellStyle name="20% - uthevingsfarge 3 65" xfId="13900" xr:uid="{00000000-0005-0000-0000-000049360000}"/>
    <cellStyle name="20% - uthevingsfarge 3 66" xfId="13901" xr:uid="{00000000-0005-0000-0000-00004A360000}"/>
    <cellStyle name="20% - uthevingsfarge 3 67" xfId="13902" xr:uid="{00000000-0005-0000-0000-00004B360000}"/>
    <cellStyle name="20% - uthevingsfarge 3 68" xfId="13903" xr:uid="{00000000-0005-0000-0000-00004C360000}"/>
    <cellStyle name="20% - uthevingsfarge 3 69" xfId="13904" xr:uid="{00000000-0005-0000-0000-00004D360000}"/>
    <cellStyle name="20% - uthevingsfarge 3 7" xfId="13905" xr:uid="{00000000-0005-0000-0000-00004E360000}"/>
    <cellStyle name="20% - uthevingsfarge 3 7 2" xfId="13906" xr:uid="{00000000-0005-0000-0000-00004F360000}"/>
    <cellStyle name="20% - uthevingsfarge 3 7 2 2" xfId="13907" xr:uid="{00000000-0005-0000-0000-000050360000}"/>
    <cellStyle name="20% - uthevingsfarge 3 7 2 2 2" xfId="13908" xr:uid="{00000000-0005-0000-0000-000051360000}"/>
    <cellStyle name="20% - uthevingsfarge 3 7 2 2 2 2" xfId="13909" xr:uid="{00000000-0005-0000-0000-000052360000}"/>
    <cellStyle name="20% - uthevingsfarge 3 7 2 2 2 2 2" xfId="13910" xr:uid="{00000000-0005-0000-0000-000053360000}"/>
    <cellStyle name="20% - uthevingsfarge 3 7 2 2 2 3" xfId="13911" xr:uid="{00000000-0005-0000-0000-000054360000}"/>
    <cellStyle name="20% - uthevingsfarge 3 7 2 2 3" xfId="13912" xr:uid="{00000000-0005-0000-0000-000055360000}"/>
    <cellStyle name="20% - uthevingsfarge 3 7 2 2 3 2" xfId="13913" xr:uid="{00000000-0005-0000-0000-000056360000}"/>
    <cellStyle name="20% - uthevingsfarge 3 7 2 2 4" xfId="13914" xr:uid="{00000000-0005-0000-0000-000057360000}"/>
    <cellStyle name="20% - uthevingsfarge 3 7 2 3" xfId="13915" xr:uid="{00000000-0005-0000-0000-000058360000}"/>
    <cellStyle name="20% - uthevingsfarge 3 7 2 3 2" xfId="13916" xr:uid="{00000000-0005-0000-0000-000059360000}"/>
    <cellStyle name="20% - uthevingsfarge 3 7 2 3 2 2" xfId="13917" xr:uid="{00000000-0005-0000-0000-00005A360000}"/>
    <cellStyle name="20% - uthevingsfarge 3 7 2 3 3" xfId="13918" xr:uid="{00000000-0005-0000-0000-00005B360000}"/>
    <cellStyle name="20% - uthevingsfarge 3 7 2 4" xfId="13919" xr:uid="{00000000-0005-0000-0000-00005C360000}"/>
    <cellStyle name="20% - uthevingsfarge 3 7 2 4 2" xfId="13920" xr:uid="{00000000-0005-0000-0000-00005D360000}"/>
    <cellStyle name="20% - uthevingsfarge 3 7 2 5" xfId="13921" xr:uid="{00000000-0005-0000-0000-00005E360000}"/>
    <cellStyle name="20% - uthevingsfarge 3 7 2_BILAG 34-3 Brasil" xfId="13922" xr:uid="{00000000-0005-0000-0000-00005F360000}"/>
    <cellStyle name="20% - uthevingsfarge 3 7 3" xfId="13923" xr:uid="{00000000-0005-0000-0000-000060360000}"/>
    <cellStyle name="20% - uthevingsfarge 3 7 3 2" xfId="13924" xr:uid="{00000000-0005-0000-0000-000061360000}"/>
    <cellStyle name="20% - uthevingsfarge 3 7 3 2 2" xfId="13925" xr:uid="{00000000-0005-0000-0000-000062360000}"/>
    <cellStyle name="20% - uthevingsfarge 3 7 3 2 2 2" xfId="13926" xr:uid="{00000000-0005-0000-0000-000063360000}"/>
    <cellStyle name="20% - uthevingsfarge 3 7 3 2 3" xfId="13927" xr:uid="{00000000-0005-0000-0000-000064360000}"/>
    <cellStyle name="20% - uthevingsfarge 3 7 3 3" xfId="13928" xr:uid="{00000000-0005-0000-0000-000065360000}"/>
    <cellStyle name="20% - uthevingsfarge 3 7 3 3 2" xfId="13929" xr:uid="{00000000-0005-0000-0000-000066360000}"/>
    <cellStyle name="20% - uthevingsfarge 3 7 3 4" xfId="13930" xr:uid="{00000000-0005-0000-0000-000067360000}"/>
    <cellStyle name="20% - uthevingsfarge 3 7 4" xfId="13931" xr:uid="{00000000-0005-0000-0000-000068360000}"/>
    <cellStyle name="20% - uthevingsfarge 3 7 4 2" xfId="13932" xr:uid="{00000000-0005-0000-0000-000069360000}"/>
    <cellStyle name="20% - uthevingsfarge 3 7 4 2 2" xfId="13933" xr:uid="{00000000-0005-0000-0000-00006A360000}"/>
    <cellStyle name="20% - uthevingsfarge 3 7 4 3" xfId="13934" xr:uid="{00000000-0005-0000-0000-00006B360000}"/>
    <cellStyle name="20% - uthevingsfarge 3 7 5" xfId="13935" xr:uid="{00000000-0005-0000-0000-00006C360000}"/>
    <cellStyle name="20% - uthevingsfarge 3 7 5 2" xfId="13936" xr:uid="{00000000-0005-0000-0000-00006D360000}"/>
    <cellStyle name="20% - uthevingsfarge 3 7 6" xfId="13937" xr:uid="{00000000-0005-0000-0000-00006E360000}"/>
    <cellStyle name="20% - uthevingsfarge 3 7_3. Chng in credit spreads" xfId="13938" xr:uid="{00000000-0005-0000-0000-00006F360000}"/>
    <cellStyle name="20% - uthevingsfarge 3 70" xfId="13939" xr:uid="{00000000-0005-0000-0000-000070360000}"/>
    <cellStyle name="20% - uthevingsfarge 3 71" xfId="13940" xr:uid="{00000000-0005-0000-0000-000071360000}"/>
    <cellStyle name="20% - uthevingsfarge 3 72" xfId="13941" xr:uid="{00000000-0005-0000-0000-000072360000}"/>
    <cellStyle name="20% - uthevingsfarge 3 73" xfId="13942" xr:uid="{00000000-0005-0000-0000-000073360000}"/>
    <cellStyle name="20% - uthevingsfarge 3 74" xfId="13943" xr:uid="{00000000-0005-0000-0000-000074360000}"/>
    <cellStyle name="20% - uthevingsfarge 3 75" xfId="13944" xr:uid="{00000000-0005-0000-0000-000075360000}"/>
    <cellStyle name="20% - uthevingsfarge 3 76" xfId="13945" xr:uid="{00000000-0005-0000-0000-000076360000}"/>
    <cellStyle name="20% - uthevingsfarge 3 77" xfId="13946" xr:uid="{00000000-0005-0000-0000-000077360000}"/>
    <cellStyle name="20% - uthevingsfarge 3 78" xfId="13947" xr:uid="{00000000-0005-0000-0000-000078360000}"/>
    <cellStyle name="20% - uthevingsfarge 3 79" xfId="13948" xr:uid="{00000000-0005-0000-0000-000079360000}"/>
    <cellStyle name="20% - uthevingsfarge 3 8" xfId="13949" xr:uid="{00000000-0005-0000-0000-00007A360000}"/>
    <cellStyle name="20% - uthevingsfarge 3 8 2" xfId="13950" xr:uid="{00000000-0005-0000-0000-00007B360000}"/>
    <cellStyle name="20% - uthevingsfarge 3 8 2 2" xfId="13951" xr:uid="{00000000-0005-0000-0000-00007C360000}"/>
    <cellStyle name="20% - uthevingsfarge 3 8 2 2 2" xfId="13952" xr:uid="{00000000-0005-0000-0000-00007D360000}"/>
    <cellStyle name="20% - uthevingsfarge 3 8 2 2 2 2" xfId="13953" xr:uid="{00000000-0005-0000-0000-00007E360000}"/>
    <cellStyle name="20% - uthevingsfarge 3 8 2 2 2 2 2" xfId="13954" xr:uid="{00000000-0005-0000-0000-00007F360000}"/>
    <cellStyle name="20% - uthevingsfarge 3 8 2 2 2 3" xfId="13955" xr:uid="{00000000-0005-0000-0000-000080360000}"/>
    <cellStyle name="20% - uthevingsfarge 3 8 2 2 3" xfId="13956" xr:uid="{00000000-0005-0000-0000-000081360000}"/>
    <cellStyle name="20% - uthevingsfarge 3 8 2 2 3 2" xfId="13957" xr:uid="{00000000-0005-0000-0000-000082360000}"/>
    <cellStyle name="20% - uthevingsfarge 3 8 2 2 4" xfId="13958" xr:uid="{00000000-0005-0000-0000-000083360000}"/>
    <cellStyle name="20% - uthevingsfarge 3 8 2 3" xfId="13959" xr:uid="{00000000-0005-0000-0000-000084360000}"/>
    <cellStyle name="20% - uthevingsfarge 3 8 2 3 2" xfId="13960" xr:uid="{00000000-0005-0000-0000-000085360000}"/>
    <cellStyle name="20% - uthevingsfarge 3 8 2 3 2 2" xfId="13961" xr:uid="{00000000-0005-0000-0000-000086360000}"/>
    <cellStyle name="20% - uthevingsfarge 3 8 2 3 3" xfId="13962" xr:uid="{00000000-0005-0000-0000-000087360000}"/>
    <cellStyle name="20% - uthevingsfarge 3 8 2 4" xfId="13963" xr:uid="{00000000-0005-0000-0000-000088360000}"/>
    <cellStyle name="20% - uthevingsfarge 3 8 2 4 2" xfId="13964" xr:uid="{00000000-0005-0000-0000-000089360000}"/>
    <cellStyle name="20% - uthevingsfarge 3 8 2 5" xfId="13965" xr:uid="{00000000-0005-0000-0000-00008A360000}"/>
    <cellStyle name="20% - uthevingsfarge 3 8 2_BILAG 34-3 Brasil" xfId="13966" xr:uid="{00000000-0005-0000-0000-00008B360000}"/>
    <cellStyle name="20% - uthevingsfarge 3 8 3" xfId="13967" xr:uid="{00000000-0005-0000-0000-00008C360000}"/>
    <cellStyle name="20% - uthevingsfarge 3 8 3 2" xfId="13968" xr:uid="{00000000-0005-0000-0000-00008D360000}"/>
    <cellStyle name="20% - uthevingsfarge 3 8 3 2 2" xfId="13969" xr:uid="{00000000-0005-0000-0000-00008E360000}"/>
    <cellStyle name="20% - uthevingsfarge 3 8 3 2 2 2" xfId="13970" xr:uid="{00000000-0005-0000-0000-00008F360000}"/>
    <cellStyle name="20% - uthevingsfarge 3 8 3 2 3" xfId="13971" xr:uid="{00000000-0005-0000-0000-000090360000}"/>
    <cellStyle name="20% - uthevingsfarge 3 8 3 3" xfId="13972" xr:uid="{00000000-0005-0000-0000-000091360000}"/>
    <cellStyle name="20% - uthevingsfarge 3 8 3 3 2" xfId="13973" xr:uid="{00000000-0005-0000-0000-000092360000}"/>
    <cellStyle name="20% - uthevingsfarge 3 8 3 4" xfId="13974" xr:uid="{00000000-0005-0000-0000-000093360000}"/>
    <cellStyle name="20% - uthevingsfarge 3 8 4" xfId="13975" xr:uid="{00000000-0005-0000-0000-000094360000}"/>
    <cellStyle name="20% - uthevingsfarge 3 8 4 2" xfId="13976" xr:uid="{00000000-0005-0000-0000-000095360000}"/>
    <cellStyle name="20% - uthevingsfarge 3 8 4 2 2" xfId="13977" xr:uid="{00000000-0005-0000-0000-000096360000}"/>
    <cellStyle name="20% - uthevingsfarge 3 8 4 3" xfId="13978" xr:uid="{00000000-0005-0000-0000-000097360000}"/>
    <cellStyle name="20% - uthevingsfarge 3 8 5" xfId="13979" xr:uid="{00000000-0005-0000-0000-000098360000}"/>
    <cellStyle name="20% - uthevingsfarge 3 8 5 2" xfId="13980" xr:uid="{00000000-0005-0000-0000-000099360000}"/>
    <cellStyle name="20% - uthevingsfarge 3 8 6" xfId="13981" xr:uid="{00000000-0005-0000-0000-00009A360000}"/>
    <cellStyle name="20% - uthevingsfarge 3 8_3. Chng in credit spreads" xfId="13982" xr:uid="{00000000-0005-0000-0000-00009B360000}"/>
    <cellStyle name="20% - uthevingsfarge 3 80" xfId="13983" xr:uid="{00000000-0005-0000-0000-00009C360000}"/>
    <cellStyle name="20% - uthevingsfarge 3 81" xfId="13984" xr:uid="{00000000-0005-0000-0000-00009D360000}"/>
    <cellStyle name="20% - uthevingsfarge 3 82" xfId="13985" xr:uid="{00000000-0005-0000-0000-00009E360000}"/>
    <cellStyle name="20% - uthevingsfarge 3 83" xfId="13986" xr:uid="{00000000-0005-0000-0000-00009F360000}"/>
    <cellStyle name="20% - uthevingsfarge 3 84" xfId="13987" xr:uid="{00000000-0005-0000-0000-0000A0360000}"/>
    <cellStyle name="20% - uthevingsfarge 3 85" xfId="13988" xr:uid="{00000000-0005-0000-0000-0000A1360000}"/>
    <cellStyle name="20% - uthevingsfarge 3 86" xfId="13989" xr:uid="{00000000-0005-0000-0000-0000A2360000}"/>
    <cellStyle name="20% - uthevingsfarge 3 87" xfId="13990" xr:uid="{00000000-0005-0000-0000-0000A3360000}"/>
    <cellStyle name="20% - uthevingsfarge 3 88" xfId="13991" xr:uid="{00000000-0005-0000-0000-0000A4360000}"/>
    <cellStyle name="20% - uthevingsfarge 3 89" xfId="13992" xr:uid="{00000000-0005-0000-0000-0000A5360000}"/>
    <cellStyle name="20% - uthevingsfarge 3 9" xfId="13993" xr:uid="{00000000-0005-0000-0000-0000A6360000}"/>
    <cellStyle name="20% - uthevingsfarge 3 9 2" xfId="13994" xr:uid="{00000000-0005-0000-0000-0000A7360000}"/>
    <cellStyle name="20% - uthevingsfarge 3 9 2 2" xfId="13995" xr:uid="{00000000-0005-0000-0000-0000A8360000}"/>
    <cellStyle name="20% - uthevingsfarge 3 9 2 2 2" xfId="13996" xr:uid="{00000000-0005-0000-0000-0000A9360000}"/>
    <cellStyle name="20% - uthevingsfarge 3 9 2 2 2 2" xfId="13997" xr:uid="{00000000-0005-0000-0000-0000AA360000}"/>
    <cellStyle name="20% - uthevingsfarge 3 9 2 2 3" xfId="13998" xr:uid="{00000000-0005-0000-0000-0000AB360000}"/>
    <cellStyle name="20% - uthevingsfarge 3 9 2 3" xfId="13999" xr:uid="{00000000-0005-0000-0000-0000AC360000}"/>
    <cellStyle name="20% - uthevingsfarge 3 9 2 3 2" xfId="14000" xr:uid="{00000000-0005-0000-0000-0000AD360000}"/>
    <cellStyle name="20% - uthevingsfarge 3 9 2 4" xfId="14001" xr:uid="{00000000-0005-0000-0000-0000AE360000}"/>
    <cellStyle name="20% - uthevingsfarge 3 9 2_BILAG 34-3 Brasil" xfId="14002" xr:uid="{00000000-0005-0000-0000-0000AF360000}"/>
    <cellStyle name="20% - uthevingsfarge 3 9 3" xfId="14003" xr:uid="{00000000-0005-0000-0000-0000B0360000}"/>
    <cellStyle name="20% - uthevingsfarge 3 9 3 2" xfId="14004" xr:uid="{00000000-0005-0000-0000-0000B1360000}"/>
    <cellStyle name="20% - uthevingsfarge 3 9 3 2 2" xfId="14005" xr:uid="{00000000-0005-0000-0000-0000B2360000}"/>
    <cellStyle name="20% - uthevingsfarge 3 9 3 3" xfId="14006" xr:uid="{00000000-0005-0000-0000-0000B3360000}"/>
    <cellStyle name="20% - uthevingsfarge 3 9 4" xfId="14007" xr:uid="{00000000-0005-0000-0000-0000B4360000}"/>
    <cellStyle name="20% - uthevingsfarge 3 9 4 2" xfId="14008" xr:uid="{00000000-0005-0000-0000-0000B5360000}"/>
    <cellStyle name="20% - uthevingsfarge 3 9 5" xfId="14009" xr:uid="{00000000-0005-0000-0000-0000B6360000}"/>
    <cellStyle name="20% - uthevingsfarge 3 9_BILAG 34-3 Brasil" xfId="14010" xr:uid="{00000000-0005-0000-0000-0000B7360000}"/>
    <cellStyle name="20% - uthevingsfarge 3 90" xfId="14011" xr:uid="{00000000-0005-0000-0000-0000B8360000}"/>
    <cellStyle name="20% - uthevingsfarge 3 91" xfId="14012" xr:uid="{00000000-0005-0000-0000-0000B9360000}"/>
    <cellStyle name="20% - uthevingsfarge 3 92" xfId="14013" xr:uid="{00000000-0005-0000-0000-0000BA360000}"/>
    <cellStyle name="20% - uthevingsfarge 3 93" xfId="14014" xr:uid="{00000000-0005-0000-0000-0000BB360000}"/>
    <cellStyle name="20% - uthevingsfarge 3 94" xfId="14015" xr:uid="{00000000-0005-0000-0000-0000BC360000}"/>
    <cellStyle name="20% - uthevingsfarge 3 95" xfId="14016" xr:uid="{00000000-0005-0000-0000-0000BD360000}"/>
    <cellStyle name="20% - uthevingsfarge 3 96" xfId="14017" xr:uid="{00000000-0005-0000-0000-0000BE360000}"/>
    <cellStyle name="20% - uthevingsfarge 3 97" xfId="14018" xr:uid="{00000000-0005-0000-0000-0000BF360000}"/>
    <cellStyle name="20% - uthevingsfarge 3 98" xfId="14019" xr:uid="{00000000-0005-0000-0000-0000C0360000}"/>
    <cellStyle name="20% - uthevingsfarge 3 99" xfId="14020" xr:uid="{00000000-0005-0000-0000-0000C1360000}"/>
    <cellStyle name="20% - uthevingsfarge 4 10" xfId="14021" xr:uid="{00000000-0005-0000-0000-0000C2360000}"/>
    <cellStyle name="20% - uthevingsfarge 4 10 2" xfId="14022" xr:uid="{00000000-0005-0000-0000-0000C3360000}"/>
    <cellStyle name="20% - uthevingsfarge 4 10 2 2" xfId="14023" xr:uid="{00000000-0005-0000-0000-0000C4360000}"/>
    <cellStyle name="20% - uthevingsfarge 4 10 2 2 2" xfId="14024" xr:uid="{00000000-0005-0000-0000-0000C5360000}"/>
    <cellStyle name="20% - uthevingsfarge 4 10 2 3" xfId="14025" xr:uid="{00000000-0005-0000-0000-0000C6360000}"/>
    <cellStyle name="20% - uthevingsfarge 4 10 2_BILAG 34-3 Brasil" xfId="14026" xr:uid="{00000000-0005-0000-0000-0000C7360000}"/>
    <cellStyle name="20% - uthevingsfarge 4 10 3" xfId="14027" xr:uid="{00000000-0005-0000-0000-0000C8360000}"/>
    <cellStyle name="20% - uthevingsfarge 4 10 3 2" xfId="14028" xr:uid="{00000000-0005-0000-0000-0000C9360000}"/>
    <cellStyle name="20% - uthevingsfarge 4 10 4" xfId="14029" xr:uid="{00000000-0005-0000-0000-0000CA360000}"/>
    <cellStyle name="20% - uthevingsfarge 4 10_BILAG 34-3 Brasil" xfId="14030" xr:uid="{00000000-0005-0000-0000-0000CB360000}"/>
    <cellStyle name="20% - uthevingsfarge 4 100" xfId="14031" xr:uid="{00000000-0005-0000-0000-0000CC360000}"/>
    <cellStyle name="20% - uthevingsfarge 4 101" xfId="14032" xr:uid="{00000000-0005-0000-0000-0000CD360000}"/>
    <cellStyle name="20% - uthevingsfarge 4 102" xfId="14033" xr:uid="{00000000-0005-0000-0000-0000CE360000}"/>
    <cellStyle name="20% - uthevingsfarge 4 103" xfId="14034" xr:uid="{00000000-0005-0000-0000-0000CF360000}"/>
    <cellStyle name="20% - uthevingsfarge 4 104" xfId="14035" xr:uid="{00000000-0005-0000-0000-0000D0360000}"/>
    <cellStyle name="20% - uthevingsfarge 4 105" xfId="14036" xr:uid="{00000000-0005-0000-0000-0000D1360000}"/>
    <cellStyle name="20% - uthevingsfarge 4 106" xfId="14037" xr:uid="{00000000-0005-0000-0000-0000D2360000}"/>
    <cellStyle name="20% - uthevingsfarge 4 107" xfId="14038" xr:uid="{00000000-0005-0000-0000-0000D3360000}"/>
    <cellStyle name="20% - uthevingsfarge 4 108" xfId="14039" xr:uid="{00000000-0005-0000-0000-0000D4360000}"/>
    <cellStyle name="20% - uthevingsfarge 4 109" xfId="14040" xr:uid="{00000000-0005-0000-0000-0000D5360000}"/>
    <cellStyle name="20% - uthevingsfarge 4 11" xfId="14041" xr:uid="{00000000-0005-0000-0000-0000D6360000}"/>
    <cellStyle name="20% - uthevingsfarge 4 11 2" xfId="14042" xr:uid="{00000000-0005-0000-0000-0000D7360000}"/>
    <cellStyle name="20% - uthevingsfarge 4 11 2 2" xfId="14043" xr:uid="{00000000-0005-0000-0000-0000D8360000}"/>
    <cellStyle name="20% - uthevingsfarge 4 11 2 3" xfId="14044" xr:uid="{00000000-0005-0000-0000-0000D9360000}"/>
    <cellStyle name="20% - uthevingsfarge 4 11 2_BILAG 34-3 Brasil" xfId="14045" xr:uid="{00000000-0005-0000-0000-0000DA360000}"/>
    <cellStyle name="20% - uthevingsfarge 4 11 3" xfId="14046" xr:uid="{00000000-0005-0000-0000-0000DB360000}"/>
    <cellStyle name="20% - uthevingsfarge 4 11 4" xfId="14047" xr:uid="{00000000-0005-0000-0000-0000DC360000}"/>
    <cellStyle name="20% - uthevingsfarge 4 11_BILAG 34-3 Brasil" xfId="14048" xr:uid="{00000000-0005-0000-0000-0000DD360000}"/>
    <cellStyle name="20% - uthevingsfarge 4 110" xfId="14049" xr:uid="{00000000-0005-0000-0000-0000DE360000}"/>
    <cellStyle name="20% - uthevingsfarge 4 111" xfId="14050" xr:uid="{00000000-0005-0000-0000-0000DF360000}"/>
    <cellStyle name="20% - uthevingsfarge 4 112" xfId="14051" xr:uid="{00000000-0005-0000-0000-0000E0360000}"/>
    <cellStyle name="20% - uthevingsfarge 4 113" xfId="14052" xr:uid="{00000000-0005-0000-0000-0000E1360000}"/>
    <cellStyle name="20% - uthevingsfarge 4 114" xfId="14053" xr:uid="{00000000-0005-0000-0000-0000E2360000}"/>
    <cellStyle name="20% - uthevingsfarge 4 115" xfId="14054" xr:uid="{00000000-0005-0000-0000-0000E3360000}"/>
    <cellStyle name="20% - uthevingsfarge 4 116" xfId="14055" xr:uid="{00000000-0005-0000-0000-0000E4360000}"/>
    <cellStyle name="20% - uthevingsfarge 4 117" xfId="14056" xr:uid="{00000000-0005-0000-0000-0000E5360000}"/>
    <cellStyle name="20% - uthevingsfarge 4 118" xfId="14057" xr:uid="{00000000-0005-0000-0000-0000E6360000}"/>
    <cellStyle name="20% - uthevingsfarge 4 119" xfId="14058" xr:uid="{00000000-0005-0000-0000-0000E7360000}"/>
    <cellStyle name="20% - uthevingsfarge 4 12" xfId="14059" xr:uid="{00000000-0005-0000-0000-0000E8360000}"/>
    <cellStyle name="20% - uthevingsfarge 4 12 2" xfId="14060" xr:uid="{00000000-0005-0000-0000-0000E9360000}"/>
    <cellStyle name="20% - uthevingsfarge 4 12 2 2" xfId="14061" xr:uid="{00000000-0005-0000-0000-0000EA360000}"/>
    <cellStyle name="20% - uthevingsfarge 4 12 2 3" xfId="14062" xr:uid="{00000000-0005-0000-0000-0000EB360000}"/>
    <cellStyle name="20% - uthevingsfarge 4 12 2_BILAG 34-3 Brasil" xfId="14063" xr:uid="{00000000-0005-0000-0000-0000EC360000}"/>
    <cellStyle name="20% - uthevingsfarge 4 12 3" xfId="14064" xr:uid="{00000000-0005-0000-0000-0000ED360000}"/>
    <cellStyle name="20% - uthevingsfarge 4 12 4" xfId="14065" xr:uid="{00000000-0005-0000-0000-0000EE360000}"/>
    <cellStyle name="20% - uthevingsfarge 4 12_BILAG 34-3 Brasil" xfId="14066" xr:uid="{00000000-0005-0000-0000-0000EF360000}"/>
    <cellStyle name="20% - uthevingsfarge 4 120" xfId="14067" xr:uid="{00000000-0005-0000-0000-0000F0360000}"/>
    <cellStyle name="20% - uthevingsfarge 4 121" xfId="14068" xr:uid="{00000000-0005-0000-0000-0000F1360000}"/>
    <cellStyle name="20% - uthevingsfarge 4 122" xfId="14069" xr:uid="{00000000-0005-0000-0000-0000F2360000}"/>
    <cellStyle name="20% - uthevingsfarge 4 123" xfId="14070" xr:uid="{00000000-0005-0000-0000-0000F3360000}"/>
    <cellStyle name="20% - uthevingsfarge 4 124" xfId="14071" xr:uid="{00000000-0005-0000-0000-0000F4360000}"/>
    <cellStyle name="20% - uthevingsfarge 4 125" xfId="14072" xr:uid="{00000000-0005-0000-0000-0000F5360000}"/>
    <cellStyle name="20% - uthevingsfarge 4 126" xfId="14073" xr:uid="{00000000-0005-0000-0000-0000F6360000}"/>
    <cellStyle name="20% - uthevingsfarge 4 127" xfId="14074" xr:uid="{00000000-0005-0000-0000-0000F7360000}"/>
    <cellStyle name="20% - uthevingsfarge 4 128" xfId="14075" xr:uid="{00000000-0005-0000-0000-0000F8360000}"/>
    <cellStyle name="20% - uthevingsfarge 4 129" xfId="14076" xr:uid="{00000000-0005-0000-0000-0000F9360000}"/>
    <cellStyle name="20% - uthevingsfarge 4 13" xfId="14077" xr:uid="{00000000-0005-0000-0000-0000FA360000}"/>
    <cellStyle name="20% - uthevingsfarge 4 13 2" xfId="14078" xr:uid="{00000000-0005-0000-0000-0000FB360000}"/>
    <cellStyle name="20% - uthevingsfarge 4 13 2 2" xfId="14079" xr:uid="{00000000-0005-0000-0000-0000FC360000}"/>
    <cellStyle name="20% - uthevingsfarge 4 13 2 3" xfId="14080" xr:uid="{00000000-0005-0000-0000-0000FD360000}"/>
    <cellStyle name="20% - uthevingsfarge 4 13 2_BILAG 34-3 Brasil" xfId="14081" xr:uid="{00000000-0005-0000-0000-0000FE360000}"/>
    <cellStyle name="20% - uthevingsfarge 4 13 3" xfId="14082" xr:uid="{00000000-0005-0000-0000-0000FF360000}"/>
    <cellStyle name="20% - uthevingsfarge 4 13 4" xfId="14083" xr:uid="{00000000-0005-0000-0000-000000370000}"/>
    <cellStyle name="20% - uthevingsfarge 4 13_BILAG 34-3 Brasil" xfId="14084" xr:uid="{00000000-0005-0000-0000-000001370000}"/>
    <cellStyle name="20% - uthevingsfarge 4 130" xfId="14085" xr:uid="{00000000-0005-0000-0000-000002370000}"/>
    <cellStyle name="20% - uthevingsfarge 4 131" xfId="14086" xr:uid="{00000000-0005-0000-0000-000003370000}"/>
    <cellStyle name="20% - uthevingsfarge 4 132" xfId="14087" xr:uid="{00000000-0005-0000-0000-000004370000}"/>
    <cellStyle name="20% - uthevingsfarge 4 133" xfId="14088" xr:uid="{00000000-0005-0000-0000-000005370000}"/>
    <cellStyle name="20% - uthevingsfarge 4 134" xfId="14089" xr:uid="{00000000-0005-0000-0000-000006370000}"/>
    <cellStyle name="20% - uthevingsfarge 4 135" xfId="14090" xr:uid="{00000000-0005-0000-0000-000007370000}"/>
    <cellStyle name="20% - uthevingsfarge 4 136" xfId="14091" xr:uid="{00000000-0005-0000-0000-000008370000}"/>
    <cellStyle name="20% - uthevingsfarge 4 137" xfId="14092" xr:uid="{00000000-0005-0000-0000-000009370000}"/>
    <cellStyle name="20% - uthevingsfarge 4 138" xfId="14093" xr:uid="{00000000-0005-0000-0000-00000A370000}"/>
    <cellStyle name="20% - uthevingsfarge 4 139" xfId="14094" xr:uid="{00000000-0005-0000-0000-00000B370000}"/>
    <cellStyle name="20% - uthevingsfarge 4 14" xfId="14095" xr:uid="{00000000-0005-0000-0000-00000C370000}"/>
    <cellStyle name="20% - uthevingsfarge 4 14 2" xfId="14096" xr:uid="{00000000-0005-0000-0000-00000D370000}"/>
    <cellStyle name="20% - uthevingsfarge 4 14 2 2" xfId="14097" xr:uid="{00000000-0005-0000-0000-00000E370000}"/>
    <cellStyle name="20% - uthevingsfarge 4 14 2 3" xfId="14098" xr:uid="{00000000-0005-0000-0000-00000F370000}"/>
    <cellStyle name="20% - uthevingsfarge 4 14 2_BILAG 34-3 Brasil" xfId="14099" xr:uid="{00000000-0005-0000-0000-000010370000}"/>
    <cellStyle name="20% - uthevingsfarge 4 14 3" xfId="14100" xr:uid="{00000000-0005-0000-0000-000011370000}"/>
    <cellStyle name="20% - uthevingsfarge 4 14 4" xfId="14101" xr:uid="{00000000-0005-0000-0000-000012370000}"/>
    <cellStyle name="20% - uthevingsfarge 4 14_BILAG 34-3 Brasil" xfId="14102" xr:uid="{00000000-0005-0000-0000-000013370000}"/>
    <cellStyle name="20% - uthevingsfarge 4 140" xfId="14103" xr:uid="{00000000-0005-0000-0000-000014370000}"/>
    <cellStyle name="20% - uthevingsfarge 4 141" xfId="14104" xr:uid="{00000000-0005-0000-0000-000015370000}"/>
    <cellStyle name="20% - uthevingsfarge 4 142" xfId="14105" xr:uid="{00000000-0005-0000-0000-000016370000}"/>
    <cellStyle name="20% - uthevingsfarge 4 143" xfId="14106" xr:uid="{00000000-0005-0000-0000-000017370000}"/>
    <cellStyle name="20% - uthevingsfarge 4 144" xfId="14107" xr:uid="{00000000-0005-0000-0000-000018370000}"/>
    <cellStyle name="20% - uthevingsfarge 4 145" xfId="14108" xr:uid="{00000000-0005-0000-0000-000019370000}"/>
    <cellStyle name="20% - uthevingsfarge 4 146" xfId="14109" xr:uid="{00000000-0005-0000-0000-00001A370000}"/>
    <cellStyle name="20% - uthevingsfarge 4 147" xfId="14110" xr:uid="{00000000-0005-0000-0000-00001B370000}"/>
    <cellStyle name="20% - uthevingsfarge 4 148" xfId="14111" xr:uid="{00000000-0005-0000-0000-00001C370000}"/>
    <cellStyle name="20% - uthevingsfarge 4 149" xfId="14112" xr:uid="{00000000-0005-0000-0000-00001D370000}"/>
    <cellStyle name="20% - uthevingsfarge 4 15" xfId="14113" xr:uid="{00000000-0005-0000-0000-00001E370000}"/>
    <cellStyle name="20% - uthevingsfarge 4 15 2" xfId="14114" xr:uid="{00000000-0005-0000-0000-00001F370000}"/>
    <cellStyle name="20% - uthevingsfarge 4 15 2 2" xfId="14115" xr:uid="{00000000-0005-0000-0000-000020370000}"/>
    <cellStyle name="20% - uthevingsfarge 4 15 2 3" xfId="14116" xr:uid="{00000000-0005-0000-0000-000021370000}"/>
    <cellStyle name="20% - uthevingsfarge 4 15 2_BILAG 34-3 Brasil" xfId="14117" xr:uid="{00000000-0005-0000-0000-000022370000}"/>
    <cellStyle name="20% - uthevingsfarge 4 15 3" xfId="14118" xr:uid="{00000000-0005-0000-0000-000023370000}"/>
    <cellStyle name="20% - uthevingsfarge 4 15 4" xfId="14119" xr:uid="{00000000-0005-0000-0000-000024370000}"/>
    <cellStyle name="20% - uthevingsfarge 4 15_BILAG 34-3 Brasil" xfId="14120" xr:uid="{00000000-0005-0000-0000-000025370000}"/>
    <cellStyle name="20% - uthevingsfarge 4 150" xfId="14121" xr:uid="{00000000-0005-0000-0000-000026370000}"/>
    <cellStyle name="20% - uthevingsfarge 4 151" xfId="14122" xr:uid="{00000000-0005-0000-0000-000027370000}"/>
    <cellStyle name="20% - uthevingsfarge 4 152" xfId="14123" xr:uid="{00000000-0005-0000-0000-000028370000}"/>
    <cellStyle name="20% - uthevingsfarge 4 153" xfId="14124" xr:uid="{00000000-0005-0000-0000-000029370000}"/>
    <cellStyle name="20% - uthevingsfarge 4 154" xfId="14125" xr:uid="{00000000-0005-0000-0000-00002A370000}"/>
    <cellStyle name="20% - uthevingsfarge 4 155" xfId="14126" xr:uid="{00000000-0005-0000-0000-00002B370000}"/>
    <cellStyle name="20% - uthevingsfarge 4 156" xfId="14127" xr:uid="{00000000-0005-0000-0000-00002C370000}"/>
    <cellStyle name="20% - uthevingsfarge 4 157" xfId="14128" xr:uid="{00000000-0005-0000-0000-00002D370000}"/>
    <cellStyle name="20% - uthevingsfarge 4 158" xfId="14129" xr:uid="{00000000-0005-0000-0000-00002E370000}"/>
    <cellStyle name="20% - uthevingsfarge 4 159" xfId="14130" xr:uid="{00000000-0005-0000-0000-00002F370000}"/>
    <cellStyle name="20% - uthevingsfarge 4 16" xfId="14131" xr:uid="{00000000-0005-0000-0000-000030370000}"/>
    <cellStyle name="20% - uthevingsfarge 4 16 2" xfId="14132" xr:uid="{00000000-0005-0000-0000-000031370000}"/>
    <cellStyle name="20% - uthevingsfarge 4 16 2 2" xfId="14133" xr:uid="{00000000-0005-0000-0000-000032370000}"/>
    <cellStyle name="20% - uthevingsfarge 4 16 2 3" xfId="14134" xr:uid="{00000000-0005-0000-0000-000033370000}"/>
    <cellStyle name="20% - uthevingsfarge 4 16 2_BILAG 34-3 Brasil" xfId="14135" xr:uid="{00000000-0005-0000-0000-000034370000}"/>
    <cellStyle name="20% - uthevingsfarge 4 16 3" xfId="14136" xr:uid="{00000000-0005-0000-0000-000035370000}"/>
    <cellStyle name="20% - uthevingsfarge 4 16 4" xfId="14137" xr:uid="{00000000-0005-0000-0000-000036370000}"/>
    <cellStyle name="20% - uthevingsfarge 4 16_BILAG 34-3 Brasil" xfId="14138" xr:uid="{00000000-0005-0000-0000-000037370000}"/>
    <cellStyle name="20% - uthevingsfarge 4 160" xfId="14139" xr:uid="{00000000-0005-0000-0000-000038370000}"/>
    <cellStyle name="20% - uthevingsfarge 4 161" xfId="14140" xr:uid="{00000000-0005-0000-0000-000039370000}"/>
    <cellStyle name="20% - uthevingsfarge 4 162" xfId="14141" xr:uid="{00000000-0005-0000-0000-00003A370000}"/>
    <cellStyle name="20% - uthevingsfarge 4 163" xfId="14142" xr:uid="{00000000-0005-0000-0000-00003B370000}"/>
    <cellStyle name="20% - uthevingsfarge 4 164" xfId="14143" xr:uid="{00000000-0005-0000-0000-00003C370000}"/>
    <cellStyle name="20% - uthevingsfarge 4 165" xfId="14144" xr:uid="{00000000-0005-0000-0000-00003D370000}"/>
    <cellStyle name="20% - uthevingsfarge 4 166" xfId="14145" xr:uid="{00000000-0005-0000-0000-00003E370000}"/>
    <cellStyle name="20% - uthevingsfarge 4 167" xfId="14146" xr:uid="{00000000-0005-0000-0000-00003F370000}"/>
    <cellStyle name="20% - uthevingsfarge 4 168" xfId="14147" xr:uid="{00000000-0005-0000-0000-000040370000}"/>
    <cellStyle name="20% - uthevingsfarge 4 169" xfId="14148" xr:uid="{00000000-0005-0000-0000-000041370000}"/>
    <cellStyle name="20% - uthevingsfarge 4 17" xfId="14149" xr:uid="{00000000-0005-0000-0000-000042370000}"/>
    <cellStyle name="20% - uthevingsfarge 4 17 2" xfId="14150" xr:uid="{00000000-0005-0000-0000-000043370000}"/>
    <cellStyle name="20% - uthevingsfarge 4 17 2 2" xfId="14151" xr:uid="{00000000-0005-0000-0000-000044370000}"/>
    <cellStyle name="20% - uthevingsfarge 4 17 2 3" xfId="14152" xr:uid="{00000000-0005-0000-0000-000045370000}"/>
    <cellStyle name="20% - uthevingsfarge 4 17 2_BILAG 34-3 Brasil" xfId="14153" xr:uid="{00000000-0005-0000-0000-000046370000}"/>
    <cellStyle name="20% - uthevingsfarge 4 17 3" xfId="14154" xr:uid="{00000000-0005-0000-0000-000047370000}"/>
    <cellStyle name="20% - uthevingsfarge 4 17 4" xfId="14155" xr:uid="{00000000-0005-0000-0000-000048370000}"/>
    <cellStyle name="20% - uthevingsfarge 4 17_BILAG 34-3 Brasil" xfId="14156" xr:uid="{00000000-0005-0000-0000-000049370000}"/>
    <cellStyle name="20% - uthevingsfarge 4 170" xfId="14157" xr:uid="{00000000-0005-0000-0000-00004A370000}"/>
    <cellStyle name="20% - uthevingsfarge 4 171" xfId="14158" xr:uid="{00000000-0005-0000-0000-00004B370000}"/>
    <cellStyle name="20% - uthevingsfarge 4 172" xfId="14159" xr:uid="{00000000-0005-0000-0000-00004C370000}"/>
    <cellStyle name="20% - uthevingsfarge 4 173" xfId="14160" xr:uid="{00000000-0005-0000-0000-00004D370000}"/>
    <cellStyle name="20% - uthevingsfarge 4 174" xfId="14161" xr:uid="{00000000-0005-0000-0000-00004E370000}"/>
    <cellStyle name="20% - uthevingsfarge 4 175" xfId="14162" xr:uid="{00000000-0005-0000-0000-00004F370000}"/>
    <cellStyle name="20% - uthevingsfarge 4 176" xfId="14163" xr:uid="{00000000-0005-0000-0000-000050370000}"/>
    <cellStyle name="20% - uthevingsfarge 4 177" xfId="14164" xr:uid="{00000000-0005-0000-0000-000051370000}"/>
    <cellStyle name="20% - uthevingsfarge 4 178" xfId="14165" xr:uid="{00000000-0005-0000-0000-000052370000}"/>
    <cellStyle name="20% - uthevingsfarge 4 179" xfId="14166" xr:uid="{00000000-0005-0000-0000-000053370000}"/>
    <cellStyle name="20% - uthevingsfarge 4 18" xfId="14167" xr:uid="{00000000-0005-0000-0000-000054370000}"/>
    <cellStyle name="20% - uthevingsfarge 4 18 2" xfId="14168" xr:uid="{00000000-0005-0000-0000-000055370000}"/>
    <cellStyle name="20% - uthevingsfarge 4 18 2 2" xfId="14169" xr:uid="{00000000-0005-0000-0000-000056370000}"/>
    <cellStyle name="20% - uthevingsfarge 4 18 2 3" xfId="14170" xr:uid="{00000000-0005-0000-0000-000057370000}"/>
    <cellStyle name="20% - uthevingsfarge 4 18 2_BILAG 34-3 Brasil" xfId="14171" xr:uid="{00000000-0005-0000-0000-000058370000}"/>
    <cellStyle name="20% - uthevingsfarge 4 18 3" xfId="14172" xr:uid="{00000000-0005-0000-0000-000059370000}"/>
    <cellStyle name="20% - uthevingsfarge 4 18 4" xfId="14173" xr:uid="{00000000-0005-0000-0000-00005A370000}"/>
    <cellStyle name="20% - uthevingsfarge 4 18_BILAG 34-3 Brasil" xfId="14174" xr:uid="{00000000-0005-0000-0000-00005B370000}"/>
    <cellStyle name="20% - uthevingsfarge 4 180" xfId="14175" xr:uid="{00000000-0005-0000-0000-00005C370000}"/>
    <cellStyle name="20% - uthevingsfarge 4 181" xfId="14176" xr:uid="{00000000-0005-0000-0000-00005D370000}"/>
    <cellStyle name="20% - uthevingsfarge 4 182" xfId="14177" xr:uid="{00000000-0005-0000-0000-00005E370000}"/>
    <cellStyle name="20% - uthevingsfarge 4 183" xfId="14178" xr:uid="{00000000-0005-0000-0000-00005F370000}"/>
    <cellStyle name="20% - uthevingsfarge 4 184" xfId="14179" xr:uid="{00000000-0005-0000-0000-000060370000}"/>
    <cellStyle name="20% - uthevingsfarge 4 185" xfId="14180" xr:uid="{00000000-0005-0000-0000-000061370000}"/>
    <cellStyle name="20% - uthevingsfarge 4 186" xfId="14181" xr:uid="{00000000-0005-0000-0000-000062370000}"/>
    <cellStyle name="20% - uthevingsfarge 4 187" xfId="14182" xr:uid="{00000000-0005-0000-0000-000063370000}"/>
    <cellStyle name="20% - uthevingsfarge 4 188" xfId="14183" xr:uid="{00000000-0005-0000-0000-000064370000}"/>
    <cellStyle name="20% - uthevingsfarge 4 189" xfId="14184" xr:uid="{00000000-0005-0000-0000-000065370000}"/>
    <cellStyle name="20% - uthevingsfarge 4 19" xfId="14185" xr:uid="{00000000-0005-0000-0000-000066370000}"/>
    <cellStyle name="20% - uthevingsfarge 4 19 2" xfId="14186" xr:uid="{00000000-0005-0000-0000-000067370000}"/>
    <cellStyle name="20% - uthevingsfarge 4 19 2 2" xfId="14187" xr:uid="{00000000-0005-0000-0000-000068370000}"/>
    <cellStyle name="20% - uthevingsfarge 4 19 2 3" xfId="14188" xr:uid="{00000000-0005-0000-0000-000069370000}"/>
    <cellStyle name="20% - uthevingsfarge 4 19 2_BILAG 34-3 Brasil" xfId="14189" xr:uid="{00000000-0005-0000-0000-00006A370000}"/>
    <cellStyle name="20% - uthevingsfarge 4 19 3" xfId="14190" xr:uid="{00000000-0005-0000-0000-00006B370000}"/>
    <cellStyle name="20% - uthevingsfarge 4 19 4" xfId="14191" xr:uid="{00000000-0005-0000-0000-00006C370000}"/>
    <cellStyle name="20% - uthevingsfarge 4 19_BILAG 34-3 Brasil" xfId="14192" xr:uid="{00000000-0005-0000-0000-00006D370000}"/>
    <cellStyle name="20% - uthevingsfarge 4 190" xfId="14193" xr:uid="{00000000-0005-0000-0000-00006E370000}"/>
    <cellStyle name="20% - uthevingsfarge 4 191" xfId="14194" xr:uid="{00000000-0005-0000-0000-00006F370000}"/>
    <cellStyle name="20% - uthevingsfarge 4 192" xfId="14195" xr:uid="{00000000-0005-0000-0000-000070370000}"/>
    <cellStyle name="20% - uthevingsfarge 4 193" xfId="14196" xr:uid="{00000000-0005-0000-0000-000071370000}"/>
    <cellStyle name="20% - uthevingsfarge 4 194" xfId="14197" xr:uid="{00000000-0005-0000-0000-000072370000}"/>
    <cellStyle name="20% - uthevingsfarge 4 195" xfId="14198" xr:uid="{00000000-0005-0000-0000-000073370000}"/>
    <cellStyle name="20% - uthevingsfarge 4 196" xfId="14199" xr:uid="{00000000-0005-0000-0000-000074370000}"/>
    <cellStyle name="20% - uthevingsfarge 4 197" xfId="14200" xr:uid="{00000000-0005-0000-0000-000075370000}"/>
    <cellStyle name="20% - uthevingsfarge 4 198" xfId="14201" xr:uid="{00000000-0005-0000-0000-000076370000}"/>
    <cellStyle name="20% - uthevingsfarge 4 199" xfId="14202" xr:uid="{00000000-0005-0000-0000-000077370000}"/>
    <cellStyle name="20% - uthevingsfarge 4 2" xfId="14203" xr:uid="{00000000-0005-0000-0000-000078370000}"/>
    <cellStyle name="20% - uthevingsfarge 4 2 10" xfId="14204" xr:uid="{00000000-0005-0000-0000-000079370000}"/>
    <cellStyle name="20% - uthevingsfarge 4 2 10 2" xfId="14205" xr:uid="{00000000-0005-0000-0000-00007A370000}"/>
    <cellStyle name="20% - uthevingsfarge 4 2 10 2 2" xfId="14206" xr:uid="{00000000-0005-0000-0000-00007B370000}"/>
    <cellStyle name="20% - uthevingsfarge 4 2 10 3" xfId="14207" xr:uid="{00000000-0005-0000-0000-00007C370000}"/>
    <cellStyle name="20% - uthevingsfarge 4 2 11" xfId="14208" xr:uid="{00000000-0005-0000-0000-00007D370000}"/>
    <cellStyle name="20% - uthevingsfarge 4 2 11 2" xfId="14209" xr:uid="{00000000-0005-0000-0000-00007E370000}"/>
    <cellStyle name="20% - uthevingsfarge 4 2 12" xfId="14210" xr:uid="{00000000-0005-0000-0000-00007F370000}"/>
    <cellStyle name="20% - uthevingsfarge 4 2 13" xfId="14211" xr:uid="{00000000-0005-0000-0000-000080370000}"/>
    <cellStyle name="20% - uthevingsfarge 4 2 14" xfId="14212" xr:uid="{00000000-0005-0000-0000-000081370000}"/>
    <cellStyle name="20% - uthevingsfarge 4 2 2" xfId="14213" xr:uid="{00000000-0005-0000-0000-000082370000}"/>
    <cellStyle name="20% - uthevingsfarge 4 2 2 10" xfId="14214" xr:uid="{00000000-0005-0000-0000-000083370000}"/>
    <cellStyle name="20% - uthevingsfarge 4 2 2 11" xfId="14215" xr:uid="{00000000-0005-0000-0000-000084370000}"/>
    <cellStyle name="20% - uthevingsfarge 4 2 2 12" xfId="14216" xr:uid="{00000000-0005-0000-0000-000085370000}"/>
    <cellStyle name="20% - uthevingsfarge 4 2 2 2" xfId="14217" xr:uid="{00000000-0005-0000-0000-000086370000}"/>
    <cellStyle name="20% - uthevingsfarge 4 2 2 2 10" xfId="14218" xr:uid="{00000000-0005-0000-0000-000087370000}"/>
    <cellStyle name="20% - uthevingsfarge 4 2 2 2 11" xfId="14219" xr:uid="{00000000-0005-0000-0000-000088370000}"/>
    <cellStyle name="20% - uthevingsfarge 4 2 2 2 2" xfId="14220" xr:uid="{00000000-0005-0000-0000-000089370000}"/>
    <cellStyle name="20% - uthevingsfarge 4 2 2 2 2 2" xfId="14221" xr:uid="{00000000-0005-0000-0000-00008A370000}"/>
    <cellStyle name="20% - uthevingsfarge 4 2 2 2 2 2 2" xfId="14222" xr:uid="{00000000-0005-0000-0000-00008B370000}"/>
    <cellStyle name="20% - uthevingsfarge 4 2 2 2 2 2 2 2" xfId="14223" xr:uid="{00000000-0005-0000-0000-00008C370000}"/>
    <cellStyle name="20% - uthevingsfarge 4 2 2 2 2 2 2 2 2" xfId="14224" xr:uid="{00000000-0005-0000-0000-00008D370000}"/>
    <cellStyle name="20% - uthevingsfarge 4 2 2 2 2 2 2 2 2 2" xfId="14225" xr:uid="{00000000-0005-0000-0000-00008E370000}"/>
    <cellStyle name="20% - uthevingsfarge 4 2 2 2 2 2 2 2 3" xfId="14226" xr:uid="{00000000-0005-0000-0000-00008F370000}"/>
    <cellStyle name="20% - uthevingsfarge 4 2 2 2 2 2 2 3" xfId="14227" xr:uid="{00000000-0005-0000-0000-000090370000}"/>
    <cellStyle name="20% - uthevingsfarge 4 2 2 2 2 2 2 3 2" xfId="14228" xr:uid="{00000000-0005-0000-0000-000091370000}"/>
    <cellStyle name="20% - uthevingsfarge 4 2 2 2 2 2 2 4" xfId="14229" xr:uid="{00000000-0005-0000-0000-000092370000}"/>
    <cellStyle name="20% - uthevingsfarge 4 2 2 2 2 2 2_Innskuddsdekning" xfId="14230" xr:uid="{00000000-0005-0000-0000-000093370000}"/>
    <cellStyle name="20% - uthevingsfarge 4 2 2 2 2 2 3" xfId="14231" xr:uid="{00000000-0005-0000-0000-000094370000}"/>
    <cellStyle name="20% - uthevingsfarge 4 2 2 2 2 2 3 2" xfId="14232" xr:uid="{00000000-0005-0000-0000-000095370000}"/>
    <cellStyle name="20% - uthevingsfarge 4 2 2 2 2 2 3 2 2" xfId="14233" xr:uid="{00000000-0005-0000-0000-000096370000}"/>
    <cellStyle name="20% - uthevingsfarge 4 2 2 2 2 2 3 3" xfId="14234" xr:uid="{00000000-0005-0000-0000-000097370000}"/>
    <cellStyle name="20% - uthevingsfarge 4 2 2 2 2 2 4" xfId="14235" xr:uid="{00000000-0005-0000-0000-000098370000}"/>
    <cellStyle name="20% - uthevingsfarge 4 2 2 2 2 2 4 2" xfId="14236" xr:uid="{00000000-0005-0000-0000-000099370000}"/>
    <cellStyle name="20% - uthevingsfarge 4 2 2 2 2 2 5" xfId="14237" xr:uid="{00000000-0005-0000-0000-00009A370000}"/>
    <cellStyle name="20% - uthevingsfarge 4 2 2 2 2 2_3. Chng in credit spreads" xfId="14238" xr:uid="{00000000-0005-0000-0000-00009B370000}"/>
    <cellStyle name="20% - uthevingsfarge 4 2 2 2 2 3" xfId="14239" xr:uid="{00000000-0005-0000-0000-00009C370000}"/>
    <cellStyle name="20% - uthevingsfarge 4 2 2 2 2 3 2" xfId="14240" xr:uid="{00000000-0005-0000-0000-00009D370000}"/>
    <cellStyle name="20% - uthevingsfarge 4 2 2 2 2 3 2 2" xfId="14241" xr:uid="{00000000-0005-0000-0000-00009E370000}"/>
    <cellStyle name="20% - uthevingsfarge 4 2 2 2 2 3 2 2 2" xfId="14242" xr:uid="{00000000-0005-0000-0000-00009F370000}"/>
    <cellStyle name="20% - uthevingsfarge 4 2 2 2 2 3 2 3" xfId="14243" xr:uid="{00000000-0005-0000-0000-0000A0370000}"/>
    <cellStyle name="20% - uthevingsfarge 4 2 2 2 2 3 3" xfId="14244" xr:uid="{00000000-0005-0000-0000-0000A1370000}"/>
    <cellStyle name="20% - uthevingsfarge 4 2 2 2 2 3 3 2" xfId="14245" xr:uid="{00000000-0005-0000-0000-0000A2370000}"/>
    <cellStyle name="20% - uthevingsfarge 4 2 2 2 2 3 4" xfId="14246" xr:uid="{00000000-0005-0000-0000-0000A3370000}"/>
    <cellStyle name="20% - uthevingsfarge 4 2 2 2 2 3_Innskuddsdekning" xfId="14247" xr:uid="{00000000-0005-0000-0000-0000A4370000}"/>
    <cellStyle name="20% - uthevingsfarge 4 2 2 2 2 4" xfId="14248" xr:uid="{00000000-0005-0000-0000-0000A5370000}"/>
    <cellStyle name="20% - uthevingsfarge 4 2 2 2 2 4 2" xfId="14249" xr:uid="{00000000-0005-0000-0000-0000A6370000}"/>
    <cellStyle name="20% - uthevingsfarge 4 2 2 2 2 4 2 2" xfId="14250" xr:uid="{00000000-0005-0000-0000-0000A7370000}"/>
    <cellStyle name="20% - uthevingsfarge 4 2 2 2 2 4 3" xfId="14251" xr:uid="{00000000-0005-0000-0000-0000A8370000}"/>
    <cellStyle name="20% - uthevingsfarge 4 2 2 2 2 5" xfId="14252" xr:uid="{00000000-0005-0000-0000-0000A9370000}"/>
    <cellStyle name="20% - uthevingsfarge 4 2 2 2 2 5 2" xfId="14253" xr:uid="{00000000-0005-0000-0000-0000AA370000}"/>
    <cellStyle name="20% - uthevingsfarge 4 2 2 2 2 6" xfId="14254" xr:uid="{00000000-0005-0000-0000-0000AB370000}"/>
    <cellStyle name="20% - uthevingsfarge 4 2 2 2 2 7" xfId="14255" xr:uid="{00000000-0005-0000-0000-0000AC370000}"/>
    <cellStyle name="20% - uthevingsfarge 4 2 2 2 2 8" xfId="14256" xr:uid="{00000000-0005-0000-0000-0000AD370000}"/>
    <cellStyle name="20% - uthevingsfarge 4 2 2 2 2_3. Chng in credit spreads" xfId="14257" xr:uid="{00000000-0005-0000-0000-0000AE370000}"/>
    <cellStyle name="20% - uthevingsfarge 4 2 2 2 3" xfId="14258" xr:uid="{00000000-0005-0000-0000-0000AF370000}"/>
    <cellStyle name="20% - uthevingsfarge 4 2 2 2 3 2" xfId="14259" xr:uid="{00000000-0005-0000-0000-0000B0370000}"/>
    <cellStyle name="20% - uthevingsfarge 4 2 2 2 3 2 2" xfId="14260" xr:uid="{00000000-0005-0000-0000-0000B1370000}"/>
    <cellStyle name="20% - uthevingsfarge 4 2 2 2 3 2 2 2" xfId="14261" xr:uid="{00000000-0005-0000-0000-0000B2370000}"/>
    <cellStyle name="20% - uthevingsfarge 4 2 2 2 3 2 2 2 2" xfId="14262" xr:uid="{00000000-0005-0000-0000-0000B3370000}"/>
    <cellStyle name="20% - uthevingsfarge 4 2 2 2 3 2 2 2 2 2" xfId="14263" xr:uid="{00000000-0005-0000-0000-0000B4370000}"/>
    <cellStyle name="20% - uthevingsfarge 4 2 2 2 3 2 2 2 3" xfId="14264" xr:uid="{00000000-0005-0000-0000-0000B5370000}"/>
    <cellStyle name="20% - uthevingsfarge 4 2 2 2 3 2 2 3" xfId="14265" xr:uid="{00000000-0005-0000-0000-0000B6370000}"/>
    <cellStyle name="20% - uthevingsfarge 4 2 2 2 3 2 2 3 2" xfId="14266" xr:uid="{00000000-0005-0000-0000-0000B7370000}"/>
    <cellStyle name="20% - uthevingsfarge 4 2 2 2 3 2 2 4" xfId="14267" xr:uid="{00000000-0005-0000-0000-0000B8370000}"/>
    <cellStyle name="20% - uthevingsfarge 4 2 2 2 3 2 2_Innskuddsdekning" xfId="14268" xr:uid="{00000000-0005-0000-0000-0000B9370000}"/>
    <cellStyle name="20% - uthevingsfarge 4 2 2 2 3 2 3" xfId="14269" xr:uid="{00000000-0005-0000-0000-0000BA370000}"/>
    <cellStyle name="20% - uthevingsfarge 4 2 2 2 3 2 3 2" xfId="14270" xr:uid="{00000000-0005-0000-0000-0000BB370000}"/>
    <cellStyle name="20% - uthevingsfarge 4 2 2 2 3 2 3 2 2" xfId="14271" xr:uid="{00000000-0005-0000-0000-0000BC370000}"/>
    <cellStyle name="20% - uthevingsfarge 4 2 2 2 3 2 3 3" xfId="14272" xr:uid="{00000000-0005-0000-0000-0000BD370000}"/>
    <cellStyle name="20% - uthevingsfarge 4 2 2 2 3 2 4" xfId="14273" xr:uid="{00000000-0005-0000-0000-0000BE370000}"/>
    <cellStyle name="20% - uthevingsfarge 4 2 2 2 3 2 4 2" xfId="14274" xr:uid="{00000000-0005-0000-0000-0000BF370000}"/>
    <cellStyle name="20% - uthevingsfarge 4 2 2 2 3 2 5" xfId="14275" xr:uid="{00000000-0005-0000-0000-0000C0370000}"/>
    <cellStyle name="20% - uthevingsfarge 4 2 2 2 3 2_3. Chng in credit spreads" xfId="14276" xr:uid="{00000000-0005-0000-0000-0000C1370000}"/>
    <cellStyle name="20% - uthevingsfarge 4 2 2 2 3 3" xfId="14277" xr:uid="{00000000-0005-0000-0000-0000C2370000}"/>
    <cellStyle name="20% - uthevingsfarge 4 2 2 2 3 3 2" xfId="14278" xr:uid="{00000000-0005-0000-0000-0000C3370000}"/>
    <cellStyle name="20% - uthevingsfarge 4 2 2 2 3 3 2 2" xfId="14279" xr:uid="{00000000-0005-0000-0000-0000C4370000}"/>
    <cellStyle name="20% - uthevingsfarge 4 2 2 2 3 3 2 2 2" xfId="14280" xr:uid="{00000000-0005-0000-0000-0000C5370000}"/>
    <cellStyle name="20% - uthevingsfarge 4 2 2 2 3 3 2 3" xfId="14281" xr:uid="{00000000-0005-0000-0000-0000C6370000}"/>
    <cellStyle name="20% - uthevingsfarge 4 2 2 2 3 3 3" xfId="14282" xr:uid="{00000000-0005-0000-0000-0000C7370000}"/>
    <cellStyle name="20% - uthevingsfarge 4 2 2 2 3 3 3 2" xfId="14283" xr:uid="{00000000-0005-0000-0000-0000C8370000}"/>
    <cellStyle name="20% - uthevingsfarge 4 2 2 2 3 3 4" xfId="14284" xr:uid="{00000000-0005-0000-0000-0000C9370000}"/>
    <cellStyle name="20% - uthevingsfarge 4 2 2 2 3 3_Innskuddsdekning" xfId="14285" xr:uid="{00000000-0005-0000-0000-0000CA370000}"/>
    <cellStyle name="20% - uthevingsfarge 4 2 2 2 3 4" xfId="14286" xr:uid="{00000000-0005-0000-0000-0000CB370000}"/>
    <cellStyle name="20% - uthevingsfarge 4 2 2 2 3 4 2" xfId="14287" xr:uid="{00000000-0005-0000-0000-0000CC370000}"/>
    <cellStyle name="20% - uthevingsfarge 4 2 2 2 3 4 2 2" xfId="14288" xr:uid="{00000000-0005-0000-0000-0000CD370000}"/>
    <cellStyle name="20% - uthevingsfarge 4 2 2 2 3 4 3" xfId="14289" xr:uid="{00000000-0005-0000-0000-0000CE370000}"/>
    <cellStyle name="20% - uthevingsfarge 4 2 2 2 3 5" xfId="14290" xr:uid="{00000000-0005-0000-0000-0000CF370000}"/>
    <cellStyle name="20% - uthevingsfarge 4 2 2 2 3 5 2" xfId="14291" xr:uid="{00000000-0005-0000-0000-0000D0370000}"/>
    <cellStyle name="20% - uthevingsfarge 4 2 2 2 3 6" xfId="14292" xr:uid="{00000000-0005-0000-0000-0000D1370000}"/>
    <cellStyle name="20% - uthevingsfarge 4 2 2 2 3_3. Chng in credit spreads" xfId="14293" xr:uid="{00000000-0005-0000-0000-0000D2370000}"/>
    <cellStyle name="20% - uthevingsfarge 4 2 2 2 4" xfId="14294" xr:uid="{00000000-0005-0000-0000-0000D3370000}"/>
    <cellStyle name="20% - uthevingsfarge 4 2 2 2 4 2" xfId="14295" xr:uid="{00000000-0005-0000-0000-0000D4370000}"/>
    <cellStyle name="20% - uthevingsfarge 4 2 2 2 4 2 2" xfId="14296" xr:uid="{00000000-0005-0000-0000-0000D5370000}"/>
    <cellStyle name="20% - uthevingsfarge 4 2 2 2 4 2 2 2" xfId="14297" xr:uid="{00000000-0005-0000-0000-0000D6370000}"/>
    <cellStyle name="20% - uthevingsfarge 4 2 2 2 4 2 2 2 2" xfId="14298" xr:uid="{00000000-0005-0000-0000-0000D7370000}"/>
    <cellStyle name="20% - uthevingsfarge 4 2 2 2 4 2 2 2 2 2" xfId="14299" xr:uid="{00000000-0005-0000-0000-0000D8370000}"/>
    <cellStyle name="20% - uthevingsfarge 4 2 2 2 4 2 2 2 3" xfId="14300" xr:uid="{00000000-0005-0000-0000-0000D9370000}"/>
    <cellStyle name="20% - uthevingsfarge 4 2 2 2 4 2 2 3" xfId="14301" xr:uid="{00000000-0005-0000-0000-0000DA370000}"/>
    <cellStyle name="20% - uthevingsfarge 4 2 2 2 4 2 2 3 2" xfId="14302" xr:uid="{00000000-0005-0000-0000-0000DB370000}"/>
    <cellStyle name="20% - uthevingsfarge 4 2 2 2 4 2 2 4" xfId="14303" xr:uid="{00000000-0005-0000-0000-0000DC370000}"/>
    <cellStyle name="20% - uthevingsfarge 4 2 2 2 4 2 3" xfId="14304" xr:uid="{00000000-0005-0000-0000-0000DD370000}"/>
    <cellStyle name="20% - uthevingsfarge 4 2 2 2 4 2 3 2" xfId="14305" xr:uid="{00000000-0005-0000-0000-0000DE370000}"/>
    <cellStyle name="20% - uthevingsfarge 4 2 2 2 4 2 3 2 2" xfId="14306" xr:uid="{00000000-0005-0000-0000-0000DF370000}"/>
    <cellStyle name="20% - uthevingsfarge 4 2 2 2 4 2 3 3" xfId="14307" xr:uid="{00000000-0005-0000-0000-0000E0370000}"/>
    <cellStyle name="20% - uthevingsfarge 4 2 2 2 4 2 4" xfId="14308" xr:uid="{00000000-0005-0000-0000-0000E1370000}"/>
    <cellStyle name="20% - uthevingsfarge 4 2 2 2 4 2 4 2" xfId="14309" xr:uid="{00000000-0005-0000-0000-0000E2370000}"/>
    <cellStyle name="20% - uthevingsfarge 4 2 2 2 4 2 5" xfId="14310" xr:uid="{00000000-0005-0000-0000-0000E3370000}"/>
    <cellStyle name="20% - uthevingsfarge 4 2 2 2 4 2_Innskuddsdekning" xfId="14311" xr:uid="{00000000-0005-0000-0000-0000E4370000}"/>
    <cellStyle name="20% - uthevingsfarge 4 2 2 2 4 3" xfId="14312" xr:uid="{00000000-0005-0000-0000-0000E5370000}"/>
    <cellStyle name="20% - uthevingsfarge 4 2 2 2 4 3 2" xfId="14313" xr:uid="{00000000-0005-0000-0000-0000E6370000}"/>
    <cellStyle name="20% - uthevingsfarge 4 2 2 2 4 3 2 2" xfId="14314" xr:uid="{00000000-0005-0000-0000-0000E7370000}"/>
    <cellStyle name="20% - uthevingsfarge 4 2 2 2 4 3 2 2 2" xfId="14315" xr:uid="{00000000-0005-0000-0000-0000E8370000}"/>
    <cellStyle name="20% - uthevingsfarge 4 2 2 2 4 3 2 3" xfId="14316" xr:uid="{00000000-0005-0000-0000-0000E9370000}"/>
    <cellStyle name="20% - uthevingsfarge 4 2 2 2 4 3 3" xfId="14317" xr:uid="{00000000-0005-0000-0000-0000EA370000}"/>
    <cellStyle name="20% - uthevingsfarge 4 2 2 2 4 3 3 2" xfId="14318" xr:uid="{00000000-0005-0000-0000-0000EB370000}"/>
    <cellStyle name="20% - uthevingsfarge 4 2 2 2 4 3 4" xfId="14319" xr:uid="{00000000-0005-0000-0000-0000EC370000}"/>
    <cellStyle name="20% - uthevingsfarge 4 2 2 2 4 4" xfId="14320" xr:uid="{00000000-0005-0000-0000-0000ED370000}"/>
    <cellStyle name="20% - uthevingsfarge 4 2 2 2 4 4 2" xfId="14321" xr:uid="{00000000-0005-0000-0000-0000EE370000}"/>
    <cellStyle name="20% - uthevingsfarge 4 2 2 2 4 4 2 2" xfId="14322" xr:uid="{00000000-0005-0000-0000-0000EF370000}"/>
    <cellStyle name="20% - uthevingsfarge 4 2 2 2 4 4 3" xfId="14323" xr:uid="{00000000-0005-0000-0000-0000F0370000}"/>
    <cellStyle name="20% - uthevingsfarge 4 2 2 2 4 5" xfId="14324" xr:uid="{00000000-0005-0000-0000-0000F1370000}"/>
    <cellStyle name="20% - uthevingsfarge 4 2 2 2 4 5 2" xfId="14325" xr:uid="{00000000-0005-0000-0000-0000F2370000}"/>
    <cellStyle name="20% - uthevingsfarge 4 2 2 2 4 6" xfId="14326" xr:uid="{00000000-0005-0000-0000-0000F3370000}"/>
    <cellStyle name="20% - uthevingsfarge 4 2 2 2 4_3. Chng in credit spreads" xfId="14327" xr:uid="{00000000-0005-0000-0000-0000F4370000}"/>
    <cellStyle name="20% - uthevingsfarge 4 2 2 2 5" xfId="14328" xr:uid="{00000000-0005-0000-0000-0000F5370000}"/>
    <cellStyle name="20% - uthevingsfarge 4 2 2 2 5 2" xfId="14329" xr:uid="{00000000-0005-0000-0000-0000F6370000}"/>
    <cellStyle name="20% - uthevingsfarge 4 2 2 2 5 2 2" xfId="14330" xr:uid="{00000000-0005-0000-0000-0000F7370000}"/>
    <cellStyle name="20% - uthevingsfarge 4 2 2 2 5 2 2 2" xfId="14331" xr:uid="{00000000-0005-0000-0000-0000F8370000}"/>
    <cellStyle name="20% - uthevingsfarge 4 2 2 2 5 2 2 2 2" xfId="14332" xr:uid="{00000000-0005-0000-0000-0000F9370000}"/>
    <cellStyle name="20% - uthevingsfarge 4 2 2 2 5 2 2 3" xfId="14333" xr:uid="{00000000-0005-0000-0000-0000FA370000}"/>
    <cellStyle name="20% - uthevingsfarge 4 2 2 2 5 2 3" xfId="14334" xr:uid="{00000000-0005-0000-0000-0000FB370000}"/>
    <cellStyle name="20% - uthevingsfarge 4 2 2 2 5 2 3 2" xfId="14335" xr:uid="{00000000-0005-0000-0000-0000FC370000}"/>
    <cellStyle name="20% - uthevingsfarge 4 2 2 2 5 2 4" xfId="14336" xr:uid="{00000000-0005-0000-0000-0000FD370000}"/>
    <cellStyle name="20% - uthevingsfarge 4 2 2 2 5 2_Innskuddsdekning" xfId="14337" xr:uid="{00000000-0005-0000-0000-0000FE370000}"/>
    <cellStyle name="20% - uthevingsfarge 4 2 2 2 5 3" xfId="14338" xr:uid="{00000000-0005-0000-0000-0000FF370000}"/>
    <cellStyle name="20% - uthevingsfarge 4 2 2 2 5 3 2" xfId="14339" xr:uid="{00000000-0005-0000-0000-000000380000}"/>
    <cellStyle name="20% - uthevingsfarge 4 2 2 2 5 3 2 2" xfId="14340" xr:uid="{00000000-0005-0000-0000-000001380000}"/>
    <cellStyle name="20% - uthevingsfarge 4 2 2 2 5 3 3" xfId="14341" xr:uid="{00000000-0005-0000-0000-000002380000}"/>
    <cellStyle name="20% - uthevingsfarge 4 2 2 2 5 4" xfId="14342" xr:uid="{00000000-0005-0000-0000-000003380000}"/>
    <cellStyle name="20% - uthevingsfarge 4 2 2 2 5 4 2" xfId="14343" xr:uid="{00000000-0005-0000-0000-000004380000}"/>
    <cellStyle name="20% - uthevingsfarge 4 2 2 2 5 5" xfId="14344" xr:uid="{00000000-0005-0000-0000-000005380000}"/>
    <cellStyle name="20% - uthevingsfarge 4 2 2 2 5_3. Chng in credit spreads" xfId="14345" xr:uid="{00000000-0005-0000-0000-000006380000}"/>
    <cellStyle name="20% - uthevingsfarge 4 2 2 2 6" xfId="14346" xr:uid="{00000000-0005-0000-0000-000007380000}"/>
    <cellStyle name="20% - uthevingsfarge 4 2 2 2 6 2" xfId="14347" xr:uid="{00000000-0005-0000-0000-000008380000}"/>
    <cellStyle name="20% - uthevingsfarge 4 2 2 2 6 2 2" xfId="14348" xr:uid="{00000000-0005-0000-0000-000009380000}"/>
    <cellStyle name="20% - uthevingsfarge 4 2 2 2 6 2 2 2" xfId="14349" xr:uid="{00000000-0005-0000-0000-00000A380000}"/>
    <cellStyle name="20% - uthevingsfarge 4 2 2 2 6 2 3" xfId="14350" xr:uid="{00000000-0005-0000-0000-00000B380000}"/>
    <cellStyle name="20% - uthevingsfarge 4 2 2 2 6 3" xfId="14351" xr:uid="{00000000-0005-0000-0000-00000C380000}"/>
    <cellStyle name="20% - uthevingsfarge 4 2 2 2 6 3 2" xfId="14352" xr:uid="{00000000-0005-0000-0000-00000D380000}"/>
    <cellStyle name="20% - uthevingsfarge 4 2 2 2 6 4" xfId="14353" xr:uid="{00000000-0005-0000-0000-00000E380000}"/>
    <cellStyle name="20% - uthevingsfarge 4 2 2 2 6_Innskuddsdekning" xfId="14354" xr:uid="{00000000-0005-0000-0000-00000F380000}"/>
    <cellStyle name="20% - uthevingsfarge 4 2 2 2 7" xfId="14355" xr:uid="{00000000-0005-0000-0000-000010380000}"/>
    <cellStyle name="20% - uthevingsfarge 4 2 2 2 7 2" xfId="14356" xr:uid="{00000000-0005-0000-0000-000011380000}"/>
    <cellStyle name="20% - uthevingsfarge 4 2 2 2 7 2 2" xfId="14357" xr:uid="{00000000-0005-0000-0000-000012380000}"/>
    <cellStyle name="20% - uthevingsfarge 4 2 2 2 7 3" xfId="14358" xr:uid="{00000000-0005-0000-0000-000013380000}"/>
    <cellStyle name="20% - uthevingsfarge 4 2 2 2 8" xfId="14359" xr:uid="{00000000-0005-0000-0000-000014380000}"/>
    <cellStyle name="20% - uthevingsfarge 4 2 2 2 8 2" xfId="14360" xr:uid="{00000000-0005-0000-0000-000015380000}"/>
    <cellStyle name="20% - uthevingsfarge 4 2 2 2 9" xfId="14361" xr:uid="{00000000-0005-0000-0000-000016380000}"/>
    <cellStyle name="20% - uthevingsfarge 4 2 2 2_3. Chng in credit spreads" xfId="14362" xr:uid="{00000000-0005-0000-0000-000017380000}"/>
    <cellStyle name="20% - uthevingsfarge 4 2 2 3" xfId="14363" xr:uid="{00000000-0005-0000-0000-000018380000}"/>
    <cellStyle name="20% - uthevingsfarge 4 2 2 3 2" xfId="14364" xr:uid="{00000000-0005-0000-0000-000019380000}"/>
    <cellStyle name="20% - uthevingsfarge 4 2 2 3 2 2" xfId="14365" xr:uid="{00000000-0005-0000-0000-00001A380000}"/>
    <cellStyle name="20% - uthevingsfarge 4 2 2 3 2 2 2" xfId="14366" xr:uid="{00000000-0005-0000-0000-00001B380000}"/>
    <cellStyle name="20% - uthevingsfarge 4 2 2 3 2 2 2 2" xfId="14367" xr:uid="{00000000-0005-0000-0000-00001C380000}"/>
    <cellStyle name="20% - uthevingsfarge 4 2 2 3 2 2 2 2 2" xfId="14368" xr:uid="{00000000-0005-0000-0000-00001D380000}"/>
    <cellStyle name="20% - uthevingsfarge 4 2 2 3 2 2 2 3" xfId="14369" xr:uid="{00000000-0005-0000-0000-00001E380000}"/>
    <cellStyle name="20% - uthevingsfarge 4 2 2 3 2 2 3" xfId="14370" xr:uid="{00000000-0005-0000-0000-00001F380000}"/>
    <cellStyle name="20% - uthevingsfarge 4 2 2 3 2 2 3 2" xfId="14371" xr:uid="{00000000-0005-0000-0000-000020380000}"/>
    <cellStyle name="20% - uthevingsfarge 4 2 2 3 2 2 4" xfId="14372" xr:uid="{00000000-0005-0000-0000-000021380000}"/>
    <cellStyle name="20% - uthevingsfarge 4 2 2 3 2 2_Innskuddsdekning" xfId="14373" xr:uid="{00000000-0005-0000-0000-000022380000}"/>
    <cellStyle name="20% - uthevingsfarge 4 2 2 3 2 3" xfId="14374" xr:uid="{00000000-0005-0000-0000-000023380000}"/>
    <cellStyle name="20% - uthevingsfarge 4 2 2 3 2 3 2" xfId="14375" xr:uid="{00000000-0005-0000-0000-000024380000}"/>
    <cellStyle name="20% - uthevingsfarge 4 2 2 3 2 3 2 2" xfId="14376" xr:uid="{00000000-0005-0000-0000-000025380000}"/>
    <cellStyle name="20% - uthevingsfarge 4 2 2 3 2 3 3" xfId="14377" xr:uid="{00000000-0005-0000-0000-000026380000}"/>
    <cellStyle name="20% - uthevingsfarge 4 2 2 3 2 4" xfId="14378" xr:uid="{00000000-0005-0000-0000-000027380000}"/>
    <cellStyle name="20% - uthevingsfarge 4 2 2 3 2 4 2" xfId="14379" xr:uid="{00000000-0005-0000-0000-000028380000}"/>
    <cellStyle name="20% - uthevingsfarge 4 2 2 3 2 5" xfId="14380" xr:uid="{00000000-0005-0000-0000-000029380000}"/>
    <cellStyle name="20% - uthevingsfarge 4 2 2 3 2_3. Chng in credit spreads" xfId="14381" xr:uid="{00000000-0005-0000-0000-00002A380000}"/>
    <cellStyle name="20% - uthevingsfarge 4 2 2 3 3" xfId="14382" xr:uid="{00000000-0005-0000-0000-00002B380000}"/>
    <cellStyle name="20% - uthevingsfarge 4 2 2 3 3 2" xfId="14383" xr:uid="{00000000-0005-0000-0000-00002C380000}"/>
    <cellStyle name="20% - uthevingsfarge 4 2 2 3 3 2 2" xfId="14384" xr:uid="{00000000-0005-0000-0000-00002D380000}"/>
    <cellStyle name="20% - uthevingsfarge 4 2 2 3 3 2 2 2" xfId="14385" xr:uid="{00000000-0005-0000-0000-00002E380000}"/>
    <cellStyle name="20% - uthevingsfarge 4 2 2 3 3 2 3" xfId="14386" xr:uid="{00000000-0005-0000-0000-00002F380000}"/>
    <cellStyle name="20% - uthevingsfarge 4 2 2 3 3 3" xfId="14387" xr:uid="{00000000-0005-0000-0000-000030380000}"/>
    <cellStyle name="20% - uthevingsfarge 4 2 2 3 3 3 2" xfId="14388" xr:uid="{00000000-0005-0000-0000-000031380000}"/>
    <cellStyle name="20% - uthevingsfarge 4 2 2 3 3 4" xfId="14389" xr:uid="{00000000-0005-0000-0000-000032380000}"/>
    <cellStyle name="20% - uthevingsfarge 4 2 2 3 3_Innskuddsdekning" xfId="14390" xr:uid="{00000000-0005-0000-0000-000033380000}"/>
    <cellStyle name="20% - uthevingsfarge 4 2 2 3 4" xfId="14391" xr:uid="{00000000-0005-0000-0000-000034380000}"/>
    <cellStyle name="20% - uthevingsfarge 4 2 2 3 4 2" xfId="14392" xr:uid="{00000000-0005-0000-0000-000035380000}"/>
    <cellStyle name="20% - uthevingsfarge 4 2 2 3 4 2 2" xfId="14393" xr:uid="{00000000-0005-0000-0000-000036380000}"/>
    <cellStyle name="20% - uthevingsfarge 4 2 2 3 4 3" xfId="14394" xr:uid="{00000000-0005-0000-0000-000037380000}"/>
    <cellStyle name="20% - uthevingsfarge 4 2 2 3 5" xfId="14395" xr:uid="{00000000-0005-0000-0000-000038380000}"/>
    <cellStyle name="20% - uthevingsfarge 4 2 2 3 5 2" xfId="14396" xr:uid="{00000000-0005-0000-0000-000039380000}"/>
    <cellStyle name="20% - uthevingsfarge 4 2 2 3 6" xfId="14397" xr:uid="{00000000-0005-0000-0000-00003A380000}"/>
    <cellStyle name="20% - uthevingsfarge 4 2 2 3 7" xfId="14398" xr:uid="{00000000-0005-0000-0000-00003B380000}"/>
    <cellStyle name="20% - uthevingsfarge 4 2 2 3 8" xfId="14399" xr:uid="{00000000-0005-0000-0000-00003C380000}"/>
    <cellStyle name="20% - uthevingsfarge 4 2 2 3_3. Chng in credit spreads" xfId="14400" xr:uid="{00000000-0005-0000-0000-00003D380000}"/>
    <cellStyle name="20% - uthevingsfarge 4 2 2 4" xfId="14401" xr:uid="{00000000-0005-0000-0000-00003E380000}"/>
    <cellStyle name="20% - uthevingsfarge 4 2 2 4 2" xfId="14402" xr:uid="{00000000-0005-0000-0000-00003F380000}"/>
    <cellStyle name="20% - uthevingsfarge 4 2 2 4 2 2" xfId="14403" xr:uid="{00000000-0005-0000-0000-000040380000}"/>
    <cellStyle name="20% - uthevingsfarge 4 2 2 4 2 2 2" xfId="14404" xr:uid="{00000000-0005-0000-0000-000041380000}"/>
    <cellStyle name="20% - uthevingsfarge 4 2 2 4 2 2 2 2" xfId="14405" xr:uid="{00000000-0005-0000-0000-000042380000}"/>
    <cellStyle name="20% - uthevingsfarge 4 2 2 4 2 2 2 2 2" xfId="14406" xr:uid="{00000000-0005-0000-0000-000043380000}"/>
    <cellStyle name="20% - uthevingsfarge 4 2 2 4 2 2 2 3" xfId="14407" xr:uid="{00000000-0005-0000-0000-000044380000}"/>
    <cellStyle name="20% - uthevingsfarge 4 2 2 4 2 2 3" xfId="14408" xr:uid="{00000000-0005-0000-0000-000045380000}"/>
    <cellStyle name="20% - uthevingsfarge 4 2 2 4 2 2 3 2" xfId="14409" xr:uid="{00000000-0005-0000-0000-000046380000}"/>
    <cellStyle name="20% - uthevingsfarge 4 2 2 4 2 2 4" xfId="14410" xr:uid="{00000000-0005-0000-0000-000047380000}"/>
    <cellStyle name="20% - uthevingsfarge 4 2 2 4 2 2_Innskuddsdekning" xfId="14411" xr:uid="{00000000-0005-0000-0000-000048380000}"/>
    <cellStyle name="20% - uthevingsfarge 4 2 2 4 2 3" xfId="14412" xr:uid="{00000000-0005-0000-0000-000049380000}"/>
    <cellStyle name="20% - uthevingsfarge 4 2 2 4 2 3 2" xfId="14413" xr:uid="{00000000-0005-0000-0000-00004A380000}"/>
    <cellStyle name="20% - uthevingsfarge 4 2 2 4 2 3 2 2" xfId="14414" xr:uid="{00000000-0005-0000-0000-00004B380000}"/>
    <cellStyle name="20% - uthevingsfarge 4 2 2 4 2 3 3" xfId="14415" xr:uid="{00000000-0005-0000-0000-00004C380000}"/>
    <cellStyle name="20% - uthevingsfarge 4 2 2 4 2 4" xfId="14416" xr:uid="{00000000-0005-0000-0000-00004D380000}"/>
    <cellStyle name="20% - uthevingsfarge 4 2 2 4 2 4 2" xfId="14417" xr:uid="{00000000-0005-0000-0000-00004E380000}"/>
    <cellStyle name="20% - uthevingsfarge 4 2 2 4 2 5" xfId="14418" xr:uid="{00000000-0005-0000-0000-00004F380000}"/>
    <cellStyle name="20% - uthevingsfarge 4 2 2 4 2_3. Chng in credit spreads" xfId="14419" xr:uid="{00000000-0005-0000-0000-000050380000}"/>
    <cellStyle name="20% - uthevingsfarge 4 2 2 4 3" xfId="14420" xr:uid="{00000000-0005-0000-0000-000051380000}"/>
    <cellStyle name="20% - uthevingsfarge 4 2 2 4 3 2" xfId="14421" xr:uid="{00000000-0005-0000-0000-000052380000}"/>
    <cellStyle name="20% - uthevingsfarge 4 2 2 4 3 2 2" xfId="14422" xr:uid="{00000000-0005-0000-0000-000053380000}"/>
    <cellStyle name="20% - uthevingsfarge 4 2 2 4 3 2 2 2" xfId="14423" xr:uid="{00000000-0005-0000-0000-000054380000}"/>
    <cellStyle name="20% - uthevingsfarge 4 2 2 4 3 2 3" xfId="14424" xr:uid="{00000000-0005-0000-0000-000055380000}"/>
    <cellStyle name="20% - uthevingsfarge 4 2 2 4 3 3" xfId="14425" xr:uid="{00000000-0005-0000-0000-000056380000}"/>
    <cellStyle name="20% - uthevingsfarge 4 2 2 4 3 3 2" xfId="14426" xr:uid="{00000000-0005-0000-0000-000057380000}"/>
    <cellStyle name="20% - uthevingsfarge 4 2 2 4 3 4" xfId="14427" xr:uid="{00000000-0005-0000-0000-000058380000}"/>
    <cellStyle name="20% - uthevingsfarge 4 2 2 4 3_Innskuddsdekning" xfId="14428" xr:uid="{00000000-0005-0000-0000-000059380000}"/>
    <cellStyle name="20% - uthevingsfarge 4 2 2 4 4" xfId="14429" xr:uid="{00000000-0005-0000-0000-00005A380000}"/>
    <cellStyle name="20% - uthevingsfarge 4 2 2 4 4 2" xfId="14430" xr:uid="{00000000-0005-0000-0000-00005B380000}"/>
    <cellStyle name="20% - uthevingsfarge 4 2 2 4 4 2 2" xfId="14431" xr:uid="{00000000-0005-0000-0000-00005C380000}"/>
    <cellStyle name="20% - uthevingsfarge 4 2 2 4 4 3" xfId="14432" xr:uid="{00000000-0005-0000-0000-00005D380000}"/>
    <cellStyle name="20% - uthevingsfarge 4 2 2 4 5" xfId="14433" xr:uid="{00000000-0005-0000-0000-00005E380000}"/>
    <cellStyle name="20% - uthevingsfarge 4 2 2 4 5 2" xfId="14434" xr:uid="{00000000-0005-0000-0000-00005F380000}"/>
    <cellStyle name="20% - uthevingsfarge 4 2 2 4 6" xfId="14435" xr:uid="{00000000-0005-0000-0000-000060380000}"/>
    <cellStyle name="20% - uthevingsfarge 4 2 2 4_3. Chng in credit spreads" xfId="14436" xr:uid="{00000000-0005-0000-0000-000061380000}"/>
    <cellStyle name="20% - uthevingsfarge 4 2 2 5" xfId="14437" xr:uid="{00000000-0005-0000-0000-000062380000}"/>
    <cellStyle name="20% - uthevingsfarge 4 2 2 5 2" xfId="14438" xr:uid="{00000000-0005-0000-0000-000063380000}"/>
    <cellStyle name="20% - uthevingsfarge 4 2 2 5 2 2" xfId="14439" xr:uid="{00000000-0005-0000-0000-000064380000}"/>
    <cellStyle name="20% - uthevingsfarge 4 2 2 5 2 2 2" xfId="14440" xr:uid="{00000000-0005-0000-0000-000065380000}"/>
    <cellStyle name="20% - uthevingsfarge 4 2 2 5 2 2 2 2" xfId="14441" xr:uid="{00000000-0005-0000-0000-000066380000}"/>
    <cellStyle name="20% - uthevingsfarge 4 2 2 5 2 2 2 2 2" xfId="14442" xr:uid="{00000000-0005-0000-0000-000067380000}"/>
    <cellStyle name="20% - uthevingsfarge 4 2 2 5 2 2 2 3" xfId="14443" xr:uid="{00000000-0005-0000-0000-000068380000}"/>
    <cellStyle name="20% - uthevingsfarge 4 2 2 5 2 2 3" xfId="14444" xr:uid="{00000000-0005-0000-0000-000069380000}"/>
    <cellStyle name="20% - uthevingsfarge 4 2 2 5 2 2 3 2" xfId="14445" xr:uid="{00000000-0005-0000-0000-00006A380000}"/>
    <cellStyle name="20% - uthevingsfarge 4 2 2 5 2 2 4" xfId="14446" xr:uid="{00000000-0005-0000-0000-00006B380000}"/>
    <cellStyle name="20% - uthevingsfarge 4 2 2 5 2 2_Innskuddsdekning" xfId="14447" xr:uid="{00000000-0005-0000-0000-00006C380000}"/>
    <cellStyle name="20% - uthevingsfarge 4 2 2 5 2 3" xfId="14448" xr:uid="{00000000-0005-0000-0000-00006D380000}"/>
    <cellStyle name="20% - uthevingsfarge 4 2 2 5 2 3 2" xfId="14449" xr:uid="{00000000-0005-0000-0000-00006E380000}"/>
    <cellStyle name="20% - uthevingsfarge 4 2 2 5 2 3 2 2" xfId="14450" xr:uid="{00000000-0005-0000-0000-00006F380000}"/>
    <cellStyle name="20% - uthevingsfarge 4 2 2 5 2 3 3" xfId="14451" xr:uid="{00000000-0005-0000-0000-000070380000}"/>
    <cellStyle name="20% - uthevingsfarge 4 2 2 5 2 4" xfId="14452" xr:uid="{00000000-0005-0000-0000-000071380000}"/>
    <cellStyle name="20% - uthevingsfarge 4 2 2 5 2 4 2" xfId="14453" xr:uid="{00000000-0005-0000-0000-000072380000}"/>
    <cellStyle name="20% - uthevingsfarge 4 2 2 5 2 5" xfId="14454" xr:uid="{00000000-0005-0000-0000-000073380000}"/>
    <cellStyle name="20% - uthevingsfarge 4 2 2 5 2_3. Chng in credit spreads" xfId="14455" xr:uid="{00000000-0005-0000-0000-000074380000}"/>
    <cellStyle name="20% - uthevingsfarge 4 2 2 5 3" xfId="14456" xr:uid="{00000000-0005-0000-0000-000075380000}"/>
    <cellStyle name="20% - uthevingsfarge 4 2 2 5 3 2" xfId="14457" xr:uid="{00000000-0005-0000-0000-000076380000}"/>
    <cellStyle name="20% - uthevingsfarge 4 2 2 5 3 2 2" xfId="14458" xr:uid="{00000000-0005-0000-0000-000077380000}"/>
    <cellStyle name="20% - uthevingsfarge 4 2 2 5 3 2 2 2" xfId="14459" xr:uid="{00000000-0005-0000-0000-000078380000}"/>
    <cellStyle name="20% - uthevingsfarge 4 2 2 5 3 2 3" xfId="14460" xr:uid="{00000000-0005-0000-0000-000079380000}"/>
    <cellStyle name="20% - uthevingsfarge 4 2 2 5 3 3" xfId="14461" xr:uid="{00000000-0005-0000-0000-00007A380000}"/>
    <cellStyle name="20% - uthevingsfarge 4 2 2 5 3 3 2" xfId="14462" xr:uid="{00000000-0005-0000-0000-00007B380000}"/>
    <cellStyle name="20% - uthevingsfarge 4 2 2 5 3 4" xfId="14463" xr:uid="{00000000-0005-0000-0000-00007C380000}"/>
    <cellStyle name="20% - uthevingsfarge 4 2 2 5 3_Innskuddsdekning" xfId="14464" xr:uid="{00000000-0005-0000-0000-00007D380000}"/>
    <cellStyle name="20% - uthevingsfarge 4 2 2 5 4" xfId="14465" xr:uid="{00000000-0005-0000-0000-00007E380000}"/>
    <cellStyle name="20% - uthevingsfarge 4 2 2 5 4 2" xfId="14466" xr:uid="{00000000-0005-0000-0000-00007F380000}"/>
    <cellStyle name="20% - uthevingsfarge 4 2 2 5 4 2 2" xfId="14467" xr:uid="{00000000-0005-0000-0000-000080380000}"/>
    <cellStyle name="20% - uthevingsfarge 4 2 2 5 4 3" xfId="14468" xr:uid="{00000000-0005-0000-0000-000081380000}"/>
    <cellStyle name="20% - uthevingsfarge 4 2 2 5 5" xfId="14469" xr:uid="{00000000-0005-0000-0000-000082380000}"/>
    <cellStyle name="20% - uthevingsfarge 4 2 2 5 5 2" xfId="14470" xr:uid="{00000000-0005-0000-0000-000083380000}"/>
    <cellStyle name="20% - uthevingsfarge 4 2 2 5 6" xfId="14471" xr:uid="{00000000-0005-0000-0000-000084380000}"/>
    <cellStyle name="20% - uthevingsfarge 4 2 2 5_3. Chng in credit spreads" xfId="14472" xr:uid="{00000000-0005-0000-0000-000085380000}"/>
    <cellStyle name="20% - uthevingsfarge 4 2 2 6" xfId="14473" xr:uid="{00000000-0005-0000-0000-000086380000}"/>
    <cellStyle name="20% - uthevingsfarge 4 2 2 6 2" xfId="14474" xr:uid="{00000000-0005-0000-0000-000087380000}"/>
    <cellStyle name="20% - uthevingsfarge 4 2 2 6 2 2" xfId="14475" xr:uid="{00000000-0005-0000-0000-000088380000}"/>
    <cellStyle name="20% - uthevingsfarge 4 2 2 6 2 2 2" xfId="14476" xr:uid="{00000000-0005-0000-0000-000089380000}"/>
    <cellStyle name="20% - uthevingsfarge 4 2 2 6 2 2 2 2" xfId="14477" xr:uid="{00000000-0005-0000-0000-00008A380000}"/>
    <cellStyle name="20% - uthevingsfarge 4 2 2 6 2 2 3" xfId="14478" xr:uid="{00000000-0005-0000-0000-00008B380000}"/>
    <cellStyle name="20% - uthevingsfarge 4 2 2 6 2 3" xfId="14479" xr:uid="{00000000-0005-0000-0000-00008C380000}"/>
    <cellStyle name="20% - uthevingsfarge 4 2 2 6 2 3 2" xfId="14480" xr:uid="{00000000-0005-0000-0000-00008D380000}"/>
    <cellStyle name="20% - uthevingsfarge 4 2 2 6 2 4" xfId="14481" xr:uid="{00000000-0005-0000-0000-00008E380000}"/>
    <cellStyle name="20% - uthevingsfarge 4 2 2 6 2_Innskuddsdekning" xfId="14482" xr:uid="{00000000-0005-0000-0000-00008F380000}"/>
    <cellStyle name="20% - uthevingsfarge 4 2 2 6 3" xfId="14483" xr:uid="{00000000-0005-0000-0000-000090380000}"/>
    <cellStyle name="20% - uthevingsfarge 4 2 2 6 3 2" xfId="14484" xr:uid="{00000000-0005-0000-0000-000091380000}"/>
    <cellStyle name="20% - uthevingsfarge 4 2 2 6 3 2 2" xfId="14485" xr:uid="{00000000-0005-0000-0000-000092380000}"/>
    <cellStyle name="20% - uthevingsfarge 4 2 2 6 3 3" xfId="14486" xr:uid="{00000000-0005-0000-0000-000093380000}"/>
    <cellStyle name="20% - uthevingsfarge 4 2 2 6 4" xfId="14487" xr:uid="{00000000-0005-0000-0000-000094380000}"/>
    <cellStyle name="20% - uthevingsfarge 4 2 2 6 4 2" xfId="14488" xr:uid="{00000000-0005-0000-0000-000095380000}"/>
    <cellStyle name="20% - uthevingsfarge 4 2 2 6 5" xfId="14489" xr:uid="{00000000-0005-0000-0000-000096380000}"/>
    <cellStyle name="20% - uthevingsfarge 4 2 2 6_3. Chng in credit spreads" xfId="14490" xr:uid="{00000000-0005-0000-0000-000097380000}"/>
    <cellStyle name="20% - uthevingsfarge 4 2 2 7" xfId="14491" xr:uid="{00000000-0005-0000-0000-000098380000}"/>
    <cellStyle name="20% - uthevingsfarge 4 2 2 7 2" xfId="14492" xr:uid="{00000000-0005-0000-0000-000099380000}"/>
    <cellStyle name="20% - uthevingsfarge 4 2 2 7 2 2" xfId="14493" xr:uid="{00000000-0005-0000-0000-00009A380000}"/>
    <cellStyle name="20% - uthevingsfarge 4 2 2 7 2 2 2" xfId="14494" xr:uid="{00000000-0005-0000-0000-00009B380000}"/>
    <cellStyle name="20% - uthevingsfarge 4 2 2 7 2 3" xfId="14495" xr:uid="{00000000-0005-0000-0000-00009C380000}"/>
    <cellStyle name="20% - uthevingsfarge 4 2 2 7 3" xfId="14496" xr:uid="{00000000-0005-0000-0000-00009D380000}"/>
    <cellStyle name="20% - uthevingsfarge 4 2 2 7 3 2" xfId="14497" xr:uid="{00000000-0005-0000-0000-00009E380000}"/>
    <cellStyle name="20% - uthevingsfarge 4 2 2 7 4" xfId="14498" xr:uid="{00000000-0005-0000-0000-00009F380000}"/>
    <cellStyle name="20% - uthevingsfarge 4 2 2 7_Innskuddsdekning" xfId="14499" xr:uid="{00000000-0005-0000-0000-0000A0380000}"/>
    <cellStyle name="20% - uthevingsfarge 4 2 2 8" xfId="14500" xr:uid="{00000000-0005-0000-0000-0000A1380000}"/>
    <cellStyle name="20% - uthevingsfarge 4 2 2 8 2" xfId="14501" xr:uid="{00000000-0005-0000-0000-0000A2380000}"/>
    <cellStyle name="20% - uthevingsfarge 4 2 2 8 2 2" xfId="14502" xr:uid="{00000000-0005-0000-0000-0000A3380000}"/>
    <cellStyle name="20% - uthevingsfarge 4 2 2 8 3" xfId="14503" xr:uid="{00000000-0005-0000-0000-0000A4380000}"/>
    <cellStyle name="20% - uthevingsfarge 4 2 2 9" xfId="14504" xr:uid="{00000000-0005-0000-0000-0000A5380000}"/>
    <cellStyle name="20% - uthevingsfarge 4 2 2 9 2" xfId="14505" xr:uid="{00000000-0005-0000-0000-0000A6380000}"/>
    <cellStyle name="20% - uthevingsfarge 4 2 2_3. Chng in credit spreads" xfId="14506" xr:uid="{00000000-0005-0000-0000-0000A7380000}"/>
    <cellStyle name="20% - uthevingsfarge 4 2 3" xfId="14507" xr:uid="{00000000-0005-0000-0000-0000A8380000}"/>
    <cellStyle name="20% - uthevingsfarge 4 2 3 10" xfId="14508" xr:uid="{00000000-0005-0000-0000-0000A9380000}"/>
    <cellStyle name="20% - uthevingsfarge 4 2 3 11" xfId="14509" xr:uid="{00000000-0005-0000-0000-0000AA380000}"/>
    <cellStyle name="20% - uthevingsfarge 4 2 3 12" xfId="14510" xr:uid="{00000000-0005-0000-0000-0000AB380000}"/>
    <cellStyle name="20% - uthevingsfarge 4 2 3 2" xfId="14511" xr:uid="{00000000-0005-0000-0000-0000AC380000}"/>
    <cellStyle name="20% - uthevingsfarge 4 2 3 2 10" xfId="14512" xr:uid="{00000000-0005-0000-0000-0000AD380000}"/>
    <cellStyle name="20% - uthevingsfarge 4 2 3 2 2" xfId="14513" xr:uid="{00000000-0005-0000-0000-0000AE380000}"/>
    <cellStyle name="20% - uthevingsfarge 4 2 3 2 2 2" xfId="14514" xr:uid="{00000000-0005-0000-0000-0000AF380000}"/>
    <cellStyle name="20% - uthevingsfarge 4 2 3 2 2 2 2" xfId="14515" xr:uid="{00000000-0005-0000-0000-0000B0380000}"/>
    <cellStyle name="20% - uthevingsfarge 4 2 3 2 2 2 2 2" xfId="14516" xr:uid="{00000000-0005-0000-0000-0000B1380000}"/>
    <cellStyle name="20% - uthevingsfarge 4 2 3 2 2 2 2 2 2" xfId="14517" xr:uid="{00000000-0005-0000-0000-0000B2380000}"/>
    <cellStyle name="20% - uthevingsfarge 4 2 3 2 2 2 2 2 2 2" xfId="14518" xr:uid="{00000000-0005-0000-0000-0000B3380000}"/>
    <cellStyle name="20% - uthevingsfarge 4 2 3 2 2 2 2 2 3" xfId="14519" xr:uid="{00000000-0005-0000-0000-0000B4380000}"/>
    <cellStyle name="20% - uthevingsfarge 4 2 3 2 2 2 2 3" xfId="14520" xr:uid="{00000000-0005-0000-0000-0000B5380000}"/>
    <cellStyle name="20% - uthevingsfarge 4 2 3 2 2 2 2 3 2" xfId="14521" xr:uid="{00000000-0005-0000-0000-0000B6380000}"/>
    <cellStyle name="20% - uthevingsfarge 4 2 3 2 2 2 2 4" xfId="14522" xr:uid="{00000000-0005-0000-0000-0000B7380000}"/>
    <cellStyle name="20% - uthevingsfarge 4 2 3 2 2 2 3" xfId="14523" xr:uid="{00000000-0005-0000-0000-0000B8380000}"/>
    <cellStyle name="20% - uthevingsfarge 4 2 3 2 2 2 3 2" xfId="14524" xr:uid="{00000000-0005-0000-0000-0000B9380000}"/>
    <cellStyle name="20% - uthevingsfarge 4 2 3 2 2 2 3 2 2" xfId="14525" xr:uid="{00000000-0005-0000-0000-0000BA380000}"/>
    <cellStyle name="20% - uthevingsfarge 4 2 3 2 2 2 3 3" xfId="14526" xr:uid="{00000000-0005-0000-0000-0000BB380000}"/>
    <cellStyle name="20% - uthevingsfarge 4 2 3 2 2 2 4" xfId="14527" xr:uid="{00000000-0005-0000-0000-0000BC380000}"/>
    <cellStyle name="20% - uthevingsfarge 4 2 3 2 2 2 4 2" xfId="14528" xr:uid="{00000000-0005-0000-0000-0000BD380000}"/>
    <cellStyle name="20% - uthevingsfarge 4 2 3 2 2 2 5" xfId="14529" xr:uid="{00000000-0005-0000-0000-0000BE380000}"/>
    <cellStyle name="20% - uthevingsfarge 4 2 3 2 2 2_Innskuddsdekning" xfId="14530" xr:uid="{00000000-0005-0000-0000-0000BF380000}"/>
    <cellStyle name="20% - uthevingsfarge 4 2 3 2 2 3" xfId="14531" xr:uid="{00000000-0005-0000-0000-0000C0380000}"/>
    <cellStyle name="20% - uthevingsfarge 4 2 3 2 2 3 2" xfId="14532" xr:uid="{00000000-0005-0000-0000-0000C1380000}"/>
    <cellStyle name="20% - uthevingsfarge 4 2 3 2 2 3 2 2" xfId="14533" xr:uid="{00000000-0005-0000-0000-0000C2380000}"/>
    <cellStyle name="20% - uthevingsfarge 4 2 3 2 2 3 2 2 2" xfId="14534" xr:uid="{00000000-0005-0000-0000-0000C3380000}"/>
    <cellStyle name="20% - uthevingsfarge 4 2 3 2 2 3 2 3" xfId="14535" xr:uid="{00000000-0005-0000-0000-0000C4380000}"/>
    <cellStyle name="20% - uthevingsfarge 4 2 3 2 2 3 3" xfId="14536" xr:uid="{00000000-0005-0000-0000-0000C5380000}"/>
    <cellStyle name="20% - uthevingsfarge 4 2 3 2 2 3 3 2" xfId="14537" xr:uid="{00000000-0005-0000-0000-0000C6380000}"/>
    <cellStyle name="20% - uthevingsfarge 4 2 3 2 2 3 4" xfId="14538" xr:uid="{00000000-0005-0000-0000-0000C7380000}"/>
    <cellStyle name="20% - uthevingsfarge 4 2 3 2 2 4" xfId="14539" xr:uid="{00000000-0005-0000-0000-0000C8380000}"/>
    <cellStyle name="20% - uthevingsfarge 4 2 3 2 2 4 2" xfId="14540" xr:uid="{00000000-0005-0000-0000-0000C9380000}"/>
    <cellStyle name="20% - uthevingsfarge 4 2 3 2 2 4 2 2" xfId="14541" xr:uid="{00000000-0005-0000-0000-0000CA380000}"/>
    <cellStyle name="20% - uthevingsfarge 4 2 3 2 2 4 3" xfId="14542" xr:uid="{00000000-0005-0000-0000-0000CB380000}"/>
    <cellStyle name="20% - uthevingsfarge 4 2 3 2 2 5" xfId="14543" xr:uid="{00000000-0005-0000-0000-0000CC380000}"/>
    <cellStyle name="20% - uthevingsfarge 4 2 3 2 2 5 2" xfId="14544" xr:uid="{00000000-0005-0000-0000-0000CD380000}"/>
    <cellStyle name="20% - uthevingsfarge 4 2 3 2 2 6" xfId="14545" xr:uid="{00000000-0005-0000-0000-0000CE380000}"/>
    <cellStyle name="20% - uthevingsfarge 4 2 3 2 2_3. Chng in credit spreads" xfId="14546" xr:uid="{00000000-0005-0000-0000-0000CF380000}"/>
    <cellStyle name="20% - uthevingsfarge 4 2 3 2 3" xfId="14547" xr:uid="{00000000-0005-0000-0000-0000D0380000}"/>
    <cellStyle name="20% - uthevingsfarge 4 2 3 2 3 2" xfId="14548" xr:uid="{00000000-0005-0000-0000-0000D1380000}"/>
    <cellStyle name="20% - uthevingsfarge 4 2 3 2 3 2 2" xfId="14549" xr:uid="{00000000-0005-0000-0000-0000D2380000}"/>
    <cellStyle name="20% - uthevingsfarge 4 2 3 2 3 2 2 2" xfId="14550" xr:uid="{00000000-0005-0000-0000-0000D3380000}"/>
    <cellStyle name="20% - uthevingsfarge 4 2 3 2 3 2 2 2 2" xfId="14551" xr:uid="{00000000-0005-0000-0000-0000D4380000}"/>
    <cellStyle name="20% - uthevingsfarge 4 2 3 2 3 2 2 2 2 2" xfId="14552" xr:uid="{00000000-0005-0000-0000-0000D5380000}"/>
    <cellStyle name="20% - uthevingsfarge 4 2 3 2 3 2 2 2 3" xfId="14553" xr:uid="{00000000-0005-0000-0000-0000D6380000}"/>
    <cellStyle name="20% - uthevingsfarge 4 2 3 2 3 2 2 3" xfId="14554" xr:uid="{00000000-0005-0000-0000-0000D7380000}"/>
    <cellStyle name="20% - uthevingsfarge 4 2 3 2 3 2 2 3 2" xfId="14555" xr:uid="{00000000-0005-0000-0000-0000D8380000}"/>
    <cellStyle name="20% - uthevingsfarge 4 2 3 2 3 2 2 4" xfId="14556" xr:uid="{00000000-0005-0000-0000-0000D9380000}"/>
    <cellStyle name="20% - uthevingsfarge 4 2 3 2 3 2 3" xfId="14557" xr:uid="{00000000-0005-0000-0000-0000DA380000}"/>
    <cellStyle name="20% - uthevingsfarge 4 2 3 2 3 2 3 2" xfId="14558" xr:uid="{00000000-0005-0000-0000-0000DB380000}"/>
    <cellStyle name="20% - uthevingsfarge 4 2 3 2 3 2 3 2 2" xfId="14559" xr:uid="{00000000-0005-0000-0000-0000DC380000}"/>
    <cellStyle name="20% - uthevingsfarge 4 2 3 2 3 2 3 3" xfId="14560" xr:uid="{00000000-0005-0000-0000-0000DD380000}"/>
    <cellStyle name="20% - uthevingsfarge 4 2 3 2 3 2 4" xfId="14561" xr:uid="{00000000-0005-0000-0000-0000DE380000}"/>
    <cellStyle name="20% - uthevingsfarge 4 2 3 2 3 2 4 2" xfId="14562" xr:uid="{00000000-0005-0000-0000-0000DF380000}"/>
    <cellStyle name="20% - uthevingsfarge 4 2 3 2 3 2 5" xfId="14563" xr:uid="{00000000-0005-0000-0000-0000E0380000}"/>
    <cellStyle name="20% - uthevingsfarge 4 2 3 2 3 2_Innskuddsdekning" xfId="14564" xr:uid="{00000000-0005-0000-0000-0000E1380000}"/>
    <cellStyle name="20% - uthevingsfarge 4 2 3 2 3 3" xfId="14565" xr:uid="{00000000-0005-0000-0000-0000E2380000}"/>
    <cellStyle name="20% - uthevingsfarge 4 2 3 2 3 3 2" xfId="14566" xr:uid="{00000000-0005-0000-0000-0000E3380000}"/>
    <cellStyle name="20% - uthevingsfarge 4 2 3 2 3 3 2 2" xfId="14567" xr:uid="{00000000-0005-0000-0000-0000E4380000}"/>
    <cellStyle name="20% - uthevingsfarge 4 2 3 2 3 3 2 2 2" xfId="14568" xr:uid="{00000000-0005-0000-0000-0000E5380000}"/>
    <cellStyle name="20% - uthevingsfarge 4 2 3 2 3 3 2 3" xfId="14569" xr:uid="{00000000-0005-0000-0000-0000E6380000}"/>
    <cellStyle name="20% - uthevingsfarge 4 2 3 2 3 3 3" xfId="14570" xr:uid="{00000000-0005-0000-0000-0000E7380000}"/>
    <cellStyle name="20% - uthevingsfarge 4 2 3 2 3 3 3 2" xfId="14571" xr:uid="{00000000-0005-0000-0000-0000E8380000}"/>
    <cellStyle name="20% - uthevingsfarge 4 2 3 2 3 3 4" xfId="14572" xr:uid="{00000000-0005-0000-0000-0000E9380000}"/>
    <cellStyle name="20% - uthevingsfarge 4 2 3 2 3 4" xfId="14573" xr:uid="{00000000-0005-0000-0000-0000EA380000}"/>
    <cellStyle name="20% - uthevingsfarge 4 2 3 2 3 4 2" xfId="14574" xr:uid="{00000000-0005-0000-0000-0000EB380000}"/>
    <cellStyle name="20% - uthevingsfarge 4 2 3 2 3 4 2 2" xfId="14575" xr:uid="{00000000-0005-0000-0000-0000EC380000}"/>
    <cellStyle name="20% - uthevingsfarge 4 2 3 2 3 4 3" xfId="14576" xr:uid="{00000000-0005-0000-0000-0000ED380000}"/>
    <cellStyle name="20% - uthevingsfarge 4 2 3 2 3 5" xfId="14577" xr:uid="{00000000-0005-0000-0000-0000EE380000}"/>
    <cellStyle name="20% - uthevingsfarge 4 2 3 2 3 5 2" xfId="14578" xr:uid="{00000000-0005-0000-0000-0000EF380000}"/>
    <cellStyle name="20% - uthevingsfarge 4 2 3 2 3 6" xfId="14579" xr:uid="{00000000-0005-0000-0000-0000F0380000}"/>
    <cellStyle name="20% - uthevingsfarge 4 2 3 2 3_3. Chng in credit spreads" xfId="14580" xr:uid="{00000000-0005-0000-0000-0000F1380000}"/>
    <cellStyle name="20% - uthevingsfarge 4 2 3 2 4" xfId="14581" xr:uid="{00000000-0005-0000-0000-0000F2380000}"/>
    <cellStyle name="20% - uthevingsfarge 4 2 3 2 4 2" xfId="14582" xr:uid="{00000000-0005-0000-0000-0000F3380000}"/>
    <cellStyle name="20% - uthevingsfarge 4 2 3 2 4 2 2" xfId="14583" xr:uid="{00000000-0005-0000-0000-0000F4380000}"/>
    <cellStyle name="20% - uthevingsfarge 4 2 3 2 4 2 2 2" xfId="14584" xr:uid="{00000000-0005-0000-0000-0000F5380000}"/>
    <cellStyle name="20% - uthevingsfarge 4 2 3 2 4 2 2 2 2" xfId="14585" xr:uid="{00000000-0005-0000-0000-0000F6380000}"/>
    <cellStyle name="20% - uthevingsfarge 4 2 3 2 4 2 2 3" xfId="14586" xr:uid="{00000000-0005-0000-0000-0000F7380000}"/>
    <cellStyle name="20% - uthevingsfarge 4 2 3 2 4 2 3" xfId="14587" xr:uid="{00000000-0005-0000-0000-0000F8380000}"/>
    <cellStyle name="20% - uthevingsfarge 4 2 3 2 4 2 3 2" xfId="14588" xr:uid="{00000000-0005-0000-0000-0000F9380000}"/>
    <cellStyle name="20% - uthevingsfarge 4 2 3 2 4 2 4" xfId="14589" xr:uid="{00000000-0005-0000-0000-0000FA380000}"/>
    <cellStyle name="20% - uthevingsfarge 4 2 3 2 4 2_Innskuddsdekning" xfId="14590" xr:uid="{00000000-0005-0000-0000-0000FB380000}"/>
    <cellStyle name="20% - uthevingsfarge 4 2 3 2 4 3" xfId="14591" xr:uid="{00000000-0005-0000-0000-0000FC380000}"/>
    <cellStyle name="20% - uthevingsfarge 4 2 3 2 4 3 2" xfId="14592" xr:uid="{00000000-0005-0000-0000-0000FD380000}"/>
    <cellStyle name="20% - uthevingsfarge 4 2 3 2 4 3 2 2" xfId="14593" xr:uid="{00000000-0005-0000-0000-0000FE380000}"/>
    <cellStyle name="20% - uthevingsfarge 4 2 3 2 4 3 3" xfId="14594" xr:uid="{00000000-0005-0000-0000-0000FF380000}"/>
    <cellStyle name="20% - uthevingsfarge 4 2 3 2 4 4" xfId="14595" xr:uid="{00000000-0005-0000-0000-000000390000}"/>
    <cellStyle name="20% - uthevingsfarge 4 2 3 2 4 4 2" xfId="14596" xr:uid="{00000000-0005-0000-0000-000001390000}"/>
    <cellStyle name="20% - uthevingsfarge 4 2 3 2 4 5" xfId="14597" xr:uid="{00000000-0005-0000-0000-000002390000}"/>
    <cellStyle name="20% - uthevingsfarge 4 2 3 2 4_3. Chng in credit spreads" xfId="14598" xr:uid="{00000000-0005-0000-0000-000003390000}"/>
    <cellStyle name="20% - uthevingsfarge 4 2 3 2 5" xfId="14599" xr:uid="{00000000-0005-0000-0000-000004390000}"/>
    <cellStyle name="20% - uthevingsfarge 4 2 3 2 5 2" xfId="14600" xr:uid="{00000000-0005-0000-0000-000005390000}"/>
    <cellStyle name="20% - uthevingsfarge 4 2 3 2 5 2 2" xfId="14601" xr:uid="{00000000-0005-0000-0000-000006390000}"/>
    <cellStyle name="20% - uthevingsfarge 4 2 3 2 5 2 2 2" xfId="14602" xr:uid="{00000000-0005-0000-0000-000007390000}"/>
    <cellStyle name="20% - uthevingsfarge 4 2 3 2 5 2 3" xfId="14603" xr:uid="{00000000-0005-0000-0000-000008390000}"/>
    <cellStyle name="20% - uthevingsfarge 4 2 3 2 5 3" xfId="14604" xr:uid="{00000000-0005-0000-0000-000009390000}"/>
    <cellStyle name="20% - uthevingsfarge 4 2 3 2 5 3 2" xfId="14605" xr:uid="{00000000-0005-0000-0000-00000A390000}"/>
    <cellStyle name="20% - uthevingsfarge 4 2 3 2 5 4" xfId="14606" xr:uid="{00000000-0005-0000-0000-00000B390000}"/>
    <cellStyle name="20% - uthevingsfarge 4 2 3 2 5_Innskuddsdekning" xfId="14607" xr:uid="{00000000-0005-0000-0000-00000C390000}"/>
    <cellStyle name="20% - uthevingsfarge 4 2 3 2 6" xfId="14608" xr:uid="{00000000-0005-0000-0000-00000D390000}"/>
    <cellStyle name="20% - uthevingsfarge 4 2 3 2 6 2" xfId="14609" xr:uid="{00000000-0005-0000-0000-00000E390000}"/>
    <cellStyle name="20% - uthevingsfarge 4 2 3 2 6 2 2" xfId="14610" xr:uid="{00000000-0005-0000-0000-00000F390000}"/>
    <cellStyle name="20% - uthevingsfarge 4 2 3 2 6 3" xfId="14611" xr:uid="{00000000-0005-0000-0000-000010390000}"/>
    <cellStyle name="20% - uthevingsfarge 4 2 3 2 7" xfId="14612" xr:uid="{00000000-0005-0000-0000-000011390000}"/>
    <cellStyle name="20% - uthevingsfarge 4 2 3 2 7 2" xfId="14613" xr:uid="{00000000-0005-0000-0000-000012390000}"/>
    <cellStyle name="20% - uthevingsfarge 4 2 3 2 8" xfId="14614" xr:uid="{00000000-0005-0000-0000-000013390000}"/>
    <cellStyle name="20% - uthevingsfarge 4 2 3 2 9" xfId="14615" xr:uid="{00000000-0005-0000-0000-000014390000}"/>
    <cellStyle name="20% - uthevingsfarge 4 2 3 2_3. Chng in credit spreads" xfId="14616" xr:uid="{00000000-0005-0000-0000-000015390000}"/>
    <cellStyle name="20% - uthevingsfarge 4 2 3 3" xfId="14617" xr:uid="{00000000-0005-0000-0000-000016390000}"/>
    <cellStyle name="20% - uthevingsfarge 4 2 3 3 2" xfId="14618" xr:uid="{00000000-0005-0000-0000-000017390000}"/>
    <cellStyle name="20% - uthevingsfarge 4 2 3 3 2 2" xfId="14619" xr:uid="{00000000-0005-0000-0000-000018390000}"/>
    <cellStyle name="20% - uthevingsfarge 4 2 3 3 2 2 2" xfId="14620" xr:uid="{00000000-0005-0000-0000-000019390000}"/>
    <cellStyle name="20% - uthevingsfarge 4 2 3 3 2 2 2 2" xfId="14621" xr:uid="{00000000-0005-0000-0000-00001A390000}"/>
    <cellStyle name="20% - uthevingsfarge 4 2 3 3 2 2 2 2 2" xfId="14622" xr:uid="{00000000-0005-0000-0000-00001B390000}"/>
    <cellStyle name="20% - uthevingsfarge 4 2 3 3 2 2 2 3" xfId="14623" xr:uid="{00000000-0005-0000-0000-00001C390000}"/>
    <cellStyle name="20% - uthevingsfarge 4 2 3 3 2 2 3" xfId="14624" xr:uid="{00000000-0005-0000-0000-00001D390000}"/>
    <cellStyle name="20% - uthevingsfarge 4 2 3 3 2 2 3 2" xfId="14625" xr:uid="{00000000-0005-0000-0000-00001E390000}"/>
    <cellStyle name="20% - uthevingsfarge 4 2 3 3 2 2 4" xfId="14626" xr:uid="{00000000-0005-0000-0000-00001F390000}"/>
    <cellStyle name="20% - uthevingsfarge 4 2 3 3 2 2_Innskuddsdekning" xfId="14627" xr:uid="{00000000-0005-0000-0000-000020390000}"/>
    <cellStyle name="20% - uthevingsfarge 4 2 3 3 2 3" xfId="14628" xr:uid="{00000000-0005-0000-0000-000021390000}"/>
    <cellStyle name="20% - uthevingsfarge 4 2 3 3 2 3 2" xfId="14629" xr:uid="{00000000-0005-0000-0000-000022390000}"/>
    <cellStyle name="20% - uthevingsfarge 4 2 3 3 2 3 2 2" xfId="14630" xr:uid="{00000000-0005-0000-0000-000023390000}"/>
    <cellStyle name="20% - uthevingsfarge 4 2 3 3 2 3 3" xfId="14631" xr:uid="{00000000-0005-0000-0000-000024390000}"/>
    <cellStyle name="20% - uthevingsfarge 4 2 3 3 2 4" xfId="14632" xr:uid="{00000000-0005-0000-0000-000025390000}"/>
    <cellStyle name="20% - uthevingsfarge 4 2 3 3 2 4 2" xfId="14633" xr:uid="{00000000-0005-0000-0000-000026390000}"/>
    <cellStyle name="20% - uthevingsfarge 4 2 3 3 2 5" xfId="14634" xr:uid="{00000000-0005-0000-0000-000027390000}"/>
    <cellStyle name="20% - uthevingsfarge 4 2 3 3 2_3. Chng in credit spreads" xfId="14635" xr:uid="{00000000-0005-0000-0000-000028390000}"/>
    <cellStyle name="20% - uthevingsfarge 4 2 3 3 3" xfId="14636" xr:uid="{00000000-0005-0000-0000-000029390000}"/>
    <cellStyle name="20% - uthevingsfarge 4 2 3 3 3 2" xfId="14637" xr:uid="{00000000-0005-0000-0000-00002A390000}"/>
    <cellStyle name="20% - uthevingsfarge 4 2 3 3 3 2 2" xfId="14638" xr:uid="{00000000-0005-0000-0000-00002B390000}"/>
    <cellStyle name="20% - uthevingsfarge 4 2 3 3 3 2 2 2" xfId="14639" xr:uid="{00000000-0005-0000-0000-00002C390000}"/>
    <cellStyle name="20% - uthevingsfarge 4 2 3 3 3 2 3" xfId="14640" xr:uid="{00000000-0005-0000-0000-00002D390000}"/>
    <cellStyle name="20% - uthevingsfarge 4 2 3 3 3 3" xfId="14641" xr:uid="{00000000-0005-0000-0000-00002E390000}"/>
    <cellStyle name="20% - uthevingsfarge 4 2 3 3 3 3 2" xfId="14642" xr:uid="{00000000-0005-0000-0000-00002F390000}"/>
    <cellStyle name="20% - uthevingsfarge 4 2 3 3 3 4" xfId="14643" xr:uid="{00000000-0005-0000-0000-000030390000}"/>
    <cellStyle name="20% - uthevingsfarge 4 2 3 3 3_Innskuddsdekning" xfId="14644" xr:uid="{00000000-0005-0000-0000-000031390000}"/>
    <cellStyle name="20% - uthevingsfarge 4 2 3 3 4" xfId="14645" xr:uid="{00000000-0005-0000-0000-000032390000}"/>
    <cellStyle name="20% - uthevingsfarge 4 2 3 3 4 2" xfId="14646" xr:uid="{00000000-0005-0000-0000-000033390000}"/>
    <cellStyle name="20% - uthevingsfarge 4 2 3 3 4 2 2" xfId="14647" xr:uid="{00000000-0005-0000-0000-000034390000}"/>
    <cellStyle name="20% - uthevingsfarge 4 2 3 3 4 3" xfId="14648" xr:uid="{00000000-0005-0000-0000-000035390000}"/>
    <cellStyle name="20% - uthevingsfarge 4 2 3 3 5" xfId="14649" xr:uid="{00000000-0005-0000-0000-000036390000}"/>
    <cellStyle name="20% - uthevingsfarge 4 2 3 3 5 2" xfId="14650" xr:uid="{00000000-0005-0000-0000-000037390000}"/>
    <cellStyle name="20% - uthevingsfarge 4 2 3 3 6" xfId="14651" xr:uid="{00000000-0005-0000-0000-000038390000}"/>
    <cellStyle name="20% - uthevingsfarge 4 2 3 3_3. Chng in credit spreads" xfId="14652" xr:uid="{00000000-0005-0000-0000-000039390000}"/>
    <cellStyle name="20% - uthevingsfarge 4 2 3 4" xfId="14653" xr:uid="{00000000-0005-0000-0000-00003A390000}"/>
    <cellStyle name="20% - uthevingsfarge 4 2 3 4 2" xfId="14654" xr:uid="{00000000-0005-0000-0000-00003B390000}"/>
    <cellStyle name="20% - uthevingsfarge 4 2 3 4 2 2" xfId="14655" xr:uid="{00000000-0005-0000-0000-00003C390000}"/>
    <cellStyle name="20% - uthevingsfarge 4 2 3 4 2 2 2" xfId="14656" xr:uid="{00000000-0005-0000-0000-00003D390000}"/>
    <cellStyle name="20% - uthevingsfarge 4 2 3 4 2 2 2 2" xfId="14657" xr:uid="{00000000-0005-0000-0000-00003E390000}"/>
    <cellStyle name="20% - uthevingsfarge 4 2 3 4 2 2 2 2 2" xfId="14658" xr:uid="{00000000-0005-0000-0000-00003F390000}"/>
    <cellStyle name="20% - uthevingsfarge 4 2 3 4 2 2 2 3" xfId="14659" xr:uid="{00000000-0005-0000-0000-000040390000}"/>
    <cellStyle name="20% - uthevingsfarge 4 2 3 4 2 2 3" xfId="14660" xr:uid="{00000000-0005-0000-0000-000041390000}"/>
    <cellStyle name="20% - uthevingsfarge 4 2 3 4 2 2 3 2" xfId="14661" xr:uid="{00000000-0005-0000-0000-000042390000}"/>
    <cellStyle name="20% - uthevingsfarge 4 2 3 4 2 2 4" xfId="14662" xr:uid="{00000000-0005-0000-0000-000043390000}"/>
    <cellStyle name="20% - uthevingsfarge 4 2 3 4 2 3" xfId="14663" xr:uid="{00000000-0005-0000-0000-000044390000}"/>
    <cellStyle name="20% - uthevingsfarge 4 2 3 4 2 3 2" xfId="14664" xr:uid="{00000000-0005-0000-0000-000045390000}"/>
    <cellStyle name="20% - uthevingsfarge 4 2 3 4 2 3 2 2" xfId="14665" xr:uid="{00000000-0005-0000-0000-000046390000}"/>
    <cellStyle name="20% - uthevingsfarge 4 2 3 4 2 3 3" xfId="14666" xr:uid="{00000000-0005-0000-0000-000047390000}"/>
    <cellStyle name="20% - uthevingsfarge 4 2 3 4 2 4" xfId="14667" xr:uid="{00000000-0005-0000-0000-000048390000}"/>
    <cellStyle name="20% - uthevingsfarge 4 2 3 4 2 4 2" xfId="14668" xr:uid="{00000000-0005-0000-0000-000049390000}"/>
    <cellStyle name="20% - uthevingsfarge 4 2 3 4 2 5" xfId="14669" xr:uid="{00000000-0005-0000-0000-00004A390000}"/>
    <cellStyle name="20% - uthevingsfarge 4 2 3 4 2_Innskuddsdekning" xfId="14670" xr:uid="{00000000-0005-0000-0000-00004B390000}"/>
    <cellStyle name="20% - uthevingsfarge 4 2 3 4 3" xfId="14671" xr:uid="{00000000-0005-0000-0000-00004C390000}"/>
    <cellStyle name="20% - uthevingsfarge 4 2 3 4 3 2" xfId="14672" xr:uid="{00000000-0005-0000-0000-00004D390000}"/>
    <cellStyle name="20% - uthevingsfarge 4 2 3 4 3 2 2" xfId="14673" xr:uid="{00000000-0005-0000-0000-00004E390000}"/>
    <cellStyle name="20% - uthevingsfarge 4 2 3 4 3 2 2 2" xfId="14674" xr:uid="{00000000-0005-0000-0000-00004F390000}"/>
    <cellStyle name="20% - uthevingsfarge 4 2 3 4 3 2 3" xfId="14675" xr:uid="{00000000-0005-0000-0000-000050390000}"/>
    <cellStyle name="20% - uthevingsfarge 4 2 3 4 3 3" xfId="14676" xr:uid="{00000000-0005-0000-0000-000051390000}"/>
    <cellStyle name="20% - uthevingsfarge 4 2 3 4 3 3 2" xfId="14677" xr:uid="{00000000-0005-0000-0000-000052390000}"/>
    <cellStyle name="20% - uthevingsfarge 4 2 3 4 3 4" xfId="14678" xr:uid="{00000000-0005-0000-0000-000053390000}"/>
    <cellStyle name="20% - uthevingsfarge 4 2 3 4 4" xfId="14679" xr:uid="{00000000-0005-0000-0000-000054390000}"/>
    <cellStyle name="20% - uthevingsfarge 4 2 3 4 4 2" xfId="14680" xr:uid="{00000000-0005-0000-0000-000055390000}"/>
    <cellStyle name="20% - uthevingsfarge 4 2 3 4 4 2 2" xfId="14681" xr:uid="{00000000-0005-0000-0000-000056390000}"/>
    <cellStyle name="20% - uthevingsfarge 4 2 3 4 4 3" xfId="14682" xr:uid="{00000000-0005-0000-0000-000057390000}"/>
    <cellStyle name="20% - uthevingsfarge 4 2 3 4 5" xfId="14683" xr:uid="{00000000-0005-0000-0000-000058390000}"/>
    <cellStyle name="20% - uthevingsfarge 4 2 3 4 5 2" xfId="14684" xr:uid="{00000000-0005-0000-0000-000059390000}"/>
    <cellStyle name="20% - uthevingsfarge 4 2 3 4 6" xfId="14685" xr:uid="{00000000-0005-0000-0000-00005A390000}"/>
    <cellStyle name="20% - uthevingsfarge 4 2 3 4_3. Chng in credit spreads" xfId="14686" xr:uid="{00000000-0005-0000-0000-00005B390000}"/>
    <cellStyle name="20% - uthevingsfarge 4 2 3 5" xfId="14687" xr:uid="{00000000-0005-0000-0000-00005C390000}"/>
    <cellStyle name="20% - uthevingsfarge 4 2 3 5 2" xfId="14688" xr:uid="{00000000-0005-0000-0000-00005D390000}"/>
    <cellStyle name="20% - uthevingsfarge 4 2 3 5 2 2" xfId="14689" xr:uid="{00000000-0005-0000-0000-00005E390000}"/>
    <cellStyle name="20% - uthevingsfarge 4 2 3 5 2 2 2" xfId="14690" xr:uid="{00000000-0005-0000-0000-00005F390000}"/>
    <cellStyle name="20% - uthevingsfarge 4 2 3 5 2 2 2 2" xfId="14691" xr:uid="{00000000-0005-0000-0000-000060390000}"/>
    <cellStyle name="20% - uthevingsfarge 4 2 3 5 2 2 2 2 2" xfId="14692" xr:uid="{00000000-0005-0000-0000-000061390000}"/>
    <cellStyle name="20% - uthevingsfarge 4 2 3 5 2 2 2 3" xfId="14693" xr:uid="{00000000-0005-0000-0000-000062390000}"/>
    <cellStyle name="20% - uthevingsfarge 4 2 3 5 2 2 3" xfId="14694" xr:uid="{00000000-0005-0000-0000-000063390000}"/>
    <cellStyle name="20% - uthevingsfarge 4 2 3 5 2 2 3 2" xfId="14695" xr:uid="{00000000-0005-0000-0000-000064390000}"/>
    <cellStyle name="20% - uthevingsfarge 4 2 3 5 2 2 4" xfId="14696" xr:uid="{00000000-0005-0000-0000-000065390000}"/>
    <cellStyle name="20% - uthevingsfarge 4 2 3 5 2 3" xfId="14697" xr:uid="{00000000-0005-0000-0000-000066390000}"/>
    <cellStyle name="20% - uthevingsfarge 4 2 3 5 2 3 2" xfId="14698" xr:uid="{00000000-0005-0000-0000-000067390000}"/>
    <cellStyle name="20% - uthevingsfarge 4 2 3 5 2 3 2 2" xfId="14699" xr:uid="{00000000-0005-0000-0000-000068390000}"/>
    <cellStyle name="20% - uthevingsfarge 4 2 3 5 2 3 3" xfId="14700" xr:uid="{00000000-0005-0000-0000-000069390000}"/>
    <cellStyle name="20% - uthevingsfarge 4 2 3 5 2 4" xfId="14701" xr:uid="{00000000-0005-0000-0000-00006A390000}"/>
    <cellStyle name="20% - uthevingsfarge 4 2 3 5 2 4 2" xfId="14702" xr:uid="{00000000-0005-0000-0000-00006B390000}"/>
    <cellStyle name="20% - uthevingsfarge 4 2 3 5 2 5" xfId="14703" xr:uid="{00000000-0005-0000-0000-00006C390000}"/>
    <cellStyle name="20% - uthevingsfarge 4 2 3 5 2_Innskuddsdekning" xfId="14704" xr:uid="{00000000-0005-0000-0000-00006D390000}"/>
    <cellStyle name="20% - uthevingsfarge 4 2 3 5 3" xfId="14705" xr:uid="{00000000-0005-0000-0000-00006E390000}"/>
    <cellStyle name="20% - uthevingsfarge 4 2 3 5 3 2" xfId="14706" xr:uid="{00000000-0005-0000-0000-00006F390000}"/>
    <cellStyle name="20% - uthevingsfarge 4 2 3 5 3 2 2" xfId="14707" xr:uid="{00000000-0005-0000-0000-000070390000}"/>
    <cellStyle name="20% - uthevingsfarge 4 2 3 5 3 2 2 2" xfId="14708" xr:uid="{00000000-0005-0000-0000-000071390000}"/>
    <cellStyle name="20% - uthevingsfarge 4 2 3 5 3 2 3" xfId="14709" xr:uid="{00000000-0005-0000-0000-000072390000}"/>
    <cellStyle name="20% - uthevingsfarge 4 2 3 5 3 3" xfId="14710" xr:uid="{00000000-0005-0000-0000-000073390000}"/>
    <cellStyle name="20% - uthevingsfarge 4 2 3 5 3 3 2" xfId="14711" xr:uid="{00000000-0005-0000-0000-000074390000}"/>
    <cellStyle name="20% - uthevingsfarge 4 2 3 5 3 4" xfId="14712" xr:uid="{00000000-0005-0000-0000-000075390000}"/>
    <cellStyle name="20% - uthevingsfarge 4 2 3 5 4" xfId="14713" xr:uid="{00000000-0005-0000-0000-000076390000}"/>
    <cellStyle name="20% - uthevingsfarge 4 2 3 5 4 2" xfId="14714" xr:uid="{00000000-0005-0000-0000-000077390000}"/>
    <cellStyle name="20% - uthevingsfarge 4 2 3 5 4 2 2" xfId="14715" xr:uid="{00000000-0005-0000-0000-000078390000}"/>
    <cellStyle name="20% - uthevingsfarge 4 2 3 5 4 3" xfId="14716" xr:uid="{00000000-0005-0000-0000-000079390000}"/>
    <cellStyle name="20% - uthevingsfarge 4 2 3 5 5" xfId="14717" xr:uid="{00000000-0005-0000-0000-00007A390000}"/>
    <cellStyle name="20% - uthevingsfarge 4 2 3 5 5 2" xfId="14718" xr:uid="{00000000-0005-0000-0000-00007B390000}"/>
    <cellStyle name="20% - uthevingsfarge 4 2 3 5 6" xfId="14719" xr:uid="{00000000-0005-0000-0000-00007C390000}"/>
    <cellStyle name="20% - uthevingsfarge 4 2 3 5_3. Chng in credit spreads" xfId="14720" xr:uid="{00000000-0005-0000-0000-00007D390000}"/>
    <cellStyle name="20% - uthevingsfarge 4 2 3 6" xfId="14721" xr:uid="{00000000-0005-0000-0000-00007E390000}"/>
    <cellStyle name="20% - uthevingsfarge 4 2 3 6 2" xfId="14722" xr:uid="{00000000-0005-0000-0000-00007F390000}"/>
    <cellStyle name="20% - uthevingsfarge 4 2 3 6 2 2" xfId="14723" xr:uid="{00000000-0005-0000-0000-000080390000}"/>
    <cellStyle name="20% - uthevingsfarge 4 2 3 6 2 2 2" xfId="14724" xr:uid="{00000000-0005-0000-0000-000081390000}"/>
    <cellStyle name="20% - uthevingsfarge 4 2 3 6 2 2 2 2" xfId="14725" xr:uid="{00000000-0005-0000-0000-000082390000}"/>
    <cellStyle name="20% - uthevingsfarge 4 2 3 6 2 2 3" xfId="14726" xr:uid="{00000000-0005-0000-0000-000083390000}"/>
    <cellStyle name="20% - uthevingsfarge 4 2 3 6 2 3" xfId="14727" xr:uid="{00000000-0005-0000-0000-000084390000}"/>
    <cellStyle name="20% - uthevingsfarge 4 2 3 6 2 3 2" xfId="14728" xr:uid="{00000000-0005-0000-0000-000085390000}"/>
    <cellStyle name="20% - uthevingsfarge 4 2 3 6 2 4" xfId="14729" xr:uid="{00000000-0005-0000-0000-000086390000}"/>
    <cellStyle name="20% - uthevingsfarge 4 2 3 6 2_Innskuddsdekning" xfId="14730" xr:uid="{00000000-0005-0000-0000-000087390000}"/>
    <cellStyle name="20% - uthevingsfarge 4 2 3 6 3" xfId="14731" xr:uid="{00000000-0005-0000-0000-000088390000}"/>
    <cellStyle name="20% - uthevingsfarge 4 2 3 6 3 2" xfId="14732" xr:uid="{00000000-0005-0000-0000-000089390000}"/>
    <cellStyle name="20% - uthevingsfarge 4 2 3 6 3 2 2" xfId="14733" xr:uid="{00000000-0005-0000-0000-00008A390000}"/>
    <cellStyle name="20% - uthevingsfarge 4 2 3 6 3 3" xfId="14734" xr:uid="{00000000-0005-0000-0000-00008B390000}"/>
    <cellStyle name="20% - uthevingsfarge 4 2 3 6 4" xfId="14735" xr:uid="{00000000-0005-0000-0000-00008C390000}"/>
    <cellStyle name="20% - uthevingsfarge 4 2 3 6 4 2" xfId="14736" xr:uid="{00000000-0005-0000-0000-00008D390000}"/>
    <cellStyle name="20% - uthevingsfarge 4 2 3 6 5" xfId="14737" xr:uid="{00000000-0005-0000-0000-00008E390000}"/>
    <cellStyle name="20% - uthevingsfarge 4 2 3 6_3. Chng in credit spreads" xfId="14738" xr:uid="{00000000-0005-0000-0000-00008F390000}"/>
    <cellStyle name="20% - uthevingsfarge 4 2 3 7" xfId="14739" xr:uid="{00000000-0005-0000-0000-000090390000}"/>
    <cellStyle name="20% - uthevingsfarge 4 2 3 7 2" xfId="14740" xr:uid="{00000000-0005-0000-0000-000091390000}"/>
    <cellStyle name="20% - uthevingsfarge 4 2 3 7 2 2" xfId="14741" xr:uid="{00000000-0005-0000-0000-000092390000}"/>
    <cellStyle name="20% - uthevingsfarge 4 2 3 7 2 2 2" xfId="14742" xr:uid="{00000000-0005-0000-0000-000093390000}"/>
    <cellStyle name="20% - uthevingsfarge 4 2 3 7 2 3" xfId="14743" xr:uid="{00000000-0005-0000-0000-000094390000}"/>
    <cellStyle name="20% - uthevingsfarge 4 2 3 7 3" xfId="14744" xr:uid="{00000000-0005-0000-0000-000095390000}"/>
    <cellStyle name="20% - uthevingsfarge 4 2 3 7 3 2" xfId="14745" xr:uid="{00000000-0005-0000-0000-000096390000}"/>
    <cellStyle name="20% - uthevingsfarge 4 2 3 7 4" xfId="14746" xr:uid="{00000000-0005-0000-0000-000097390000}"/>
    <cellStyle name="20% - uthevingsfarge 4 2 3 7_Innskuddsdekning" xfId="14747" xr:uid="{00000000-0005-0000-0000-000098390000}"/>
    <cellStyle name="20% - uthevingsfarge 4 2 3 8" xfId="14748" xr:uid="{00000000-0005-0000-0000-000099390000}"/>
    <cellStyle name="20% - uthevingsfarge 4 2 3 8 2" xfId="14749" xr:uid="{00000000-0005-0000-0000-00009A390000}"/>
    <cellStyle name="20% - uthevingsfarge 4 2 3 8 2 2" xfId="14750" xr:uid="{00000000-0005-0000-0000-00009B390000}"/>
    <cellStyle name="20% - uthevingsfarge 4 2 3 8 3" xfId="14751" xr:uid="{00000000-0005-0000-0000-00009C390000}"/>
    <cellStyle name="20% - uthevingsfarge 4 2 3 9" xfId="14752" xr:uid="{00000000-0005-0000-0000-00009D390000}"/>
    <cellStyle name="20% - uthevingsfarge 4 2 3 9 2" xfId="14753" xr:uid="{00000000-0005-0000-0000-00009E390000}"/>
    <cellStyle name="20% - uthevingsfarge 4 2 3_3. Chng in credit spreads" xfId="14754" xr:uid="{00000000-0005-0000-0000-00009F390000}"/>
    <cellStyle name="20% - uthevingsfarge 4 2 4" xfId="14755" xr:uid="{00000000-0005-0000-0000-0000A0390000}"/>
    <cellStyle name="20% - uthevingsfarge 4 2 4 10" xfId="14756" xr:uid="{00000000-0005-0000-0000-0000A1390000}"/>
    <cellStyle name="20% - uthevingsfarge 4 2 4 2" xfId="14757" xr:uid="{00000000-0005-0000-0000-0000A2390000}"/>
    <cellStyle name="20% - uthevingsfarge 4 2 4 2 2" xfId="14758" xr:uid="{00000000-0005-0000-0000-0000A3390000}"/>
    <cellStyle name="20% - uthevingsfarge 4 2 4 2 2 2" xfId="14759" xr:uid="{00000000-0005-0000-0000-0000A4390000}"/>
    <cellStyle name="20% - uthevingsfarge 4 2 4 2 2 2 2" xfId="14760" xr:uid="{00000000-0005-0000-0000-0000A5390000}"/>
    <cellStyle name="20% - uthevingsfarge 4 2 4 2 2 2 2 2" xfId="14761" xr:uid="{00000000-0005-0000-0000-0000A6390000}"/>
    <cellStyle name="20% - uthevingsfarge 4 2 4 2 2 2 2 2 2" xfId="14762" xr:uid="{00000000-0005-0000-0000-0000A7390000}"/>
    <cellStyle name="20% - uthevingsfarge 4 2 4 2 2 2 2 3" xfId="14763" xr:uid="{00000000-0005-0000-0000-0000A8390000}"/>
    <cellStyle name="20% - uthevingsfarge 4 2 4 2 2 2 3" xfId="14764" xr:uid="{00000000-0005-0000-0000-0000A9390000}"/>
    <cellStyle name="20% - uthevingsfarge 4 2 4 2 2 2 3 2" xfId="14765" xr:uid="{00000000-0005-0000-0000-0000AA390000}"/>
    <cellStyle name="20% - uthevingsfarge 4 2 4 2 2 2 4" xfId="14766" xr:uid="{00000000-0005-0000-0000-0000AB390000}"/>
    <cellStyle name="20% - uthevingsfarge 4 2 4 2 2 3" xfId="14767" xr:uid="{00000000-0005-0000-0000-0000AC390000}"/>
    <cellStyle name="20% - uthevingsfarge 4 2 4 2 2 3 2" xfId="14768" xr:uid="{00000000-0005-0000-0000-0000AD390000}"/>
    <cellStyle name="20% - uthevingsfarge 4 2 4 2 2 3 2 2" xfId="14769" xr:uid="{00000000-0005-0000-0000-0000AE390000}"/>
    <cellStyle name="20% - uthevingsfarge 4 2 4 2 2 3 3" xfId="14770" xr:uid="{00000000-0005-0000-0000-0000AF390000}"/>
    <cellStyle name="20% - uthevingsfarge 4 2 4 2 2 4" xfId="14771" xr:uid="{00000000-0005-0000-0000-0000B0390000}"/>
    <cellStyle name="20% - uthevingsfarge 4 2 4 2 2 4 2" xfId="14772" xr:uid="{00000000-0005-0000-0000-0000B1390000}"/>
    <cellStyle name="20% - uthevingsfarge 4 2 4 2 2 5" xfId="14773" xr:uid="{00000000-0005-0000-0000-0000B2390000}"/>
    <cellStyle name="20% - uthevingsfarge 4 2 4 2 2_Innskuddsdekning" xfId="14774" xr:uid="{00000000-0005-0000-0000-0000B3390000}"/>
    <cellStyle name="20% - uthevingsfarge 4 2 4 2 3" xfId="14775" xr:uid="{00000000-0005-0000-0000-0000B4390000}"/>
    <cellStyle name="20% - uthevingsfarge 4 2 4 2 3 2" xfId="14776" xr:uid="{00000000-0005-0000-0000-0000B5390000}"/>
    <cellStyle name="20% - uthevingsfarge 4 2 4 2 3 2 2" xfId="14777" xr:uid="{00000000-0005-0000-0000-0000B6390000}"/>
    <cellStyle name="20% - uthevingsfarge 4 2 4 2 3 2 2 2" xfId="14778" xr:uid="{00000000-0005-0000-0000-0000B7390000}"/>
    <cellStyle name="20% - uthevingsfarge 4 2 4 2 3 2 3" xfId="14779" xr:uid="{00000000-0005-0000-0000-0000B8390000}"/>
    <cellStyle name="20% - uthevingsfarge 4 2 4 2 3 3" xfId="14780" xr:uid="{00000000-0005-0000-0000-0000B9390000}"/>
    <cellStyle name="20% - uthevingsfarge 4 2 4 2 3 3 2" xfId="14781" xr:uid="{00000000-0005-0000-0000-0000BA390000}"/>
    <cellStyle name="20% - uthevingsfarge 4 2 4 2 3 4" xfId="14782" xr:uid="{00000000-0005-0000-0000-0000BB390000}"/>
    <cellStyle name="20% - uthevingsfarge 4 2 4 2 4" xfId="14783" xr:uid="{00000000-0005-0000-0000-0000BC390000}"/>
    <cellStyle name="20% - uthevingsfarge 4 2 4 2 4 2" xfId="14784" xr:uid="{00000000-0005-0000-0000-0000BD390000}"/>
    <cellStyle name="20% - uthevingsfarge 4 2 4 2 4 2 2" xfId="14785" xr:uid="{00000000-0005-0000-0000-0000BE390000}"/>
    <cellStyle name="20% - uthevingsfarge 4 2 4 2 4 3" xfId="14786" xr:uid="{00000000-0005-0000-0000-0000BF390000}"/>
    <cellStyle name="20% - uthevingsfarge 4 2 4 2 5" xfId="14787" xr:uid="{00000000-0005-0000-0000-0000C0390000}"/>
    <cellStyle name="20% - uthevingsfarge 4 2 4 2 5 2" xfId="14788" xr:uid="{00000000-0005-0000-0000-0000C1390000}"/>
    <cellStyle name="20% - uthevingsfarge 4 2 4 2 6" xfId="14789" xr:uid="{00000000-0005-0000-0000-0000C2390000}"/>
    <cellStyle name="20% - uthevingsfarge 4 2 4 2_3. Chng in credit spreads" xfId="14790" xr:uid="{00000000-0005-0000-0000-0000C3390000}"/>
    <cellStyle name="20% - uthevingsfarge 4 2 4 3" xfId="14791" xr:uid="{00000000-0005-0000-0000-0000C4390000}"/>
    <cellStyle name="20% - uthevingsfarge 4 2 4 3 2" xfId="14792" xr:uid="{00000000-0005-0000-0000-0000C5390000}"/>
    <cellStyle name="20% - uthevingsfarge 4 2 4 3 2 2" xfId="14793" xr:uid="{00000000-0005-0000-0000-0000C6390000}"/>
    <cellStyle name="20% - uthevingsfarge 4 2 4 3 2 2 2" xfId="14794" xr:uid="{00000000-0005-0000-0000-0000C7390000}"/>
    <cellStyle name="20% - uthevingsfarge 4 2 4 3 2 2 2 2" xfId="14795" xr:uid="{00000000-0005-0000-0000-0000C8390000}"/>
    <cellStyle name="20% - uthevingsfarge 4 2 4 3 2 2 2 2 2" xfId="14796" xr:uid="{00000000-0005-0000-0000-0000C9390000}"/>
    <cellStyle name="20% - uthevingsfarge 4 2 4 3 2 2 2 3" xfId="14797" xr:uid="{00000000-0005-0000-0000-0000CA390000}"/>
    <cellStyle name="20% - uthevingsfarge 4 2 4 3 2 2 3" xfId="14798" xr:uid="{00000000-0005-0000-0000-0000CB390000}"/>
    <cellStyle name="20% - uthevingsfarge 4 2 4 3 2 2 3 2" xfId="14799" xr:uid="{00000000-0005-0000-0000-0000CC390000}"/>
    <cellStyle name="20% - uthevingsfarge 4 2 4 3 2 2 4" xfId="14800" xr:uid="{00000000-0005-0000-0000-0000CD390000}"/>
    <cellStyle name="20% - uthevingsfarge 4 2 4 3 2 3" xfId="14801" xr:uid="{00000000-0005-0000-0000-0000CE390000}"/>
    <cellStyle name="20% - uthevingsfarge 4 2 4 3 2 3 2" xfId="14802" xr:uid="{00000000-0005-0000-0000-0000CF390000}"/>
    <cellStyle name="20% - uthevingsfarge 4 2 4 3 2 3 2 2" xfId="14803" xr:uid="{00000000-0005-0000-0000-0000D0390000}"/>
    <cellStyle name="20% - uthevingsfarge 4 2 4 3 2 3 3" xfId="14804" xr:uid="{00000000-0005-0000-0000-0000D1390000}"/>
    <cellStyle name="20% - uthevingsfarge 4 2 4 3 2 4" xfId="14805" xr:uid="{00000000-0005-0000-0000-0000D2390000}"/>
    <cellStyle name="20% - uthevingsfarge 4 2 4 3 2 4 2" xfId="14806" xr:uid="{00000000-0005-0000-0000-0000D3390000}"/>
    <cellStyle name="20% - uthevingsfarge 4 2 4 3 2 5" xfId="14807" xr:uid="{00000000-0005-0000-0000-0000D4390000}"/>
    <cellStyle name="20% - uthevingsfarge 4 2 4 3 2_Innskuddsdekning" xfId="14808" xr:uid="{00000000-0005-0000-0000-0000D5390000}"/>
    <cellStyle name="20% - uthevingsfarge 4 2 4 3 3" xfId="14809" xr:uid="{00000000-0005-0000-0000-0000D6390000}"/>
    <cellStyle name="20% - uthevingsfarge 4 2 4 3 3 2" xfId="14810" xr:uid="{00000000-0005-0000-0000-0000D7390000}"/>
    <cellStyle name="20% - uthevingsfarge 4 2 4 3 3 2 2" xfId="14811" xr:uid="{00000000-0005-0000-0000-0000D8390000}"/>
    <cellStyle name="20% - uthevingsfarge 4 2 4 3 3 2 2 2" xfId="14812" xr:uid="{00000000-0005-0000-0000-0000D9390000}"/>
    <cellStyle name="20% - uthevingsfarge 4 2 4 3 3 2 3" xfId="14813" xr:uid="{00000000-0005-0000-0000-0000DA390000}"/>
    <cellStyle name="20% - uthevingsfarge 4 2 4 3 3 3" xfId="14814" xr:uid="{00000000-0005-0000-0000-0000DB390000}"/>
    <cellStyle name="20% - uthevingsfarge 4 2 4 3 3 3 2" xfId="14815" xr:uid="{00000000-0005-0000-0000-0000DC390000}"/>
    <cellStyle name="20% - uthevingsfarge 4 2 4 3 3 4" xfId="14816" xr:uid="{00000000-0005-0000-0000-0000DD390000}"/>
    <cellStyle name="20% - uthevingsfarge 4 2 4 3 4" xfId="14817" xr:uid="{00000000-0005-0000-0000-0000DE390000}"/>
    <cellStyle name="20% - uthevingsfarge 4 2 4 3 4 2" xfId="14818" xr:uid="{00000000-0005-0000-0000-0000DF390000}"/>
    <cellStyle name="20% - uthevingsfarge 4 2 4 3 4 2 2" xfId="14819" xr:uid="{00000000-0005-0000-0000-0000E0390000}"/>
    <cellStyle name="20% - uthevingsfarge 4 2 4 3 4 3" xfId="14820" xr:uid="{00000000-0005-0000-0000-0000E1390000}"/>
    <cellStyle name="20% - uthevingsfarge 4 2 4 3 5" xfId="14821" xr:uid="{00000000-0005-0000-0000-0000E2390000}"/>
    <cellStyle name="20% - uthevingsfarge 4 2 4 3 5 2" xfId="14822" xr:uid="{00000000-0005-0000-0000-0000E3390000}"/>
    <cellStyle name="20% - uthevingsfarge 4 2 4 3 6" xfId="14823" xr:uid="{00000000-0005-0000-0000-0000E4390000}"/>
    <cellStyle name="20% - uthevingsfarge 4 2 4 3_3. Chng in credit spreads" xfId="14824" xr:uid="{00000000-0005-0000-0000-0000E5390000}"/>
    <cellStyle name="20% - uthevingsfarge 4 2 4 4" xfId="14825" xr:uid="{00000000-0005-0000-0000-0000E6390000}"/>
    <cellStyle name="20% - uthevingsfarge 4 2 4 4 2" xfId="14826" xr:uid="{00000000-0005-0000-0000-0000E7390000}"/>
    <cellStyle name="20% - uthevingsfarge 4 2 4 4 2 2" xfId="14827" xr:uid="{00000000-0005-0000-0000-0000E8390000}"/>
    <cellStyle name="20% - uthevingsfarge 4 2 4 4 2 2 2" xfId="14828" xr:uid="{00000000-0005-0000-0000-0000E9390000}"/>
    <cellStyle name="20% - uthevingsfarge 4 2 4 4 2 2 2 2" xfId="14829" xr:uid="{00000000-0005-0000-0000-0000EA390000}"/>
    <cellStyle name="20% - uthevingsfarge 4 2 4 4 2 2 3" xfId="14830" xr:uid="{00000000-0005-0000-0000-0000EB390000}"/>
    <cellStyle name="20% - uthevingsfarge 4 2 4 4 2 3" xfId="14831" xr:uid="{00000000-0005-0000-0000-0000EC390000}"/>
    <cellStyle name="20% - uthevingsfarge 4 2 4 4 2 3 2" xfId="14832" xr:uid="{00000000-0005-0000-0000-0000ED390000}"/>
    <cellStyle name="20% - uthevingsfarge 4 2 4 4 2 4" xfId="14833" xr:uid="{00000000-0005-0000-0000-0000EE390000}"/>
    <cellStyle name="20% - uthevingsfarge 4 2 4 4 2_Innskuddsdekning" xfId="14834" xr:uid="{00000000-0005-0000-0000-0000EF390000}"/>
    <cellStyle name="20% - uthevingsfarge 4 2 4 4 3" xfId="14835" xr:uid="{00000000-0005-0000-0000-0000F0390000}"/>
    <cellStyle name="20% - uthevingsfarge 4 2 4 4 3 2" xfId="14836" xr:uid="{00000000-0005-0000-0000-0000F1390000}"/>
    <cellStyle name="20% - uthevingsfarge 4 2 4 4 3 2 2" xfId="14837" xr:uid="{00000000-0005-0000-0000-0000F2390000}"/>
    <cellStyle name="20% - uthevingsfarge 4 2 4 4 3 3" xfId="14838" xr:uid="{00000000-0005-0000-0000-0000F3390000}"/>
    <cellStyle name="20% - uthevingsfarge 4 2 4 4 4" xfId="14839" xr:uid="{00000000-0005-0000-0000-0000F4390000}"/>
    <cellStyle name="20% - uthevingsfarge 4 2 4 4 4 2" xfId="14840" xr:uid="{00000000-0005-0000-0000-0000F5390000}"/>
    <cellStyle name="20% - uthevingsfarge 4 2 4 4 5" xfId="14841" xr:uid="{00000000-0005-0000-0000-0000F6390000}"/>
    <cellStyle name="20% - uthevingsfarge 4 2 4 4_3. Chng in credit spreads" xfId="14842" xr:uid="{00000000-0005-0000-0000-0000F7390000}"/>
    <cellStyle name="20% - uthevingsfarge 4 2 4 5" xfId="14843" xr:uid="{00000000-0005-0000-0000-0000F8390000}"/>
    <cellStyle name="20% - uthevingsfarge 4 2 4 5 2" xfId="14844" xr:uid="{00000000-0005-0000-0000-0000F9390000}"/>
    <cellStyle name="20% - uthevingsfarge 4 2 4 5 2 2" xfId="14845" xr:uid="{00000000-0005-0000-0000-0000FA390000}"/>
    <cellStyle name="20% - uthevingsfarge 4 2 4 5 2 2 2" xfId="14846" xr:uid="{00000000-0005-0000-0000-0000FB390000}"/>
    <cellStyle name="20% - uthevingsfarge 4 2 4 5 2 3" xfId="14847" xr:uid="{00000000-0005-0000-0000-0000FC390000}"/>
    <cellStyle name="20% - uthevingsfarge 4 2 4 5 3" xfId="14848" xr:uid="{00000000-0005-0000-0000-0000FD390000}"/>
    <cellStyle name="20% - uthevingsfarge 4 2 4 5 3 2" xfId="14849" xr:uid="{00000000-0005-0000-0000-0000FE390000}"/>
    <cellStyle name="20% - uthevingsfarge 4 2 4 5 4" xfId="14850" xr:uid="{00000000-0005-0000-0000-0000FF390000}"/>
    <cellStyle name="20% - uthevingsfarge 4 2 4 5_Innskuddsdekning" xfId="14851" xr:uid="{00000000-0005-0000-0000-0000003A0000}"/>
    <cellStyle name="20% - uthevingsfarge 4 2 4 6" xfId="14852" xr:uid="{00000000-0005-0000-0000-0000013A0000}"/>
    <cellStyle name="20% - uthevingsfarge 4 2 4 6 2" xfId="14853" xr:uid="{00000000-0005-0000-0000-0000023A0000}"/>
    <cellStyle name="20% - uthevingsfarge 4 2 4 6 2 2" xfId="14854" xr:uid="{00000000-0005-0000-0000-0000033A0000}"/>
    <cellStyle name="20% - uthevingsfarge 4 2 4 6 3" xfId="14855" xr:uid="{00000000-0005-0000-0000-0000043A0000}"/>
    <cellStyle name="20% - uthevingsfarge 4 2 4 7" xfId="14856" xr:uid="{00000000-0005-0000-0000-0000053A0000}"/>
    <cellStyle name="20% - uthevingsfarge 4 2 4 7 2" xfId="14857" xr:uid="{00000000-0005-0000-0000-0000063A0000}"/>
    <cellStyle name="20% - uthevingsfarge 4 2 4 8" xfId="14858" xr:uid="{00000000-0005-0000-0000-0000073A0000}"/>
    <cellStyle name="20% - uthevingsfarge 4 2 4 9" xfId="14859" xr:uid="{00000000-0005-0000-0000-0000083A0000}"/>
    <cellStyle name="20% - uthevingsfarge 4 2 4_3. Chng in credit spreads" xfId="14860" xr:uid="{00000000-0005-0000-0000-0000093A0000}"/>
    <cellStyle name="20% - uthevingsfarge 4 2 5" xfId="14861" xr:uid="{00000000-0005-0000-0000-00000A3A0000}"/>
    <cellStyle name="20% - uthevingsfarge 4 2 5 2" xfId="14862" xr:uid="{00000000-0005-0000-0000-00000B3A0000}"/>
    <cellStyle name="20% - uthevingsfarge 4 2 5 2 2" xfId="14863" xr:uid="{00000000-0005-0000-0000-00000C3A0000}"/>
    <cellStyle name="20% - uthevingsfarge 4 2 5 2 2 2" xfId="14864" xr:uid="{00000000-0005-0000-0000-00000D3A0000}"/>
    <cellStyle name="20% - uthevingsfarge 4 2 5 2 2 2 2" xfId="14865" xr:uid="{00000000-0005-0000-0000-00000E3A0000}"/>
    <cellStyle name="20% - uthevingsfarge 4 2 5 2 2 2 2 2" xfId="14866" xr:uid="{00000000-0005-0000-0000-00000F3A0000}"/>
    <cellStyle name="20% - uthevingsfarge 4 2 5 2 2 2 3" xfId="14867" xr:uid="{00000000-0005-0000-0000-0000103A0000}"/>
    <cellStyle name="20% - uthevingsfarge 4 2 5 2 2 3" xfId="14868" xr:uid="{00000000-0005-0000-0000-0000113A0000}"/>
    <cellStyle name="20% - uthevingsfarge 4 2 5 2 2 3 2" xfId="14869" xr:uid="{00000000-0005-0000-0000-0000123A0000}"/>
    <cellStyle name="20% - uthevingsfarge 4 2 5 2 2 4" xfId="14870" xr:uid="{00000000-0005-0000-0000-0000133A0000}"/>
    <cellStyle name="20% - uthevingsfarge 4 2 5 2 2_Innskuddsdekning" xfId="14871" xr:uid="{00000000-0005-0000-0000-0000143A0000}"/>
    <cellStyle name="20% - uthevingsfarge 4 2 5 2 3" xfId="14872" xr:uid="{00000000-0005-0000-0000-0000153A0000}"/>
    <cellStyle name="20% - uthevingsfarge 4 2 5 2 3 2" xfId="14873" xr:uid="{00000000-0005-0000-0000-0000163A0000}"/>
    <cellStyle name="20% - uthevingsfarge 4 2 5 2 3 2 2" xfId="14874" xr:uid="{00000000-0005-0000-0000-0000173A0000}"/>
    <cellStyle name="20% - uthevingsfarge 4 2 5 2 3 3" xfId="14875" xr:uid="{00000000-0005-0000-0000-0000183A0000}"/>
    <cellStyle name="20% - uthevingsfarge 4 2 5 2 4" xfId="14876" xr:uid="{00000000-0005-0000-0000-0000193A0000}"/>
    <cellStyle name="20% - uthevingsfarge 4 2 5 2 4 2" xfId="14877" xr:uid="{00000000-0005-0000-0000-00001A3A0000}"/>
    <cellStyle name="20% - uthevingsfarge 4 2 5 2 5" xfId="14878" xr:uid="{00000000-0005-0000-0000-00001B3A0000}"/>
    <cellStyle name="20% - uthevingsfarge 4 2 5 2_3. Chng in credit spreads" xfId="14879" xr:uid="{00000000-0005-0000-0000-00001C3A0000}"/>
    <cellStyle name="20% - uthevingsfarge 4 2 5 3" xfId="14880" xr:uid="{00000000-0005-0000-0000-00001D3A0000}"/>
    <cellStyle name="20% - uthevingsfarge 4 2 5 3 2" xfId="14881" xr:uid="{00000000-0005-0000-0000-00001E3A0000}"/>
    <cellStyle name="20% - uthevingsfarge 4 2 5 3 2 2" xfId="14882" xr:uid="{00000000-0005-0000-0000-00001F3A0000}"/>
    <cellStyle name="20% - uthevingsfarge 4 2 5 3 2 2 2" xfId="14883" xr:uid="{00000000-0005-0000-0000-0000203A0000}"/>
    <cellStyle name="20% - uthevingsfarge 4 2 5 3 2 3" xfId="14884" xr:uid="{00000000-0005-0000-0000-0000213A0000}"/>
    <cellStyle name="20% - uthevingsfarge 4 2 5 3 3" xfId="14885" xr:uid="{00000000-0005-0000-0000-0000223A0000}"/>
    <cellStyle name="20% - uthevingsfarge 4 2 5 3 3 2" xfId="14886" xr:uid="{00000000-0005-0000-0000-0000233A0000}"/>
    <cellStyle name="20% - uthevingsfarge 4 2 5 3 4" xfId="14887" xr:uid="{00000000-0005-0000-0000-0000243A0000}"/>
    <cellStyle name="20% - uthevingsfarge 4 2 5 3_Innskuddsdekning" xfId="14888" xr:uid="{00000000-0005-0000-0000-0000253A0000}"/>
    <cellStyle name="20% - uthevingsfarge 4 2 5 4" xfId="14889" xr:uid="{00000000-0005-0000-0000-0000263A0000}"/>
    <cellStyle name="20% - uthevingsfarge 4 2 5 4 2" xfId="14890" xr:uid="{00000000-0005-0000-0000-0000273A0000}"/>
    <cellStyle name="20% - uthevingsfarge 4 2 5 4 2 2" xfId="14891" xr:uid="{00000000-0005-0000-0000-0000283A0000}"/>
    <cellStyle name="20% - uthevingsfarge 4 2 5 4 3" xfId="14892" xr:uid="{00000000-0005-0000-0000-0000293A0000}"/>
    <cellStyle name="20% - uthevingsfarge 4 2 5 5" xfId="14893" xr:uid="{00000000-0005-0000-0000-00002A3A0000}"/>
    <cellStyle name="20% - uthevingsfarge 4 2 5 5 2" xfId="14894" xr:uid="{00000000-0005-0000-0000-00002B3A0000}"/>
    <cellStyle name="20% - uthevingsfarge 4 2 5 6" xfId="14895" xr:uid="{00000000-0005-0000-0000-00002C3A0000}"/>
    <cellStyle name="20% - uthevingsfarge 4 2 5_3. Chng in credit spreads" xfId="14896" xr:uid="{00000000-0005-0000-0000-00002D3A0000}"/>
    <cellStyle name="20% - uthevingsfarge 4 2 6" xfId="14897" xr:uid="{00000000-0005-0000-0000-00002E3A0000}"/>
    <cellStyle name="20% - uthevingsfarge 4 2 6 2" xfId="14898" xr:uid="{00000000-0005-0000-0000-00002F3A0000}"/>
    <cellStyle name="20% - uthevingsfarge 4 2 6 2 2" xfId="14899" xr:uid="{00000000-0005-0000-0000-0000303A0000}"/>
    <cellStyle name="20% - uthevingsfarge 4 2 6 2 2 2" xfId="14900" xr:uid="{00000000-0005-0000-0000-0000313A0000}"/>
    <cellStyle name="20% - uthevingsfarge 4 2 6 2 2 2 2" xfId="14901" xr:uid="{00000000-0005-0000-0000-0000323A0000}"/>
    <cellStyle name="20% - uthevingsfarge 4 2 6 2 2 2 2 2" xfId="14902" xr:uid="{00000000-0005-0000-0000-0000333A0000}"/>
    <cellStyle name="20% - uthevingsfarge 4 2 6 2 2 2 3" xfId="14903" xr:uid="{00000000-0005-0000-0000-0000343A0000}"/>
    <cellStyle name="20% - uthevingsfarge 4 2 6 2 2 3" xfId="14904" xr:uid="{00000000-0005-0000-0000-0000353A0000}"/>
    <cellStyle name="20% - uthevingsfarge 4 2 6 2 2 3 2" xfId="14905" xr:uid="{00000000-0005-0000-0000-0000363A0000}"/>
    <cellStyle name="20% - uthevingsfarge 4 2 6 2 2 4" xfId="14906" xr:uid="{00000000-0005-0000-0000-0000373A0000}"/>
    <cellStyle name="20% - uthevingsfarge 4 2 6 2 2_Innskuddsdekning" xfId="14907" xr:uid="{00000000-0005-0000-0000-0000383A0000}"/>
    <cellStyle name="20% - uthevingsfarge 4 2 6 2 3" xfId="14908" xr:uid="{00000000-0005-0000-0000-0000393A0000}"/>
    <cellStyle name="20% - uthevingsfarge 4 2 6 2 3 2" xfId="14909" xr:uid="{00000000-0005-0000-0000-00003A3A0000}"/>
    <cellStyle name="20% - uthevingsfarge 4 2 6 2 3 2 2" xfId="14910" xr:uid="{00000000-0005-0000-0000-00003B3A0000}"/>
    <cellStyle name="20% - uthevingsfarge 4 2 6 2 3 3" xfId="14911" xr:uid="{00000000-0005-0000-0000-00003C3A0000}"/>
    <cellStyle name="20% - uthevingsfarge 4 2 6 2 4" xfId="14912" xr:uid="{00000000-0005-0000-0000-00003D3A0000}"/>
    <cellStyle name="20% - uthevingsfarge 4 2 6 2 4 2" xfId="14913" xr:uid="{00000000-0005-0000-0000-00003E3A0000}"/>
    <cellStyle name="20% - uthevingsfarge 4 2 6 2 5" xfId="14914" xr:uid="{00000000-0005-0000-0000-00003F3A0000}"/>
    <cellStyle name="20% - uthevingsfarge 4 2 6 2_3. Chng in credit spreads" xfId="14915" xr:uid="{00000000-0005-0000-0000-0000403A0000}"/>
    <cellStyle name="20% - uthevingsfarge 4 2 6 3" xfId="14916" xr:uid="{00000000-0005-0000-0000-0000413A0000}"/>
    <cellStyle name="20% - uthevingsfarge 4 2 6 3 2" xfId="14917" xr:uid="{00000000-0005-0000-0000-0000423A0000}"/>
    <cellStyle name="20% - uthevingsfarge 4 2 6 3 2 2" xfId="14918" xr:uid="{00000000-0005-0000-0000-0000433A0000}"/>
    <cellStyle name="20% - uthevingsfarge 4 2 6 3 2 2 2" xfId="14919" xr:uid="{00000000-0005-0000-0000-0000443A0000}"/>
    <cellStyle name="20% - uthevingsfarge 4 2 6 3 2 3" xfId="14920" xr:uid="{00000000-0005-0000-0000-0000453A0000}"/>
    <cellStyle name="20% - uthevingsfarge 4 2 6 3 3" xfId="14921" xr:uid="{00000000-0005-0000-0000-0000463A0000}"/>
    <cellStyle name="20% - uthevingsfarge 4 2 6 3 3 2" xfId="14922" xr:uid="{00000000-0005-0000-0000-0000473A0000}"/>
    <cellStyle name="20% - uthevingsfarge 4 2 6 3 4" xfId="14923" xr:uid="{00000000-0005-0000-0000-0000483A0000}"/>
    <cellStyle name="20% - uthevingsfarge 4 2 6 3_Innskuddsdekning" xfId="14924" xr:uid="{00000000-0005-0000-0000-0000493A0000}"/>
    <cellStyle name="20% - uthevingsfarge 4 2 6 4" xfId="14925" xr:uid="{00000000-0005-0000-0000-00004A3A0000}"/>
    <cellStyle name="20% - uthevingsfarge 4 2 6 4 2" xfId="14926" xr:uid="{00000000-0005-0000-0000-00004B3A0000}"/>
    <cellStyle name="20% - uthevingsfarge 4 2 6 4 2 2" xfId="14927" xr:uid="{00000000-0005-0000-0000-00004C3A0000}"/>
    <cellStyle name="20% - uthevingsfarge 4 2 6 4 3" xfId="14928" xr:uid="{00000000-0005-0000-0000-00004D3A0000}"/>
    <cellStyle name="20% - uthevingsfarge 4 2 6 5" xfId="14929" xr:uid="{00000000-0005-0000-0000-00004E3A0000}"/>
    <cellStyle name="20% - uthevingsfarge 4 2 6 5 2" xfId="14930" xr:uid="{00000000-0005-0000-0000-00004F3A0000}"/>
    <cellStyle name="20% - uthevingsfarge 4 2 6 6" xfId="14931" xr:uid="{00000000-0005-0000-0000-0000503A0000}"/>
    <cellStyle name="20% - uthevingsfarge 4 2 6_3. Chng in credit spreads" xfId="14932" xr:uid="{00000000-0005-0000-0000-0000513A0000}"/>
    <cellStyle name="20% - uthevingsfarge 4 2 7" xfId="14933" xr:uid="{00000000-0005-0000-0000-0000523A0000}"/>
    <cellStyle name="20% - uthevingsfarge 4 2 7 2" xfId="14934" xr:uid="{00000000-0005-0000-0000-0000533A0000}"/>
    <cellStyle name="20% - uthevingsfarge 4 2 7 2 2" xfId="14935" xr:uid="{00000000-0005-0000-0000-0000543A0000}"/>
    <cellStyle name="20% - uthevingsfarge 4 2 7 2 2 2" xfId="14936" xr:uid="{00000000-0005-0000-0000-0000553A0000}"/>
    <cellStyle name="20% - uthevingsfarge 4 2 7 2 2 2 2" xfId="14937" xr:uid="{00000000-0005-0000-0000-0000563A0000}"/>
    <cellStyle name="20% - uthevingsfarge 4 2 7 2 2 2 2 2" xfId="14938" xr:uid="{00000000-0005-0000-0000-0000573A0000}"/>
    <cellStyle name="20% - uthevingsfarge 4 2 7 2 2 2 3" xfId="14939" xr:uid="{00000000-0005-0000-0000-0000583A0000}"/>
    <cellStyle name="20% - uthevingsfarge 4 2 7 2 2 3" xfId="14940" xr:uid="{00000000-0005-0000-0000-0000593A0000}"/>
    <cellStyle name="20% - uthevingsfarge 4 2 7 2 2 3 2" xfId="14941" xr:uid="{00000000-0005-0000-0000-00005A3A0000}"/>
    <cellStyle name="20% - uthevingsfarge 4 2 7 2 2 4" xfId="14942" xr:uid="{00000000-0005-0000-0000-00005B3A0000}"/>
    <cellStyle name="20% - uthevingsfarge 4 2 7 2 3" xfId="14943" xr:uid="{00000000-0005-0000-0000-00005C3A0000}"/>
    <cellStyle name="20% - uthevingsfarge 4 2 7 2 3 2" xfId="14944" xr:uid="{00000000-0005-0000-0000-00005D3A0000}"/>
    <cellStyle name="20% - uthevingsfarge 4 2 7 2 3 2 2" xfId="14945" xr:uid="{00000000-0005-0000-0000-00005E3A0000}"/>
    <cellStyle name="20% - uthevingsfarge 4 2 7 2 3 3" xfId="14946" xr:uid="{00000000-0005-0000-0000-00005F3A0000}"/>
    <cellStyle name="20% - uthevingsfarge 4 2 7 2 4" xfId="14947" xr:uid="{00000000-0005-0000-0000-0000603A0000}"/>
    <cellStyle name="20% - uthevingsfarge 4 2 7 2 4 2" xfId="14948" xr:uid="{00000000-0005-0000-0000-0000613A0000}"/>
    <cellStyle name="20% - uthevingsfarge 4 2 7 2 5" xfId="14949" xr:uid="{00000000-0005-0000-0000-0000623A0000}"/>
    <cellStyle name="20% - uthevingsfarge 4 2 7 2_Innskuddsdekning" xfId="14950" xr:uid="{00000000-0005-0000-0000-0000633A0000}"/>
    <cellStyle name="20% - uthevingsfarge 4 2 7 3" xfId="14951" xr:uid="{00000000-0005-0000-0000-0000643A0000}"/>
    <cellStyle name="20% - uthevingsfarge 4 2 7 3 2" xfId="14952" xr:uid="{00000000-0005-0000-0000-0000653A0000}"/>
    <cellStyle name="20% - uthevingsfarge 4 2 7 3 2 2" xfId="14953" xr:uid="{00000000-0005-0000-0000-0000663A0000}"/>
    <cellStyle name="20% - uthevingsfarge 4 2 7 3 2 2 2" xfId="14954" xr:uid="{00000000-0005-0000-0000-0000673A0000}"/>
    <cellStyle name="20% - uthevingsfarge 4 2 7 3 2 3" xfId="14955" xr:uid="{00000000-0005-0000-0000-0000683A0000}"/>
    <cellStyle name="20% - uthevingsfarge 4 2 7 3 3" xfId="14956" xr:uid="{00000000-0005-0000-0000-0000693A0000}"/>
    <cellStyle name="20% - uthevingsfarge 4 2 7 3 3 2" xfId="14957" xr:uid="{00000000-0005-0000-0000-00006A3A0000}"/>
    <cellStyle name="20% - uthevingsfarge 4 2 7 3 4" xfId="14958" xr:uid="{00000000-0005-0000-0000-00006B3A0000}"/>
    <cellStyle name="20% - uthevingsfarge 4 2 7 4" xfId="14959" xr:uid="{00000000-0005-0000-0000-00006C3A0000}"/>
    <cellStyle name="20% - uthevingsfarge 4 2 7 4 2" xfId="14960" xr:uid="{00000000-0005-0000-0000-00006D3A0000}"/>
    <cellStyle name="20% - uthevingsfarge 4 2 7 4 2 2" xfId="14961" xr:uid="{00000000-0005-0000-0000-00006E3A0000}"/>
    <cellStyle name="20% - uthevingsfarge 4 2 7 4 3" xfId="14962" xr:uid="{00000000-0005-0000-0000-00006F3A0000}"/>
    <cellStyle name="20% - uthevingsfarge 4 2 7 5" xfId="14963" xr:uid="{00000000-0005-0000-0000-0000703A0000}"/>
    <cellStyle name="20% - uthevingsfarge 4 2 7 5 2" xfId="14964" xr:uid="{00000000-0005-0000-0000-0000713A0000}"/>
    <cellStyle name="20% - uthevingsfarge 4 2 7 6" xfId="14965" xr:uid="{00000000-0005-0000-0000-0000723A0000}"/>
    <cellStyle name="20% - uthevingsfarge 4 2 7_3. Chng in credit spreads" xfId="14966" xr:uid="{00000000-0005-0000-0000-0000733A0000}"/>
    <cellStyle name="20% - uthevingsfarge 4 2 8" xfId="14967" xr:uid="{00000000-0005-0000-0000-0000743A0000}"/>
    <cellStyle name="20% - uthevingsfarge 4 2 8 2" xfId="14968" xr:uid="{00000000-0005-0000-0000-0000753A0000}"/>
    <cellStyle name="20% - uthevingsfarge 4 2 8 2 2" xfId="14969" xr:uid="{00000000-0005-0000-0000-0000763A0000}"/>
    <cellStyle name="20% - uthevingsfarge 4 2 8 2 2 2" xfId="14970" xr:uid="{00000000-0005-0000-0000-0000773A0000}"/>
    <cellStyle name="20% - uthevingsfarge 4 2 8 2 2 2 2" xfId="14971" xr:uid="{00000000-0005-0000-0000-0000783A0000}"/>
    <cellStyle name="20% - uthevingsfarge 4 2 8 2 2 3" xfId="14972" xr:uid="{00000000-0005-0000-0000-0000793A0000}"/>
    <cellStyle name="20% - uthevingsfarge 4 2 8 2 3" xfId="14973" xr:uid="{00000000-0005-0000-0000-00007A3A0000}"/>
    <cellStyle name="20% - uthevingsfarge 4 2 8 2 3 2" xfId="14974" xr:uid="{00000000-0005-0000-0000-00007B3A0000}"/>
    <cellStyle name="20% - uthevingsfarge 4 2 8 2 4" xfId="14975" xr:uid="{00000000-0005-0000-0000-00007C3A0000}"/>
    <cellStyle name="20% - uthevingsfarge 4 2 8 2_Innskuddsdekning" xfId="14976" xr:uid="{00000000-0005-0000-0000-00007D3A0000}"/>
    <cellStyle name="20% - uthevingsfarge 4 2 8 3" xfId="14977" xr:uid="{00000000-0005-0000-0000-00007E3A0000}"/>
    <cellStyle name="20% - uthevingsfarge 4 2 8 3 2" xfId="14978" xr:uid="{00000000-0005-0000-0000-00007F3A0000}"/>
    <cellStyle name="20% - uthevingsfarge 4 2 8 3 2 2" xfId="14979" xr:uid="{00000000-0005-0000-0000-0000803A0000}"/>
    <cellStyle name="20% - uthevingsfarge 4 2 8 3 3" xfId="14980" xr:uid="{00000000-0005-0000-0000-0000813A0000}"/>
    <cellStyle name="20% - uthevingsfarge 4 2 8 4" xfId="14981" xr:uid="{00000000-0005-0000-0000-0000823A0000}"/>
    <cellStyle name="20% - uthevingsfarge 4 2 8 4 2" xfId="14982" xr:uid="{00000000-0005-0000-0000-0000833A0000}"/>
    <cellStyle name="20% - uthevingsfarge 4 2 8 5" xfId="14983" xr:uid="{00000000-0005-0000-0000-0000843A0000}"/>
    <cellStyle name="20% - uthevingsfarge 4 2 8_3. Chng in credit spreads" xfId="14984" xr:uid="{00000000-0005-0000-0000-0000853A0000}"/>
    <cellStyle name="20% - uthevingsfarge 4 2 9" xfId="14985" xr:uid="{00000000-0005-0000-0000-0000863A0000}"/>
    <cellStyle name="20% - uthevingsfarge 4 2 9 2" xfId="14986" xr:uid="{00000000-0005-0000-0000-0000873A0000}"/>
    <cellStyle name="20% - uthevingsfarge 4 2 9 2 2" xfId="14987" xr:uid="{00000000-0005-0000-0000-0000883A0000}"/>
    <cellStyle name="20% - uthevingsfarge 4 2 9 2 2 2" xfId="14988" xr:uid="{00000000-0005-0000-0000-0000893A0000}"/>
    <cellStyle name="20% - uthevingsfarge 4 2 9 2 3" xfId="14989" xr:uid="{00000000-0005-0000-0000-00008A3A0000}"/>
    <cellStyle name="20% - uthevingsfarge 4 2 9 3" xfId="14990" xr:uid="{00000000-0005-0000-0000-00008B3A0000}"/>
    <cellStyle name="20% - uthevingsfarge 4 2 9 3 2" xfId="14991" xr:uid="{00000000-0005-0000-0000-00008C3A0000}"/>
    <cellStyle name="20% - uthevingsfarge 4 2 9 4" xfId="14992" xr:uid="{00000000-0005-0000-0000-00008D3A0000}"/>
    <cellStyle name="20% - uthevingsfarge 4 2_Adj_Operating_expenses" xfId="14993" xr:uid="{00000000-0005-0000-0000-00008E3A0000}"/>
    <cellStyle name="20% - uthevingsfarge 4 20" xfId="14994" xr:uid="{00000000-0005-0000-0000-00008F3A0000}"/>
    <cellStyle name="20% - uthevingsfarge 4 20 2" xfId="14995" xr:uid="{00000000-0005-0000-0000-0000903A0000}"/>
    <cellStyle name="20% - uthevingsfarge 4 20 2 2" xfId="14996" xr:uid="{00000000-0005-0000-0000-0000913A0000}"/>
    <cellStyle name="20% - uthevingsfarge 4 20 2 3" xfId="14997" xr:uid="{00000000-0005-0000-0000-0000923A0000}"/>
    <cellStyle name="20% - uthevingsfarge 4 20 2_BILAG 34-3 Brasil" xfId="14998" xr:uid="{00000000-0005-0000-0000-0000933A0000}"/>
    <cellStyle name="20% - uthevingsfarge 4 20 3" xfId="14999" xr:uid="{00000000-0005-0000-0000-0000943A0000}"/>
    <cellStyle name="20% - uthevingsfarge 4 20 4" xfId="15000" xr:uid="{00000000-0005-0000-0000-0000953A0000}"/>
    <cellStyle name="20% - uthevingsfarge 4 20_BILAG 34-3 Brasil" xfId="15001" xr:uid="{00000000-0005-0000-0000-0000963A0000}"/>
    <cellStyle name="20% - uthevingsfarge 4 200" xfId="15002" xr:uid="{00000000-0005-0000-0000-0000973A0000}"/>
    <cellStyle name="20% - uthevingsfarge 4 201" xfId="15003" xr:uid="{00000000-0005-0000-0000-0000983A0000}"/>
    <cellStyle name="20% - uthevingsfarge 4 202" xfId="15004" xr:uid="{00000000-0005-0000-0000-0000993A0000}"/>
    <cellStyle name="20% - uthevingsfarge 4 203" xfId="15005" xr:uid="{00000000-0005-0000-0000-00009A3A0000}"/>
    <cellStyle name="20% - uthevingsfarge 4 204" xfId="15006" xr:uid="{00000000-0005-0000-0000-00009B3A0000}"/>
    <cellStyle name="20% - uthevingsfarge 4 205" xfId="15007" xr:uid="{00000000-0005-0000-0000-00009C3A0000}"/>
    <cellStyle name="20% - uthevingsfarge 4 206" xfId="15008" xr:uid="{00000000-0005-0000-0000-00009D3A0000}"/>
    <cellStyle name="20% - uthevingsfarge 4 207" xfId="15009" xr:uid="{00000000-0005-0000-0000-00009E3A0000}"/>
    <cellStyle name="20% - uthevingsfarge 4 208" xfId="15010" xr:uid="{00000000-0005-0000-0000-00009F3A0000}"/>
    <cellStyle name="20% - uthevingsfarge 4 209" xfId="15011" xr:uid="{00000000-0005-0000-0000-0000A03A0000}"/>
    <cellStyle name="20% - uthevingsfarge 4 21" xfId="15012" xr:uid="{00000000-0005-0000-0000-0000A13A0000}"/>
    <cellStyle name="20% - uthevingsfarge 4 21 2" xfId="15013" xr:uid="{00000000-0005-0000-0000-0000A23A0000}"/>
    <cellStyle name="20% - uthevingsfarge 4 21 2 2" xfId="15014" xr:uid="{00000000-0005-0000-0000-0000A33A0000}"/>
    <cellStyle name="20% - uthevingsfarge 4 21 2 3" xfId="15015" xr:uid="{00000000-0005-0000-0000-0000A43A0000}"/>
    <cellStyle name="20% - uthevingsfarge 4 21 2_BILAG 34-3 Brasil" xfId="15016" xr:uid="{00000000-0005-0000-0000-0000A53A0000}"/>
    <cellStyle name="20% - uthevingsfarge 4 21 3" xfId="15017" xr:uid="{00000000-0005-0000-0000-0000A63A0000}"/>
    <cellStyle name="20% - uthevingsfarge 4 21 4" xfId="15018" xr:uid="{00000000-0005-0000-0000-0000A73A0000}"/>
    <cellStyle name="20% - uthevingsfarge 4 21_BILAG 34-3 Brasil" xfId="15019" xr:uid="{00000000-0005-0000-0000-0000A83A0000}"/>
    <cellStyle name="20% - uthevingsfarge 4 210" xfId="15020" xr:uid="{00000000-0005-0000-0000-0000A93A0000}"/>
    <cellStyle name="20% - uthevingsfarge 4 211" xfId="15021" xr:uid="{00000000-0005-0000-0000-0000AA3A0000}"/>
    <cellStyle name="20% - uthevingsfarge 4 212" xfId="15022" xr:uid="{00000000-0005-0000-0000-0000AB3A0000}"/>
    <cellStyle name="20% - uthevingsfarge 4 213" xfId="15023" xr:uid="{00000000-0005-0000-0000-0000AC3A0000}"/>
    <cellStyle name="20% - uthevingsfarge 4 214" xfId="15024" xr:uid="{00000000-0005-0000-0000-0000AD3A0000}"/>
    <cellStyle name="20% - uthevingsfarge 4 215" xfId="15025" xr:uid="{00000000-0005-0000-0000-0000AE3A0000}"/>
    <cellStyle name="20% - uthevingsfarge 4 216" xfId="15026" xr:uid="{00000000-0005-0000-0000-0000AF3A0000}"/>
    <cellStyle name="20% - uthevingsfarge 4 217" xfId="15027" xr:uid="{00000000-0005-0000-0000-0000B03A0000}"/>
    <cellStyle name="20% - uthevingsfarge 4 218" xfId="15028" xr:uid="{00000000-0005-0000-0000-0000B13A0000}"/>
    <cellStyle name="20% - uthevingsfarge 4 219" xfId="15029" xr:uid="{00000000-0005-0000-0000-0000B23A0000}"/>
    <cellStyle name="20% - uthevingsfarge 4 22" xfId="15030" xr:uid="{00000000-0005-0000-0000-0000B33A0000}"/>
    <cellStyle name="20% - uthevingsfarge 4 22 2" xfId="15031" xr:uid="{00000000-0005-0000-0000-0000B43A0000}"/>
    <cellStyle name="20% - uthevingsfarge 4 22 2 2" xfId="15032" xr:uid="{00000000-0005-0000-0000-0000B53A0000}"/>
    <cellStyle name="20% - uthevingsfarge 4 22 2 3" xfId="15033" xr:uid="{00000000-0005-0000-0000-0000B63A0000}"/>
    <cellStyle name="20% - uthevingsfarge 4 22 2_BILAG 34-3 Brasil" xfId="15034" xr:uid="{00000000-0005-0000-0000-0000B73A0000}"/>
    <cellStyle name="20% - uthevingsfarge 4 22 3" xfId="15035" xr:uid="{00000000-0005-0000-0000-0000B83A0000}"/>
    <cellStyle name="20% - uthevingsfarge 4 22 4" xfId="15036" xr:uid="{00000000-0005-0000-0000-0000B93A0000}"/>
    <cellStyle name="20% - uthevingsfarge 4 22_BILAG 34-3 Brasil" xfId="15037" xr:uid="{00000000-0005-0000-0000-0000BA3A0000}"/>
    <cellStyle name="20% - uthevingsfarge 4 220" xfId="15038" xr:uid="{00000000-0005-0000-0000-0000BB3A0000}"/>
    <cellStyle name="20% - uthevingsfarge 4 221" xfId="15039" xr:uid="{00000000-0005-0000-0000-0000BC3A0000}"/>
    <cellStyle name="20% - uthevingsfarge 4 222" xfId="15040" xr:uid="{00000000-0005-0000-0000-0000BD3A0000}"/>
    <cellStyle name="20% - uthevingsfarge 4 223" xfId="15041" xr:uid="{00000000-0005-0000-0000-0000BE3A0000}"/>
    <cellStyle name="20% - uthevingsfarge 4 224" xfId="15042" xr:uid="{00000000-0005-0000-0000-0000BF3A0000}"/>
    <cellStyle name="20% - uthevingsfarge 4 225" xfId="15043" xr:uid="{00000000-0005-0000-0000-0000C03A0000}"/>
    <cellStyle name="20% - uthevingsfarge 4 226" xfId="15044" xr:uid="{00000000-0005-0000-0000-0000C13A0000}"/>
    <cellStyle name="20% - uthevingsfarge 4 227" xfId="15045" xr:uid="{00000000-0005-0000-0000-0000C23A0000}"/>
    <cellStyle name="20% - uthevingsfarge 4 228" xfId="15046" xr:uid="{00000000-0005-0000-0000-0000C33A0000}"/>
    <cellStyle name="20% - uthevingsfarge 4 229" xfId="15047" xr:uid="{00000000-0005-0000-0000-0000C43A0000}"/>
    <cellStyle name="20% - uthevingsfarge 4 23" xfId="15048" xr:uid="{00000000-0005-0000-0000-0000C53A0000}"/>
    <cellStyle name="20% - uthevingsfarge 4 23 2" xfId="15049" xr:uid="{00000000-0005-0000-0000-0000C63A0000}"/>
    <cellStyle name="20% - uthevingsfarge 4 23 2 2" xfId="15050" xr:uid="{00000000-0005-0000-0000-0000C73A0000}"/>
    <cellStyle name="20% - uthevingsfarge 4 23 2 3" xfId="15051" xr:uid="{00000000-0005-0000-0000-0000C83A0000}"/>
    <cellStyle name="20% - uthevingsfarge 4 23 2_BILAG 34-3 Brasil" xfId="15052" xr:uid="{00000000-0005-0000-0000-0000C93A0000}"/>
    <cellStyle name="20% - uthevingsfarge 4 23 3" xfId="15053" xr:uid="{00000000-0005-0000-0000-0000CA3A0000}"/>
    <cellStyle name="20% - uthevingsfarge 4 23 4" xfId="15054" xr:uid="{00000000-0005-0000-0000-0000CB3A0000}"/>
    <cellStyle name="20% - uthevingsfarge 4 23_BILAG 34-3 Brasil" xfId="15055" xr:uid="{00000000-0005-0000-0000-0000CC3A0000}"/>
    <cellStyle name="20% - uthevingsfarge 4 230" xfId="15056" xr:uid="{00000000-0005-0000-0000-0000CD3A0000}"/>
    <cellStyle name="20% - uthevingsfarge 4 24" xfId="15057" xr:uid="{00000000-0005-0000-0000-0000CE3A0000}"/>
    <cellStyle name="20% - uthevingsfarge 4 24 2" xfId="15058" xr:uid="{00000000-0005-0000-0000-0000CF3A0000}"/>
    <cellStyle name="20% - uthevingsfarge 4 24 2 2" xfId="15059" xr:uid="{00000000-0005-0000-0000-0000D03A0000}"/>
    <cellStyle name="20% - uthevingsfarge 4 24 2 3" xfId="15060" xr:uid="{00000000-0005-0000-0000-0000D13A0000}"/>
    <cellStyle name="20% - uthevingsfarge 4 24 2_BILAG 34-3 Brasil" xfId="15061" xr:uid="{00000000-0005-0000-0000-0000D23A0000}"/>
    <cellStyle name="20% - uthevingsfarge 4 24 3" xfId="15062" xr:uid="{00000000-0005-0000-0000-0000D33A0000}"/>
    <cellStyle name="20% - uthevingsfarge 4 24 4" xfId="15063" xr:uid="{00000000-0005-0000-0000-0000D43A0000}"/>
    <cellStyle name="20% - uthevingsfarge 4 24_BILAG 34-3 Brasil" xfId="15064" xr:uid="{00000000-0005-0000-0000-0000D53A0000}"/>
    <cellStyle name="20% - uthevingsfarge 4 25" xfId="15065" xr:uid="{00000000-0005-0000-0000-0000D63A0000}"/>
    <cellStyle name="20% - uthevingsfarge 4 25 2" xfId="15066" xr:uid="{00000000-0005-0000-0000-0000D73A0000}"/>
    <cellStyle name="20% - uthevingsfarge 4 25 2 2" xfId="15067" xr:uid="{00000000-0005-0000-0000-0000D83A0000}"/>
    <cellStyle name="20% - uthevingsfarge 4 25 2 3" xfId="15068" xr:uid="{00000000-0005-0000-0000-0000D93A0000}"/>
    <cellStyle name="20% - uthevingsfarge 4 25 2_BILAG 34-3 Brasil" xfId="15069" xr:uid="{00000000-0005-0000-0000-0000DA3A0000}"/>
    <cellStyle name="20% - uthevingsfarge 4 25 3" xfId="15070" xr:uid="{00000000-0005-0000-0000-0000DB3A0000}"/>
    <cellStyle name="20% - uthevingsfarge 4 25 4" xfId="15071" xr:uid="{00000000-0005-0000-0000-0000DC3A0000}"/>
    <cellStyle name="20% - uthevingsfarge 4 25_BILAG 34-3 Brasil" xfId="15072" xr:uid="{00000000-0005-0000-0000-0000DD3A0000}"/>
    <cellStyle name="20% - uthevingsfarge 4 26" xfId="15073" xr:uid="{00000000-0005-0000-0000-0000DE3A0000}"/>
    <cellStyle name="20% - uthevingsfarge 4 26 2" xfId="15074" xr:uid="{00000000-0005-0000-0000-0000DF3A0000}"/>
    <cellStyle name="20% - uthevingsfarge 4 26 2 2" xfId="15075" xr:uid="{00000000-0005-0000-0000-0000E03A0000}"/>
    <cellStyle name="20% - uthevingsfarge 4 26 2 3" xfId="15076" xr:uid="{00000000-0005-0000-0000-0000E13A0000}"/>
    <cellStyle name="20% - uthevingsfarge 4 26 2_BILAG 34-3 Brasil" xfId="15077" xr:uid="{00000000-0005-0000-0000-0000E23A0000}"/>
    <cellStyle name="20% - uthevingsfarge 4 26 3" xfId="15078" xr:uid="{00000000-0005-0000-0000-0000E33A0000}"/>
    <cellStyle name="20% - uthevingsfarge 4 26 4" xfId="15079" xr:uid="{00000000-0005-0000-0000-0000E43A0000}"/>
    <cellStyle name="20% - uthevingsfarge 4 26_BILAG 34-3 Brasil" xfId="15080" xr:uid="{00000000-0005-0000-0000-0000E53A0000}"/>
    <cellStyle name="20% - uthevingsfarge 4 27" xfId="15081" xr:uid="{00000000-0005-0000-0000-0000E63A0000}"/>
    <cellStyle name="20% - uthevingsfarge 4 27 2" xfId="15082" xr:uid="{00000000-0005-0000-0000-0000E73A0000}"/>
    <cellStyle name="20% - uthevingsfarge 4 27 2 2" xfId="15083" xr:uid="{00000000-0005-0000-0000-0000E83A0000}"/>
    <cellStyle name="20% - uthevingsfarge 4 27 2 3" xfId="15084" xr:uid="{00000000-0005-0000-0000-0000E93A0000}"/>
    <cellStyle name="20% - uthevingsfarge 4 27 2_BILAG 34-3 Brasil" xfId="15085" xr:uid="{00000000-0005-0000-0000-0000EA3A0000}"/>
    <cellStyle name="20% - uthevingsfarge 4 27 3" xfId="15086" xr:uid="{00000000-0005-0000-0000-0000EB3A0000}"/>
    <cellStyle name="20% - uthevingsfarge 4 27 4" xfId="15087" xr:uid="{00000000-0005-0000-0000-0000EC3A0000}"/>
    <cellStyle name="20% - uthevingsfarge 4 27_BILAG 34-3 Brasil" xfId="15088" xr:uid="{00000000-0005-0000-0000-0000ED3A0000}"/>
    <cellStyle name="20% - uthevingsfarge 4 28" xfId="15089" xr:uid="{00000000-0005-0000-0000-0000EE3A0000}"/>
    <cellStyle name="20% - uthevingsfarge 4 28 2" xfId="15090" xr:uid="{00000000-0005-0000-0000-0000EF3A0000}"/>
    <cellStyle name="20% - uthevingsfarge 4 28 2 2" xfId="15091" xr:uid="{00000000-0005-0000-0000-0000F03A0000}"/>
    <cellStyle name="20% - uthevingsfarge 4 28 2 3" xfId="15092" xr:uid="{00000000-0005-0000-0000-0000F13A0000}"/>
    <cellStyle name="20% - uthevingsfarge 4 28 2_BILAG 34-3 Brasil" xfId="15093" xr:uid="{00000000-0005-0000-0000-0000F23A0000}"/>
    <cellStyle name="20% - uthevingsfarge 4 28 3" xfId="15094" xr:uid="{00000000-0005-0000-0000-0000F33A0000}"/>
    <cellStyle name="20% - uthevingsfarge 4 28 4" xfId="15095" xr:uid="{00000000-0005-0000-0000-0000F43A0000}"/>
    <cellStyle name="20% - uthevingsfarge 4 28_BILAG 34-3 Brasil" xfId="15096" xr:uid="{00000000-0005-0000-0000-0000F53A0000}"/>
    <cellStyle name="20% - uthevingsfarge 4 29" xfId="15097" xr:uid="{00000000-0005-0000-0000-0000F63A0000}"/>
    <cellStyle name="20% - uthevingsfarge 4 29 2" xfId="15098" xr:uid="{00000000-0005-0000-0000-0000F73A0000}"/>
    <cellStyle name="20% - uthevingsfarge 4 29 2 2" xfId="15099" xr:uid="{00000000-0005-0000-0000-0000F83A0000}"/>
    <cellStyle name="20% - uthevingsfarge 4 29 2 3" xfId="15100" xr:uid="{00000000-0005-0000-0000-0000F93A0000}"/>
    <cellStyle name="20% - uthevingsfarge 4 29 2_BILAG 34-3 Brasil" xfId="15101" xr:uid="{00000000-0005-0000-0000-0000FA3A0000}"/>
    <cellStyle name="20% - uthevingsfarge 4 29 3" xfId="15102" xr:uid="{00000000-0005-0000-0000-0000FB3A0000}"/>
    <cellStyle name="20% - uthevingsfarge 4 29 4" xfId="15103" xr:uid="{00000000-0005-0000-0000-0000FC3A0000}"/>
    <cellStyle name="20% - uthevingsfarge 4 29_BILAG 34-3 Brasil" xfId="15104" xr:uid="{00000000-0005-0000-0000-0000FD3A0000}"/>
    <cellStyle name="20% - uthevingsfarge 4 3" xfId="15105" xr:uid="{00000000-0005-0000-0000-0000FE3A0000}"/>
    <cellStyle name="20% - uthevingsfarge 4 3 10" xfId="15106" xr:uid="{00000000-0005-0000-0000-0000FF3A0000}"/>
    <cellStyle name="20% - uthevingsfarge 4 3 2" xfId="15107" xr:uid="{00000000-0005-0000-0000-0000003B0000}"/>
    <cellStyle name="20% - uthevingsfarge 4 3 2 10" xfId="15108" xr:uid="{00000000-0005-0000-0000-0000013B0000}"/>
    <cellStyle name="20% - uthevingsfarge 4 3 2 11" xfId="15109" xr:uid="{00000000-0005-0000-0000-0000023B0000}"/>
    <cellStyle name="20% - uthevingsfarge 4 3 2 2" xfId="15110" xr:uid="{00000000-0005-0000-0000-0000033B0000}"/>
    <cellStyle name="20% - uthevingsfarge 4 3 2 2 10" xfId="15111" xr:uid="{00000000-0005-0000-0000-0000043B0000}"/>
    <cellStyle name="20% - uthevingsfarge 4 3 2 2 2" xfId="15112" xr:uid="{00000000-0005-0000-0000-0000053B0000}"/>
    <cellStyle name="20% - uthevingsfarge 4 3 2 2 2 2" xfId="15113" xr:uid="{00000000-0005-0000-0000-0000063B0000}"/>
    <cellStyle name="20% - uthevingsfarge 4 3 2 2 2 2 2" xfId="15114" xr:uid="{00000000-0005-0000-0000-0000073B0000}"/>
    <cellStyle name="20% - uthevingsfarge 4 3 2 2 2 2 2 2" xfId="15115" xr:uid="{00000000-0005-0000-0000-0000083B0000}"/>
    <cellStyle name="20% - uthevingsfarge 4 3 2 2 2 2 2 2 2" xfId="15116" xr:uid="{00000000-0005-0000-0000-0000093B0000}"/>
    <cellStyle name="20% - uthevingsfarge 4 3 2 2 2 2 2 2 2 2" xfId="15117" xr:uid="{00000000-0005-0000-0000-00000A3B0000}"/>
    <cellStyle name="20% - uthevingsfarge 4 3 2 2 2 2 2 2 3" xfId="15118" xr:uid="{00000000-0005-0000-0000-00000B3B0000}"/>
    <cellStyle name="20% - uthevingsfarge 4 3 2 2 2 2 2 3" xfId="15119" xr:uid="{00000000-0005-0000-0000-00000C3B0000}"/>
    <cellStyle name="20% - uthevingsfarge 4 3 2 2 2 2 2 3 2" xfId="15120" xr:uid="{00000000-0005-0000-0000-00000D3B0000}"/>
    <cellStyle name="20% - uthevingsfarge 4 3 2 2 2 2 2 4" xfId="15121" xr:uid="{00000000-0005-0000-0000-00000E3B0000}"/>
    <cellStyle name="20% - uthevingsfarge 4 3 2 2 2 2 3" xfId="15122" xr:uid="{00000000-0005-0000-0000-00000F3B0000}"/>
    <cellStyle name="20% - uthevingsfarge 4 3 2 2 2 2 3 2" xfId="15123" xr:uid="{00000000-0005-0000-0000-0000103B0000}"/>
    <cellStyle name="20% - uthevingsfarge 4 3 2 2 2 2 3 2 2" xfId="15124" xr:uid="{00000000-0005-0000-0000-0000113B0000}"/>
    <cellStyle name="20% - uthevingsfarge 4 3 2 2 2 2 3 3" xfId="15125" xr:uid="{00000000-0005-0000-0000-0000123B0000}"/>
    <cellStyle name="20% - uthevingsfarge 4 3 2 2 2 2 4" xfId="15126" xr:uid="{00000000-0005-0000-0000-0000133B0000}"/>
    <cellStyle name="20% - uthevingsfarge 4 3 2 2 2 2 4 2" xfId="15127" xr:uid="{00000000-0005-0000-0000-0000143B0000}"/>
    <cellStyle name="20% - uthevingsfarge 4 3 2 2 2 2 5" xfId="15128" xr:uid="{00000000-0005-0000-0000-0000153B0000}"/>
    <cellStyle name="20% - uthevingsfarge 4 3 2 2 2 2_Innskuddsdekning" xfId="15129" xr:uid="{00000000-0005-0000-0000-0000163B0000}"/>
    <cellStyle name="20% - uthevingsfarge 4 3 2 2 2 3" xfId="15130" xr:uid="{00000000-0005-0000-0000-0000173B0000}"/>
    <cellStyle name="20% - uthevingsfarge 4 3 2 2 2 3 2" xfId="15131" xr:uid="{00000000-0005-0000-0000-0000183B0000}"/>
    <cellStyle name="20% - uthevingsfarge 4 3 2 2 2 3 2 2" xfId="15132" xr:uid="{00000000-0005-0000-0000-0000193B0000}"/>
    <cellStyle name="20% - uthevingsfarge 4 3 2 2 2 3 2 2 2" xfId="15133" xr:uid="{00000000-0005-0000-0000-00001A3B0000}"/>
    <cellStyle name="20% - uthevingsfarge 4 3 2 2 2 3 2 3" xfId="15134" xr:uid="{00000000-0005-0000-0000-00001B3B0000}"/>
    <cellStyle name="20% - uthevingsfarge 4 3 2 2 2 3 3" xfId="15135" xr:uid="{00000000-0005-0000-0000-00001C3B0000}"/>
    <cellStyle name="20% - uthevingsfarge 4 3 2 2 2 3 3 2" xfId="15136" xr:uid="{00000000-0005-0000-0000-00001D3B0000}"/>
    <cellStyle name="20% - uthevingsfarge 4 3 2 2 2 3 4" xfId="15137" xr:uid="{00000000-0005-0000-0000-00001E3B0000}"/>
    <cellStyle name="20% - uthevingsfarge 4 3 2 2 2 4" xfId="15138" xr:uid="{00000000-0005-0000-0000-00001F3B0000}"/>
    <cellStyle name="20% - uthevingsfarge 4 3 2 2 2 4 2" xfId="15139" xr:uid="{00000000-0005-0000-0000-0000203B0000}"/>
    <cellStyle name="20% - uthevingsfarge 4 3 2 2 2 4 2 2" xfId="15140" xr:uid="{00000000-0005-0000-0000-0000213B0000}"/>
    <cellStyle name="20% - uthevingsfarge 4 3 2 2 2 4 3" xfId="15141" xr:uid="{00000000-0005-0000-0000-0000223B0000}"/>
    <cellStyle name="20% - uthevingsfarge 4 3 2 2 2 5" xfId="15142" xr:uid="{00000000-0005-0000-0000-0000233B0000}"/>
    <cellStyle name="20% - uthevingsfarge 4 3 2 2 2 5 2" xfId="15143" xr:uid="{00000000-0005-0000-0000-0000243B0000}"/>
    <cellStyle name="20% - uthevingsfarge 4 3 2 2 2 6" xfId="15144" xr:uid="{00000000-0005-0000-0000-0000253B0000}"/>
    <cellStyle name="20% - uthevingsfarge 4 3 2 2 2_3. Chng in credit spreads" xfId="15145" xr:uid="{00000000-0005-0000-0000-0000263B0000}"/>
    <cellStyle name="20% - uthevingsfarge 4 3 2 2 3" xfId="15146" xr:uid="{00000000-0005-0000-0000-0000273B0000}"/>
    <cellStyle name="20% - uthevingsfarge 4 3 2 2 3 2" xfId="15147" xr:uid="{00000000-0005-0000-0000-0000283B0000}"/>
    <cellStyle name="20% - uthevingsfarge 4 3 2 2 3 2 2" xfId="15148" xr:uid="{00000000-0005-0000-0000-0000293B0000}"/>
    <cellStyle name="20% - uthevingsfarge 4 3 2 2 3 2 2 2" xfId="15149" xr:uid="{00000000-0005-0000-0000-00002A3B0000}"/>
    <cellStyle name="20% - uthevingsfarge 4 3 2 2 3 2 2 2 2" xfId="15150" xr:uid="{00000000-0005-0000-0000-00002B3B0000}"/>
    <cellStyle name="20% - uthevingsfarge 4 3 2 2 3 2 2 2 2 2" xfId="15151" xr:uid="{00000000-0005-0000-0000-00002C3B0000}"/>
    <cellStyle name="20% - uthevingsfarge 4 3 2 2 3 2 2 2 3" xfId="15152" xr:uid="{00000000-0005-0000-0000-00002D3B0000}"/>
    <cellStyle name="20% - uthevingsfarge 4 3 2 2 3 2 2 3" xfId="15153" xr:uid="{00000000-0005-0000-0000-00002E3B0000}"/>
    <cellStyle name="20% - uthevingsfarge 4 3 2 2 3 2 2 3 2" xfId="15154" xr:uid="{00000000-0005-0000-0000-00002F3B0000}"/>
    <cellStyle name="20% - uthevingsfarge 4 3 2 2 3 2 2 4" xfId="15155" xr:uid="{00000000-0005-0000-0000-0000303B0000}"/>
    <cellStyle name="20% - uthevingsfarge 4 3 2 2 3 2 3" xfId="15156" xr:uid="{00000000-0005-0000-0000-0000313B0000}"/>
    <cellStyle name="20% - uthevingsfarge 4 3 2 2 3 2 3 2" xfId="15157" xr:uid="{00000000-0005-0000-0000-0000323B0000}"/>
    <cellStyle name="20% - uthevingsfarge 4 3 2 2 3 2 3 2 2" xfId="15158" xr:uid="{00000000-0005-0000-0000-0000333B0000}"/>
    <cellStyle name="20% - uthevingsfarge 4 3 2 2 3 2 3 3" xfId="15159" xr:uid="{00000000-0005-0000-0000-0000343B0000}"/>
    <cellStyle name="20% - uthevingsfarge 4 3 2 2 3 2 4" xfId="15160" xr:uid="{00000000-0005-0000-0000-0000353B0000}"/>
    <cellStyle name="20% - uthevingsfarge 4 3 2 2 3 2 4 2" xfId="15161" xr:uid="{00000000-0005-0000-0000-0000363B0000}"/>
    <cellStyle name="20% - uthevingsfarge 4 3 2 2 3 2 5" xfId="15162" xr:uid="{00000000-0005-0000-0000-0000373B0000}"/>
    <cellStyle name="20% - uthevingsfarge 4 3 2 2 3 2_Innskuddsdekning" xfId="15163" xr:uid="{00000000-0005-0000-0000-0000383B0000}"/>
    <cellStyle name="20% - uthevingsfarge 4 3 2 2 3 3" xfId="15164" xr:uid="{00000000-0005-0000-0000-0000393B0000}"/>
    <cellStyle name="20% - uthevingsfarge 4 3 2 2 3 3 2" xfId="15165" xr:uid="{00000000-0005-0000-0000-00003A3B0000}"/>
    <cellStyle name="20% - uthevingsfarge 4 3 2 2 3 3 2 2" xfId="15166" xr:uid="{00000000-0005-0000-0000-00003B3B0000}"/>
    <cellStyle name="20% - uthevingsfarge 4 3 2 2 3 3 2 2 2" xfId="15167" xr:uid="{00000000-0005-0000-0000-00003C3B0000}"/>
    <cellStyle name="20% - uthevingsfarge 4 3 2 2 3 3 2 3" xfId="15168" xr:uid="{00000000-0005-0000-0000-00003D3B0000}"/>
    <cellStyle name="20% - uthevingsfarge 4 3 2 2 3 3 3" xfId="15169" xr:uid="{00000000-0005-0000-0000-00003E3B0000}"/>
    <cellStyle name="20% - uthevingsfarge 4 3 2 2 3 3 3 2" xfId="15170" xr:uid="{00000000-0005-0000-0000-00003F3B0000}"/>
    <cellStyle name="20% - uthevingsfarge 4 3 2 2 3 3 4" xfId="15171" xr:uid="{00000000-0005-0000-0000-0000403B0000}"/>
    <cellStyle name="20% - uthevingsfarge 4 3 2 2 3 4" xfId="15172" xr:uid="{00000000-0005-0000-0000-0000413B0000}"/>
    <cellStyle name="20% - uthevingsfarge 4 3 2 2 3 4 2" xfId="15173" xr:uid="{00000000-0005-0000-0000-0000423B0000}"/>
    <cellStyle name="20% - uthevingsfarge 4 3 2 2 3 4 2 2" xfId="15174" xr:uid="{00000000-0005-0000-0000-0000433B0000}"/>
    <cellStyle name="20% - uthevingsfarge 4 3 2 2 3 4 3" xfId="15175" xr:uid="{00000000-0005-0000-0000-0000443B0000}"/>
    <cellStyle name="20% - uthevingsfarge 4 3 2 2 3 5" xfId="15176" xr:uid="{00000000-0005-0000-0000-0000453B0000}"/>
    <cellStyle name="20% - uthevingsfarge 4 3 2 2 3 5 2" xfId="15177" xr:uid="{00000000-0005-0000-0000-0000463B0000}"/>
    <cellStyle name="20% - uthevingsfarge 4 3 2 2 3 6" xfId="15178" xr:uid="{00000000-0005-0000-0000-0000473B0000}"/>
    <cellStyle name="20% - uthevingsfarge 4 3 2 2 3_3. Chng in credit spreads" xfId="15179" xr:uid="{00000000-0005-0000-0000-0000483B0000}"/>
    <cellStyle name="20% - uthevingsfarge 4 3 2 2 4" xfId="15180" xr:uid="{00000000-0005-0000-0000-0000493B0000}"/>
    <cellStyle name="20% - uthevingsfarge 4 3 2 2 4 2" xfId="15181" xr:uid="{00000000-0005-0000-0000-00004A3B0000}"/>
    <cellStyle name="20% - uthevingsfarge 4 3 2 2 4 2 2" xfId="15182" xr:uid="{00000000-0005-0000-0000-00004B3B0000}"/>
    <cellStyle name="20% - uthevingsfarge 4 3 2 2 4 2 2 2" xfId="15183" xr:uid="{00000000-0005-0000-0000-00004C3B0000}"/>
    <cellStyle name="20% - uthevingsfarge 4 3 2 2 4 2 2 2 2" xfId="15184" xr:uid="{00000000-0005-0000-0000-00004D3B0000}"/>
    <cellStyle name="20% - uthevingsfarge 4 3 2 2 4 2 2 3" xfId="15185" xr:uid="{00000000-0005-0000-0000-00004E3B0000}"/>
    <cellStyle name="20% - uthevingsfarge 4 3 2 2 4 2 3" xfId="15186" xr:uid="{00000000-0005-0000-0000-00004F3B0000}"/>
    <cellStyle name="20% - uthevingsfarge 4 3 2 2 4 2 3 2" xfId="15187" xr:uid="{00000000-0005-0000-0000-0000503B0000}"/>
    <cellStyle name="20% - uthevingsfarge 4 3 2 2 4 2 4" xfId="15188" xr:uid="{00000000-0005-0000-0000-0000513B0000}"/>
    <cellStyle name="20% - uthevingsfarge 4 3 2 2 4 3" xfId="15189" xr:uid="{00000000-0005-0000-0000-0000523B0000}"/>
    <cellStyle name="20% - uthevingsfarge 4 3 2 2 4 3 2" xfId="15190" xr:uid="{00000000-0005-0000-0000-0000533B0000}"/>
    <cellStyle name="20% - uthevingsfarge 4 3 2 2 4 3 2 2" xfId="15191" xr:uid="{00000000-0005-0000-0000-0000543B0000}"/>
    <cellStyle name="20% - uthevingsfarge 4 3 2 2 4 3 3" xfId="15192" xr:uid="{00000000-0005-0000-0000-0000553B0000}"/>
    <cellStyle name="20% - uthevingsfarge 4 3 2 2 4 4" xfId="15193" xr:uid="{00000000-0005-0000-0000-0000563B0000}"/>
    <cellStyle name="20% - uthevingsfarge 4 3 2 2 4 4 2" xfId="15194" xr:uid="{00000000-0005-0000-0000-0000573B0000}"/>
    <cellStyle name="20% - uthevingsfarge 4 3 2 2 4 5" xfId="15195" xr:uid="{00000000-0005-0000-0000-0000583B0000}"/>
    <cellStyle name="20% - uthevingsfarge 4 3 2 2 4_Innskuddsdekning" xfId="15196" xr:uid="{00000000-0005-0000-0000-0000593B0000}"/>
    <cellStyle name="20% - uthevingsfarge 4 3 2 2 5" xfId="15197" xr:uid="{00000000-0005-0000-0000-00005A3B0000}"/>
    <cellStyle name="20% - uthevingsfarge 4 3 2 2 5 2" xfId="15198" xr:uid="{00000000-0005-0000-0000-00005B3B0000}"/>
    <cellStyle name="20% - uthevingsfarge 4 3 2 2 5 2 2" xfId="15199" xr:uid="{00000000-0005-0000-0000-00005C3B0000}"/>
    <cellStyle name="20% - uthevingsfarge 4 3 2 2 5 2 2 2" xfId="15200" xr:uid="{00000000-0005-0000-0000-00005D3B0000}"/>
    <cellStyle name="20% - uthevingsfarge 4 3 2 2 5 2 3" xfId="15201" xr:uid="{00000000-0005-0000-0000-00005E3B0000}"/>
    <cellStyle name="20% - uthevingsfarge 4 3 2 2 5 3" xfId="15202" xr:uid="{00000000-0005-0000-0000-00005F3B0000}"/>
    <cellStyle name="20% - uthevingsfarge 4 3 2 2 5 3 2" xfId="15203" xr:uid="{00000000-0005-0000-0000-0000603B0000}"/>
    <cellStyle name="20% - uthevingsfarge 4 3 2 2 5 4" xfId="15204" xr:uid="{00000000-0005-0000-0000-0000613B0000}"/>
    <cellStyle name="20% - uthevingsfarge 4 3 2 2 6" xfId="15205" xr:uid="{00000000-0005-0000-0000-0000623B0000}"/>
    <cellStyle name="20% - uthevingsfarge 4 3 2 2 6 2" xfId="15206" xr:uid="{00000000-0005-0000-0000-0000633B0000}"/>
    <cellStyle name="20% - uthevingsfarge 4 3 2 2 6 2 2" xfId="15207" xr:uid="{00000000-0005-0000-0000-0000643B0000}"/>
    <cellStyle name="20% - uthevingsfarge 4 3 2 2 6 3" xfId="15208" xr:uid="{00000000-0005-0000-0000-0000653B0000}"/>
    <cellStyle name="20% - uthevingsfarge 4 3 2 2 7" xfId="15209" xr:uid="{00000000-0005-0000-0000-0000663B0000}"/>
    <cellStyle name="20% - uthevingsfarge 4 3 2 2 7 2" xfId="15210" xr:uid="{00000000-0005-0000-0000-0000673B0000}"/>
    <cellStyle name="20% - uthevingsfarge 4 3 2 2 8" xfId="15211" xr:uid="{00000000-0005-0000-0000-0000683B0000}"/>
    <cellStyle name="20% - uthevingsfarge 4 3 2 2 9" xfId="15212" xr:uid="{00000000-0005-0000-0000-0000693B0000}"/>
    <cellStyle name="20% - uthevingsfarge 4 3 2 2_3. Chng in credit spreads" xfId="15213" xr:uid="{00000000-0005-0000-0000-00006A3B0000}"/>
    <cellStyle name="20% - uthevingsfarge 4 3 2 3" xfId="15214" xr:uid="{00000000-0005-0000-0000-00006B3B0000}"/>
    <cellStyle name="20% - uthevingsfarge 4 3 2 3 2" xfId="15215" xr:uid="{00000000-0005-0000-0000-00006C3B0000}"/>
    <cellStyle name="20% - uthevingsfarge 4 3 2 3 2 2" xfId="15216" xr:uid="{00000000-0005-0000-0000-00006D3B0000}"/>
    <cellStyle name="20% - uthevingsfarge 4 3 2 3 2 2 2" xfId="15217" xr:uid="{00000000-0005-0000-0000-00006E3B0000}"/>
    <cellStyle name="20% - uthevingsfarge 4 3 2 3 2 2 2 2" xfId="15218" xr:uid="{00000000-0005-0000-0000-00006F3B0000}"/>
    <cellStyle name="20% - uthevingsfarge 4 3 2 3 2 2 2 2 2" xfId="15219" xr:uid="{00000000-0005-0000-0000-0000703B0000}"/>
    <cellStyle name="20% - uthevingsfarge 4 3 2 3 2 2 2 3" xfId="15220" xr:uid="{00000000-0005-0000-0000-0000713B0000}"/>
    <cellStyle name="20% - uthevingsfarge 4 3 2 3 2 2 3" xfId="15221" xr:uid="{00000000-0005-0000-0000-0000723B0000}"/>
    <cellStyle name="20% - uthevingsfarge 4 3 2 3 2 2 3 2" xfId="15222" xr:uid="{00000000-0005-0000-0000-0000733B0000}"/>
    <cellStyle name="20% - uthevingsfarge 4 3 2 3 2 2 4" xfId="15223" xr:uid="{00000000-0005-0000-0000-0000743B0000}"/>
    <cellStyle name="20% - uthevingsfarge 4 3 2 3 2 3" xfId="15224" xr:uid="{00000000-0005-0000-0000-0000753B0000}"/>
    <cellStyle name="20% - uthevingsfarge 4 3 2 3 2 3 2" xfId="15225" xr:uid="{00000000-0005-0000-0000-0000763B0000}"/>
    <cellStyle name="20% - uthevingsfarge 4 3 2 3 2 3 2 2" xfId="15226" xr:uid="{00000000-0005-0000-0000-0000773B0000}"/>
    <cellStyle name="20% - uthevingsfarge 4 3 2 3 2 3 3" xfId="15227" xr:uid="{00000000-0005-0000-0000-0000783B0000}"/>
    <cellStyle name="20% - uthevingsfarge 4 3 2 3 2 4" xfId="15228" xr:uid="{00000000-0005-0000-0000-0000793B0000}"/>
    <cellStyle name="20% - uthevingsfarge 4 3 2 3 2 4 2" xfId="15229" xr:uid="{00000000-0005-0000-0000-00007A3B0000}"/>
    <cellStyle name="20% - uthevingsfarge 4 3 2 3 2 5" xfId="15230" xr:uid="{00000000-0005-0000-0000-00007B3B0000}"/>
    <cellStyle name="20% - uthevingsfarge 4 3 2 3 2_Innskuddsdekning" xfId="15231" xr:uid="{00000000-0005-0000-0000-00007C3B0000}"/>
    <cellStyle name="20% - uthevingsfarge 4 3 2 3 3" xfId="15232" xr:uid="{00000000-0005-0000-0000-00007D3B0000}"/>
    <cellStyle name="20% - uthevingsfarge 4 3 2 3 3 2" xfId="15233" xr:uid="{00000000-0005-0000-0000-00007E3B0000}"/>
    <cellStyle name="20% - uthevingsfarge 4 3 2 3 3 2 2" xfId="15234" xr:uid="{00000000-0005-0000-0000-00007F3B0000}"/>
    <cellStyle name="20% - uthevingsfarge 4 3 2 3 3 2 2 2" xfId="15235" xr:uid="{00000000-0005-0000-0000-0000803B0000}"/>
    <cellStyle name="20% - uthevingsfarge 4 3 2 3 3 2 3" xfId="15236" xr:uid="{00000000-0005-0000-0000-0000813B0000}"/>
    <cellStyle name="20% - uthevingsfarge 4 3 2 3 3 3" xfId="15237" xr:uid="{00000000-0005-0000-0000-0000823B0000}"/>
    <cellStyle name="20% - uthevingsfarge 4 3 2 3 3 3 2" xfId="15238" xr:uid="{00000000-0005-0000-0000-0000833B0000}"/>
    <cellStyle name="20% - uthevingsfarge 4 3 2 3 3 4" xfId="15239" xr:uid="{00000000-0005-0000-0000-0000843B0000}"/>
    <cellStyle name="20% - uthevingsfarge 4 3 2 3 4" xfId="15240" xr:uid="{00000000-0005-0000-0000-0000853B0000}"/>
    <cellStyle name="20% - uthevingsfarge 4 3 2 3 4 2" xfId="15241" xr:uid="{00000000-0005-0000-0000-0000863B0000}"/>
    <cellStyle name="20% - uthevingsfarge 4 3 2 3 4 2 2" xfId="15242" xr:uid="{00000000-0005-0000-0000-0000873B0000}"/>
    <cellStyle name="20% - uthevingsfarge 4 3 2 3 4 3" xfId="15243" xr:uid="{00000000-0005-0000-0000-0000883B0000}"/>
    <cellStyle name="20% - uthevingsfarge 4 3 2 3 5" xfId="15244" xr:uid="{00000000-0005-0000-0000-0000893B0000}"/>
    <cellStyle name="20% - uthevingsfarge 4 3 2 3 5 2" xfId="15245" xr:uid="{00000000-0005-0000-0000-00008A3B0000}"/>
    <cellStyle name="20% - uthevingsfarge 4 3 2 3 6" xfId="15246" xr:uid="{00000000-0005-0000-0000-00008B3B0000}"/>
    <cellStyle name="20% - uthevingsfarge 4 3 2 3_3. Chng in credit spreads" xfId="15247" xr:uid="{00000000-0005-0000-0000-00008C3B0000}"/>
    <cellStyle name="20% - uthevingsfarge 4 3 2 4" xfId="15248" xr:uid="{00000000-0005-0000-0000-00008D3B0000}"/>
    <cellStyle name="20% - uthevingsfarge 4 3 2 4 2" xfId="15249" xr:uid="{00000000-0005-0000-0000-00008E3B0000}"/>
    <cellStyle name="20% - uthevingsfarge 4 3 2 4 2 2" xfId="15250" xr:uid="{00000000-0005-0000-0000-00008F3B0000}"/>
    <cellStyle name="20% - uthevingsfarge 4 3 2 4 2 2 2" xfId="15251" xr:uid="{00000000-0005-0000-0000-0000903B0000}"/>
    <cellStyle name="20% - uthevingsfarge 4 3 2 4 2 2 2 2" xfId="15252" xr:uid="{00000000-0005-0000-0000-0000913B0000}"/>
    <cellStyle name="20% - uthevingsfarge 4 3 2 4 2 2 2 2 2" xfId="15253" xr:uid="{00000000-0005-0000-0000-0000923B0000}"/>
    <cellStyle name="20% - uthevingsfarge 4 3 2 4 2 2 2 3" xfId="15254" xr:uid="{00000000-0005-0000-0000-0000933B0000}"/>
    <cellStyle name="20% - uthevingsfarge 4 3 2 4 2 2 3" xfId="15255" xr:uid="{00000000-0005-0000-0000-0000943B0000}"/>
    <cellStyle name="20% - uthevingsfarge 4 3 2 4 2 2 3 2" xfId="15256" xr:uid="{00000000-0005-0000-0000-0000953B0000}"/>
    <cellStyle name="20% - uthevingsfarge 4 3 2 4 2 2 4" xfId="15257" xr:uid="{00000000-0005-0000-0000-0000963B0000}"/>
    <cellStyle name="20% - uthevingsfarge 4 3 2 4 2 3" xfId="15258" xr:uid="{00000000-0005-0000-0000-0000973B0000}"/>
    <cellStyle name="20% - uthevingsfarge 4 3 2 4 2 3 2" xfId="15259" xr:uid="{00000000-0005-0000-0000-0000983B0000}"/>
    <cellStyle name="20% - uthevingsfarge 4 3 2 4 2 3 2 2" xfId="15260" xr:uid="{00000000-0005-0000-0000-0000993B0000}"/>
    <cellStyle name="20% - uthevingsfarge 4 3 2 4 2 3 3" xfId="15261" xr:uid="{00000000-0005-0000-0000-00009A3B0000}"/>
    <cellStyle name="20% - uthevingsfarge 4 3 2 4 2 4" xfId="15262" xr:uid="{00000000-0005-0000-0000-00009B3B0000}"/>
    <cellStyle name="20% - uthevingsfarge 4 3 2 4 2 4 2" xfId="15263" xr:uid="{00000000-0005-0000-0000-00009C3B0000}"/>
    <cellStyle name="20% - uthevingsfarge 4 3 2 4 2 5" xfId="15264" xr:uid="{00000000-0005-0000-0000-00009D3B0000}"/>
    <cellStyle name="20% - uthevingsfarge 4 3 2 4 2_Innskuddsdekning" xfId="15265" xr:uid="{00000000-0005-0000-0000-00009E3B0000}"/>
    <cellStyle name="20% - uthevingsfarge 4 3 2 4 3" xfId="15266" xr:uid="{00000000-0005-0000-0000-00009F3B0000}"/>
    <cellStyle name="20% - uthevingsfarge 4 3 2 4 3 2" xfId="15267" xr:uid="{00000000-0005-0000-0000-0000A03B0000}"/>
    <cellStyle name="20% - uthevingsfarge 4 3 2 4 3 2 2" xfId="15268" xr:uid="{00000000-0005-0000-0000-0000A13B0000}"/>
    <cellStyle name="20% - uthevingsfarge 4 3 2 4 3 2 2 2" xfId="15269" xr:uid="{00000000-0005-0000-0000-0000A23B0000}"/>
    <cellStyle name="20% - uthevingsfarge 4 3 2 4 3 2 3" xfId="15270" xr:uid="{00000000-0005-0000-0000-0000A33B0000}"/>
    <cellStyle name="20% - uthevingsfarge 4 3 2 4 3 3" xfId="15271" xr:uid="{00000000-0005-0000-0000-0000A43B0000}"/>
    <cellStyle name="20% - uthevingsfarge 4 3 2 4 3 3 2" xfId="15272" xr:uid="{00000000-0005-0000-0000-0000A53B0000}"/>
    <cellStyle name="20% - uthevingsfarge 4 3 2 4 3 4" xfId="15273" xr:uid="{00000000-0005-0000-0000-0000A63B0000}"/>
    <cellStyle name="20% - uthevingsfarge 4 3 2 4 4" xfId="15274" xr:uid="{00000000-0005-0000-0000-0000A73B0000}"/>
    <cellStyle name="20% - uthevingsfarge 4 3 2 4 4 2" xfId="15275" xr:uid="{00000000-0005-0000-0000-0000A83B0000}"/>
    <cellStyle name="20% - uthevingsfarge 4 3 2 4 4 2 2" xfId="15276" xr:uid="{00000000-0005-0000-0000-0000A93B0000}"/>
    <cellStyle name="20% - uthevingsfarge 4 3 2 4 4 3" xfId="15277" xr:uid="{00000000-0005-0000-0000-0000AA3B0000}"/>
    <cellStyle name="20% - uthevingsfarge 4 3 2 4 5" xfId="15278" xr:uid="{00000000-0005-0000-0000-0000AB3B0000}"/>
    <cellStyle name="20% - uthevingsfarge 4 3 2 4 5 2" xfId="15279" xr:uid="{00000000-0005-0000-0000-0000AC3B0000}"/>
    <cellStyle name="20% - uthevingsfarge 4 3 2 4 6" xfId="15280" xr:uid="{00000000-0005-0000-0000-0000AD3B0000}"/>
    <cellStyle name="20% - uthevingsfarge 4 3 2 4_3. Chng in credit spreads" xfId="15281" xr:uid="{00000000-0005-0000-0000-0000AE3B0000}"/>
    <cellStyle name="20% - uthevingsfarge 4 3 2 5" xfId="15282" xr:uid="{00000000-0005-0000-0000-0000AF3B0000}"/>
    <cellStyle name="20% - uthevingsfarge 4 3 2 5 2" xfId="15283" xr:uid="{00000000-0005-0000-0000-0000B03B0000}"/>
    <cellStyle name="20% - uthevingsfarge 4 3 2 5 2 2" xfId="15284" xr:uid="{00000000-0005-0000-0000-0000B13B0000}"/>
    <cellStyle name="20% - uthevingsfarge 4 3 2 5 2 2 2" xfId="15285" xr:uid="{00000000-0005-0000-0000-0000B23B0000}"/>
    <cellStyle name="20% - uthevingsfarge 4 3 2 5 2 2 2 2" xfId="15286" xr:uid="{00000000-0005-0000-0000-0000B33B0000}"/>
    <cellStyle name="20% - uthevingsfarge 4 3 2 5 2 2 3" xfId="15287" xr:uid="{00000000-0005-0000-0000-0000B43B0000}"/>
    <cellStyle name="20% - uthevingsfarge 4 3 2 5 2 3" xfId="15288" xr:uid="{00000000-0005-0000-0000-0000B53B0000}"/>
    <cellStyle name="20% - uthevingsfarge 4 3 2 5 2 3 2" xfId="15289" xr:uid="{00000000-0005-0000-0000-0000B63B0000}"/>
    <cellStyle name="20% - uthevingsfarge 4 3 2 5 2 4" xfId="15290" xr:uid="{00000000-0005-0000-0000-0000B73B0000}"/>
    <cellStyle name="20% - uthevingsfarge 4 3 2 5 3" xfId="15291" xr:uid="{00000000-0005-0000-0000-0000B83B0000}"/>
    <cellStyle name="20% - uthevingsfarge 4 3 2 5 3 2" xfId="15292" xr:uid="{00000000-0005-0000-0000-0000B93B0000}"/>
    <cellStyle name="20% - uthevingsfarge 4 3 2 5 3 2 2" xfId="15293" xr:uid="{00000000-0005-0000-0000-0000BA3B0000}"/>
    <cellStyle name="20% - uthevingsfarge 4 3 2 5 3 3" xfId="15294" xr:uid="{00000000-0005-0000-0000-0000BB3B0000}"/>
    <cellStyle name="20% - uthevingsfarge 4 3 2 5 4" xfId="15295" xr:uid="{00000000-0005-0000-0000-0000BC3B0000}"/>
    <cellStyle name="20% - uthevingsfarge 4 3 2 5 4 2" xfId="15296" xr:uid="{00000000-0005-0000-0000-0000BD3B0000}"/>
    <cellStyle name="20% - uthevingsfarge 4 3 2 5 5" xfId="15297" xr:uid="{00000000-0005-0000-0000-0000BE3B0000}"/>
    <cellStyle name="20% - uthevingsfarge 4 3 2 5_Innskuddsdekning" xfId="15298" xr:uid="{00000000-0005-0000-0000-0000BF3B0000}"/>
    <cellStyle name="20% - uthevingsfarge 4 3 2 6" xfId="15299" xr:uid="{00000000-0005-0000-0000-0000C03B0000}"/>
    <cellStyle name="20% - uthevingsfarge 4 3 2 6 2" xfId="15300" xr:uid="{00000000-0005-0000-0000-0000C13B0000}"/>
    <cellStyle name="20% - uthevingsfarge 4 3 2 6 2 2" xfId="15301" xr:uid="{00000000-0005-0000-0000-0000C23B0000}"/>
    <cellStyle name="20% - uthevingsfarge 4 3 2 6 2 2 2" xfId="15302" xr:uid="{00000000-0005-0000-0000-0000C33B0000}"/>
    <cellStyle name="20% - uthevingsfarge 4 3 2 6 2 3" xfId="15303" xr:uid="{00000000-0005-0000-0000-0000C43B0000}"/>
    <cellStyle name="20% - uthevingsfarge 4 3 2 6 3" xfId="15304" xr:uid="{00000000-0005-0000-0000-0000C53B0000}"/>
    <cellStyle name="20% - uthevingsfarge 4 3 2 6 3 2" xfId="15305" xr:uid="{00000000-0005-0000-0000-0000C63B0000}"/>
    <cellStyle name="20% - uthevingsfarge 4 3 2 6 4" xfId="15306" xr:uid="{00000000-0005-0000-0000-0000C73B0000}"/>
    <cellStyle name="20% - uthevingsfarge 4 3 2 7" xfId="15307" xr:uid="{00000000-0005-0000-0000-0000C83B0000}"/>
    <cellStyle name="20% - uthevingsfarge 4 3 2 7 2" xfId="15308" xr:uid="{00000000-0005-0000-0000-0000C93B0000}"/>
    <cellStyle name="20% - uthevingsfarge 4 3 2 7 2 2" xfId="15309" xr:uid="{00000000-0005-0000-0000-0000CA3B0000}"/>
    <cellStyle name="20% - uthevingsfarge 4 3 2 7 3" xfId="15310" xr:uid="{00000000-0005-0000-0000-0000CB3B0000}"/>
    <cellStyle name="20% - uthevingsfarge 4 3 2 8" xfId="15311" xr:uid="{00000000-0005-0000-0000-0000CC3B0000}"/>
    <cellStyle name="20% - uthevingsfarge 4 3 2 8 2" xfId="15312" xr:uid="{00000000-0005-0000-0000-0000CD3B0000}"/>
    <cellStyle name="20% - uthevingsfarge 4 3 2 9" xfId="15313" xr:uid="{00000000-0005-0000-0000-0000CE3B0000}"/>
    <cellStyle name="20% - uthevingsfarge 4 3 2_3. Chng in credit spreads" xfId="15314" xr:uid="{00000000-0005-0000-0000-0000CF3B0000}"/>
    <cellStyle name="20% - uthevingsfarge 4 3 3" xfId="15315" xr:uid="{00000000-0005-0000-0000-0000D03B0000}"/>
    <cellStyle name="20% - uthevingsfarge 4 3 3 10" xfId="15316" xr:uid="{00000000-0005-0000-0000-0000D13B0000}"/>
    <cellStyle name="20% - uthevingsfarge 4 3 3 11" xfId="15317" xr:uid="{00000000-0005-0000-0000-0000D23B0000}"/>
    <cellStyle name="20% - uthevingsfarge 4 3 3 2" xfId="15318" xr:uid="{00000000-0005-0000-0000-0000D33B0000}"/>
    <cellStyle name="20% - uthevingsfarge 4 3 3 2 2" xfId="15319" xr:uid="{00000000-0005-0000-0000-0000D43B0000}"/>
    <cellStyle name="20% - uthevingsfarge 4 3 3 2 2 2" xfId="15320" xr:uid="{00000000-0005-0000-0000-0000D53B0000}"/>
    <cellStyle name="20% - uthevingsfarge 4 3 3 2 2 2 2" xfId="15321" xr:uid="{00000000-0005-0000-0000-0000D63B0000}"/>
    <cellStyle name="20% - uthevingsfarge 4 3 3 2 2 2 2 2" xfId="15322" xr:uid="{00000000-0005-0000-0000-0000D73B0000}"/>
    <cellStyle name="20% - uthevingsfarge 4 3 3 2 2 2 2 2 2" xfId="15323" xr:uid="{00000000-0005-0000-0000-0000D83B0000}"/>
    <cellStyle name="20% - uthevingsfarge 4 3 3 2 2 2 2 2 2 2" xfId="15324" xr:uid="{00000000-0005-0000-0000-0000D93B0000}"/>
    <cellStyle name="20% - uthevingsfarge 4 3 3 2 2 2 2 2 3" xfId="15325" xr:uid="{00000000-0005-0000-0000-0000DA3B0000}"/>
    <cellStyle name="20% - uthevingsfarge 4 3 3 2 2 2 2 3" xfId="15326" xr:uid="{00000000-0005-0000-0000-0000DB3B0000}"/>
    <cellStyle name="20% - uthevingsfarge 4 3 3 2 2 2 2 3 2" xfId="15327" xr:uid="{00000000-0005-0000-0000-0000DC3B0000}"/>
    <cellStyle name="20% - uthevingsfarge 4 3 3 2 2 2 2 4" xfId="15328" xr:uid="{00000000-0005-0000-0000-0000DD3B0000}"/>
    <cellStyle name="20% - uthevingsfarge 4 3 3 2 2 2 3" xfId="15329" xr:uid="{00000000-0005-0000-0000-0000DE3B0000}"/>
    <cellStyle name="20% - uthevingsfarge 4 3 3 2 2 2 3 2" xfId="15330" xr:uid="{00000000-0005-0000-0000-0000DF3B0000}"/>
    <cellStyle name="20% - uthevingsfarge 4 3 3 2 2 2 3 2 2" xfId="15331" xr:uid="{00000000-0005-0000-0000-0000E03B0000}"/>
    <cellStyle name="20% - uthevingsfarge 4 3 3 2 2 2 3 3" xfId="15332" xr:uid="{00000000-0005-0000-0000-0000E13B0000}"/>
    <cellStyle name="20% - uthevingsfarge 4 3 3 2 2 2 4" xfId="15333" xr:uid="{00000000-0005-0000-0000-0000E23B0000}"/>
    <cellStyle name="20% - uthevingsfarge 4 3 3 2 2 2 4 2" xfId="15334" xr:uid="{00000000-0005-0000-0000-0000E33B0000}"/>
    <cellStyle name="20% - uthevingsfarge 4 3 3 2 2 2 5" xfId="15335" xr:uid="{00000000-0005-0000-0000-0000E43B0000}"/>
    <cellStyle name="20% - uthevingsfarge 4 3 3 2 2 2_Innskuddsdekning" xfId="15336" xr:uid="{00000000-0005-0000-0000-0000E53B0000}"/>
    <cellStyle name="20% - uthevingsfarge 4 3 3 2 2 3" xfId="15337" xr:uid="{00000000-0005-0000-0000-0000E63B0000}"/>
    <cellStyle name="20% - uthevingsfarge 4 3 3 2 2 3 2" xfId="15338" xr:uid="{00000000-0005-0000-0000-0000E73B0000}"/>
    <cellStyle name="20% - uthevingsfarge 4 3 3 2 2 3 2 2" xfId="15339" xr:uid="{00000000-0005-0000-0000-0000E83B0000}"/>
    <cellStyle name="20% - uthevingsfarge 4 3 3 2 2 3 2 2 2" xfId="15340" xr:uid="{00000000-0005-0000-0000-0000E93B0000}"/>
    <cellStyle name="20% - uthevingsfarge 4 3 3 2 2 3 2 3" xfId="15341" xr:uid="{00000000-0005-0000-0000-0000EA3B0000}"/>
    <cellStyle name="20% - uthevingsfarge 4 3 3 2 2 3 3" xfId="15342" xr:uid="{00000000-0005-0000-0000-0000EB3B0000}"/>
    <cellStyle name="20% - uthevingsfarge 4 3 3 2 2 3 3 2" xfId="15343" xr:uid="{00000000-0005-0000-0000-0000EC3B0000}"/>
    <cellStyle name="20% - uthevingsfarge 4 3 3 2 2 3 4" xfId="15344" xr:uid="{00000000-0005-0000-0000-0000ED3B0000}"/>
    <cellStyle name="20% - uthevingsfarge 4 3 3 2 2 4" xfId="15345" xr:uid="{00000000-0005-0000-0000-0000EE3B0000}"/>
    <cellStyle name="20% - uthevingsfarge 4 3 3 2 2 4 2" xfId="15346" xr:uid="{00000000-0005-0000-0000-0000EF3B0000}"/>
    <cellStyle name="20% - uthevingsfarge 4 3 3 2 2 4 2 2" xfId="15347" xr:uid="{00000000-0005-0000-0000-0000F03B0000}"/>
    <cellStyle name="20% - uthevingsfarge 4 3 3 2 2 4 3" xfId="15348" xr:uid="{00000000-0005-0000-0000-0000F13B0000}"/>
    <cellStyle name="20% - uthevingsfarge 4 3 3 2 2 5" xfId="15349" xr:uid="{00000000-0005-0000-0000-0000F23B0000}"/>
    <cellStyle name="20% - uthevingsfarge 4 3 3 2 2 5 2" xfId="15350" xr:uid="{00000000-0005-0000-0000-0000F33B0000}"/>
    <cellStyle name="20% - uthevingsfarge 4 3 3 2 2 6" xfId="15351" xr:uid="{00000000-0005-0000-0000-0000F43B0000}"/>
    <cellStyle name="20% - uthevingsfarge 4 3 3 2 2_3. Chng in credit spreads" xfId="15352" xr:uid="{00000000-0005-0000-0000-0000F53B0000}"/>
    <cellStyle name="20% - uthevingsfarge 4 3 3 2 3" xfId="15353" xr:uid="{00000000-0005-0000-0000-0000F63B0000}"/>
    <cellStyle name="20% - uthevingsfarge 4 3 3 2 3 2" xfId="15354" xr:uid="{00000000-0005-0000-0000-0000F73B0000}"/>
    <cellStyle name="20% - uthevingsfarge 4 3 3 2 3 2 2" xfId="15355" xr:uid="{00000000-0005-0000-0000-0000F83B0000}"/>
    <cellStyle name="20% - uthevingsfarge 4 3 3 2 3 2 2 2" xfId="15356" xr:uid="{00000000-0005-0000-0000-0000F93B0000}"/>
    <cellStyle name="20% - uthevingsfarge 4 3 3 2 3 2 2 2 2" xfId="15357" xr:uid="{00000000-0005-0000-0000-0000FA3B0000}"/>
    <cellStyle name="20% - uthevingsfarge 4 3 3 2 3 2 2 2 2 2" xfId="15358" xr:uid="{00000000-0005-0000-0000-0000FB3B0000}"/>
    <cellStyle name="20% - uthevingsfarge 4 3 3 2 3 2 2 2 3" xfId="15359" xr:uid="{00000000-0005-0000-0000-0000FC3B0000}"/>
    <cellStyle name="20% - uthevingsfarge 4 3 3 2 3 2 2 3" xfId="15360" xr:uid="{00000000-0005-0000-0000-0000FD3B0000}"/>
    <cellStyle name="20% - uthevingsfarge 4 3 3 2 3 2 2 3 2" xfId="15361" xr:uid="{00000000-0005-0000-0000-0000FE3B0000}"/>
    <cellStyle name="20% - uthevingsfarge 4 3 3 2 3 2 2 4" xfId="15362" xr:uid="{00000000-0005-0000-0000-0000FF3B0000}"/>
    <cellStyle name="20% - uthevingsfarge 4 3 3 2 3 2 3" xfId="15363" xr:uid="{00000000-0005-0000-0000-0000003C0000}"/>
    <cellStyle name="20% - uthevingsfarge 4 3 3 2 3 2 3 2" xfId="15364" xr:uid="{00000000-0005-0000-0000-0000013C0000}"/>
    <cellStyle name="20% - uthevingsfarge 4 3 3 2 3 2 3 2 2" xfId="15365" xr:uid="{00000000-0005-0000-0000-0000023C0000}"/>
    <cellStyle name="20% - uthevingsfarge 4 3 3 2 3 2 3 3" xfId="15366" xr:uid="{00000000-0005-0000-0000-0000033C0000}"/>
    <cellStyle name="20% - uthevingsfarge 4 3 3 2 3 2 4" xfId="15367" xr:uid="{00000000-0005-0000-0000-0000043C0000}"/>
    <cellStyle name="20% - uthevingsfarge 4 3 3 2 3 2 4 2" xfId="15368" xr:uid="{00000000-0005-0000-0000-0000053C0000}"/>
    <cellStyle name="20% - uthevingsfarge 4 3 3 2 3 2 5" xfId="15369" xr:uid="{00000000-0005-0000-0000-0000063C0000}"/>
    <cellStyle name="20% - uthevingsfarge 4 3 3 2 3 2_Innskuddsdekning" xfId="15370" xr:uid="{00000000-0005-0000-0000-0000073C0000}"/>
    <cellStyle name="20% - uthevingsfarge 4 3 3 2 3 3" xfId="15371" xr:uid="{00000000-0005-0000-0000-0000083C0000}"/>
    <cellStyle name="20% - uthevingsfarge 4 3 3 2 3 3 2" xfId="15372" xr:uid="{00000000-0005-0000-0000-0000093C0000}"/>
    <cellStyle name="20% - uthevingsfarge 4 3 3 2 3 3 2 2" xfId="15373" xr:uid="{00000000-0005-0000-0000-00000A3C0000}"/>
    <cellStyle name="20% - uthevingsfarge 4 3 3 2 3 3 2 2 2" xfId="15374" xr:uid="{00000000-0005-0000-0000-00000B3C0000}"/>
    <cellStyle name="20% - uthevingsfarge 4 3 3 2 3 3 2 3" xfId="15375" xr:uid="{00000000-0005-0000-0000-00000C3C0000}"/>
    <cellStyle name="20% - uthevingsfarge 4 3 3 2 3 3 3" xfId="15376" xr:uid="{00000000-0005-0000-0000-00000D3C0000}"/>
    <cellStyle name="20% - uthevingsfarge 4 3 3 2 3 3 3 2" xfId="15377" xr:uid="{00000000-0005-0000-0000-00000E3C0000}"/>
    <cellStyle name="20% - uthevingsfarge 4 3 3 2 3 3 4" xfId="15378" xr:uid="{00000000-0005-0000-0000-00000F3C0000}"/>
    <cellStyle name="20% - uthevingsfarge 4 3 3 2 3 4" xfId="15379" xr:uid="{00000000-0005-0000-0000-0000103C0000}"/>
    <cellStyle name="20% - uthevingsfarge 4 3 3 2 3 4 2" xfId="15380" xr:uid="{00000000-0005-0000-0000-0000113C0000}"/>
    <cellStyle name="20% - uthevingsfarge 4 3 3 2 3 4 2 2" xfId="15381" xr:uid="{00000000-0005-0000-0000-0000123C0000}"/>
    <cellStyle name="20% - uthevingsfarge 4 3 3 2 3 4 3" xfId="15382" xr:uid="{00000000-0005-0000-0000-0000133C0000}"/>
    <cellStyle name="20% - uthevingsfarge 4 3 3 2 3 5" xfId="15383" xr:uid="{00000000-0005-0000-0000-0000143C0000}"/>
    <cellStyle name="20% - uthevingsfarge 4 3 3 2 3 5 2" xfId="15384" xr:uid="{00000000-0005-0000-0000-0000153C0000}"/>
    <cellStyle name="20% - uthevingsfarge 4 3 3 2 3 6" xfId="15385" xr:uid="{00000000-0005-0000-0000-0000163C0000}"/>
    <cellStyle name="20% - uthevingsfarge 4 3 3 2 3_3. Chng in credit spreads" xfId="15386" xr:uid="{00000000-0005-0000-0000-0000173C0000}"/>
    <cellStyle name="20% - uthevingsfarge 4 3 3 2 4" xfId="15387" xr:uid="{00000000-0005-0000-0000-0000183C0000}"/>
    <cellStyle name="20% - uthevingsfarge 4 3 3 2 4 2" xfId="15388" xr:uid="{00000000-0005-0000-0000-0000193C0000}"/>
    <cellStyle name="20% - uthevingsfarge 4 3 3 2 4 2 2" xfId="15389" xr:uid="{00000000-0005-0000-0000-00001A3C0000}"/>
    <cellStyle name="20% - uthevingsfarge 4 3 3 2 4 2 2 2" xfId="15390" xr:uid="{00000000-0005-0000-0000-00001B3C0000}"/>
    <cellStyle name="20% - uthevingsfarge 4 3 3 2 4 2 2 2 2" xfId="15391" xr:uid="{00000000-0005-0000-0000-00001C3C0000}"/>
    <cellStyle name="20% - uthevingsfarge 4 3 3 2 4 2 2 3" xfId="15392" xr:uid="{00000000-0005-0000-0000-00001D3C0000}"/>
    <cellStyle name="20% - uthevingsfarge 4 3 3 2 4 2 3" xfId="15393" xr:uid="{00000000-0005-0000-0000-00001E3C0000}"/>
    <cellStyle name="20% - uthevingsfarge 4 3 3 2 4 2 3 2" xfId="15394" xr:uid="{00000000-0005-0000-0000-00001F3C0000}"/>
    <cellStyle name="20% - uthevingsfarge 4 3 3 2 4 2 4" xfId="15395" xr:uid="{00000000-0005-0000-0000-0000203C0000}"/>
    <cellStyle name="20% - uthevingsfarge 4 3 3 2 4 3" xfId="15396" xr:uid="{00000000-0005-0000-0000-0000213C0000}"/>
    <cellStyle name="20% - uthevingsfarge 4 3 3 2 4 3 2" xfId="15397" xr:uid="{00000000-0005-0000-0000-0000223C0000}"/>
    <cellStyle name="20% - uthevingsfarge 4 3 3 2 4 3 2 2" xfId="15398" xr:uid="{00000000-0005-0000-0000-0000233C0000}"/>
    <cellStyle name="20% - uthevingsfarge 4 3 3 2 4 3 3" xfId="15399" xr:uid="{00000000-0005-0000-0000-0000243C0000}"/>
    <cellStyle name="20% - uthevingsfarge 4 3 3 2 4 4" xfId="15400" xr:uid="{00000000-0005-0000-0000-0000253C0000}"/>
    <cellStyle name="20% - uthevingsfarge 4 3 3 2 4 4 2" xfId="15401" xr:uid="{00000000-0005-0000-0000-0000263C0000}"/>
    <cellStyle name="20% - uthevingsfarge 4 3 3 2 4 5" xfId="15402" xr:uid="{00000000-0005-0000-0000-0000273C0000}"/>
    <cellStyle name="20% - uthevingsfarge 4 3 3 2 4_Innskuddsdekning" xfId="15403" xr:uid="{00000000-0005-0000-0000-0000283C0000}"/>
    <cellStyle name="20% - uthevingsfarge 4 3 3 2 5" xfId="15404" xr:uid="{00000000-0005-0000-0000-0000293C0000}"/>
    <cellStyle name="20% - uthevingsfarge 4 3 3 2 5 2" xfId="15405" xr:uid="{00000000-0005-0000-0000-00002A3C0000}"/>
    <cellStyle name="20% - uthevingsfarge 4 3 3 2 5 2 2" xfId="15406" xr:uid="{00000000-0005-0000-0000-00002B3C0000}"/>
    <cellStyle name="20% - uthevingsfarge 4 3 3 2 5 2 2 2" xfId="15407" xr:uid="{00000000-0005-0000-0000-00002C3C0000}"/>
    <cellStyle name="20% - uthevingsfarge 4 3 3 2 5 2 3" xfId="15408" xr:uid="{00000000-0005-0000-0000-00002D3C0000}"/>
    <cellStyle name="20% - uthevingsfarge 4 3 3 2 5 3" xfId="15409" xr:uid="{00000000-0005-0000-0000-00002E3C0000}"/>
    <cellStyle name="20% - uthevingsfarge 4 3 3 2 5 3 2" xfId="15410" xr:uid="{00000000-0005-0000-0000-00002F3C0000}"/>
    <cellStyle name="20% - uthevingsfarge 4 3 3 2 5 4" xfId="15411" xr:uid="{00000000-0005-0000-0000-0000303C0000}"/>
    <cellStyle name="20% - uthevingsfarge 4 3 3 2 6" xfId="15412" xr:uid="{00000000-0005-0000-0000-0000313C0000}"/>
    <cellStyle name="20% - uthevingsfarge 4 3 3 2 6 2" xfId="15413" xr:uid="{00000000-0005-0000-0000-0000323C0000}"/>
    <cellStyle name="20% - uthevingsfarge 4 3 3 2 6 2 2" xfId="15414" xr:uid="{00000000-0005-0000-0000-0000333C0000}"/>
    <cellStyle name="20% - uthevingsfarge 4 3 3 2 6 3" xfId="15415" xr:uid="{00000000-0005-0000-0000-0000343C0000}"/>
    <cellStyle name="20% - uthevingsfarge 4 3 3 2 7" xfId="15416" xr:uid="{00000000-0005-0000-0000-0000353C0000}"/>
    <cellStyle name="20% - uthevingsfarge 4 3 3 2 7 2" xfId="15417" xr:uid="{00000000-0005-0000-0000-0000363C0000}"/>
    <cellStyle name="20% - uthevingsfarge 4 3 3 2 8" xfId="15418" xr:uid="{00000000-0005-0000-0000-0000373C0000}"/>
    <cellStyle name="20% - uthevingsfarge 4 3 3 2_3. Chng in credit spreads" xfId="15419" xr:uid="{00000000-0005-0000-0000-0000383C0000}"/>
    <cellStyle name="20% - uthevingsfarge 4 3 3 3" xfId="15420" xr:uid="{00000000-0005-0000-0000-0000393C0000}"/>
    <cellStyle name="20% - uthevingsfarge 4 3 3 3 2" xfId="15421" xr:uid="{00000000-0005-0000-0000-00003A3C0000}"/>
    <cellStyle name="20% - uthevingsfarge 4 3 3 3 2 2" xfId="15422" xr:uid="{00000000-0005-0000-0000-00003B3C0000}"/>
    <cellStyle name="20% - uthevingsfarge 4 3 3 3 2 2 2" xfId="15423" xr:uid="{00000000-0005-0000-0000-00003C3C0000}"/>
    <cellStyle name="20% - uthevingsfarge 4 3 3 3 2 2 2 2" xfId="15424" xr:uid="{00000000-0005-0000-0000-00003D3C0000}"/>
    <cellStyle name="20% - uthevingsfarge 4 3 3 3 2 2 2 2 2" xfId="15425" xr:uid="{00000000-0005-0000-0000-00003E3C0000}"/>
    <cellStyle name="20% - uthevingsfarge 4 3 3 3 2 2 2 3" xfId="15426" xr:uid="{00000000-0005-0000-0000-00003F3C0000}"/>
    <cellStyle name="20% - uthevingsfarge 4 3 3 3 2 2 3" xfId="15427" xr:uid="{00000000-0005-0000-0000-0000403C0000}"/>
    <cellStyle name="20% - uthevingsfarge 4 3 3 3 2 2 3 2" xfId="15428" xr:uid="{00000000-0005-0000-0000-0000413C0000}"/>
    <cellStyle name="20% - uthevingsfarge 4 3 3 3 2 2 4" xfId="15429" xr:uid="{00000000-0005-0000-0000-0000423C0000}"/>
    <cellStyle name="20% - uthevingsfarge 4 3 3 3 2 3" xfId="15430" xr:uid="{00000000-0005-0000-0000-0000433C0000}"/>
    <cellStyle name="20% - uthevingsfarge 4 3 3 3 2 3 2" xfId="15431" xr:uid="{00000000-0005-0000-0000-0000443C0000}"/>
    <cellStyle name="20% - uthevingsfarge 4 3 3 3 2 3 2 2" xfId="15432" xr:uid="{00000000-0005-0000-0000-0000453C0000}"/>
    <cellStyle name="20% - uthevingsfarge 4 3 3 3 2 3 3" xfId="15433" xr:uid="{00000000-0005-0000-0000-0000463C0000}"/>
    <cellStyle name="20% - uthevingsfarge 4 3 3 3 2 4" xfId="15434" xr:uid="{00000000-0005-0000-0000-0000473C0000}"/>
    <cellStyle name="20% - uthevingsfarge 4 3 3 3 2 4 2" xfId="15435" xr:uid="{00000000-0005-0000-0000-0000483C0000}"/>
    <cellStyle name="20% - uthevingsfarge 4 3 3 3 2 5" xfId="15436" xr:uid="{00000000-0005-0000-0000-0000493C0000}"/>
    <cellStyle name="20% - uthevingsfarge 4 3 3 3 2_Innskuddsdekning" xfId="15437" xr:uid="{00000000-0005-0000-0000-00004A3C0000}"/>
    <cellStyle name="20% - uthevingsfarge 4 3 3 3 3" xfId="15438" xr:uid="{00000000-0005-0000-0000-00004B3C0000}"/>
    <cellStyle name="20% - uthevingsfarge 4 3 3 3 3 2" xfId="15439" xr:uid="{00000000-0005-0000-0000-00004C3C0000}"/>
    <cellStyle name="20% - uthevingsfarge 4 3 3 3 3 2 2" xfId="15440" xr:uid="{00000000-0005-0000-0000-00004D3C0000}"/>
    <cellStyle name="20% - uthevingsfarge 4 3 3 3 3 2 2 2" xfId="15441" xr:uid="{00000000-0005-0000-0000-00004E3C0000}"/>
    <cellStyle name="20% - uthevingsfarge 4 3 3 3 3 2 3" xfId="15442" xr:uid="{00000000-0005-0000-0000-00004F3C0000}"/>
    <cellStyle name="20% - uthevingsfarge 4 3 3 3 3 3" xfId="15443" xr:uid="{00000000-0005-0000-0000-0000503C0000}"/>
    <cellStyle name="20% - uthevingsfarge 4 3 3 3 3 3 2" xfId="15444" xr:uid="{00000000-0005-0000-0000-0000513C0000}"/>
    <cellStyle name="20% - uthevingsfarge 4 3 3 3 3 4" xfId="15445" xr:uid="{00000000-0005-0000-0000-0000523C0000}"/>
    <cellStyle name="20% - uthevingsfarge 4 3 3 3 4" xfId="15446" xr:uid="{00000000-0005-0000-0000-0000533C0000}"/>
    <cellStyle name="20% - uthevingsfarge 4 3 3 3 4 2" xfId="15447" xr:uid="{00000000-0005-0000-0000-0000543C0000}"/>
    <cellStyle name="20% - uthevingsfarge 4 3 3 3 4 2 2" xfId="15448" xr:uid="{00000000-0005-0000-0000-0000553C0000}"/>
    <cellStyle name="20% - uthevingsfarge 4 3 3 3 4 3" xfId="15449" xr:uid="{00000000-0005-0000-0000-0000563C0000}"/>
    <cellStyle name="20% - uthevingsfarge 4 3 3 3 5" xfId="15450" xr:uid="{00000000-0005-0000-0000-0000573C0000}"/>
    <cellStyle name="20% - uthevingsfarge 4 3 3 3 5 2" xfId="15451" xr:uid="{00000000-0005-0000-0000-0000583C0000}"/>
    <cellStyle name="20% - uthevingsfarge 4 3 3 3 6" xfId="15452" xr:uid="{00000000-0005-0000-0000-0000593C0000}"/>
    <cellStyle name="20% - uthevingsfarge 4 3 3 3_3. Chng in credit spreads" xfId="15453" xr:uid="{00000000-0005-0000-0000-00005A3C0000}"/>
    <cellStyle name="20% - uthevingsfarge 4 3 3 4" xfId="15454" xr:uid="{00000000-0005-0000-0000-00005B3C0000}"/>
    <cellStyle name="20% - uthevingsfarge 4 3 3 4 2" xfId="15455" xr:uid="{00000000-0005-0000-0000-00005C3C0000}"/>
    <cellStyle name="20% - uthevingsfarge 4 3 3 4 2 2" xfId="15456" xr:uid="{00000000-0005-0000-0000-00005D3C0000}"/>
    <cellStyle name="20% - uthevingsfarge 4 3 3 4 2 2 2" xfId="15457" xr:uid="{00000000-0005-0000-0000-00005E3C0000}"/>
    <cellStyle name="20% - uthevingsfarge 4 3 3 4 2 2 2 2" xfId="15458" xr:uid="{00000000-0005-0000-0000-00005F3C0000}"/>
    <cellStyle name="20% - uthevingsfarge 4 3 3 4 2 2 2 2 2" xfId="15459" xr:uid="{00000000-0005-0000-0000-0000603C0000}"/>
    <cellStyle name="20% - uthevingsfarge 4 3 3 4 2 2 2 3" xfId="15460" xr:uid="{00000000-0005-0000-0000-0000613C0000}"/>
    <cellStyle name="20% - uthevingsfarge 4 3 3 4 2 2 3" xfId="15461" xr:uid="{00000000-0005-0000-0000-0000623C0000}"/>
    <cellStyle name="20% - uthevingsfarge 4 3 3 4 2 2 3 2" xfId="15462" xr:uid="{00000000-0005-0000-0000-0000633C0000}"/>
    <cellStyle name="20% - uthevingsfarge 4 3 3 4 2 2 4" xfId="15463" xr:uid="{00000000-0005-0000-0000-0000643C0000}"/>
    <cellStyle name="20% - uthevingsfarge 4 3 3 4 2 3" xfId="15464" xr:uid="{00000000-0005-0000-0000-0000653C0000}"/>
    <cellStyle name="20% - uthevingsfarge 4 3 3 4 2 3 2" xfId="15465" xr:uid="{00000000-0005-0000-0000-0000663C0000}"/>
    <cellStyle name="20% - uthevingsfarge 4 3 3 4 2 3 2 2" xfId="15466" xr:uid="{00000000-0005-0000-0000-0000673C0000}"/>
    <cellStyle name="20% - uthevingsfarge 4 3 3 4 2 3 3" xfId="15467" xr:uid="{00000000-0005-0000-0000-0000683C0000}"/>
    <cellStyle name="20% - uthevingsfarge 4 3 3 4 2 4" xfId="15468" xr:uid="{00000000-0005-0000-0000-0000693C0000}"/>
    <cellStyle name="20% - uthevingsfarge 4 3 3 4 2 4 2" xfId="15469" xr:uid="{00000000-0005-0000-0000-00006A3C0000}"/>
    <cellStyle name="20% - uthevingsfarge 4 3 3 4 2 5" xfId="15470" xr:uid="{00000000-0005-0000-0000-00006B3C0000}"/>
    <cellStyle name="20% - uthevingsfarge 4 3 3 4 2_Innskuddsdekning" xfId="15471" xr:uid="{00000000-0005-0000-0000-00006C3C0000}"/>
    <cellStyle name="20% - uthevingsfarge 4 3 3 4 3" xfId="15472" xr:uid="{00000000-0005-0000-0000-00006D3C0000}"/>
    <cellStyle name="20% - uthevingsfarge 4 3 3 4 3 2" xfId="15473" xr:uid="{00000000-0005-0000-0000-00006E3C0000}"/>
    <cellStyle name="20% - uthevingsfarge 4 3 3 4 3 2 2" xfId="15474" xr:uid="{00000000-0005-0000-0000-00006F3C0000}"/>
    <cellStyle name="20% - uthevingsfarge 4 3 3 4 3 2 2 2" xfId="15475" xr:uid="{00000000-0005-0000-0000-0000703C0000}"/>
    <cellStyle name="20% - uthevingsfarge 4 3 3 4 3 2 3" xfId="15476" xr:uid="{00000000-0005-0000-0000-0000713C0000}"/>
    <cellStyle name="20% - uthevingsfarge 4 3 3 4 3 3" xfId="15477" xr:uid="{00000000-0005-0000-0000-0000723C0000}"/>
    <cellStyle name="20% - uthevingsfarge 4 3 3 4 3 3 2" xfId="15478" xr:uid="{00000000-0005-0000-0000-0000733C0000}"/>
    <cellStyle name="20% - uthevingsfarge 4 3 3 4 3 4" xfId="15479" xr:uid="{00000000-0005-0000-0000-0000743C0000}"/>
    <cellStyle name="20% - uthevingsfarge 4 3 3 4 4" xfId="15480" xr:uid="{00000000-0005-0000-0000-0000753C0000}"/>
    <cellStyle name="20% - uthevingsfarge 4 3 3 4 4 2" xfId="15481" xr:uid="{00000000-0005-0000-0000-0000763C0000}"/>
    <cellStyle name="20% - uthevingsfarge 4 3 3 4 4 2 2" xfId="15482" xr:uid="{00000000-0005-0000-0000-0000773C0000}"/>
    <cellStyle name="20% - uthevingsfarge 4 3 3 4 4 3" xfId="15483" xr:uid="{00000000-0005-0000-0000-0000783C0000}"/>
    <cellStyle name="20% - uthevingsfarge 4 3 3 4 5" xfId="15484" xr:uid="{00000000-0005-0000-0000-0000793C0000}"/>
    <cellStyle name="20% - uthevingsfarge 4 3 3 4 5 2" xfId="15485" xr:uid="{00000000-0005-0000-0000-00007A3C0000}"/>
    <cellStyle name="20% - uthevingsfarge 4 3 3 4 6" xfId="15486" xr:uid="{00000000-0005-0000-0000-00007B3C0000}"/>
    <cellStyle name="20% - uthevingsfarge 4 3 3 4_3. Chng in credit spreads" xfId="15487" xr:uid="{00000000-0005-0000-0000-00007C3C0000}"/>
    <cellStyle name="20% - uthevingsfarge 4 3 3 5" xfId="15488" xr:uid="{00000000-0005-0000-0000-00007D3C0000}"/>
    <cellStyle name="20% - uthevingsfarge 4 3 3 5 2" xfId="15489" xr:uid="{00000000-0005-0000-0000-00007E3C0000}"/>
    <cellStyle name="20% - uthevingsfarge 4 3 3 5 2 2" xfId="15490" xr:uid="{00000000-0005-0000-0000-00007F3C0000}"/>
    <cellStyle name="20% - uthevingsfarge 4 3 3 5 2 2 2" xfId="15491" xr:uid="{00000000-0005-0000-0000-0000803C0000}"/>
    <cellStyle name="20% - uthevingsfarge 4 3 3 5 2 2 2 2" xfId="15492" xr:uid="{00000000-0005-0000-0000-0000813C0000}"/>
    <cellStyle name="20% - uthevingsfarge 4 3 3 5 2 2 3" xfId="15493" xr:uid="{00000000-0005-0000-0000-0000823C0000}"/>
    <cellStyle name="20% - uthevingsfarge 4 3 3 5 2 3" xfId="15494" xr:uid="{00000000-0005-0000-0000-0000833C0000}"/>
    <cellStyle name="20% - uthevingsfarge 4 3 3 5 2 3 2" xfId="15495" xr:uid="{00000000-0005-0000-0000-0000843C0000}"/>
    <cellStyle name="20% - uthevingsfarge 4 3 3 5 2 4" xfId="15496" xr:uid="{00000000-0005-0000-0000-0000853C0000}"/>
    <cellStyle name="20% - uthevingsfarge 4 3 3 5 3" xfId="15497" xr:uid="{00000000-0005-0000-0000-0000863C0000}"/>
    <cellStyle name="20% - uthevingsfarge 4 3 3 5 3 2" xfId="15498" xr:uid="{00000000-0005-0000-0000-0000873C0000}"/>
    <cellStyle name="20% - uthevingsfarge 4 3 3 5 3 2 2" xfId="15499" xr:uid="{00000000-0005-0000-0000-0000883C0000}"/>
    <cellStyle name="20% - uthevingsfarge 4 3 3 5 3 3" xfId="15500" xr:uid="{00000000-0005-0000-0000-0000893C0000}"/>
    <cellStyle name="20% - uthevingsfarge 4 3 3 5 4" xfId="15501" xr:uid="{00000000-0005-0000-0000-00008A3C0000}"/>
    <cellStyle name="20% - uthevingsfarge 4 3 3 5 4 2" xfId="15502" xr:uid="{00000000-0005-0000-0000-00008B3C0000}"/>
    <cellStyle name="20% - uthevingsfarge 4 3 3 5 5" xfId="15503" xr:uid="{00000000-0005-0000-0000-00008C3C0000}"/>
    <cellStyle name="20% - uthevingsfarge 4 3 3 5_Innskuddsdekning" xfId="15504" xr:uid="{00000000-0005-0000-0000-00008D3C0000}"/>
    <cellStyle name="20% - uthevingsfarge 4 3 3 6" xfId="15505" xr:uid="{00000000-0005-0000-0000-00008E3C0000}"/>
    <cellStyle name="20% - uthevingsfarge 4 3 3 6 2" xfId="15506" xr:uid="{00000000-0005-0000-0000-00008F3C0000}"/>
    <cellStyle name="20% - uthevingsfarge 4 3 3 6 2 2" xfId="15507" xr:uid="{00000000-0005-0000-0000-0000903C0000}"/>
    <cellStyle name="20% - uthevingsfarge 4 3 3 6 2 2 2" xfId="15508" xr:uid="{00000000-0005-0000-0000-0000913C0000}"/>
    <cellStyle name="20% - uthevingsfarge 4 3 3 6 2 3" xfId="15509" xr:uid="{00000000-0005-0000-0000-0000923C0000}"/>
    <cellStyle name="20% - uthevingsfarge 4 3 3 6 3" xfId="15510" xr:uid="{00000000-0005-0000-0000-0000933C0000}"/>
    <cellStyle name="20% - uthevingsfarge 4 3 3 6 3 2" xfId="15511" xr:uid="{00000000-0005-0000-0000-0000943C0000}"/>
    <cellStyle name="20% - uthevingsfarge 4 3 3 6 4" xfId="15512" xr:uid="{00000000-0005-0000-0000-0000953C0000}"/>
    <cellStyle name="20% - uthevingsfarge 4 3 3 7" xfId="15513" xr:uid="{00000000-0005-0000-0000-0000963C0000}"/>
    <cellStyle name="20% - uthevingsfarge 4 3 3 7 2" xfId="15514" xr:uid="{00000000-0005-0000-0000-0000973C0000}"/>
    <cellStyle name="20% - uthevingsfarge 4 3 3 7 2 2" xfId="15515" xr:uid="{00000000-0005-0000-0000-0000983C0000}"/>
    <cellStyle name="20% - uthevingsfarge 4 3 3 7 3" xfId="15516" xr:uid="{00000000-0005-0000-0000-0000993C0000}"/>
    <cellStyle name="20% - uthevingsfarge 4 3 3 8" xfId="15517" xr:uid="{00000000-0005-0000-0000-00009A3C0000}"/>
    <cellStyle name="20% - uthevingsfarge 4 3 3 8 2" xfId="15518" xr:uid="{00000000-0005-0000-0000-00009B3C0000}"/>
    <cellStyle name="20% - uthevingsfarge 4 3 3 9" xfId="15519" xr:uid="{00000000-0005-0000-0000-00009C3C0000}"/>
    <cellStyle name="20% - uthevingsfarge 4 3 3_3. Chng in credit spreads" xfId="15520" xr:uid="{00000000-0005-0000-0000-00009D3C0000}"/>
    <cellStyle name="20% - uthevingsfarge 4 3 4" xfId="15521" xr:uid="{00000000-0005-0000-0000-00009E3C0000}"/>
    <cellStyle name="20% - uthevingsfarge 4 3 4 2" xfId="15522" xr:uid="{00000000-0005-0000-0000-00009F3C0000}"/>
    <cellStyle name="20% - uthevingsfarge 4 3 4 2 2" xfId="15523" xr:uid="{00000000-0005-0000-0000-0000A03C0000}"/>
    <cellStyle name="20% - uthevingsfarge 4 3 4 2 2 2" xfId="15524" xr:uid="{00000000-0005-0000-0000-0000A13C0000}"/>
    <cellStyle name="20% - uthevingsfarge 4 3 4 2 2 2 2" xfId="15525" xr:uid="{00000000-0005-0000-0000-0000A23C0000}"/>
    <cellStyle name="20% - uthevingsfarge 4 3 4 2 2 2 2 2" xfId="15526" xr:uid="{00000000-0005-0000-0000-0000A33C0000}"/>
    <cellStyle name="20% - uthevingsfarge 4 3 4 2 2 2 2 2 2" xfId="15527" xr:uid="{00000000-0005-0000-0000-0000A43C0000}"/>
    <cellStyle name="20% - uthevingsfarge 4 3 4 2 2 2 2 3" xfId="15528" xr:uid="{00000000-0005-0000-0000-0000A53C0000}"/>
    <cellStyle name="20% - uthevingsfarge 4 3 4 2 2 2 3" xfId="15529" xr:uid="{00000000-0005-0000-0000-0000A63C0000}"/>
    <cellStyle name="20% - uthevingsfarge 4 3 4 2 2 2 3 2" xfId="15530" xr:uid="{00000000-0005-0000-0000-0000A73C0000}"/>
    <cellStyle name="20% - uthevingsfarge 4 3 4 2 2 2 4" xfId="15531" xr:uid="{00000000-0005-0000-0000-0000A83C0000}"/>
    <cellStyle name="20% - uthevingsfarge 4 3 4 2 2 3" xfId="15532" xr:uid="{00000000-0005-0000-0000-0000A93C0000}"/>
    <cellStyle name="20% - uthevingsfarge 4 3 4 2 2 3 2" xfId="15533" xr:uid="{00000000-0005-0000-0000-0000AA3C0000}"/>
    <cellStyle name="20% - uthevingsfarge 4 3 4 2 2 3 2 2" xfId="15534" xr:uid="{00000000-0005-0000-0000-0000AB3C0000}"/>
    <cellStyle name="20% - uthevingsfarge 4 3 4 2 2 3 3" xfId="15535" xr:uid="{00000000-0005-0000-0000-0000AC3C0000}"/>
    <cellStyle name="20% - uthevingsfarge 4 3 4 2 2 4" xfId="15536" xr:uid="{00000000-0005-0000-0000-0000AD3C0000}"/>
    <cellStyle name="20% - uthevingsfarge 4 3 4 2 2 4 2" xfId="15537" xr:uid="{00000000-0005-0000-0000-0000AE3C0000}"/>
    <cellStyle name="20% - uthevingsfarge 4 3 4 2 2 5" xfId="15538" xr:uid="{00000000-0005-0000-0000-0000AF3C0000}"/>
    <cellStyle name="20% - uthevingsfarge 4 3 4 2 2_Innskuddsdekning" xfId="15539" xr:uid="{00000000-0005-0000-0000-0000B03C0000}"/>
    <cellStyle name="20% - uthevingsfarge 4 3 4 2 3" xfId="15540" xr:uid="{00000000-0005-0000-0000-0000B13C0000}"/>
    <cellStyle name="20% - uthevingsfarge 4 3 4 2 3 2" xfId="15541" xr:uid="{00000000-0005-0000-0000-0000B23C0000}"/>
    <cellStyle name="20% - uthevingsfarge 4 3 4 2 3 2 2" xfId="15542" xr:uid="{00000000-0005-0000-0000-0000B33C0000}"/>
    <cellStyle name="20% - uthevingsfarge 4 3 4 2 3 2 2 2" xfId="15543" xr:uid="{00000000-0005-0000-0000-0000B43C0000}"/>
    <cellStyle name="20% - uthevingsfarge 4 3 4 2 3 2 3" xfId="15544" xr:uid="{00000000-0005-0000-0000-0000B53C0000}"/>
    <cellStyle name="20% - uthevingsfarge 4 3 4 2 3 3" xfId="15545" xr:uid="{00000000-0005-0000-0000-0000B63C0000}"/>
    <cellStyle name="20% - uthevingsfarge 4 3 4 2 3 3 2" xfId="15546" xr:uid="{00000000-0005-0000-0000-0000B73C0000}"/>
    <cellStyle name="20% - uthevingsfarge 4 3 4 2 3 4" xfId="15547" xr:uid="{00000000-0005-0000-0000-0000B83C0000}"/>
    <cellStyle name="20% - uthevingsfarge 4 3 4 2 4" xfId="15548" xr:uid="{00000000-0005-0000-0000-0000B93C0000}"/>
    <cellStyle name="20% - uthevingsfarge 4 3 4 2 4 2" xfId="15549" xr:uid="{00000000-0005-0000-0000-0000BA3C0000}"/>
    <cellStyle name="20% - uthevingsfarge 4 3 4 2 4 2 2" xfId="15550" xr:uid="{00000000-0005-0000-0000-0000BB3C0000}"/>
    <cellStyle name="20% - uthevingsfarge 4 3 4 2 4 3" xfId="15551" xr:uid="{00000000-0005-0000-0000-0000BC3C0000}"/>
    <cellStyle name="20% - uthevingsfarge 4 3 4 2 5" xfId="15552" xr:uid="{00000000-0005-0000-0000-0000BD3C0000}"/>
    <cellStyle name="20% - uthevingsfarge 4 3 4 2 5 2" xfId="15553" xr:uid="{00000000-0005-0000-0000-0000BE3C0000}"/>
    <cellStyle name="20% - uthevingsfarge 4 3 4 2 6" xfId="15554" xr:uid="{00000000-0005-0000-0000-0000BF3C0000}"/>
    <cellStyle name="20% - uthevingsfarge 4 3 4 2_3. Chng in credit spreads" xfId="15555" xr:uid="{00000000-0005-0000-0000-0000C03C0000}"/>
    <cellStyle name="20% - uthevingsfarge 4 3 4 3" xfId="15556" xr:uid="{00000000-0005-0000-0000-0000C13C0000}"/>
    <cellStyle name="20% - uthevingsfarge 4 3 4 3 2" xfId="15557" xr:uid="{00000000-0005-0000-0000-0000C23C0000}"/>
    <cellStyle name="20% - uthevingsfarge 4 3 4 3 2 2" xfId="15558" xr:uid="{00000000-0005-0000-0000-0000C33C0000}"/>
    <cellStyle name="20% - uthevingsfarge 4 3 4 3 2 2 2" xfId="15559" xr:uid="{00000000-0005-0000-0000-0000C43C0000}"/>
    <cellStyle name="20% - uthevingsfarge 4 3 4 3 2 2 2 2" xfId="15560" xr:uid="{00000000-0005-0000-0000-0000C53C0000}"/>
    <cellStyle name="20% - uthevingsfarge 4 3 4 3 2 2 2 2 2" xfId="15561" xr:uid="{00000000-0005-0000-0000-0000C63C0000}"/>
    <cellStyle name="20% - uthevingsfarge 4 3 4 3 2 2 2 3" xfId="15562" xr:uid="{00000000-0005-0000-0000-0000C73C0000}"/>
    <cellStyle name="20% - uthevingsfarge 4 3 4 3 2 2 3" xfId="15563" xr:uid="{00000000-0005-0000-0000-0000C83C0000}"/>
    <cellStyle name="20% - uthevingsfarge 4 3 4 3 2 2 3 2" xfId="15564" xr:uid="{00000000-0005-0000-0000-0000C93C0000}"/>
    <cellStyle name="20% - uthevingsfarge 4 3 4 3 2 2 4" xfId="15565" xr:uid="{00000000-0005-0000-0000-0000CA3C0000}"/>
    <cellStyle name="20% - uthevingsfarge 4 3 4 3 2 3" xfId="15566" xr:uid="{00000000-0005-0000-0000-0000CB3C0000}"/>
    <cellStyle name="20% - uthevingsfarge 4 3 4 3 2 3 2" xfId="15567" xr:uid="{00000000-0005-0000-0000-0000CC3C0000}"/>
    <cellStyle name="20% - uthevingsfarge 4 3 4 3 2 3 2 2" xfId="15568" xr:uid="{00000000-0005-0000-0000-0000CD3C0000}"/>
    <cellStyle name="20% - uthevingsfarge 4 3 4 3 2 3 3" xfId="15569" xr:uid="{00000000-0005-0000-0000-0000CE3C0000}"/>
    <cellStyle name="20% - uthevingsfarge 4 3 4 3 2 4" xfId="15570" xr:uid="{00000000-0005-0000-0000-0000CF3C0000}"/>
    <cellStyle name="20% - uthevingsfarge 4 3 4 3 2 4 2" xfId="15571" xr:uid="{00000000-0005-0000-0000-0000D03C0000}"/>
    <cellStyle name="20% - uthevingsfarge 4 3 4 3 2 5" xfId="15572" xr:uid="{00000000-0005-0000-0000-0000D13C0000}"/>
    <cellStyle name="20% - uthevingsfarge 4 3 4 3 2_Innskuddsdekning" xfId="15573" xr:uid="{00000000-0005-0000-0000-0000D23C0000}"/>
    <cellStyle name="20% - uthevingsfarge 4 3 4 3 3" xfId="15574" xr:uid="{00000000-0005-0000-0000-0000D33C0000}"/>
    <cellStyle name="20% - uthevingsfarge 4 3 4 3 3 2" xfId="15575" xr:uid="{00000000-0005-0000-0000-0000D43C0000}"/>
    <cellStyle name="20% - uthevingsfarge 4 3 4 3 3 2 2" xfId="15576" xr:uid="{00000000-0005-0000-0000-0000D53C0000}"/>
    <cellStyle name="20% - uthevingsfarge 4 3 4 3 3 2 2 2" xfId="15577" xr:uid="{00000000-0005-0000-0000-0000D63C0000}"/>
    <cellStyle name="20% - uthevingsfarge 4 3 4 3 3 2 3" xfId="15578" xr:uid="{00000000-0005-0000-0000-0000D73C0000}"/>
    <cellStyle name="20% - uthevingsfarge 4 3 4 3 3 3" xfId="15579" xr:uid="{00000000-0005-0000-0000-0000D83C0000}"/>
    <cellStyle name="20% - uthevingsfarge 4 3 4 3 3 3 2" xfId="15580" xr:uid="{00000000-0005-0000-0000-0000D93C0000}"/>
    <cellStyle name="20% - uthevingsfarge 4 3 4 3 3 4" xfId="15581" xr:uid="{00000000-0005-0000-0000-0000DA3C0000}"/>
    <cellStyle name="20% - uthevingsfarge 4 3 4 3 4" xfId="15582" xr:uid="{00000000-0005-0000-0000-0000DB3C0000}"/>
    <cellStyle name="20% - uthevingsfarge 4 3 4 3 4 2" xfId="15583" xr:uid="{00000000-0005-0000-0000-0000DC3C0000}"/>
    <cellStyle name="20% - uthevingsfarge 4 3 4 3 4 2 2" xfId="15584" xr:uid="{00000000-0005-0000-0000-0000DD3C0000}"/>
    <cellStyle name="20% - uthevingsfarge 4 3 4 3 4 3" xfId="15585" xr:uid="{00000000-0005-0000-0000-0000DE3C0000}"/>
    <cellStyle name="20% - uthevingsfarge 4 3 4 3 5" xfId="15586" xr:uid="{00000000-0005-0000-0000-0000DF3C0000}"/>
    <cellStyle name="20% - uthevingsfarge 4 3 4 3 5 2" xfId="15587" xr:uid="{00000000-0005-0000-0000-0000E03C0000}"/>
    <cellStyle name="20% - uthevingsfarge 4 3 4 3 6" xfId="15588" xr:uid="{00000000-0005-0000-0000-0000E13C0000}"/>
    <cellStyle name="20% - uthevingsfarge 4 3 4 3_3. Chng in credit spreads" xfId="15589" xr:uid="{00000000-0005-0000-0000-0000E23C0000}"/>
    <cellStyle name="20% - uthevingsfarge 4 3 4 4" xfId="15590" xr:uid="{00000000-0005-0000-0000-0000E33C0000}"/>
    <cellStyle name="20% - uthevingsfarge 4 3 4 4 2" xfId="15591" xr:uid="{00000000-0005-0000-0000-0000E43C0000}"/>
    <cellStyle name="20% - uthevingsfarge 4 3 4 4 2 2" xfId="15592" xr:uid="{00000000-0005-0000-0000-0000E53C0000}"/>
    <cellStyle name="20% - uthevingsfarge 4 3 4 4 2 2 2" xfId="15593" xr:uid="{00000000-0005-0000-0000-0000E63C0000}"/>
    <cellStyle name="20% - uthevingsfarge 4 3 4 4 2 2 2 2" xfId="15594" xr:uid="{00000000-0005-0000-0000-0000E73C0000}"/>
    <cellStyle name="20% - uthevingsfarge 4 3 4 4 2 2 3" xfId="15595" xr:uid="{00000000-0005-0000-0000-0000E83C0000}"/>
    <cellStyle name="20% - uthevingsfarge 4 3 4 4 2 3" xfId="15596" xr:uid="{00000000-0005-0000-0000-0000E93C0000}"/>
    <cellStyle name="20% - uthevingsfarge 4 3 4 4 2 3 2" xfId="15597" xr:uid="{00000000-0005-0000-0000-0000EA3C0000}"/>
    <cellStyle name="20% - uthevingsfarge 4 3 4 4 2 4" xfId="15598" xr:uid="{00000000-0005-0000-0000-0000EB3C0000}"/>
    <cellStyle name="20% - uthevingsfarge 4 3 4 4 3" xfId="15599" xr:uid="{00000000-0005-0000-0000-0000EC3C0000}"/>
    <cellStyle name="20% - uthevingsfarge 4 3 4 4 3 2" xfId="15600" xr:uid="{00000000-0005-0000-0000-0000ED3C0000}"/>
    <cellStyle name="20% - uthevingsfarge 4 3 4 4 3 2 2" xfId="15601" xr:uid="{00000000-0005-0000-0000-0000EE3C0000}"/>
    <cellStyle name="20% - uthevingsfarge 4 3 4 4 3 3" xfId="15602" xr:uid="{00000000-0005-0000-0000-0000EF3C0000}"/>
    <cellStyle name="20% - uthevingsfarge 4 3 4 4 4" xfId="15603" xr:uid="{00000000-0005-0000-0000-0000F03C0000}"/>
    <cellStyle name="20% - uthevingsfarge 4 3 4 4 4 2" xfId="15604" xr:uid="{00000000-0005-0000-0000-0000F13C0000}"/>
    <cellStyle name="20% - uthevingsfarge 4 3 4 4 5" xfId="15605" xr:uid="{00000000-0005-0000-0000-0000F23C0000}"/>
    <cellStyle name="20% - uthevingsfarge 4 3 4 4_Innskuddsdekning" xfId="15606" xr:uid="{00000000-0005-0000-0000-0000F33C0000}"/>
    <cellStyle name="20% - uthevingsfarge 4 3 4 5" xfId="15607" xr:uid="{00000000-0005-0000-0000-0000F43C0000}"/>
    <cellStyle name="20% - uthevingsfarge 4 3 4 5 2" xfId="15608" xr:uid="{00000000-0005-0000-0000-0000F53C0000}"/>
    <cellStyle name="20% - uthevingsfarge 4 3 4 5 2 2" xfId="15609" xr:uid="{00000000-0005-0000-0000-0000F63C0000}"/>
    <cellStyle name="20% - uthevingsfarge 4 3 4 5 2 2 2" xfId="15610" xr:uid="{00000000-0005-0000-0000-0000F73C0000}"/>
    <cellStyle name="20% - uthevingsfarge 4 3 4 5 2 3" xfId="15611" xr:uid="{00000000-0005-0000-0000-0000F83C0000}"/>
    <cellStyle name="20% - uthevingsfarge 4 3 4 5 3" xfId="15612" xr:uid="{00000000-0005-0000-0000-0000F93C0000}"/>
    <cellStyle name="20% - uthevingsfarge 4 3 4 5 3 2" xfId="15613" xr:uid="{00000000-0005-0000-0000-0000FA3C0000}"/>
    <cellStyle name="20% - uthevingsfarge 4 3 4 5 4" xfId="15614" xr:uid="{00000000-0005-0000-0000-0000FB3C0000}"/>
    <cellStyle name="20% - uthevingsfarge 4 3 4 6" xfId="15615" xr:uid="{00000000-0005-0000-0000-0000FC3C0000}"/>
    <cellStyle name="20% - uthevingsfarge 4 3 4 6 2" xfId="15616" xr:uid="{00000000-0005-0000-0000-0000FD3C0000}"/>
    <cellStyle name="20% - uthevingsfarge 4 3 4 6 2 2" xfId="15617" xr:uid="{00000000-0005-0000-0000-0000FE3C0000}"/>
    <cellStyle name="20% - uthevingsfarge 4 3 4 6 3" xfId="15618" xr:uid="{00000000-0005-0000-0000-0000FF3C0000}"/>
    <cellStyle name="20% - uthevingsfarge 4 3 4 7" xfId="15619" xr:uid="{00000000-0005-0000-0000-0000003D0000}"/>
    <cellStyle name="20% - uthevingsfarge 4 3 4 7 2" xfId="15620" xr:uid="{00000000-0005-0000-0000-0000013D0000}"/>
    <cellStyle name="20% - uthevingsfarge 4 3 4 8" xfId="15621" xr:uid="{00000000-0005-0000-0000-0000023D0000}"/>
    <cellStyle name="20% - uthevingsfarge 4 3 4_3. Chng in credit spreads" xfId="15622" xr:uid="{00000000-0005-0000-0000-0000033D0000}"/>
    <cellStyle name="20% - uthevingsfarge 4 3 5" xfId="15623" xr:uid="{00000000-0005-0000-0000-0000043D0000}"/>
    <cellStyle name="20% - uthevingsfarge 4 3 5 2" xfId="15624" xr:uid="{00000000-0005-0000-0000-0000053D0000}"/>
    <cellStyle name="20% - uthevingsfarge 4 3 5 2 2" xfId="15625" xr:uid="{00000000-0005-0000-0000-0000063D0000}"/>
    <cellStyle name="20% - uthevingsfarge 4 3 5 2 2 2" xfId="15626" xr:uid="{00000000-0005-0000-0000-0000073D0000}"/>
    <cellStyle name="20% - uthevingsfarge 4 3 5 2 2 2 2" xfId="15627" xr:uid="{00000000-0005-0000-0000-0000083D0000}"/>
    <cellStyle name="20% - uthevingsfarge 4 3 5 2 2 2 2 2" xfId="15628" xr:uid="{00000000-0005-0000-0000-0000093D0000}"/>
    <cellStyle name="20% - uthevingsfarge 4 3 5 2 2 2 3" xfId="15629" xr:uid="{00000000-0005-0000-0000-00000A3D0000}"/>
    <cellStyle name="20% - uthevingsfarge 4 3 5 2 2 3" xfId="15630" xr:uid="{00000000-0005-0000-0000-00000B3D0000}"/>
    <cellStyle name="20% - uthevingsfarge 4 3 5 2 2 3 2" xfId="15631" xr:uid="{00000000-0005-0000-0000-00000C3D0000}"/>
    <cellStyle name="20% - uthevingsfarge 4 3 5 2 2 4" xfId="15632" xr:uid="{00000000-0005-0000-0000-00000D3D0000}"/>
    <cellStyle name="20% - uthevingsfarge 4 3 5 2 3" xfId="15633" xr:uid="{00000000-0005-0000-0000-00000E3D0000}"/>
    <cellStyle name="20% - uthevingsfarge 4 3 5 2 3 2" xfId="15634" xr:uid="{00000000-0005-0000-0000-00000F3D0000}"/>
    <cellStyle name="20% - uthevingsfarge 4 3 5 2 3 2 2" xfId="15635" xr:uid="{00000000-0005-0000-0000-0000103D0000}"/>
    <cellStyle name="20% - uthevingsfarge 4 3 5 2 3 3" xfId="15636" xr:uid="{00000000-0005-0000-0000-0000113D0000}"/>
    <cellStyle name="20% - uthevingsfarge 4 3 5 2 4" xfId="15637" xr:uid="{00000000-0005-0000-0000-0000123D0000}"/>
    <cellStyle name="20% - uthevingsfarge 4 3 5 2 4 2" xfId="15638" xr:uid="{00000000-0005-0000-0000-0000133D0000}"/>
    <cellStyle name="20% - uthevingsfarge 4 3 5 2 5" xfId="15639" xr:uid="{00000000-0005-0000-0000-0000143D0000}"/>
    <cellStyle name="20% - uthevingsfarge 4 3 5 2_Innskuddsdekning" xfId="15640" xr:uid="{00000000-0005-0000-0000-0000153D0000}"/>
    <cellStyle name="20% - uthevingsfarge 4 3 5 3" xfId="15641" xr:uid="{00000000-0005-0000-0000-0000163D0000}"/>
    <cellStyle name="20% - uthevingsfarge 4 3 5 3 2" xfId="15642" xr:uid="{00000000-0005-0000-0000-0000173D0000}"/>
    <cellStyle name="20% - uthevingsfarge 4 3 5 3 2 2" xfId="15643" xr:uid="{00000000-0005-0000-0000-0000183D0000}"/>
    <cellStyle name="20% - uthevingsfarge 4 3 5 3 2 2 2" xfId="15644" xr:uid="{00000000-0005-0000-0000-0000193D0000}"/>
    <cellStyle name="20% - uthevingsfarge 4 3 5 3 2 3" xfId="15645" xr:uid="{00000000-0005-0000-0000-00001A3D0000}"/>
    <cellStyle name="20% - uthevingsfarge 4 3 5 3 3" xfId="15646" xr:uid="{00000000-0005-0000-0000-00001B3D0000}"/>
    <cellStyle name="20% - uthevingsfarge 4 3 5 3 3 2" xfId="15647" xr:uid="{00000000-0005-0000-0000-00001C3D0000}"/>
    <cellStyle name="20% - uthevingsfarge 4 3 5 3 4" xfId="15648" xr:uid="{00000000-0005-0000-0000-00001D3D0000}"/>
    <cellStyle name="20% - uthevingsfarge 4 3 5 4" xfId="15649" xr:uid="{00000000-0005-0000-0000-00001E3D0000}"/>
    <cellStyle name="20% - uthevingsfarge 4 3 5 4 2" xfId="15650" xr:uid="{00000000-0005-0000-0000-00001F3D0000}"/>
    <cellStyle name="20% - uthevingsfarge 4 3 5 4 2 2" xfId="15651" xr:uid="{00000000-0005-0000-0000-0000203D0000}"/>
    <cellStyle name="20% - uthevingsfarge 4 3 5 4 3" xfId="15652" xr:uid="{00000000-0005-0000-0000-0000213D0000}"/>
    <cellStyle name="20% - uthevingsfarge 4 3 5 5" xfId="15653" xr:uid="{00000000-0005-0000-0000-0000223D0000}"/>
    <cellStyle name="20% - uthevingsfarge 4 3 5 5 2" xfId="15654" xr:uid="{00000000-0005-0000-0000-0000233D0000}"/>
    <cellStyle name="20% - uthevingsfarge 4 3 5 6" xfId="15655" xr:uid="{00000000-0005-0000-0000-0000243D0000}"/>
    <cellStyle name="20% - uthevingsfarge 4 3 5_3. Chng in credit spreads" xfId="15656" xr:uid="{00000000-0005-0000-0000-0000253D0000}"/>
    <cellStyle name="20% - uthevingsfarge 4 3 6" xfId="15657" xr:uid="{00000000-0005-0000-0000-0000263D0000}"/>
    <cellStyle name="20% - uthevingsfarge 4 3 6 2" xfId="15658" xr:uid="{00000000-0005-0000-0000-0000273D0000}"/>
    <cellStyle name="20% - uthevingsfarge 4 3 6 2 2" xfId="15659" xr:uid="{00000000-0005-0000-0000-0000283D0000}"/>
    <cellStyle name="20% - uthevingsfarge 4 3 6 2 2 2" xfId="15660" xr:uid="{00000000-0005-0000-0000-0000293D0000}"/>
    <cellStyle name="20% - uthevingsfarge 4 3 6 2 2 2 2" xfId="15661" xr:uid="{00000000-0005-0000-0000-00002A3D0000}"/>
    <cellStyle name="20% - uthevingsfarge 4 3 6 2 2 2 2 2" xfId="15662" xr:uid="{00000000-0005-0000-0000-00002B3D0000}"/>
    <cellStyle name="20% - uthevingsfarge 4 3 6 2 2 2 3" xfId="15663" xr:uid="{00000000-0005-0000-0000-00002C3D0000}"/>
    <cellStyle name="20% - uthevingsfarge 4 3 6 2 2 3" xfId="15664" xr:uid="{00000000-0005-0000-0000-00002D3D0000}"/>
    <cellStyle name="20% - uthevingsfarge 4 3 6 2 2 3 2" xfId="15665" xr:uid="{00000000-0005-0000-0000-00002E3D0000}"/>
    <cellStyle name="20% - uthevingsfarge 4 3 6 2 2 4" xfId="15666" xr:uid="{00000000-0005-0000-0000-00002F3D0000}"/>
    <cellStyle name="20% - uthevingsfarge 4 3 6 2 3" xfId="15667" xr:uid="{00000000-0005-0000-0000-0000303D0000}"/>
    <cellStyle name="20% - uthevingsfarge 4 3 6 2 3 2" xfId="15668" xr:uid="{00000000-0005-0000-0000-0000313D0000}"/>
    <cellStyle name="20% - uthevingsfarge 4 3 6 2 3 2 2" xfId="15669" xr:uid="{00000000-0005-0000-0000-0000323D0000}"/>
    <cellStyle name="20% - uthevingsfarge 4 3 6 2 3 3" xfId="15670" xr:uid="{00000000-0005-0000-0000-0000333D0000}"/>
    <cellStyle name="20% - uthevingsfarge 4 3 6 2 4" xfId="15671" xr:uid="{00000000-0005-0000-0000-0000343D0000}"/>
    <cellStyle name="20% - uthevingsfarge 4 3 6 2 4 2" xfId="15672" xr:uid="{00000000-0005-0000-0000-0000353D0000}"/>
    <cellStyle name="20% - uthevingsfarge 4 3 6 2 5" xfId="15673" xr:uid="{00000000-0005-0000-0000-0000363D0000}"/>
    <cellStyle name="20% - uthevingsfarge 4 3 6 2_Innskuddsdekning" xfId="15674" xr:uid="{00000000-0005-0000-0000-0000373D0000}"/>
    <cellStyle name="20% - uthevingsfarge 4 3 6 3" xfId="15675" xr:uid="{00000000-0005-0000-0000-0000383D0000}"/>
    <cellStyle name="20% - uthevingsfarge 4 3 6 3 2" xfId="15676" xr:uid="{00000000-0005-0000-0000-0000393D0000}"/>
    <cellStyle name="20% - uthevingsfarge 4 3 6 3 2 2" xfId="15677" xr:uid="{00000000-0005-0000-0000-00003A3D0000}"/>
    <cellStyle name="20% - uthevingsfarge 4 3 6 3 2 2 2" xfId="15678" xr:uid="{00000000-0005-0000-0000-00003B3D0000}"/>
    <cellStyle name="20% - uthevingsfarge 4 3 6 3 2 3" xfId="15679" xr:uid="{00000000-0005-0000-0000-00003C3D0000}"/>
    <cellStyle name="20% - uthevingsfarge 4 3 6 3 3" xfId="15680" xr:uid="{00000000-0005-0000-0000-00003D3D0000}"/>
    <cellStyle name="20% - uthevingsfarge 4 3 6 3 3 2" xfId="15681" xr:uid="{00000000-0005-0000-0000-00003E3D0000}"/>
    <cellStyle name="20% - uthevingsfarge 4 3 6 3 4" xfId="15682" xr:uid="{00000000-0005-0000-0000-00003F3D0000}"/>
    <cellStyle name="20% - uthevingsfarge 4 3 6 4" xfId="15683" xr:uid="{00000000-0005-0000-0000-0000403D0000}"/>
    <cellStyle name="20% - uthevingsfarge 4 3 6 4 2" xfId="15684" xr:uid="{00000000-0005-0000-0000-0000413D0000}"/>
    <cellStyle name="20% - uthevingsfarge 4 3 6 4 2 2" xfId="15685" xr:uid="{00000000-0005-0000-0000-0000423D0000}"/>
    <cellStyle name="20% - uthevingsfarge 4 3 6 4 3" xfId="15686" xr:uid="{00000000-0005-0000-0000-0000433D0000}"/>
    <cellStyle name="20% - uthevingsfarge 4 3 6 5" xfId="15687" xr:uid="{00000000-0005-0000-0000-0000443D0000}"/>
    <cellStyle name="20% - uthevingsfarge 4 3 6 5 2" xfId="15688" xr:uid="{00000000-0005-0000-0000-0000453D0000}"/>
    <cellStyle name="20% - uthevingsfarge 4 3 6 6" xfId="15689" xr:uid="{00000000-0005-0000-0000-0000463D0000}"/>
    <cellStyle name="20% - uthevingsfarge 4 3 6_3. Chng in credit spreads" xfId="15690" xr:uid="{00000000-0005-0000-0000-0000473D0000}"/>
    <cellStyle name="20% - uthevingsfarge 4 3 7" xfId="15691" xr:uid="{00000000-0005-0000-0000-0000483D0000}"/>
    <cellStyle name="20% - uthevingsfarge 4 3 7 2" xfId="15692" xr:uid="{00000000-0005-0000-0000-0000493D0000}"/>
    <cellStyle name="20% - uthevingsfarge 4 3 7 2 2" xfId="15693" xr:uid="{00000000-0005-0000-0000-00004A3D0000}"/>
    <cellStyle name="20% - uthevingsfarge 4 3 7 2 2 2" xfId="15694" xr:uid="{00000000-0005-0000-0000-00004B3D0000}"/>
    <cellStyle name="20% - uthevingsfarge 4 3 7 2 2 2 2" xfId="15695" xr:uid="{00000000-0005-0000-0000-00004C3D0000}"/>
    <cellStyle name="20% - uthevingsfarge 4 3 7 2 2 2 2 2" xfId="15696" xr:uid="{00000000-0005-0000-0000-00004D3D0000}"/>
    <cellStyle name="20% - uthevingsfarge 4 3 7 2 2 2 3" xfId="15697" xr:uid="{00000000-0005-0000-0000-00004E3D0000}"/>
    <cellStyle name="20% - uthevingsfarge 4 3 7 2 2 3" xfId="15698" xr:uid="{00000000-0005-0000-0000-00004F3D0000}"/>
    <cellStyle name="20% - uthevingsfarge 4 3 7 2 2 3 2" xfId="15699" xr:uid="{00000000-0005-0000-0000-0000503D0000}"/>
    <cellStyle name="20% - uthevingsfarge 4 3 7 2 2 4" xfId="15700" xr:uid="{00000000-0005-0000-0000-0000513D0000}"/>
    <cellStyle name="20% - uthevingsfarge 4 3 7 2 3" xfId="15701" xr:uid="{00000000-0005-0000-0000-0000523D0000}"/>
    <cellStyle name="20% - uthevingsfarge 4 3 7 2 3 2" xfId="15702" xr:uid="{00000000-0005-0000-0000-0000533D0000}"/>
    <cellStyle name="20% - uthevingsfarge 4 3 7 2 3 2 2" xfId="15703" xr:uid="{00000000-0005-0000-0000-0000543D0000}"/>
    <cellStyle name="20% - uthevingsfarge 4 3 7 2 3 3" xfId="15704" xr:uid="{00000000-0005-0000-0000-0000553D0000}"/>
    <cellStyle name="20% - uthevingsfarge 4 3 7 2 4" xfId="15705" xr:uid="{00000000-0005-0000-0000-0000563D0000}"/>
    <cellStyle name="20% - uthevingsfarge 4 3 7 2 4 2" xfId="15706" xr:uid="{00000000-0005-0000-0000-0000573D0000}"/>
    <cellStyle name="20% - uthevingsfarge 4 3 7 2 5" xfId="15707" xr:uid="{00000000-0005-0000-0000-0000583D0000}"/>
    <cellStyle name="20% - uthevingsfarge 4 3 7 2_Innskuddsdekning" xfId="15708" xr:uid="{00000000-0005-0000-0000-0000593D0000}"/>
    <cellStyle name="20% - uthevingsfarge 4 3 7 3" xfId="15709" xr:uid="{00000000-0005-0000-0000-00005A3D0000}"/>
    <cellStyle name="20% - uthevingsfarge 4 3 7 3 2" xfId="15710" xr:uid="{00000000-0005-0000-0000-00005B3D0000}"/>
    <cellStyle name="20% - uthevingsfarge 4 3 7 3 2 2" xfId="15711" xr:uid="{00000000-0005-0000-0000-00005C3D0000}"/>
    <cellStyle name="20% - uthevingsfarge 4 3 7 3 2 2 2" xfId="15712" xr:uid="{00000000-0005-0000-0000-00005D3D0000}"/>
    <cellStyle name="20% - uthevingsfarge 4 3 7 3 2 3" xfId="15713" xr:uid="{00000000-0005-0000-0000-00005E3D0000}"/>
    <cellStyle name="20% - uthevingsfarge 4 3 7 3 3" xfId="15714" xr:uid="{00000000-0005-0000-0000-00005F3D0000}"/>
    <cellStyle name="20% - uthevingsfarge 4 3 7 3 3 2" xfId="15715" xr:uid="{00000000-0005-0000-0000-0000603D0000}"/>
    <cellStyle name="20% - uthevingsfarge 4 3 7 3 4" xfId="15716" xr:uid="{00000000-0005-0000-0000-0000613D0000}"/>
    <cellStyle name="20% - uthevingsfarge 4 3 7 4" xfId="15717" xr:uid="{00000000-0005-0000-0000-0000623D0000}"/>
    <cellStyle name="20% - uthevingsfarge 4 3 7 4 2" xfId="15718" xr:uid="{00000000-0005-0000-0000-0000633D0000}"/>
    <cellStyle name="20% - uthevingsfarge 4 3 7 4 2 2" xfId="15719" xr:uid="{00000000-0005-0000-0000-0000643D0000}"/>
    <cellStyle name="20% - uthevingsfarge 4 3 7 4 3" xfId="15720" xr:uid="{00000000-0005-0000-0000-0000653D0000}"/>
    <cellStyle name="20% - uthevingsfarge 4 3 7 5" xfId="15721" xr:uid="{00000000-0005-0000-0000-0000663D0000}"/>
    <cellStyle name="20% - uthevingsfarge 4 3 7 5 2" xfId="15722" xr:uid="{00000000-0005-0000-0000-0000673D0000}"/>
    <cellStyle name="20% - uthevingsfarge 4 3 7 6" xfId="15723" xr:uid="{00000000-0005-0000-0000-0000683D0000}"/>
    <cellStyle name="20% - uthevingsfarge 4 3 7_3. Chng in credit spreads" xfId="15724" xr:uid="{00000000-0005-0000-0000-0000693D0000}"/>
    <cellStyle name="20% - uthevingsfarge 4 3 8" xfId="15725" xr:uid="{00000000-0005-0000-0000-00006A3D0000}"/>
    <cellStyle name="20% - uthevingsfarge 4 3 9" xfId="15726" xr:uid="{00000000-0005-0000-0000-00006B3D0000}"/>
    <cellStyle name="20% - uthevingsfarge 4 3_BILAG 34-3 Brasil" xfId="15727" xr:uid="{00000000-0005-0000-0000-00006C3D0000}"/>
    <cellStyle name="20% - uthevingsfarge 4 30" xfId="15728" xr:uid="{00000000-0005-0000-0000-00006D3D0000}"/>
    <cellStyle name="20% - uthevingsfarge 4 30 2" xfId="15729" xr:uid="{00000000-0005-0000-0000-00006E3D0000}"/>
    <cellStyle name="20% - uthevingsfarge 4 30 2 2" xfId="15730" xr:uid="{00000000-0005-0000-0000-00006F3D0000}"/>
    <cellStyle name="20% - uthevingsfarge 4 30 2 3" xfId="15731" xr:uid="{00000000-0005-0000-0000-0000703D0000}"/>
    <cellStyle name="20% - uthevingsfarge 4 30 2_BILAG 34-3 Brasil" xfId="15732" xr:uid="{00000000-0005-0000-0000-0000713D0000}"/>
    <cellStyle name="20% - uthevingsfarge 4 30 3" xfId="15733" xr:uid="{00000000-0005-0000-0000-0000723D0000}"/>
    <cellStyle name="20% - uthevingsfarge 4 30 4" xfId="15734" xr:uid="{00000000-0005-0000-0000-0000733D0000}"/>
    <cellStyle name="20% - uthevingsfarge 4 30_BILAG 34-3 Brasil" xfId="15735" xr:uid="{00000000-0005-0000-0000-0000743D0000}"/>
    <cellStyle name="20% - uthevingsfarge 4 31" xfId="15736" xr:uid="{00000000-0005-0000-0000-0000753D0000}"/>
    <cellStyle name="20% - uthevingsfarge 4 31 2" xfId="15737" xr:uid="{00000000-0005-0000-0000-0000763D0000}"/>
    <cellStyle name="20% - uthevingsfarge 4 31 2 2" xfId="15738" xr:uid="{00000000-0005-0000-0000-0000773D0000}"/>
    <cellStyle name="20% - uthevingsfarge 4 31 2 3" xfId="15739" xr:uid="{00000000-0005-0000-0000-0000783D0000}"/>
    <cellStyle name="20% - uthevingsfarge 4 31 2_BILAG 34-3 Brasil" xfId="15740" xr:uid="{00000000-0005-0000-0000-0000793D0000}"/>
    <cellStyle name="20% - uthevingsfarge 4 31 3" xfId="15741" xr:uid="{00000000-0005-0000-0000-00007A3D0000}"/>
    <cellStyle name="20% - uthevingsfarge 4 31 4" xfId="15742" xr:uid="{00000000-0005-0000-0000-00007B3D0000}"/>
    <cellStyle name="20% - uthevingsfarge 4 31_BILAG 34-3 Brasil" xfId="15743" xr:uid="{00000000-0005-0000-0000-00007C3D0000}"/>
    <cellStyle name="20% - uthevingsfarge 4 32" xfId="15744" xr:uid="{00000000-0005-0000-0000-00007D3D0000}"/>
    <cellStyle name="20% - uthevingsfarge 4 32 2" xfId="15745" xr:uid="{00000000-0005-0000-0000-00007E3D0000}"/>
    <cellStyle name="20% - uthevingsfarge 4 32 2 2" xfId="15746" xr:uid="{00000000-0005-0000-0000-00007F3D0000}"/>
    <cellStyle name="20% - uthevingsfarge 4 32 2 3" xfId="15747" xr:uid="{00000000-0005-0000-0000-0000803D0000}"/>
    <cellStyle name="20% - uthevingsfarge 4 32 2_BILAG 34-3 Brasil" xfId="15748" xr:uid="{00000000-0005-0000-0000-0000813D0000}"/>
    <cellStyle name="20% - uthevingsfarge 4 32 3" xfId="15749" xr:uid="{00000000-0005-0000-0000-0000823D0000}"/>
    <cellStyle name="20% - uthevingsfarge 4 32 4" xfId="15750" xr:uid="{00000000-0005-0000-0000-0000833D0000}"/>
    <cellStyle name="20% - uthevingsfarge 4 32_BILAG 34-3 Brasil" xfId="15751" xr:uid="{00000000-0005-0000-0000-0000843D0000}"/>
    <cellStyle name="20% - uthevingsfarge 4 33" xfId="15752" xr:uid="{00000000-0005-0000-0000-0000853D0000}"/>
    <cellStyle name="20% - uthevingsfarge 4 33 2" xfId="15753" xr:uid="{00000000-0005-0000-0000-0000863D0000}"/>
    <cellStyle name="20% - uthevingsfarge 4 33 2 2" xfId="15754" xr:uid="{00000000-0005-0000-0000-0000873D0000}"/>
    <cellStyle name="20% - uthevingsfarge 4 33 2 3" xfId="15755" xr:uid="{00000000-0005-0000-0000-0000883D0000}"/>
    <cellStyle name="20% - uthevingsfarge 4 33 2_BILAG 34-3 Brasil" xfId="15756" xr:uid="{00000000-0005-0000-0000-0000893D0000}"/>
    <cellStyle name="20% - uthevingsfarge 4 33 3" xfId="15757" xr:uid="{00000000-0005-0000-0000-00008A3D0000}"/>
    <cellStyle name="20% - uthevingsfarge 4 33 4" xfId="15758" xr:uid="{00000000-0005-0000-0000-00008B3D0000}"/>
    <cellStyle name="20% - uthevingsfarge 4 33_BILAG 34-3 Brasil" xfId="15759" xr:uid="{00000000-0005-0000-0000-00008C3D0000}"/>
    <cellStyle name="20% - uthevingsfarge 4 34" xfId="15760" xr:uid="{00000000-0005-0000-0000-00008D3D0000}"/>
    <cellStyle name="20% - uthevingsfarge 4 34 2" xfId="15761" xr:uid="{00000000-0005-0000-0000-00008E3D0000}"/>
    <cellStyle name="20% - uthevingsfarge 4 34 2 2" xfId="15762" xr:uid="{00000000-0005-0000-0000-00008F3D0000}"/>
    <cellStyle name="20% - uthevingsfarge 4 34 2 3" xfId="15763" xr:uid="{00000000-0005-0000-0000-0000903D0000}"/>
    <cellStyle name="20% - uthevingsfarge 4 34 2_BILAG 34-3 Brasil" xfId="15764" xr:uid="{00000000-0005-0000-0000-0000913D0000}"/>
    <cellStyle name="20% - uthevingsfarge 4 34 3" xfId="15765" xr:uid="{00000000-0005-0000-0000-0000923D0000}"/>
    <cellStyle name="20% - uthevingsfarge 4 34 4" xfId="15766" xr:uid="{00000000-0005-0000-0000-0000933D0000}"/>
    <cellStyle name="20% - uthevingsfarge 4 34_BILAG 34-3 Brasil" xfId="15767" xr:uid="{00000000-0005-0000-0000-0000943D0000}"/>
    <cellStyle name="20% - uthevingsfarge 4 35" xfId="15768" xr:uid="{00000000-0005-0000-0000-0000953D0000}"/>
    <cellStyle name="20% - uthevingsfarge 4 35 2" xfId="15769" xr:uid="{00000000-0005-0000-0000-0000963D0000}"/>
    <cellStyle name="20% - uthevingsfarge 4 35 2 2" xfId="15770" xr:uid="{00000000-0005-0000-0000-0000973D0000}"/>
    <cellStyle name="20% - uthevingsfarge 4 35 2 3" xfId="15771" xr:uid="{00000000-0005-0000-0000-0000983D0000}"/>
    <cellStyle name="20% - uthevingsfarge 4 35 2_BILAG 34-3 Brasil" xfId="15772" xr:uid="{00000000-0005-0000-0000-0000993D0000}"/>
    <cellStyle name="20% - uthevingsfarge 4 35 3" xfId="15773" xr:uid="{00000000-0005-0000-0000-00009A3D0000}"/>
    <cellStyle name="20% - uthevingsfarge 4 35 4" xfId="15774" xr:uid="{00000000-0005-0000-0000-00009B3D0000}"/>
    <cellStyle name="20% - uthevingsfarge 4 35_BILAG 34-3 Brasil" xfId="15775" xr:uid="{00000000-0005-0000-0000-00009C3D0000}"/>
    <cellStyle name="20% - uthevingsfarge 4 36" xfId="15776" xr:uid="{00000000-0005-0000-0000-00009D3D0000}"/>
    <cellStyle name="20% - uthevingsfarge 4 36 2" xfId="15777" xr:uid="{00000000-0005-0000-0000-00009E3D0000}"/>
    <cellStyle name="20% - uthevingsfarge 4 36 2 2" xfId="15778" xr:uid="{00000000-0005-0000-0000-00009F3D0000}"/>
    <cellStyle name="20% - uthevingsfarge 4 36 2 3" xfId="15779" xr:uid="{00000000-0005-0000-0000-0000A03D0000}"/>
    <cellStyle name="20% - uthevingsfarge 4 36 2_BILAG 34-3 Brasil" xfId="15780" xr:uid="{00000000-0005-0000-0000-0000A13D0000}"/>
    <cellStyle name="20% - uthevingsfarge 4 36 3" xfId="15781" xr:uid="{00000000-0005-0000-0000-0000A23D0000}"/>
    <cellStyle name="20% - uthevingsfarge 4 36 4" xfId="15782" xr:uid="{00000000-0005-0000-0000-0000A33D0000}"/>
    <cellStyle name="20% - uthevingsfarge 4 36_BILAG 34-3 Brasil" xfId="15783" xr:uid="{00000000-0005-0000-0000-0000A43D0000}"/>
    <cellStyle name="20% - uthevingsfarge 4 37" xfId="15784" xr:uid="{00000000-0005-0000-0000-0000A53D0000}"/>
    <cellStyle name="20% - uthevingsfarge 4 37 2" xfId="15785" xr:uid="{00000000-0005-0000-0000-0000A63D0000}"/>
    <cellStyle name="20% - uthevingsfarge 4 37 2 2" xfId="15786" xr:uid="{00000000-0005-0000-0000-0000A73D0000}"/>
    <cellStyle name="20% - uthevingsfarge 4 37 2 3" xfId="15787" xr:uid="{00000000-0005-0000-0000-0000A83D0000}"/>
    <cellStyle name="20% - uthevingsfarge 4 37 2_BILAG 34-3 Brasil" xfId="15788" xr:uid="{00000000-0005-0000-0000-0000A93D0000}"/>
    <cellStyle name="20% - uthevingsfarge 4 37 3" xfId="15789" xr:uid="{00000000-0005-0000-0000-0000AA3D0000}"/>
    <cellStyle name="20% - uthevingsfarge 4 37 4" xfId="15790" xr:uid="{00000000-0005-0000-0000-0000AB3D0000}"/>
    <cellStyle name="20% - uthevingsfarge 4 37_BILAG 34-3 Brasil" xfId="15791" xr:uid="{00000000-0005-0000-0000-0000AC3D0000}"/>
    <cellStyle name="20% - uthevingsfarge 4 38" xfId="15792" xr:uid="{00000000-0005-0000-0000-0000AD3D0000}"/>
    <cellStyle name="20% - uthevingsfarge 4 38 2" xfId="15793" xr:uid="{00000000-0005-0000-0000-0000AE3D0000}"/>
    <cellStyle name="20% - uthevingsfarge 4 38 2 2" xfId="15794" xr:uid="{00000000-0005-0000-0000-0000AF3D0000}"/>
    <cellStyle name="20% - uthevingsfarge 4 38 2 3" xfId="15795" xr:uid="{00000000-0005-0000-0000-0000B03D0000}"/>
    <cellStyle name="20% - uthevingsfarge 4 38 2_BILAG 34-3 Brasil" xfId="15796" xr:uid="{00000000-0005-0000-0000-0000B13D0000}"/>
    <cellStyle name="20% - uthevingsfarge 4 38 3" xfId="15797" xr:uid="{00000000-0005-0000-0000-0000B23D0000}"/>
    <cellStyle name="20% - uthevingsfarge 4 38 4" xfId="15798" xr:uid="{00000000-0005-0000-0000-0000B33D0000}"/>
    <cellStyle name="20% - uthevingsfarge 4 38_BILAG 34-3 Brasil" xfId="15799" xr:uid="{00000000-0005-0000-0000-0000B43D0000}"/>
    <cellStyle name="20% - uthevingsfarge 4 39" xfId="15800" xr:uid="{00000000-0005-0000-0000-0000B53D0000}"/>
    <cellStyle name="20% - uthevingsfarge 4 39 2" xfId="15801" xr:uid="{00000000-0005-0000-0000-0000B63D0000}"/>
    <cellStyle name="20% - uthevingsfarge 4 39 2 2" xfId="15802" xr:uid="{00000000-0005-0000-0000-0000B73D0000}"/>
    <cellStyle name="20% - uthevingsfarge 4 39 2 3" xfId="15803" xr:uid="{00000000-0005-0000-0000-0000B83D0000}"/>
    <cellStyle name="20% - uthevingsfarge 4 39 2_BILAG 34-3 Brasil" xfId="15804" xr:uid="{00000000-0005-0000-0000-0000B93D0000}"/>
    <cellStyle name="20% - uthevingsfarge 4 39 3" xfId="15805" xr:uid="{00000000-0005-0000-0000-0000BA3D0000}"/>
    <cellStyle name="20% - uthevingsfarge 4 39 4" xfId="15806" xr:uid="{00000000-0005-0000-0000-0000BB3D0000}"/>
    <cellStyle name="20% - uthevingsfarge 4 39_BILAG 34-3 Brasil" xfId="15807" xr:uid="{00000000-0005-0000-0000-0000BC3D0000}"/>
    <cellStyle name="20% - uthevingsfarge 4 4" xfId="15808" xr:uid="{00000000-0005-0000-0000-0000BD3D0000}"/>
    <cellStyle name="20% - uthevingsfarge 4 4 10" xfId="15809" xr:uid="{00000000-0005-0000-0000-0000BE3D0000}"/>
    <cellStyle name="20% - uthevingsfarge 4 4 11" xfId="15810" xr:uid="{00000000-0005-0000-0000-0000BF3D0000}"/>
    <cellStyle name="20% - uthevingsfarge 4 4 2" xfId="15811" xr:uid="{00000000-0005-0000-0000-0000C03D0000}"/>
    <cellStyle name="20% - uthevingsfarge 4 4 2 10" xfId="15812" xr:uid="{00000000-0005-0000-0000-0000C13D0000}"/>
    <cellStyle name="20% - uthevingsfarge 4 4 2 2" xfId="15813" xr:uid="{00000000-0005-0000-0000-0000C23D0000}"/>
    <cellStyle name="20% - uthevingsfarge 4 4 2 2 2" xfId="15814" xr:uid="{00000000-0005-0000-0000-0000C33D0000}"/>
    <cellStyle name="20% - uthevingsfarge 4 4 2 2 2 2" xfId="15815" xr:uid="{00000000-0005-0000-0000-0000C43D0000}"/>
    <cellStyle name="20% - uthevingsfarge 4 4 2 2 2 2 2" xfId="15816" xr:uid="{00000000-0005-0000-0000-0000C53D0000}"/>
    <cellStyle name="20% - uthevingsfarge 4 4 2 2 2 2 2 2" xfId="15817" xr:uid="{00000000-0005-0000-0000-0000C63D0000}"/>
    <cellStyle name="20% - uthevingsfarge 4 4 2 2 2 2 2 2 2" xfId="15818" xr:uid="{00000000-0005-0000-0000-0000C73D0000}"/>
    <cellStyle name="20% - uthevingsfarge 4 4 2 2 2 2 2 3" xfId="15819" xr:uid="{00000000-0005-0000-0000-0000C83D0000}"/>
    <cellStyle name="20% - uthevingsfarge 4 4 2 2 2 2 3" xfId="15820" xr:uid="{00000000-0005-0000-0000-0000C93D0000}"/>
    <cellStyle name="20% - uthevingsfarge 4 4 2 2 2 2 3 2" xfId="15821" xr:uid="{00000000-0005-0000-0000-0000CA3D0000}"/>
    <cellStyle name="20% - uthevingsfarge 4 4 2 2 2 2 4" xfId="15822" xr:uid="{00000000-0005-0000-0000-0000CB3D0000}"/>
    <cellStyle name="20% - uthevingsfarge 4 4 2 2 2 3" xfId="15823" xr:uid="{00000000-0005-0000-0000-0000CC3D0000}"/>
    <cellStyle name="20% - uthevingsfarge 4 4 2 2 2 3 2" xfId="15824" xr:uid="{00000000-0005-0000-0000-0000CD3D0000}"/>
    <cellStyle name="20% - uthevingsfarge 4 4 2 2 2 3 2 2" xfId="15825" xr:uid="{00000000-0005-0000-0000-0000CE3D0000}"/>
    <cellStyle name="20% - uthevingsfarge 4 4 2 2 2 3 3" xfId="15826" xr:uid="{00000000-0005-0000-0000-0000CF3D0000}"/>
    <cellStyle name="20% - uthevingsfarge 4 4 2 2 2 4" xfId="15827" xr:uid="{00000000-0005-0000-0000-0000D03D0000}"/>
    <cellStyle name="20% - uthevingsfarge 4 4 2 2 2 4 2" xfId="15828" xr:uid="{00000000-0005-0000-0000-0000D13D0000}"/>
    <cellStyle name="20% - uthevingsfarge 4 4 2 2 2 5" xfId="15829" xr:uid="{00000000-0005-0000-0000-0000D23D0000}"/>
    <cellStyle name="20% - uthevingsfarge 4 4 2 2 2_Innskuddsdekning" xfId="15830" xr:uid="{00000000-0005-0000-0000-0000D33D0000}"/>
    <cellStyle name="20% - uthevingsfarge 4 4 2 2 3" xfId="15831" xr:uid="{00000000-0005-0000-0000-0000D43D0000}"/>
    <cellStyle name="20% - uthevingsfarge 4 4 2 2 3 2" xfId="15832" xr:uid="{00000000-0005-0000-0000-0000D53D0000}"/>
    <cellStyle name="20% - uthevingsfarge 4 4 2 2 3 2 2" xfId="15833" xr:uid="{00000000-0005-0000-0000-0000D63D0000}"/>
    <cellStyle name="20% - uthevingsfarge 4 4 2 2 3 2 2 2" xfId="15834" xr:uid="{00000000-0005-0000-0000-0000D73D0000}"/>
    <cellStyle name="20% - uthevingsfarge 4 4 2 2 3 2 3" xfId="15835" xr:uid="{00000000-0005-0000-0000-0000D83D0000}"/>
    <cellStyle name="20% - uthevingsfarge 4 4 2 2 3 3" xfId="15836" xr:uid="{00000000-0005-0000-0000-0000D93D0000}"/>
    <cellStyle name="20% - uthevingsfarge 4 4 2 2 3 3 2" xfId="15837" xr:uid="{00000000-0005-0000-0000-0000DA3D0000}"/>
    <cellStyle name="20% - uthevingsfarge 4 4 2 2 3 4" xfId="15838" xr:uid="{00000000-0005-0000-0000-0000DB3D0000}"/>
    <cellStyle name="20% - uthevingsfarge 4 4 2 2 4" xfId="15839" xr:uid="{00000000-0005-0000-0000-0000DC3D0000}"/>
    <cellStyle name="20% - uthevingsfarge 4 4 2 2 4 2" xfId="15840" xr:uid="{00000000-0005-0000-0000-0000DD3D0000}"/>
    <cellStyle name="20% - uthevingsfarge 4 4 2 2 4 2 2" xfId="15841" xr:uid="{00000000-0005-0000-0000-0000DE3D0000}"/>
    <cellStyle name="20% - uthevingsfarge 4 4 2 2 4 3" xfId="15842" xr:uid="{00000000-0005-0000-0000-0000DF3D0000}"/>
    <cellStyle name="20% - uthevingsfarge 4 4 2 2 5" xfId="15843" xr:uid="{00000000-0005-0000-0000-0000E03D0000}"/>
    <cellStyle name="20% - uthevingsfarge 4 4 2 2 5 2" xfId="15844" xr:uid="{00000000-0005-0000-0000-0000E13D0000}"/>
    <cellStyle name="20% - uthevingsfarge 4 4 2 2 6" xfId="15845" xr:uid="{00000000-0005-0000-0000-0000E23D0000}"/>
    <cellStyle name="20% - uthevingsfarge 4 4 2 2_3. Chng in credit spreads" xfId="15846" xr:uid="{00000000-0005-0000-0000-0000E33D0000}"/>
    <cellStyle name="20% - uthevingsfarge 4 4 2 3" xfId="15847" xr:uid="{00000000-0005-0000-0000-0000E43D0000}"/>
    <cellStyle name="20% - uthevingsfarge 4 4 2 3 2" xfId="15848" xr:uid="{00000000-0005-0000-0000-0000E53D0000}"/>
    <cellStyle name="20% - uthevingsfarge 4 4 2 3 2 2" xfId="15849" xr:uid="{00000000-0005-0000-0000-0000E63D0000}"/>
    <cellStyle name="20% - uthevingsfarge 4 4 2 3 2 2 2" xfId="15850" xr:uid="{00000000-0005-0000-0000-0000E73D0000}"/>
    <cellStyle name="20% - uthevingsfarge 4 4 2 3 2 2 2 2" xfId="15851" xr:uid="{00000000-0005-0000-0000-0000E83D0000}"/>
    <cellStyle name="20% - uthevingsfarge 4 4 2 3 2 2 2 2 2" xfId="15852" xr:uid="{00000000-0005-0000-0000-0000E93D0000}"/>
    <cellStyle name="20% - uthevingsfarge 4 4 2 3 2 2 2 3" xfId="15853" xr:uid="{00000000-0005-0000-0000-0000EA3D0000}"/>
    <cellStyle name="20% - uthevingsfarge 4 4 2 3 2 2 3" xfId="15854" xr:uid="{00000000-0005-0000-0000-0000EB3D0000}"/>
    <cellStyle name="20% - uthevingsfarge 4 4 2 3 2 2 3 2" xfId="15855" xr:uid="{00000000-0005-0000-0000-0000EC3D0000}"/>
    <cellStyle name="20% - uthevingsfarge 4 4 2 3 2 2 4" xfId="15856" xr:uid="{00000000-0005-0000-0000-0000ED3D0000}"/>
    <cellStyle name="20% - uthevingsfarge 4 4 2 3 2 3" xfId="15857" xr:uid="{00000000-0005-0000-0000-0000EE3D0000}"/>
    <cellStyle name="20% - uthevingsfarge 4 4 2 3 2 3 2" xfId="15858" xr:uid="{00000000-0005-0000-0000-0000EF3D0000}"/>
    <cellStyle name="20% - uthevingsfarge 4 4 2 3 2 3 2 2" xfId="15859" xr:uid="{00000000-0005-0000-0000-0000F03D0000}"/>
    <cellStyle name="20% - uthevingsfarge 4 4 2 3 2 3 3" xfId="15860" xr:uid="{00000000-0005-0000-0000-0000F13D0000}"/>
    <cellStyle name="20% - uthevingsfarge 4 4 2 3 2 4" xfId="15861" xr:uid="{00000000-0005-0000-0000-0000F23D0000}"/>
    <cellStyle name="20% - uthevingsfarge 4 4 2 3 2 4 2" xfId="15862" xr:uid="{00000000-0005-0000-0000-0000F33D0000}"/>
    <cellStyle name="20% - uthevingsfarge 4 4 2 3 2 5" xfId="15863" xr:uid="{00000000-0005-0000-0000-0000F43D0000}"/>
    <cellStyle name="20% - uthevingsfarge 4 4 2 3 2_Innskuddsdekning" xfId="15864" xr:uid="{00000000-0005-0000-0000-0000F53D0000}"/>
    <cellStyle name="20% - uthevingsfarge 4 4 2 3 3" xfId="15865" xr:uid="{00000000-0005-0000-0000-0000F63D0000}"/>
    <cellStyle name="20% - uthevingsfarge 4 4 2 3 3 2" xfId="15866" xr:uid="{00000000-0005-0000-0000-0000F73D0000}"/>
    <cellStyle name="20% - uthevingsfarge 4 4 2 3 3 2 2" xfId="15867" xr:uid="{00000000-0005-0000-0000-0000F83D0000}"/>
    <cellStyle name="20% - uthevingsfarge 4 4 2 3 3 2 2 2" xfId="15868" xr:uid="{00000000-0005-0000-0000-0000F93D0000}"/>
    <cellStyle name="20% - uthevingsfarge 4 4 2 3 3 2 3" xfId="15869" xr:uid="{00000000-0005-0000-0000-0000FA3D0000}"/>
    <cellStyle name="20% - uthevingsfarge 4 4 2 3 3 3" xfId="15870" xr:uid="{00000000-0005-0000-0000-0000FB3D0000}"/>
    <cellStyle name="20% - uthevingsfarge 4 4 2 3 3 3 2" xfId="15871" xr:uid="{00000000-0005-0000-0000-0000FC3D0000}"/>
    <cellStyle name="20% - uthevingsfarge 4 4 2 3 3 4" xfId="15872" xr:uid="{00000000-0005-0000-0000-0000FD3D0000}"/>
    <cellStyle name="20% - uthevingsfarge 4 4 2 3 4" xfId="15873" xr:uid="{00000000-0005-0000-0000-0000FE3D0000}"/>
    <cellStyle name="20% - uthevingsfarge 4 4 2 3 4 2" xfId="15874" xr:uid="{00000000-0005-0000-0000-0000FF3D0000}"/>
    <cellStyle name="20% - uthevingsfarge 4 4 2 3 4 2 2" xfId="15875" xr:uid="{00000000-0005-0000-0000-0000003E0000}"/>
    <cellStyle name="20% - uthevingsfarge 4 4 2 3 4 3" xfId="15876" xr:uid="{00000000-0005-0000-0000-0000013E0000}"/>
    <cellStyle name="20% - uthevingsfarge 4 4 2 3 5" xfId="15877" xr:uid="{00000000-0005-0000-0000-0000023E0000}"/>
    <cellStyle name="20% - uthevingsfarge 4 4 2 3 5 2" xfId="15878" xr:uid="{00000000-0005-0000-0000-0000033E0000}"/>
    <cellStyle name="20% - uthevingsfarge 4 4 2 3 6" xfId="15879" xr:uid="{00000000-0005-0000-0000-0000043E0000}"/>
    <cellStyle name="20% - uthevingsfarge 4 4 2 3_3. Chng in credit spreads" xfId="15880" xr:uid="{00000000-0005-0000-0000-0000053E0000}"/>
    <cellStyle name="20% - uthevingsfarge 4 4 2 4" xfId="15881" xr:uid="{00000000-0005-0000-0000-0000063E0000}"/>
    <cellStyle name="20% - uthevingsfarge 4 4 2 4 2" xfId="15882" xr:uid="{00000000-0005-0000-0000-0000073E0000}"/>
    <cellStyle name="20% - uthevingsfarge 4 4 2 4 2 2" xfId="15883" xr:uid="{00000000-0005-0000-0000-0000083E0000}"/>
    <cellStyle name="20% - uthevingsfarge 4 4 2 4 2 2 2" xfId="15884" xr:uid="{00000000-0005-0000-0000-0000093E0000}"/>
    <cellStyle name="20% - uthevingsfarge 4 4 2 4 2 2 2 2" xfId="15885" xr:uid="{00000000-0005-0000-0000-00000A3E0000}"/>
    <cellStyle name="20% - uthevingsfarge 4 4 2 4 2 2 3" xfId="15886" xr:uid="{00000000-0005-0000-0000-00000B3E0000}"/>
    <cellStyle name="20% - uthevingsfarge 4 4 2 4 2 3" xfId="15887" xr:uid="{00000000-0005-0000-0000-00000C3E0000}"/>
    <cellStyle name="20% - uthevingsfarge 4 4 2 4 2 3 2" xfId="15888" xr:uid="{00000000-0005-0000-0000-00000D3E0000}"/>
    <cellStyle name="20% - uthevingsfarge 4 4 2 4 2 4" xfId="15889" xr:uid="{00000000-0005-0000-0000-00000E3E0000}"/>
    <cellStyle name="20% - uthevingsfarge 4 4 2 4 3" xfId="15890" xr:uid="{00000000-0005-0000-0000-00000F3E0000}"/>
    <cellStyle name="20% - uthevingsfarge 4 4 2 4 3 2" xfId="15891" xr:uid="{00000000-0005-0000-0000-0000103E0000}"/>
    <cellStyle name="20% - uthevingsfarge 4 4 2 4 3 2 2" xfId="15892" xr:uid="{00000000-0005-0000-0000-0000113E0000}"/>
    <cellStyle name="20% - uthevingsfarge 4 4 2 4 3 3" xfId="15893" xr:uid="{00000000-0005-0000-0000-0000123E0000}"/>
    <cellStyle name="20% - uthevingsfarge 4 4 2 4 4" xfId="15894" xr:uid="{00000000-0005-0000-0000-0000133E0000}"/>
    <cellStyle name="20% - uthevingsfarge 4 4 2 4 4 2" xfId="15895" xr:uid="{00000000-0005-0000-0000-0000143E0000}"/>
    <cellStyle name="20% - uthevingsfarge 4 4 2 4 5" xfId="15896" xr:uid="{00000000-0005-0000-0000-0000153E0000}"/>
    <cellStyle name="20% - uthevingsfarge 4 4 2 4_Innskuddsdekning" xfId="15897" xr:uid="{00000000-0005-0000-0000-0000163E0000}"/>
    <cellStyle name="20% - uthevingsfarge 4 4 2 5" xfId="15898" xr:uid="{00000000-0005-0000-0000-0000173E0000}"/>
    <cellStyle name="20% - uthevingsfarge 4 4 2 5 2" xfId="15899" xr:uid="{00000000-0005-0000-0000-0000183E0000}"/>
    <cellStyle name="20% - uthevingsfarge 4 4 2 5 2 2" xfId="15900" xr:uid="{00000000-0005-0000-0000-0000193E0000}"/>
    <cellStyle name="20% - uthevingsfarge 4 4 2 5 2 2 2" xfId="15901" xr:uid="{00000000-0005-0000-0000-00001A3E0000}"/>
    <cellStyle name="20% - uthevingsfarge 4 4 2 5 2 3" xfId="15902" xr:uid="{00000000-0005-0000-0000-00001B3E0000}"/>
    <cellStyle name="20% - uthevingsfarge 4 4 2 5 3" xfId="15903" xr:uid="{00000000-0005-0000-0000-00001C3E0000}"/>
    <cellStyle name="20% - uthevingsfarge 4 4 2 5 3 2" xfId="15904" xr:uid="{00000000-0005-0000-0000-00001D3E0000}"/>
    <cellStyle name="20% - uthevingsfarge 4 4 2 5 4" xfId="15905" xr:uid="{00000000-0005-0000-0000-00001E3E0000}"/>
    <cellStyle name="20% - uthevingsfarge 4 4 2 6" xfId="15906" xr:uid="{00000000-0005-0000-0000-00001F3E0000}"/>
    <cellStyle name="20% - uthevingsfarge 4 4 2 6 2" xfId="15907" xr:uid="{00000000-0005-0000-0000-0000203E0000}"/>
    <cellStyle name="20% - uthevingsfarge 4 4 2 6 2 2" xfId="15908" xr:uid="{00000000-0005-0000-0000-0000213E0000}"/>
    <cellStyle name="20% - uthevingsfarge 4 4 2 6 3" xfId="15909" xr:uid="{00000000-0005-0000-0000-0000223E0000}"/>
    <cellStyle name="20% - uthevingsfarge 4 4 2 7" xfId="15910" xr:uid="{00000000-0005-0000-0000-0000233E0000}"/>
    <cellStyle name="20% - uthevingsfarge 4 4 2 7 2" xfId="15911" xr:uid="{00000000-0005-0000-0000-0000243E0000}"/>
    <cellStyle name="20% - uthevingsfarge 4 4 2 8" xfId="15912" xr:uid="{00000000-0005-0000-0000-0000253E0000}"/>
    <cellStyle name="20% - uthevingsfarge 4 4 2 9" xfId="15913" xr:uid="{00000000-0005-0000-0000-0000263E0000}"/>
    <cellStyle name="20% - uthevingsfarge 4 4 2_3. Chng in credit spreads" xfId="15914" xr:uid="{00000000-0005-0000-0000-0000273E0000}"/>
    <cellStyle name="20% - uthevingsfarge 4 4 3" xfId="15915" xr:uid="{00000000-0005-0000-0000-0000283E0000}"/>
    <cellStyle name="20% - uthevingsfarge 4 4 3 2" xfId="15916" xr:uid="{00000000-0005-0000-0000-0000293E0000}"/>
    <cellStyle name="20% - uthevingsfarge 4 4 3 2 2" xfId="15917" xr:uid="{00000000-0005-0000-0000-00002A3E0000}"/>
    <cellStyle name="20% - uthevingsfarge 4 4 3 2 2 2" xfId="15918" xr:uid="{00000000-0005-0000-0000-00002B3E0000}"/>
    <cellStyle name="20% - uthevingsfarge 4 4 3 2 2 2 2" xfId="15919" xr:uid="{00000000-0005-0000-0000-00002C3E0000}"/>
    <cellStyle name="20% - uthevingsfarge 4 4 3 2 2 2 2 2" xfId="15920" xr:uid="{00000000-0005-0000-0000-00002D3E0000}"/>
    <cellStyle name="20% - uthevingsfarge 4 4 3 2 2 2 3" xfId="15921" xr:uid="{00000000-0005-0000-0000-00002E3E0000}"/>
    <cellStyle name="20% - uthevingsfarge 4 4 3 2 2 3" xfId="15922" xr:uid="{00000000-0005-0000-0000-00002F3E0000}"/>
    <cellStyle name="20% - uthevingsfarge 4 4 3 2 2 3 2" xfId="15923" xr:uid="{00000000-0005-0000-0000-0000303E0000}"/>
    <cellStyle name="20% - uthevingsfarge 4 4 3 2 2 4" xfId="15924" xr:uid="{00000000-0005-0000-0000-0000313E0000}"/>
    <cellStyle name="20% - uthevingsfarge 4 4 3 2 3" xfId="15925" xr:uid="{00000000-0005-0000-0000-0000323E0000}"/>
    <cellStyle name="20% - uthevingsfarge 4 4 3 2 3 2" xfId="15926" xr:uid="{00000000-0005-0000-0000-0000333E0000}"/>
    <cellStyle name="20% - uthevingsfarge 4 4 3 2 3 2 2" xfId="15927" xr:uid="{00000000-0005-0000-0000-0000343E0000}"/>
    <cellStyle name="20% - uthevingsfarge 4 4 3 2 3 3" xfId="15928" xr:uid="{00000000-0005-0000-0000-0000353E0000}"/>
    <cellStyle name="20% - uthevingsfarge 4 4 3 2 4" xfId="15929" xr:uid="{00000000-0005-0000-0000-0000363E0000}"/>
    <cellStyle name="20% - uthevingsfarge 4 4 3 2 4 2" xfId="15930" xr:uid="{00000000-0005-0000-0000-0000373E0000}"/>
    <cellStyle name="20% - uthevingsfarge 4 4 3 2 5" xfId="15931" xr:uid="{00000000-0005-0000-0000-0000383E0000}"/>
    <cellStyle name="20% - uthevingsfarge 4 4 3 2_Innskuddsdekning" xfId="15932" xr:uid="{00000000-0005-0000-0000-0000393E0000}"/>
    <cellStyle name="20% - uthevingsfarge 4 4 3 3" xfId="15933" xr:uid="{00000000-0005-0000-0000-00003A3E0000}"/>
    <cellStyle name="20% - uthevingsfarge 4 4 3 3 2" xfId="15934" xr:uid="{00000000-0005-0000-0000-00003B3E0000}"/>
    <cellStyle name="20% - uthevingsfarge 4 4 3 3 2 2" xfId="15935" xr:uid="{00000000-0005-0000-0000-00003C3E0000}"/>
    <cellStyle name="20% - uthevingsfarge 4 4 3 3 2 2 2" xfId="15936" xr:uid="{00000000-0005-0000-0000-00003D3E0000}"/>
    <cellStyle name="20% - uthevingsfarge 4 4 3 3 2 3" xfId="15937" xr:uid="{00000000-0005-0000-0000-00003E3E0000}"/>
    <cellStyle name="20% - uthevingsfarge 4 4 3 3 3" xfId="15938" xr:uid="{00000000-0005-0000-0000-00003F3E0000}"/>
    <cellStyle name="20% - uthevingsfarge 4 4 3 3 3 2" xfId="15939" xr:uid="{00000000-0005-0000-0000-0000403E0000}"/>
    <cellStyle name="20% - uthevingsfarge 4 4 3 3 4" xfId="15940" xr:uid="{00000000-0005-0000-0000-0000413E0000}"/>
    <cellStyle name="20% - uthevingsfarge 4 4 3 4" xfId="15941" xr:uid="{00000000-0005-0000-0000-0000423E0000}"/>
    <cellStyle name="20% - uthevingsfarge 4 4 3 4 2" xfId="15942" xr:uid="{00000000-0005-0000-0000-0000433E0000}"/>
    <cellStyle name="20% - uthevingsfarge 4 4 3 4 2 2" xfId="15943" xr:uid="{00000000-0005-0000-0000-0000443E0000}"/>
    <cellStyle name="20% - uthevingsfarge 4 4 3 4 3" xfId="15944" xr:uid="{00000000-0005-0000-0000-0000453E0000}"/>
    <cellStyle name="20% - uthevingsfarge 4 4 3 5" xfId="15945" xr:uid="{00000000-0005-0000-0000-0000463E0000}"/>
    <cellStyle name="20% - uthevingsfarge 4 4 3 5 2" xfId="15946" xr:uid="{00000000-0005-0000-0000-0000473E0000}"/>
    <cellStyle name="20% - uthevingsfarge 4 4 3 6" xfId="15947" xr:uid="{00000000-0005-0000-0000-0000483E0000}"/>
    <cellStyle name="20% - uthevingsfarge 4 4 3_3. Chng in credit spreads" xfId="15948" xr:uid="{00000000-0005-0000-0000-0000493E0000}"/>
    <cellStyle name="20% - uthevingsfarge 4 4 4" xfId="15949" xr:uid="{00000000-0005-0000-0000-00004A3E0000}"/>
    <cellStyle name="20% - uthevingsfarge 4 4 4 2" xfId="15950" xr:uid="{00000000-0005-0000-0000-00004B3E0000}"/>
    <cellStyle name="20% - uthevingsfarge 4 4 4 2 2" xfId="15951" xr:uid="{00000000-0005-0000-0000-00004C3E0000}"/>
    <cellStyle name="20% - uthevingsfarge 4 4 4 2 2 2" xfId="15952" xr:uid="{00000000-0005-0000-0000-00004D3E0000}"/>
    <cellStyle name="20% - uthevingsfarge 4 4 4 2 2 2 2" xfId="15953" xr:uid="{00000000-0005-0000-0000-00004E3E0000}"/>
    <cellStyle name="20% - uthevingsfarge 4 4 4 2 2 2 2 2" xfId="15954" xr:uid="{00000000-0005-0000-0000-00004F3E0000}"/>
    <cellStyle name="20% - uthevingsfarge 4 4 4 2 2 2 3" xfId="15955" xr:uid="{00000000-0005-0000-0000-0000503E0000}"/>
    <cellStyle name="20% - uthevingsfarge 4 4 4 2 2 3" xfId="15956" xr:uid="{00000000-0005-0000-0000-0000513E0000}"/>
    <cellStyle name="20% - uthevingsfarge 4 4 4 2 2 3 2" xfId="15957" xr:uid="{00000000-0005-0000-0000-0000523E0000}"/>
    <cellStyle name="20% - uthevingsfarge 4 4 4 2 2 4" xfId="15958" xr:uid="{00000000-0005-0000-0000-0000533E0000}"/>
    <cellStyle name="20% - uthevingsfarge 4 4 4 2 3" xfId="15959" xr:uid="{00000000-0005-0000-0000-0000543E0000}"/>
    <cellStyle name="20% - uthevingsfarge 4 4 4 2 3 2" xfId="15960" xr:uid="{00000000-0005-0000-0000-0000553E0000}"/>
    <cellStyle name="20% - uthevingsfarge 4 4 4 2 3 2 2" xfId="15961" xr:uid="{00000000-0005-0000-0000-0000563E0000}"/>
    <cellStyle name="20% - uthevingsfarge 4 4 4 2 3 3" xfId="15962" xr:uid="{00000000-0005-0000-0000-0000573E0000}"/>
    <cellStyle name="20% - uthevingsfarge 4 4 4 2 4" xfId="15963" xr:uid="{00000000-0005-0000-0000-0000583E0000}"/>
    <cellStyle name="20% - uthevingsfarge 4 4 4 2 4 2" xfId="15964" xr:uid="{00000000-0005-0000-0000-0000593E0000}"/>
    <cellStyle name="20% - uthevingsfarge 4 4 4 2 5" xfId="15965" xr:uid="{00000000-0005-0000-0000-00005A3E0000}"/>
    <cellStyle name="20% - uthevingsfarge 4 4 4 2_Innskuddsdekning" xfId="15966" xr:uid="{00000000-0005-0000-0000-00005B3E0000}"/>
    <cellStyle name="20% - uthevingsfarge 4 4 4 3" xfId="15967" xr:uid="{00000000-0005-0000-0000-00005C3E0000}"/>
    <cellStyle name="20% - uthevingsfarge 4 4 4 3 2" xfId="15968" xr:uid="{00000000-0005-0000-0000-00005D3E0000}"/>
    <cellStyle name="20% - uthevingsfarge 4 4 4 3 2 2" xfId="15969" xr:uid="{00000000-0005-0000-0000-00005E3E0000}"/>
    <cellStyle name="20% - uthevingsfarge 4 4 4 3 2 2 2" xfId="15970" xr:uid="{00000000-0005-0000-0000-00005F3E0000}"/>
    <cellStyle name="20% - uthevingsfarge 4 4 4 3 2 3" xfId="15971" xr:uid="{00000000-0005-0000-0000-0000603E0000}"/>
    <cellStyle name="20% - uthevingsfarge 4 4 4 3 3" xfId="15972" xr:uid="{00000000-0005-0000-0000-0000613E0000}"/>
    <cellStyle name="20% - uthevingsfarge 4 4 4 3 3 2" xfId="15973" xr:uid="{00000000-0005-0000-0000-0000623E0000}"/>
    <cellStyle name="20% - uthevingsfarge 4 4 4 3 4" xfId="15974" xr:uid="{00000000-0005-0000-0000-0000633E0000}"/>
    <cellStyle name="20% - uthevingsfarge 4 4 4 4" xfId="15975" xr:uid="{00000000-0005-0000-0000-0000643E0000}"/>
    <cellStyle name="20% - uthevingsfarge 4 4 4 4 2" xfId="15976" xr:uid="{00000000-0005-0000-0000-0000653E0000}"/>
    <cellStyle name="20% - uthevingsfarge 4 4 4 4 2 2" xfId="15977" xr:uid="{00000000-0005-0000-0000-0000663E0000}"/>
    <cellStyle name="20% - uthevingsfarge 4 4 4 4 3" xfId="15978" xr:uid="{00000000-0005-0000-0000-0000673E0000}"/>
    <cellStyle name="20% - uthevingsfarge 4 4 4 5" xfId="15979" xr:uid="{00000000-0005-0000-0000-0000683E0000}"/>
    <cellStyle name="20% - uthevingsfarge 4 4 4 5 2" xfId="15980" xr:uid="{00000000-0005-0000-0000-0000693E0000}"/>
    <cellStyle name="20% - uthevingsfarge 4 4 4 6" xfId="15981" xr:uid="{00000000-0005-0000-0000-00006A3E0000}"/>
    <cellStyle name="20% - uthevingsfarge 4 4 4_3. Chng in credit spreads" xfId="15982" xr:uid="{00000000-0005-0000-0000-00006B3E0000}"/>
    <cellStyle name="20% - uthevingsfarge 4 4 5" xfId="15983" xr:uid="{00000000-0005-0000-0000-00006C3E0000}"/>
    <cellStyle name="20% - uthevingsfarge 4 4 5 2" xfId="15984" xr:uid="{00000000-0005-0000-0000-00006D3E0000}"/>
    <cellStyle name="20% - uthevingsfarge 4 4 5 2 2" xfId="15985" xr:uid="{00000000-0005-0000-0000-00006E3E0000}"/>
    <cellStyle name="20% - uthevingsfarge 4 4 5 2 2 2" xfId="15986" xr:uid="{00000000-0005-0000-0000-00006F3E0000}"/>
    <cellStyle name="20% - uthevingsfarge 4 4 5 2 2 2 2" xfId="15987" xr:uid="{00000000-0005-0000-0000-0000703E0000}"/>
    <cellStyle name="20% - uthevingsfarge 4 4 5 2 2 3" xfId="15988" xr:uid="{00000000-0005-0000-0000-0000713E0000}"/>
    <cellStyle name="20% - uthevingsfarge 4 4 5 2 3" xfId="15989" xr:uid="{00000000-0005-0000-0000-0000723E0000}"/>
    <cellStyle name="20% - uthevingsfarge 4 4 5 2 3 2" xfId="15990" xr:uid="{00000000-0005-0000-0000-0000733E0000}"/>
    <cellStyle name="20% - uthevingsfarge 4 4 5 2 4" xfId="15991" xr:uid="{00000000-0005-0000-0000-0000743E0000}"/>
    <cellStyle name="20% - uthevingsfarge 4 4 5 3" xfId="15992" xr:uid="{00000000-0005-0000-0000-0000753E0000}"/>
    <cellStyle name="20% - uthevingsfarge 4 4 5 3 2" xfId="15993" xr:uid="{00000000-0005-0000-0000-0000763E0000}"/>
    <cellStyle name="20% - uthevingsfarge 4 4 5 3 2 2" xfId="15994" xr:uid="{00000000-0005-0000-0000-0000773E0000}"/>
    <cellStyle name="20% - uthevingsfarge 4 4 5 3 3" xfId="15995" xr:uid="{00000000-0005-0000-0000-0000783E0000}"/>
    <cellStyle name="20% - uthevingsfarge 4 4 5 4" xfId="15996" xr:uid="{00000000-0005-0000-0000-0000793E0000}"/>
    <cellStyle name="20% - uthevingsfarge 4 4 5 4 2" xfId="15997" xr:uid="{00000000-0005-0000-0000-00007A3E0000}"/>
    <cellStyle name="20% - uthevingsfarge 4 4 5 5" xfId="15998" xr:uid="{00000000-0005-0000-0000-00007B3E0000}"/>
    <cellStyle name="20% - uthevingsfarge 4 4 5_Innskuddsdekning" xfId="15999" xr:uid="{00000000-0005-0000-0000-00007C3E0000}"/>
    <cellStyle name="20% - uthevingsfarge 4 4 6" xfId="16000" xr:uid="{00000000-0005-0000-0000-00007D3E0000}"/>
    <cellStyle name="20% - uthevingsfarge 4 4 6 2" xfId="16001" xr:uid="{00000000-0005-0000-0000-00007E3E0000}"/>
    <cellStyle name="20% - uthevingsfarge 4 4 6 2 2" xfId="16002" xr:uid="{00000000-0005-0000-0000-00007F3E0000}"/>
    <cellStyle name="20% - uthevingsfarge 4 4 6 2 2 2" xfId="16003" xr:uid="{00000000-0005-0000-0000-0000803E0000}"/>
    <cellStyle name="20% - uthevingsfarge 4 4 6 2 3" xfId="16004" xr:uid="{00000000-0005-0000-0000-0000813E0000}"/>
    <cellStyle name="20% - uthevingsfarge 4 4 6 3" xfId="16005" xr:uid="{00000000-0005-0000-0000-0000823E0000}"/>
    <cellStyle name="20% - uthevingsfarge 4 4 6 3 2" xfId="16006" xr:uid="{00000000-0005-0000-0000-0000833E0000}"/>
    <cellStyle name="20% - uthevingsfarge 4 4 6 4" xfId="16007" xr:uid="{00000000-0005-0000-0000-0000843E0000}"/>
    <cellStyle name="20% - uthevingsfarge 4 4 7" xfId="16008" xr:uid="{00000000-0005-0000-0000-0000853E0000}"/>
    <cellStyle name="20% - uthevingsfarge 4 4 7 2" xfId="16009" xr:uid="{00000000-0005-0000-0000-0000863E0000}"/>
    <cellStyle name="20% - uthevingsfarge 4 4 7 2 2" xfId="16010" xr:uid="{00000000-0005-0000-0000-0000873E0000}"/>
    <cellStyle name="20% - uthevingsfarge 4 4 7 3" xfId="16011" xr:uid="{00000000-0005-0000-0000-0000883E0000}"/>
    <cellStyle name="20% - uthevingsfarge 4 4 8" xfId="16012" xr:uid="{00000000-0005-0000-0000-0000893E0000}"/>
    <cellStyle name="20% - uthevingsfarge 4 4 8 2" xfId="16013" xr:uid="{00000000-0005-0000-0000-00008A3E0000}"/>
    <cellStyle name="20% - uthevingsfarge 4 4 9" xfId="16014" xr:uid="{00000000-0005-0000-0000-00008B3E0000}"/>
    <cellStyle name="20% - uthevingsfarge 4 4_3. Chng in credit spreads" xfId="16015" xr:uid="{00000000-0005-0000-0000-00008C3E0000}"/>
    <cellStyle name="20% - uthevingsfarge 4 40" xfId="16016" xr:uid="{00000000-0005-0000-0000-00008D3E0000}"/>
    <cellStyle name="20% - uthevingsfarge 4 40 2" xfId="16017" xr:uid="{00000000-0005-0000-0000-00008E3E0000}"/>
    <cellStyle name="20% - uthevingsfarge 4 40 2 2" xfId="16018" xr:uid="{00000000-0005-0000-0000-00008F3E0000}"/>
    <cellStyle name="20% - uthevingsfarge 4 40 2 3" xfId="16019" xr:uid="{00000000-0005-0000-0000-0000903E0000}"/>
    <cellStyle name="20% - uthevingsfarge 4 40 2_BILAG 34-3 Brasil" xfId="16020" xr:uid="{00000000-0005-0000-0000-0000913E0000}"/>
    <cellStyle name="20% - uthevingsfarge 4 40 3" xfId="16021" xr:uid="{00000000-0005-0000-0000-0000923E0000}"/>
    <cellStyle name="20% - uthevingsfarge 4 40 4" xfId="16022" xr:uid="{00000000-0005-0000-0000-0000933E0000}"/>
    <cellStyle name="20% - uthevingsfarge 4 40_BILAG 34-3 Brasil" xfId="16023" xr:uid="{00000000-0005-0000-0000-0000943E0000}"/>
    <cellStyle name="20% - uthevingsfarge 4 41" xfId="16024" xr:uid="{00000000-0005-0000-0000-0000953E0000}"/>
    <cellStyle name="20% - uthevingsfarge 4 41 2" xfId="16025" xr:uid="{00000000-0005-0000-0000-0000963E0000}"/>
    <cellStyle name="20% - uthevingsfarge 4 41 2 2" xfId="16026" xr:uid="{00000000-0005-0000-0000-0000973E0000}"/>
    <cellStyle name="20% - uthevingsfarge 4 41 2 3" xfId="16027" xr:uid="{00000000-0005-0000-0000-0000983E0000}"/>
    <cellStyle name="20% - uthevingsfarge 4 41 2_BILAG 34-3 Brasil" xfId="16028" xr:uid="{00000000-0005-0000-0000-0000993E0000}"/>
    <cellStyle name="20% - uthevingsfarge 4 41 3" xfId="16029" xr:uid="{00000000-0005-0000-0000-00009A3E0000}"/>
    <cellStyle name="20% - uthevingsfarge 4 41 4" xfId="16030" xr:uid="{00000000-0005-0000-0000-00009B3E0000}"/>
    <cellStyle name="20% - uthevingsfarge 4 41_BILAG 34-3 Brasil" xfId="16031" xr:uid="{00000000-0005-0000-0000-00009C3E0000}"/>
    <cellStyle name="20% - uthevingsfarge 4 42" xfId="16032" xr:uid="{00000000-0005-0000-0000-00009D3E0000}"/>
    <cellStyle name="20% - uthevingsfarge 4 42 2" xfId="16033" xr:uid="{00000000-0005-0000-0000-00009E3E0000}"/>
    <cellStyle name="20% - uthevingsfarge 4 42 2 2" xfId="16034" xr:uid="{00000000-0005-0000-0000-00009F3E0000}"/>
    <cellStyle name="20% - uthevingsfarge 4 42 2 3" xfId="16035" xr:uid="{00000000-0005-0000-0000-0000A03E0000}"/>
    <cellStyle name="20% - uthevingsfarge 4 42 2_BILAG 34-3 Brasil" xfId="16036" xr:uid="{00000000-0005-0000-0000-0000A13E0000}"/>
    <cellStyle name="20% - uthevingsfarge 4 42 3" xfId="16037" xr:uid="{00000000-0005-0000-0000-0000A23E0000}"/>
    <cellStyle name="20% - uthevingsfarge 4 42 4" xfId="16038" xr:uid="{00000000-0005-0000-0000-0000A33E0000}"/>
    <cellStyle name="20% - uthevingsfarge 4 42_BILAG 34-3 Brasil" xfId="16039" xr:uid="{00000000-0005-0000-0000-0000A43E0000}"/>
    <cellStyle name="20% - uthevingsfarge 4 43" xfId="16040" xr:uid="{00000000-0005-0000-0000-0000A53E0000}"/>
    <cellStyle name="20% - uthevingsfarge 4 43 2" xfId="16041" xr:uid="{00000000-0005-0000-0000-0000A63E0000}"/>
    <cellStyle name="20% - uthevingsfarge 4 43 2 2" xfId="16042" xr:uid="{00000000-0005-0000-0000-0000A73E0000}"/>
    <cellStyle name="20% - uthevingsfarge 4 43 2 3" xfId="16043" xr:uid="{00000000-0005-0000-0000-0000A83E0000}"/>
    <cellStyle name="20% - uthevingsfarge 4 43 2_BILAG 34-3 Brasil" xfId="16044" xr:uid="{00000000-0005-0000-0000-0000A93E0000}"/>
    <cellStyle name="20% - uthevingsfarge 4 43 3" xfId="16045" xr:uid="{00000000-0005-0000-0000-0000AA3E0000}"/>
    <cellStyle name="20% - uthevingsfarge 4 43 4" xfId="16046" xr:uid="{00000000-0005-0000-0000-0000AB3E0000}"/>
    <cellStyle name="20% - uthevingsfarge 4 43_BILAG 34-3 Brasil" xfId="16047" xr:uid="{00000000-0005-0000-0000-0000AC3E0000}"/>
    <cellStyle name="20% - uthevingsfarge 4 44" xfId="16048" xr:uid="{00000000-0005-0000-0000-0000AD3E0000}"/>
    <cellStyle name="20% - uthevingsfarge 4 44 2" xfId="16049" xr:uid="{00000000-0005-0000-0000-0000AE3E0000}"/>
    <cellStyle name="20% - uthevingsfarge 4 44 2 2" xfId="16050" xr:uid="{00000000-0005-0000-0000-0000AF3E0000}"/>
    <cellStyle name="20% - uthevingsfarge 4 44 2 3" xfId="16051" xr:uid="{00000000-0005-0000-0000-0000B03E0000}"/>
    <cellStyle name="20% - uthevingsfarge 4 44 2_BILAG 34-3 Brasil" xfId="16052" xr:uid="{00000000-0005-0000-0000-0000B13E0000}"/>
    <cellStyle name="20% - uthevingsfarge 4 44 3" xfId="16053" xr:uid="{00000000-0005-0000-0000-0000B23E0000}"/>
    <cellStyle name="20% - uthevingsfarge 4 44 4" xfId="16054" xr:uid="{00000000-0005-0000-0000-0000B33E0000}"/>
    <cellStyle name="20% - uthevingsfarge 4 44_BILAG 34-3 Brasil" xfId="16055" xr:uid="{00000000-0005-0000-0000-0000B43E0000}"/>
    <cellStyle name="20% - uthevingsfarge 4 45" xfId="16056" xr:uid="{00000000-0005-0000-0000-0000B53E0000}"/>
    <cellStyle name="20% - uthevingsfarge 4 45 2" xfId="16057" xr:uid="{00000000-0005-0000-0000-0000B63E0000}"/>
    <cellStyle name="20% - uthevingsfarge 4 45 2 2" xfId="16058" xr:uid="{00000000-0005-0000-0000-0000B73E0000}"/>
    <cellStyle name="20% - uthevingsfarge 4 45 2 3" xfId="16059" xr:uid="{00000000-0005-0000-0000-0000B83E0000}"/>
    <cellStyle name="20% - uthevingsfarge 4 45 2_BILAG 34-3 Brasil" xfId="16060" xr:uid="{00000000-0005-0000-0000-0000B93E0000}"/>
    <cellStyle name="20% - uthevingsfarge 4 45 3" xfId="16061" xr:uid="{00000000-0005-0000-0000-0000BA3E0000}"/>
    <cellStyle name="20% - uthevingsfarge 4 45 4" xfId="16062" xr:uid="{00000000-0005-0000-0000-0000BB3E0000}"/>
    <cellStyle name="20% - uthevingsfarge 4 45_BILAG 34-3 Brasil" xfId="16063" xr:uid="{00000000-0005-0000-0000-0000BC3E0000}"/>
    <cellStyle name="20% - uthevingsfarge 4 46" xfId="16064" xr:uid="{00000000-0005-0000-0000-0000BD3E0000}"/>
    <cellStyle name="20% - uthevingsfarge 4 46 2" xfId="16065" xr:uid="{00000000-0005-0000-0000-0000BE3E0000}"/>
    <cellStyle name="20% - uthevingsfarge 4 46 2 2" xfId="16066" xr:uid="{00000000-0005-0000-0000-0000BF3E0000}"/>
    <cellStyle name="20% - uthevingsfarge 4 46 2 3" xfId="16067" xr:uid="{00000000-0005-0000-0000-0000C03E0000}"/>
    <cellStyle name="20% - uthevingsfarge 4 46 2_BILAG 34-3 Brasil" xfId="16068" xr:uid="{00000000-0005-0000-0000-0000C13E0000}"/>
    <cellStyle name="20% - uthevingsfarge 4 46 3" xfId="16069" xr:uid="{00000000-0005-0000-0000-0000C23E0000}"/>
    <cellStyle name="20% - uthevingsfarge 4 46 4" xfId="16070" xr:uid="{00000000-0005-0000-0000-0000C33E0000}"/>
    <cellStyle name="20% - uthevingsfarge 4 46_BILAG 34-3 Brasil" xfId="16071" xr:uid="{00000000-0005-0000-0000-0000C43E0000}"/>
    <cellStyle name="20% - uthevingsfarge 4 47" xfId="16072" xr:uid="{00000000-0005-0000-0000-0000C53E0000}"/>
    <cellStyle name="20% - uthevingsfarge 4 47 2" xfId="16073" xr:uid="{00000000-0005-0000-0000-0000C63E0000}"/>
    <cellStyle name="20% - uthevingsfarge 4 47 2 2" xfId="16074" xr:uid="{00000000-0005-0000-0000-0000C73E0000}"/>
    <cellStyle name="20% - uthevingsfarge 4 47 2 3" xfId="16075" xr:uid="{00000000-0005-0000-0000-0000C83E0000}"/>
    <cellStyle name="20% - uthevingsfarge 4 47 2_BILAG 34-3 Brasil" xfId="16076" xr:uid="{00000000-0005-0000-0000-0000C93E0000}"/>
    <cellStyle name="20% - uthevingsfarge 4 47 3" xfId="16077" xr:uid="{00000000-0005-0000-0000-0000CA3E0000}"/>
    <cellStyle name="20% - uthevingsfarge 4 47 4" xfId="16078" xr:uid="{00000000-0005-0000-0000-0000CB3E0000}"/>
    <cellStyle name="20% - uthevingsfarge 4 47_BILAG 34-3 Brasil" xfId="16079" xr:uid="{00000000-0005-0000-0000-0000CC3E0000}"/>
    <cellStyle name="20% - uthevingsfarge 4 48" xfId="16080" xr:uid="{00000000-0005-0000-0000-0000CD3E0000}"/>
    <cellStyle name="20% - uthevingsfarge 4 48 2" xfId="16081" xr:uid="{00000000-0005-0000-0000-0000CE3E0000}"/>
    <cellStyle name="20% - uthevingsfarge 4 48 2 2" xfId="16082" xr:uid="{00000000-0005-0000-0000-0000CF3E0000}"/>
    <cellStyle name="20% - uthevingsfarge 4 48 2 3" xfId="16083" xr:uid="{00000000-0005-0000-0000-0000D03E0000}"/>
    <cellStyle name="20% - uthevingsfarge 4 48 2_BILAG 34-3 Brasil" xfId="16084" xr:uid="{00000000-0005-0000-0000-0000D13E0000}"/>
    <cellStyle name="20% - uthevingsfarge 4 48 3" xfId="16085" xr:uid="{00000000-0005-0000-0000-0000D23E0000}"/>
    <cellStyle name="20% - uthevingsfarge 4 48 4" xfId="16086" xr:uid="{00000000-0005-0000-0000-0000D33E0000}"/>
    <cellStyle name="20% - uthevingsfarge 4 48_BILAG 34-3 Brasil" xfId="16087" xr:uid="{00000000-0005-0000-0000-0000D43E0000}"/>
    <cellStyle name="20% - uthevingsfarge 4 49" xfId="16088" xr:uid="{00000000-0005-0000-0000-0000D53E0000}"/>
    <cellStyle name="20% - uthevingsfarge 4 49 2" xfId="16089" xr:uid="{00000000-0005-0000-0000-0000D63E0000}"/>
    <cellStyle name="20% - uthevingsfarge 4 49 2 2" xfId="16090" xr:uid="{00000000-0005-0000-0000-0000D73E0000}"/>
    <cellStyle name="20% - uthevingsfarge 4 49 2 3" xfId="16091" xr:uid="{00000000-0005-0000-0000-0000D83E0000}"/>
    <cellStyle name="20% - uthevingsfarge 4 49 2_BILAG 34-3 Brasil" xfId="16092" xr:uid="{00000000-0005-0000-0000-0000D93E0000}"/>
    <cellStyle name="20% - uthevingsfarge 4 49 3" xfId="16093" xr:uid="{00000000-0005-0000-0000-0000DA3E0000}"/>
    <cellStyle name="20% - uthevingsfarge 4 49 4" xfId="16094" xr:uid="{00000000-0005-0000-0000-0000DB3E0000}"/>
    <cellStyle name="20% - uthevingsfarge 4 49_BILAG 34-3 Brasil" xfId="16095" xr:uid="{00000000-0005-0000-0000-0000DC3E0000}"/>
    <cellStyle name="20% - uthevingsfarge 4 5" xfId="16096" xr:uid="{00000000-0005-0000-0000-0000DD3E0000}"/>
    <cellStyle name="20% - uthevingsfarge 4 5 10" xfId="16097" xr:uid="{00000000-0005-0000-0000-0000DE3E0000}"/>
    <cellStyle name="20% - uthevingsfarge 4 5 11" xfId="16098" xr:uid="{00000000-0005-0000-0000-0000DF3E0000}"/>
    <cellStyle name="20% - uthevingsfarge 4 5 2" xfId="16099" xr:uid="{00000000-0005-0000-0000-0000E03E0000}"/>
    <cellStyle name="20% - uthevingsfarge 4 5 2 2" xfId="16100" xr:uid="{00000000-0005-0000-0000-0000E13E0000}"/>
    <cellStyle name="20% - uthevingsfarge 4 5 2 2 2" xfId="16101" xr:uid="{00000000-0005-0000-0000-0000E23E0000}"/>
    <cellStyle name="20% - uthevingsfarge 4 5 2 2 2 2" xfId="16102" xr:uid="{00000000-0005-0000-0000-0000E33E0000}"/>
    <cellStyle name="20% - uthevingsfarge 4 5 2 2 2 2 2" xfId="16103" xr:uid="{00000000-0005-0000-0000-0000E43E0000}"/>
    <cellStyle name="20% - uthevingsfarge 4 5 2 2 2 2 2 2" xfId="16104" xr:uid="{00000000-0005-0000-0000-0000E53E0000}"/>
    <cellStyle name="20% - uthevingsfarge 4 5 2 2 2 2 2 2 2" xfId="16105" xr:uid="{00000000-0005-0000-0000-0000E63E0000}"/>
    <cellStyle name="20% - uthevingsfarge 4 5 2 2 2 2 2 3" xfId="16106" xr:uid="{00000000-0005-0000-0000-0000E73E0000}"/>
    <cellStyle name="20% - uthevingsfarge 4 5 2 2 2 2 3" xfId="16107" xr:uid="{00000000-0005-0000-0000-0000E83E0000}"/>
    <cellStyle name="20% - uthevingsfarge 4 5 2 2 2 2 3 2" xfId="16108" xr:uid="{00000000-0005-0000-0000-0000E93E0000}"/>
    <cellStyle name="20% - uthevingsfarge 4 5 2 2 2 2 4" xfId="16109" xr:uid="{00000000-0005-0000-0000-0000EA3E0000}"/>
    <cellStyle name="20% - uthevingsfarge 4 5 2 2 2 3" xfId="16110" xr:uid="{00000000-0005-0000-0000-0000EB3E0000}"/>
    <cellStyle name="20% - uthevingsfarge 4 5 2 2 2 3 2" xfId="16111" xr:uid="{00000000-0005-0000-0000-0000EC3E0000}"/>
    <cellStyle name="20% - uthevingsfarge 4 5 2 2 2 3 2 2" xfId="16112" xr:uid="{00000000-0005-0000-0000-0000ED3E0000}"/>
    <cellStyle name="20% - uthevingsfarge 4 5 2 2 2 3 3" xfId="16113" xr:uid="{00000000-0005-0000-0000-0000EE3E0000}"/>
    <cellStyle name="20% - uthevingsfarge 4 5 2 2 2 4" xfId="16114" xr:uid="{00000000-0005-0000-0000-0000EF3E0000}"/>
    <cellStyle name="20% - uthevingsfarge 4 5 2 2 2 4 2" xfId="16115" xr:uid="{00000000-0005-0000-0000-0000F03E0000}"/>
    <cellStyle name="20% - uthevingsfarge 4 5 2 2 2 5" xfId="16116" xr:uid="{00000000-0005-0000-0000-0000F13E0000}"/>
    <cellStyle name="20% - uthevingsfarge 4 5 2 2 2_Innskuddsdekning" xfId="16117" xr:uid="{00000000-0005-0000-0000-0000F23E0000}"/>
    <cellStyle name="20% - uthevingsfarge 4 5 2 2 3" xfId="16118" xr:uid="{00000000-0005-0000-0000-0000F33E0000}"/>
    <cellStyle name="20% - uthevingsfarge 4 5 2 2 3 2" xfId="16119" xr:uid="{00000000-0005-0000-0000-0000F43E0000}"/>
    <cellStyle name="20% - uthevingsfarge 4 5 2 2 3 2 2" xfId="16120" xr:uid="{00000000-0005-0000-0000-0000F53E0000}"/>
    <cellStyle name="20% - uthevingsfarge 4 5 2 2 3 2 2 2" xfId="16121" xr:uid="{00000000-0005-0000-0000-0000F63E0000}"/>
    <cellStyle name="20% - uthevingsfarge 4 5 2 2 3 2 3" xfId="16122" xr:uid="{00000000-0005-0000-0000-0000F73E0000}"/>
    <cellStyle name="20% - uthevingsfarge 4 5 2 2 3 3" xfId="16123" xr:uid="{00000000-0005-0000-0000-0000F83E0000}"/>
    <cellStyle name="20% - uthevingsfarge 4 5 2 2 3 3 2" xfId="16124" xr:uid="{00000000-0005-0000-0000-0000F93E0000}"/>
    <cellStyle name="20% - uthevingsfarge 4 5 2 2 3 4" xfId="16125" xr:uid="{00000000-0005-0000-0000-0000FA3E0000}"/>
    <cellStyle name="20% - uthevingsfarge 4 5 2 2 4" xfId="16126" xr:uid="{00000000-0005-0000-0000-0000FB3E0000}"/>
    <cellStyle name="20% - uthevingsfarge 4 5 2 2 4 2" xfId="16127" xr:uid="{00000000-0005-0000-0000-0000FC3E0000}"/>
    <cellStyle name="20% - uthevingsfarge 4 5 2 2 4 2 2" xfId="16128" xr:uid="{00000000-0005-0000-0000-0000FD3E0000}"/>
    <cellStyle name="20% - uthevingsfarge 4 5 2 2 4 3" xfId="16129" xr:uid="{00000000-0005-0000-0000-0000FE3E0000}"/>
    <cellStyle name="20% - uthevingsfarge 4 5 2 2 5" xfId="16130" xr:uid="{00000000-0005-0000-0000-0000FF3E0000}"/>
    <cellStyle name="20% - uthevingsfarge 4 5 2 2 5 2" xfId="16131" xr:uid="{00000000-0005-0000-0000-0000003F0000}"/>
    <cellStyle name="20% - uthevingsfarge 4 5 2 2 6" xfId="16132" xr:uid="{00000000-0005-0000-0000-0000013F0000}"/>
    <cellStyle name="20% - uthevingsfarge 4 5 2 2_3. Chng in credit spreads" xfId="16133" xr:uid="{00000000-0005-0000-0000-0000023F0000}"/>
    <cellStyle name="20% - uthevingsfarge 4 5 2 3" xfId="16134" xr:uid="{00000000-0005-0000-0000-0000033F0000}"/>
    <cellStyle name="20% - uthevingsfarge 4 5 2 3 2" xfId="16135" xr:uid="{00000000-0005-0000-0000-0000043F0000}"/>
    <cellStyle name="20% - uthevingsfarge 4 5 2 3 2 2" xfId="16136" xr:uid="{00000000-0005-0000-0000-0000053F0000}"/>
    <cellStyle name="20% - uthevingsfarge 4 5 2 3 2 2 2" xfId="16137" xr:uid="{00000000-0005-0000-0000-0000063F0000}"/>
    <cellStyle name="20% - uthevingsfarge 4 5 2 3 2 2 2 2" xfId="16138" xr:uid="{00000000-0005-0000-0000-0000073F0000}"/>
    <cellStyle name="20% - uthevingsfarge 4 5 2 3 2 2 2 2 2" xfId="16139" xr:uid="{00000000-0005-0000-0000-0000083F0000}"/>
    <cellStyle name="20% - uthevingsfarge 4 5 2 3 2 2 2 3" xfId="16140" xr:uid="{00000000-0005-0000-0000-0000093F0000}"/>
    <cellStyle name="20% - uthevingsfarge 4 5 2 3 2 2 3" xfId="16141" xr:uid="{00000000-0005-0000-0000-00000A3F0000}"/>
    <cellStyle name="20% - uthevingsfarge 4 5 2 3 2 2 3 2" xfId="16142" xr:uid="{00000000-0005-0000-0000-00000B3F0000}"/>
    <cellStyle name="20% - uthevingsfarge 4 5 2 3 2 2 4" xfId="16143" xr:uid="{00000000-0005-0000-0000-00000C3F0000}"/>
    <cellStyle name="20% - uthevingsfarge 4 5 2 3 2 3" xfId="16144" xr:uid="{00000000-0005-0000-0000-00000D3F0000}"/>
    <cellStyle name="20% - uthevingsfarge 4 5 2 3 2 3 2" xfId="16145" xr:uid="{00000000-0005-0000-0000-00000E3F0000}"/>
    <cellStyle name="20% - uthevingsfarge 4 5 2 3 2 3 2 2" xfId="16146" xr:uid="{00000000-0005-0000-0000-00000F3F0000}"/>
    <cellStyle name="20% - uthevingsfarge 4 5 2 3 2 3 3" xfId="16147" xr:uid="{00000000-0005-0000-0000-0000103F0000}"/>
    <cellStyle name="20% - uthevingsfarge 4 5 2 3 2 4" xfId="16148" xr:uid="{00000000-0005-0000-0000-0000113F0000}"/>
    <cellStyle name="20% - uthevingsfarge 4 5 2 3 2 4 2" xfId="16149" xr:uid="{00000000-0005-0000-0000-0000123F0000}"/>
    <cellStyle name="20% - uthevingsfarge 4 5 2 3 2 5" xfId="16150" xr:uid="{00000000-0005-0000-0000-0000133F0000}"/>
    <cellStyle name="20% - uthevingsfarge 4 5 2 3 2_Innskuddsdekning" xfId="16151" xr:uid="{00000000-0005-0000-0000-0000143F0000}"/>
    <cellStyle name="20% - uthevingsfarge 4 5 2 3 3" xfId="16152" xr:uid="{00000000-0005-0000-0000-0000153F0000}"/>
    <cellStyle name="20% - uthevingsfarge 4 5 2 3 3 2" xfId="16153" xr:uid="{00000000-0005-0000-0000-0000163F0000}"/>
    <cellStyle name="20% - uthevingsfarge 4 5 2 3 3 2 2" xfId="16154" xr:uid="{00000000-0005-0000-0000-0000173F0000}"/>
    <cellStyle name="20% - uthevingsfarge 4 5 2 3 3 2 2 2" xfId="16155" xr:uid="{00000000-0005-0000-0000-0000183F0000}"/>
    <cellStyle name="20% - uthevingsfarge 4 5 2 3 3 2 3" xfId="16156" xr:uid="{00000000-0005-0000-0000-0000193F0000}"/>
    <cellStyle name="20% - uthevingsfarge 4 5 2 3 3 3" xfId="16157" xr:uid="{00000000-0005-0000-0000-00001A3F0000}"/>
    <cellStyle name="20% - uthevingsfarge 4 5 2 3 3 3 2" xfId="16158" xr:uid="{00000000-0005-0000-0000-00001B3F0000}"/>
    <cellStyle name="20% - uthevingsfarge 4 5 2 3 3 4" xfId="16159" xr:uid="{00000000-0005-0000-0000-00001C3F0000}"/>
    <cellStyle name="20% - uthevingsfarge 4 5 2 3 4" xfId="16160" xr:uid="{00000000-0005-0000-0000-00001D3F0000}"/>
    <cellStyle name="20% - uthevingsfarge 4 5 2 3 4 2" xfId="16161" xr:uid="{00000000-0005-0000-0000-00001E3F0000}"/>
    <cellStyle name="20% - uthevingsfarge 4 5 2 3 4 2 2" xfId="16162" xr:uid="{00000000-0005-0000-0000-00001F3F0000}"/>
    <cellStyle name="20% - uthevingsfarge 4 5 2 3 4 3" xfId="16163" xr:uid="{00000000-0005-0000-0000-0000203F0000}"/>
    <cellStyle name="20% - uthevingsfarge 4 5 2 3 5" xfId="16164" xr:uid="{00000000-0005-0000-0000-0000213F0000}"/>
    <cellStyle name="20% - uthevingsfarge 4 5 2 3 5 2" xfId="16165" xr:uid="{00000000-0005-0000-0000-0000223F0000}"/>
    <cellStyle name="20% - uthevingsfarge 4 5 2 3 6" xfId="16166" xr:uid="{00000000-0005-0000-0000-0000233F0000}"/>
    <cellStyle name="20% - uthevingsfarge 4 5 2 3_3. Chng in credit spreads" xfId="16167" xr:uid="{00000000-0005-0000-0000-0000243F0000}"/>
    <cellStyle name="20% - uthevingsfarge 4 5 2 4" xfId="16168" xr:uid="{00000000-0005-0000-0000-0000253F0000}"/>
    <cellStyle name="20% - uthevingsfarge 4 5 2 4 2" xfId="16169" xr:uid="{00000000-0005-0000-0000-0000263F0000}"/>
    <cellStyle name="20% - uthevingsfarge 4 5 2 4 2 2" xfId="16170" xr:uid="{00000000-0005-0000-0000-0000273F0000}"/>
    <cellStyle name="20% - uthevingsfarge 4 5 2 4 2 2 2" xfId="16171" xr:uid="{00000000-0005-0000-0000-0000283F0000}"/>
    <cellStyle name="20% - uthevingsfarge 4 5 2 4 2 2 2 2" xfId="16172" xr:uid="{00000000-0005-0000-0000-0000293F0000}"/>
    <cellStyle name="20% - uthevingsfarge 4 5 2 4 2 2 3" xfId="16173" xr:uid="{00000000-0005-0000-0000-00002A3F0000}"/>
    <cellStyle name="20% - uthevingsfarge 4 5 2 4 2 3" xfId="16174" xr:uid="{00000000-0005-0000-0000-00002B3F0000}"/>
    <cellStyle name="20% - uthevingsfarge 4 5 2 4 2 3 2" xfId="16175" xr:uid="{00000000-0005-0000-0000-00002C3F0000}"/>
    <cellStyle name="20% - uthevingsfarge 4 5 2 4 2 4" xfId="16176" xr:uid="{00000000-0005-0000-0000-00002D3F0000}"/>
    <cellStyle name="20% - uthevingsfarge 4 5 2 4 3" xfId="16177" xr:uid="{00000000-0005-0000-0000-00002E3F0000}"/>
    <cellStyle name="20% - uthevingsfarge 4 5 2 4 3 2" xfId="16178" xr:uid="{00000000-0005-0000-0000-00002F3F0000}"/>
    <cellStyle name="20% - uthevingsfarge 4 5 2 4 3 2 2" xfId="16179" xr:uid="{00000000-0005-0000-0000-0000303F0000}"/>
    <cellStyle name="20% - uthevingsfarge 4 5 2 4 3 3" xfId="16180" xr:uid="{00000000-0005-0000-0000-0000313F0000}"/>
    <cellStyle name="20% - uthevingsfarge 4 5 2 4 4" xfId="16181" xr:uid="{00000000-0005-0000-0000-0000323F0000}"/>
    <cellStyle name="20% - uthevingsfarge 4 5 2 4 4 2" xfId="16182" xr:uid="{00000000-0005-0000-0000-0000333F0000}"/>
    <cellStyle name="20% - uthevingsfarge 4 5 2 4 5" xfId="16183" xr:uid="{00000000-0005-0000-0000-0000343F0000}"/>
    <cellStyle name="20% - uthevingsfarge 4 5 2 4_Innskuddsdekning" xfId="16184" xr:uid="{00000000-0005-0000-0000-0000353F0000}"/>
    <cellStyle name="20% - uthevingsfarge 4 5 2 5" xfId="16185" xr:uid="{00000000-0005-0000-0000-0000363F0000}"/>
    <cellStyle name="20% - uthevingsfarge 4 5 2 5 2" xfId="16186" xr:uid="{00000000-0005-0000-0000-0000373F0000}"/>
    <cellStyle name="20% - uthevingsfarge 4 5 2 5 2 2" xfId="16187" xr:uid="{00000000-0005-0000-0000-0000383F0000}"/>
    <cellStyle name="20% - uthevingsfarge 4 5 2 5 2 2 2" xfId="16188" xr:uid="{00000000-0005-0000-0000-0000393F0000}"/>
    <cellStyle name="20% - uthevingsfarge 4 5 2 5 2 3" xfId="16189" xr:uid="{00000000-0005-0000-0000-00003A3F0000}"/>
    <cellStyle name="20% - uthevingsfarge 4 5 2 5 3" xfId="16190" xr:uid="{00000000-0005-0000-0000-00003B3F0000}"/>
    <cellStyle name="20% - uthevingsfarge 4 5 2 5 3 2" xfId="16191" xr:uid="{00000000-0005-0000-0000-00003C3F0000}"/>
    <cellStyle name="20% - uthevingsfarge 4 5 2 5 4" xfId="16192" xr:uid="{00000000-0005-0000-0000-00003D3F0000}"/>
    <cellStyle name="20% - uthevingsfarge 4 5 2 6" xfId="16193" xr:uid="{00000000-0005-0000-0000-00003E3F0000}"/>
    <cellStyle name="20% - uthevingsfarge 4 5 2 6 2" xfId="16194" xr:uid="{00000000-0005-0000-0000-00003F3F0000}"/>
    <cellStyle name="20% - uthevingsfarge 4 5 2 6 2 2" xfId="16195" xr:uid="{00000000-0005-0000-0000-0000403F0000}"/>
    <cellStyle name="20% - uthevingsfarge 4 5 2 6 3" xfId="16196" xr:uid="{00000000-0005-0000-0000-0000413F0000}"/>
    <cellStyle name="20% - uthevingsfarge 4 5 2 7" xfId="16197" xr:uid="{00000000-0005-0000-0000-0000423F0000}"/>
    <cellStyle name="20% - uthevingsfarge 4 5 2 7 2" xfId="16198" xr:uid="{00000000-0005-0000-0000-0000433F0000}"/>
    <cellStyle name="20% - uthevingsfarge 4 5 2 8" xfId="16199" xr:uid="{00000000-0005-0000-0000-0000443F0000}"/>
    <cellStyle name="20% - uthevingsfarge 4 5 2_3. Chng in credit spreads" xfId="16200" xr:uid="{00000000-0005-0000-0000-0000453F0000}"/>
    <cellStyle name="20% - uthevingsfarge 4 5 3" xfId="16201" xr:uid="{00000000-0005-0000-0000-0000463F0000}"/>
    <cellStyle name="20% - uthevingsfarge 4 5 3 2" xfId="16202" xr:uid="{00000000-0005-0000-0000-0000473F0000}"/>
    <cellStyle name="20% - uthevingsfarge 4 5 3 2 2" xfId="16203" xr:uid="{00000000-0005-0000-0000-0000483F0000}"/>
    <cellStyle name="20% - uthevingsfarge 4 5 3 2 2 2" xfId="16204" xr:uid="{00000000-0005-0000-0000-0000493F0000}"/>
    <cellStyle name="20% - uthevingsfarge 4 5 3 2 2 2 2" xfId="16205" xr:uid="{00000000-0005-0000-0000-00004A3F0000}"/>
    <cellStyle name="20% - uthevingsfarge 4 5 3 2 2 2 2 2" xfId="16206" xr:uid="{00000000-0005-0000-0000-00004B3F0000}"/>
    <cellStyle name="20% - uthevingsfarge 4 5 3 2 2 2 3" xfId="16207" xr:uid="{00000000-0005-0000-0000-00004C3F0000}"/>
    <cellStyle name="20% - uthevingsfarge 4 5 3 2 2 3" xfId="16208" xr:uid="{00000000-0005-0000-0000-00004D3F0000}"/>
    <cellStyle name="20% - uthevingsfarge 4 5 3 2 2 3 2" xfId="16209" xr:uid="{00000000-0005-0000-0000-00004E3F0000}"/>
    <cellStyle name="20% - uthevingsfarge 4 5 3 2 2 4" xfId="16210" xr:uid="{00000000-0005-0000-0000-00004F3F0000}"/>
    <cellStyle name="20% - uthevingsfarge 4 5 3 2 3" xfId="16211" xr:uid="{00000000-0005-0000-0000-0000503F0000}"/>
    <cellStyle name="20% - uthevingsfarge 4 5 3 2 3 2" xfId="16212" xr:uid="{00000000-0005-0000-0000-0000513F0000}"/>
    <cellStyle name="20% - uthevingsfarge 4 5 3 2 3 2 2" xfId="16213" xr:uid="{00000000-0005-0000-0000-0000523F0000}"/>
    <cellStyle name="20% - uthevingsfarge 4 5 3 2 3 3" xfId="16214" xr:uid="{00000000-0005-0000-0000-0000533F0000}"/>
    <cellStyle name="20% - uthevingsfarge 4 5 3 2 4" xfId="16215" xr:uid="{00000000-0005-0000-0000-0000543F0000}"/>
    <cellStyle name="20% - uthevingsfarge 4 5 3 2 4 2" xfId="16216" xr:uid="{00000000-0005-0000-0000-0000553F0000}"/>
    <cellStyle name="20% - uthevingsfarge 4 5 3 2 5" xfId="16217" xr:uid="{00000000-0005-0000-0000-0000563F0000}"/>
    <cellStyle name="20% - uthevingsfarge 4 5 3 2_Innskuddsdekning" xfId="16218" xr:uid="{00000000-0005-0000-0000-0000573F0000}"/>
    <cellStyle name="20% - uthevingsfarge 4 5 3 3" xfId="16219" xr:uid="{00000000-0005-0000-0000-0000583F0000}"/>
    <cellStyle name="20% - uthevingsfarge 4 5 3 3 2" xfId="16220" xr:uid="{00000000-0005-0000-0000-0000593F0000}"/>
    <cellStyle name="20% - uthevingsfarge 4 5 3 3 2 2" xfId="16221" xr:uid="{00000000-0005-0000-0000-00005A3F0000}"/>
    <cellStyle name="20% - uthevingsfarge 4 5 3 3 2 2 2" xfId="16222" xr:uid="{00000000-0005-0000-0000-00005B3F0000}"/>
    <cellStyle name="20% - uthevingsfarge 4 5 3 3 2 3" xfId="16223" xr:uid="{00000000-0005-0000-0000-00005C3F0000}"/>
    <cellStyle name="20% - uthevingsfarge 4 5 3 3 3" xfId="16224" xr:uid="{00000000-0005-0000-0000-00005D3F0000}"/>
    <cellStyle name="20% - uthevingsfarge 4 5 3 3 3 2" xfId="16225" xr:uid="{00000000-0005-0000-0000-00005E3F0000}"/>
    <cellStyle name="20% - uthevingsfarge 4 5 3 3 4" xfId="16226" xr:uid="{00000000-0005-0000-0000-00005F3F0000}"/>
    <cellStyle name="20% - uthevingsfarge 4 5 3 4" xfId="16227" xr:uid="{00000000-0005-0000-0000-0000603F0000}"/>
    <cellStyle name="20% - uthevingsfarge 4 5 3 4 2" xfId="16228" xr:uid="{00000000-0005-0000-0000-0000613F0000}"/>
    <cellStyle name="20% - uthevingsfarge 4 5 3 4 2 2" xfId="16229" xr:uid="{00000000-0005-0000-0000-0000623F0000}"/>
    <cellStyle name="20% - uthevingsfarge 4 5 3 4 3" xfId="16230" xr:uid="{00000000-0005-0000-0000-0000633F0000}"/>
    <cellStyle name="20% - uthevingsfarge 4 5 3 5" xfId="16231" xr:uid="{00000000-0005-0000-0000-0000643F0000}"/>
    <cellStyle name="20% - uthevingsfarge 4 5 3 5 2" xfId="16232" xr:uid="{00000000-0005-0000-0000-0000653F0000}"/>
    <cellStyle name="20% - uthevingsfarge 4 5 3 6" xfId="16233" xr:uid="{00000000-0005-0000-0000-0000663F0000}"/>
    <cellStyle name="20% - uthevingsfarge 4 5 3_3. Chng in credit spreads" xfId="16234" xr:uid="{00000000-0005-0000-0000-0000673F0000}"/>
    <cellStyle name="20% - uthevingsfarge 4 5 4" xfId="16235" xr:uid="{00000000-0005-0000-0000-0000683F0000}"/>
    <cellStyle name="20% - uthevingsfarge 4 5 4 2" xfId="16236" xr:uid="{00000000-0005-0000-0000-0000693F0000}"/>
    <cellStyle name="20% - uthevingsfarge 4 5 4 2 2" xfId="16237" xr:uid="{00000000-0005-0000-0000-00006A3F0000}"/>
    <cellStyle name="20% - uthevingsfarge 4 5 4 2 2 2" xfId="16238" xr:uid="{00000000-0005-0000-0000-00006B3F0000}"/>
    <cellStyle name="20% - uthevingsfarge 4 5 4 2 2 2 2" xfId="16239" xr:uid="{00000000-0005-0000-0000-00006C3F0000}"/>
    <cellStyle name="20% - uthevingsfarge 4 5 4 2 2 2 2 2" xfId="16240" xr:uid="{00000000-0005-0000-0000-00006D3F0000}"/>
    <cellStyle name="20% - uthevingsfarge 4 5 4 2 2 2 3" xfId="16241" xr:uid="{00000000-0005-0000-0000-00006E3F0000}"/>
    <cellStyle name="20% - uthevingsfarge 4 5 4 2 2 3" xfId="16242" xr:uid="{00000000-0005-0000-0000-00006F3F0000}"/>
    <cellStyle name="20% - uthevingsfarge 4 5 4 2 2 3 2" xfId="16243" xr:uid="{00000000-0005-0000-0000-0000703F0000}"/>
    <cellStyle name="20% - uthevingsfarge 4 5 4 2 2 4" xfId="16244" xr:uid="{00000000-0005-0000-0000-0000713F0000}"/>
    <cellStyle name="20% - uthevingsfarge 4 5 4 2 3" xfId="16245" xr:uid="{00000000-0005-0000-0000-0000723F0000}"/>
    <cellStyle name="20% - uthevingsfarge 4 5 4 2 3 2" xfId="16246" xr:uid="{00000000-0005-0000-0000-0000733F0000}"/>
    <cellStyle name="20% - uthevingsfarge 4 5 4 2 3 2 2" xfId="16247" xr:uid="{00000000-0005-0000-0000-0000743F0000}"/>
    <cellStyle name="20% - uthevingsfarge 4 5 4 2 3 3" xfId="16248" xr:uid="{00000000-0005-0000-0000-0000753F0000}"/>
    <cellStyle name="20% - uthevingsfarge 4 5 4 2 4" xfId="16249" xr:uid="{00000000-0005-0000-0000-0000763F0000}"/>
    <cellStyle name="20% - uthevingsfarge 4 5 4 2 4 2" xfId="16250" xr:uid="{00000000-0005-0000-0000-0000773F0000}"/>
    <cellStyle name="20% - uthevingsfarge 4 5 4 2 5" xfId="16251" xr:uid="{00000000-0005-0000-0000-0000783F0000}"/>
    <cellStyle name="20% - uthevingsfarge 4 5 4 2_Innskuddsdekning" xfId="16252" xr:uid="{00000000-0005-0000-0000-0000793F0000}"/>
    <cellStyle name="20% - uthevingsfarge 4 5 4 3" xfId="16253" xr:uid="{00000000-0005-0000-0000-00007A3F0000}"/>
    <cellStyle name="20% - uthevingsfarge 4 5 4 3 2" xfId="16254" xr:uid="{00000000-0005-0000-0000-00007B3F0000}"/>
    <cellStyle name="20% - uthevingsfarge 4 5 4 3 2 2" xfId="16255" xr:uid="{00000000-0005-0000-0000-00007C3F0000}"/>
    <cellStyle name="20% - uthevingsfarge 4 5 4 3 2 2 2" xfId="16256" xr:uid="{00000000-0005-0000-0000-00007D3F0000}"/>
    <cellStyle name="20% - uthevingsfarge 4 5 4 3 2 3" xfId="16257" xr:uid="{00000000-0005-0000-0000-00007E3F0000}"/>
    <cellStyle name="20% - uthevingsfarge 4 5 4 3 3" xfId="16258" xr:uid="{00000000-0005-0000-0000-00007F3F0000}"/>
    <cellStyle name="20% - uthevingsfarge 4 5 4 3 3 2" xfId="16259" xr:uid="{00000000-0005-0000-0000-0000803F0000}"/>
    <cellStyle name="20% - uthevingsfarge 4 5 4 3 4" xfId="16260" xr:uid="{00000000-0005-0000-0000-0000813F0000}"/>
    <cellStyle name="20% - uthevingsfarge 4 5 4 4" xfId="16261" xr:uid="{00000000-0005-0000-0000-0000823F0000}"/>
    <cellStyle name="20% - uthevingsfarge 4 5 4 4 2" xfId="16262" xr:uid="{00000000-0005-0000-0000-0000833F0000}"/>
    <cellStyle name="20% - uthevingsfarge 4 5 4 4 2 2" xfId="16263" xr:uid="{00000000-0005-0000-0000-0000843F0000}"/>
    <cellStyle name="20% - uthevingsfarge 4 5 4 4 3" xfId="16264" xr:uid="{00000000-0005-0000-0000-0000853F0000}"/>
    <cellStyle name="20% - uthevingsfarge 4 5 4 5" xfId="16265" xr:uid="{00000000-0005-0000-0000-0000863F0000}"/>
    <cellStyle name="20% - uthevingsfarge 4 5 4 5 2" xfId="16266" xr:uid="{00000000-0005-0000-0000-0000873F0000}"/>
    <cellStyle name="20% - uthevingsfarge 4 5 4 6" xfId="16267" xr:uid="{00000000-0005-0000-0000-0000883F0000}"/>
    <cellStyle name="20% - uthevingsfarge 4 5 4_3. Chng in credit spreads" xfId="16268" xr:uid="{00000000-0005-0000-0000-0000893F0000}"/>
    <cellStyle name="20% - uthevingsfarge 4 5 5" xfId="16269" xr:uid="{00000000-0005-0000-0000-00008A3F0000}"/>
    <cellStyle name="20% - uthevingsfarge 4 5 5 2" xfId="16270" xr:uid="{00000000-0005-0000-0000-00008B3F0000}"/>
    <cellStyle name="20% - uthevingsfarge 4 5 5 2 2" xfId="16271" xr:uid="{00000000-0005-0000-0000-00008C3F0000}"/>
    <cellStyle name="20% - uthevingsfarge 4 5 5 2 2 2" xfId="16272" xr:uid="{00000000-0005-0000-0000-00008D3F0000}"/>
    <cellStyle name="20% - uthevingsfarge 4 5 5 2 2 2 2" xfId="16273" xr:uid="{00000000-0005-0000-0000-00008E3F0000}"/>
    <cellStyle name="20% - uthevingsfarge 4 5 5 2 2 3" xfId="16274" xr:uid="{00000000-0005-0000-0000-00008F3F0000}"/>
    <cellStyle name="20% - uthevingsfarge 4 5 5 2 3" xfId="16275" xr:uid="{00000000-0005-0000-0000-0000903F0000}"/>
    <cellStyle name="20% - uthevingsfarge 4 5 5 2 3 2" xfId="16276" xr:uid="{00000000-0005-0000-0000-0000913F0000}"/>
    <cellStyle name="20% - uthevingsfarge 4 5 5 2 4" xfId="16277" xr:uid="{00000000-0005-0000-0000-0000923F0000}"/>
    <cellStyle name="20% - uthevingsfarge 4 5 5 3" xfId="16278" xr:uid="{00000000-0005-0000-0000-0000933F0000}"/>
    <cellStyle name="20% - uthevingsfarge 4 5 5 3 2" xfId="16279" xr:uid="{00000000-0005-0000-0000-0000943F0000}"/>
    <cellStyle name="20% - uthevingsfarge 4 5 5 3 2 2" xfId="16280" xr:uid="{00000000-0005-0000-0000-0000953F0000}"/>
    <cellStyle name="20% - uthevingsfarge 4 5 5 3 3" xfId="16281" xr:uid="{00000000-0005-0000-0000-0000963F0000}"/>
    <cellStyle name="20% - uthevingsfarge 4 5 5 4" xfId="16282" xr:uid="{00000000-0005-0000-0000-0000973F0000}"/>
    <cellStyle name="20% - uthevingsfarge 4 5 5 4 2" xfId="16283" xr:uid="{00000000-0005-0000-0000-0000983F0000}"/>
    <cellStyle name="20% - uthevingsfarge 4 5 5 5" xfId="16284" xr:uid="{00000000-0005-0000-0000-0000993F0000}"/>
    <cellStyle name="20% - uthevingsfarge 4 5 5_Innskuddsdekning" xfId="16285" xr:uid="{00000000-0005-0000-0000-00009A3F0000}"/>
    <cellStyle name="20% - uthevingsfarge 4 5 6" xfId="16286" xr:uid="{00000000-0005-0000-0000-00009B3F0000}"/>
    <cellStyle name="20% - uthevingsfarge 4 5 6 2" xfId="16287" xr:uid="{00000000-0005-0000-0000-00009C3F0000}"/>
    <cellStyle name="20% - uthevingsfarge 4 5 6 2 2" xfId="16288" xr:uid="{00000000-0005-0000-0000-00009D3F0000}"/>
    <cellStyle name="20% - uthevingsfarge 4 5 6 2 2 2" xfId="16289" xr:uid="{00000000-0005-0000-0000-00009E3F0000}"/>
    <cellStyle name="20% - uthevingsfarge 4 5 6 2 3" xfId="16290" xr:uid="{00000000-0005-0000-0000-00009F3F0000}"/>
    <cellStyle name="20% - uthevingsfarge 4 5 6 3" xfId="16291" xr:uid="{00000000-0005-0000-0000-0000A03F0000}"/>
    <cellStyle name="20% - uthevingsfarge 4 5 6 3 2" xfId="16292" xr:uid="{00000000-0005-0000-0000-0000A13F0000}"/>
    <cellStyle name="20% - uthevingsfarge 4 5 6 4" xfId="16293" xr:uid="{00000000-0005-0000-0000-0000A23F0000}"/>
    <cellStyle name="20% - uthevingsfarge 4 5 7" xfId="16294" xr:uid="{00000000-0005-0000-0000-0000A33F0000}"/>
    <cellStyle name="20% - uthevingsfarge 4 5 7 2" xfId="16295" xr:uid="{00000000-0005-0000-0000-0000A43F0000}"/>
    <cellStyle name="20% - uthevingsfarge 4 5 7 2 2" xfId="16296" xr:uid="{00000000-0005-0000-0000-0000A53F0000}"/>
    <cellStyle name="20% - uthevingsfarge 4 5 7 3" xfId="16297" xr:uid="{00000000-0005-0000-0000-0000A63F0000}"/>
    <cellStyle name="20% - uthevingsfarge 4 5 8" xfId="16298" xr:uid="{00000000-0005-0000-0000-0000A73F0000}"/>
    <cellStyle name="20% - uthevingsfarge 4 5 8 2" xfId="16299" xr:uid="{00000000-0005-0000-0000-0000A83F0000}"/>
    <cellStyle name="20% - uthevingsfarge 4 5 9" xfId="16300" xr:uid="{00000000-0005-0000-0000-0000A93F0000}"/>
    <cellStyle name="20% - uthevingsfarge 4 5_3. Chng in credit spreads" xfId="16301" xr:uid="{00000000-0005-0000-0000-0000AA3F0000}"/>
    <cellStyle name="20% - uthevingsfarge 4 50" xfId="16302" xr:uid="{00000000-0005-0000-0000-0000AB3F0000}"/>
    <cellStyle name="20% - uthevingsfarge 4 50 2" xfId="16303" xr:uid="{00000000-0005-0000-0000-0000AC3F0000}"/>
    <cellStyle name="20% - uthevingsfarge 4 50 2 2" xfId="16304" xr:uid="{00000000-0005-0000-0000-0000AD3F0000}"/>
    <cellStyle name="20% - uthevingsfarge 4 50 2 3" xfId="16305" xr:uid="{00000000-0005-0000-0000-0000AE3F0000}"/>
    <cellStyle name="20% - uthevingsfarge 4 50 2_BILAG 34-3 Brasil" xfId="16306" xr:uid="{00000000-0005-0000-0000-0000AF3F0000}"/>
    <cellStyle name="20% - uthevingsfarge 4 50 3" xfId="16307" xr:uid="{00000000-0005-0000-0000-0000B03F0000}"/>
    <cellStyle name="20% - uthevingsfarge 4 50 4" xfId="16308" xr:uid="{00000000-0005-0000-0000-0000B13F0000}"/>
    <cellStyle name="20% - uthevingsfarge 4 50_BILAG 34-3 Brasil" xfId="16309" xr:uid="{00000000-0005-0000-0000-0000B23F0000}"/>
    <cellStyle name="20% - uthevingsfarge 4 51" xfId="16310" xr:uid="{00000000-0005-0000-0000-0000B33F0000}"/>
    <cellStyle name="20% - uthevingsfarge 4 51 2" xfId="16311" xr:uid="{00000000-0005-0000-0000-0000B43F0000}"/>
    <cellStyle name="20% - uthevingsfarge 4 51 2 2" xfId="16312" xr:uid="{00000000-0005-0000-0000-0000B53F0000}"/>
    <cellStyle name="20% - uthevingsfarge 4 51 2 3" xfId="16313" xr:uid="{00000000-0005-0000-0000-0000B63F0000}"/>
    <cellStyle name="20% - uthevingsfarge 4 51 2_BILAG 34-3 Brasil" xfId="16314" xr:uid="{00000000-0005-0000-0000-0000B73F0000}"/>
    <cellStyle name="20% - uthevingsfarge 4 51 3" xfId="16315" xr:uid="{00000000-0005-0000-0000-0000B83F0000}"/>
    <cellStyle name="20% - uthevingsfarge 4 51 4" xfId="16316" xr:uid="{00000000-0005-0000-0000-0000B93F0000}"/>
    <cellStyle name="20% - uthevingsfarge 4 51_BILAG 34-3 Brasil" xfId="16317" xr:uid="{00000000-0005-0000-0000-0000BA3F0000}"/>
    <cellStyle name="20% - uthevingsfarge 4 52" xfId="16318" xr:uid="{00000000-0005-0000-0000-0000BB3F0000}"/>
    <cellStyle name="20% - uthevingsfarge 4 52 2" xfId="16319" xr:uid="{00000000-0005-0000-0000-0000BC3F0000}"/>
    <cellStyle name="20% - uthevingsfarge 4 52 2 2" xfId="16320" xr:uid="{00000000-0005-0000-0000-0000BD3F0000}"/>
    <cellStyle name="20% - uthevingsfarge 4 52 2 3" xfId="16321" xr:uid="{00000000-0005-0000-0000-0000BE3F0000}"/>
    <cellStyle name="20% - uthevingsfarge 4 52 2_BILAG 34-3 Brasil" xfId="16322" xr:uid="{00000000-0005-0000-0000-0000BF3F0000}"/>
    <cellStyle name="20% - uthevingsfarge 4 52 3" xfId="16323" xr:uid="{00000000-0005-0000-0000-0000C03F0000}"/>
    <cellStyle name="20% - uthevingsfarge 4 52 4" xfId="16324" xr:uid="{00000000-0005-0000-0000-0000C13F0000}"/>
    <cellStyle name="20% - uthevingsfarge 4 52_BILAG 34-3 Brasil" xfId="16325" xr:uid="{00000000-0005-0000-0000-0000C23F0000}"/>
    <cellStyle name="20% - uthevingsfarge 4 53" xfId="16326" xr:uid="{00000000-0005-0000-0000-0000C33F0000}"/>
    <cellStyle name="20% - uthevingsfarge 4 53 2" xfId="16327" xr:uid="{00000000-0005-0000-0000-0000C43F0000}"/>
    <cellStyle name="20% - uthevingsfarge 4 53 2 2" xfId="16328" xr:uid="{00000000-0005-0000-0000-0000C53F0000}"/>
    <cellStyle name="20% - uthevingsfarge 4 53 2 3" xfId="16329" xr:uid="{00000000-0005-0000-0000-0000C63F0000}"/>
    <cellStyle name="20% - uthevingsfarge 4 53 2_BILAG 34-3 Brasil" xfId="16330" xr:uid="{00000000-0005-0000-0000-0000C73F0000}"/>
    <cellStyle name="20% - uthevingsfarge 4 53 3" xfId="16331" xr:uid="{00000000-0005-0000-0000-0000C83F0000}"/>
    <cellStyle name="20% - uthevingsfarge 4 53 4" xfId="16332" xr:uid="{00000000-0005-0000-0000-0000C93F0000}"/>
    <cellStyle name="20% - uthevingsfarge 4 53_BILAG 34-3 Brasil" xfId="16333" xr:uid="{00000000-0005-0000-0000-0000CA3F0000}"/>
    <cellStyle name="20% - uthevingsfarge 4 54" xfId="16334" xr:uid="{00000000-0005-0000-0000-0000CB3F0000}"/>
    <cellStyle name="20% - uthevingsfarge 4 54 2" xfId="16335" xr:uid="{00000000-0005-0000-0000-0000CC3F0000}"/>
    <cellStyle name="20% - uthevingsfarge 4 54 2 2" xfId="16336" xr:uid="{00000000-0005-0000-0000-0000CD3F0000}"/>
    <cellStyle name="20% - uthevingsfarge 4 54 2 3" xfId="16337" xr:uid="{00000000-0005-0000-0000-0000CE3F0000}"/>
    <cellStyle name="20% - uthevingsfarge 4 54 2_BILAG 34-3 Brasil" xfId="16338" xr:uid="{00000000-0005-0000-0000-0000CF3F0000}"/>
    <cellStyle name="20% - uthevingsfarge 4 54 3" xfId="16339" xr:uid="{00000000-0005-0000-0000-0000D03F0000}"/>
    <cellStyle name="20% - uthevingsfarge 4 54 4" xfId="16340" xr:uid="{00000000-0005-0000-0000-0000D13F0000}"/>
    <cellStyle name="20% - uthevingsfarge 4 54_BILAG 34-3 Brasil" xfId="16341" xr:uid="{00000000-0005-0000-0000-0000D23F0000}"/>
    <cellStyle name="20% - uthevingsfarge 4 55" xfId="16342" xr:uid="{00000000-0005-0000-0000-0000D33F0000}"/>
    <cellStyle name="20% - uthevingsfarge 4 55 2" xfId="16343" xr:uid="{00000000-0005-0000-0000-0000D43F0000}"/>
    <cellStyle name="20% - uthevingsfarge 4 55 2 2" xfId="16344" xr:uid="{00000000-0005-0000-0000-0000D53F0000}"/>
    <cellStyle name="20% - uthevingsfarge 4 55 2 3" xfId="16345" xr:uid="{00000000-0005-0000-0000-0000D63F0000}"/>
    <cellStyle name="20% - uthevingsfarge 4 55 2_BILAG 34-3 Brasil" xfId="16346" xr:uid="{00000000-0005-0000-0000-0000D73F0000}"/>
    <cellStyle name="20% - uthevingsfarge 4 55 3" xfId="16347" xr:uid="{00000000-0005-0000-0000-0000D83F0000}"/>
    <cellStyle name="20% - uthevingsfarge 4 55 4" xfId="16348" xr:uid="{00000000-0005-0000-0000-0000D93F0000}"/>
    <cellStyle name="20% - uthevingsfarge 4 55_BILAG 34-3 Brasil" xfId="16349" xr:uid="{00000000-0005-0000-0000-0000DA3F0000}"/>
    <cellStyle name="20% - uthevingsfarge 4 56" xfId="16350" xr:uid="{00000000-0005-0000-0000-0000DB3F0000}"/>
    <cellStyle name="20% - uthevingsfarge 4 56 2" xfId="16351" xr:uid="{00000000-0005-0000-0000-0000DC3F0000}"/>
    <cellStyle name="20% - uthevingsfarge 4 56 2 2" xfId="16352" xr:uid="{00000000-0005-0000-0000-0000DD3F0000}"/>
    <cellStyle name="20% - uthevingsfarge 4 56 2 3" xfId="16353" xr:uid="{00000000-0005-0000-0000-0000DE3F0000}"/>
    <cellStyle name="20% - uthevingsfarge 4 56 2_BILAG 34-3 Brasil" xfId="16354" xr:uid="{00000000-0005-0000-0000-0000DF3F0000}"/>
    <cellStyle name="20% - uthevingsfarge 4 56 3" xfId="16355" xr:uid="{00000000-0005-0000-0000-0000E03F0000}"/>
    <cellStyle name="20% - uthevingsfarge 4 56 4" xfId="16356" xr:uid="{00000000-0005-0000-0000-0000E13F0000}"/>
    <cellStyle name="20% - uthevingsfarge 4 56_BILAG 34-3 Brasil" xfId="16357" xr:uid="{00000000-0005-0000-0000-0000E23F0000}"/>
    <cellStyle name="20% - uthevingsfarge 4 57" xfId="16358" xr:uid="{00000000-0005-0000-0000-0000E33F0000}"/>
    <cellStyle name="20% - uthevingsfarge 4 57 2" xfId="16359" xr:uid="{00000000-0005-0000-0000-0000E43F0000}"/>
    <cellStyle name="20% - uthevingsfarge 4 57 2 2" xfId="16360" xr:uid="{00000000-0005-0000-0000-0000E53F0000}"/>
    <cellStyle name="20% - uthevingsfarge 4 57 2 3" xfId="16361" xr:uid="{00000000-0005-0000-0000-0000E63F0000}"/>
    <cellStyle name="20% - uthevingsfarge 4 57 2_BILAG 34-3 Brasil" xfId="16362" xr:uid="{00000000-0005-0000-0000-0000E73F0000}"/>
    <cellStyle name="20% - uthevingsfarge 4 57 3" xfId="16363" xr:uid="{00000000-0005-0000-0000-0000E83F0000}"/>
    <cellStyle name="20% - uthevingsfarge 4 57 4" xfId="16364" xr:uid="{00000000-0005-0000-0000-0000E93F0000}"/>
    <cellStyle name="20% - uthevingsfarge 4 57_BILAG 34-3 Brasil" xfId="16365" xr:uid="{00000000-0005-0000-0000-0000EA3F0000}"/>
    <cellStyle name="20% - uthevingsfarge 4 58" xfId="16366" xr:uid="{00000000-0005-0000-0000-0000EB3F0000}"/>
    <cellStyle name="20% - uthevingsfarge 4 58 2" xfId="16367" xr:uid="{00000000-0005-0000-0000-0000EC3F0000}"/>
    <cellStyle name="20% - uthevingsfarge 4 58 2 2" xfId="16368" xr:uid="{00000000-0005-0000-0000-0000ED3F0000}"/>
    <cellStyle name="20% - uthevingsfarge 4 58 2 3" xfId="16369" xr:uid="{00000000-0005-0000-0000-0000EE3F0000}"/>
    <cellStyle name="20% - uthevingsfarge 4 58 2_BILAG 34-3 Brasil" xfId="16370" xr:uid="{00000000-0005-0000-0000-0000EF3F0000}"/>
    <cellStyle name="20% - uthevingsfarge 4 58 3" xfId="16371" xr:uid="{00000000-0005-0000-0000-0000F03F0000}"/>
    <cellStyle name="20% - uthevingsfarge 4 58 4" xfId="16372" xr:uid="{00000000-0005-0000-0000-0000F13F0000}"/>
    <cellStyle name="20% - uthevingsfarge 4 58_BILAG 34-3 Brasil" xfId="16373" xr:uid="{00000000-0005-0000-0000-0000F23F0000}"/>
    <cellStyle name="20% - uthevingsfarge 4 59" xfId="16374" xr:uid="{00000000-0005-0000-0000-0000F33F0000}"/>
    <cellStyle name="20% - uthevingsfarge 4 59 2" xfId="16375" xr:uid="{00000000-0005-0000-0000-0000F43F0000}"/>
    <cellStyle name="20% - uthevingsfarge 4 59 2 2" xfId="16376" xr:uid="{00000000-0005-0000-0000-0000F53F0000}"/>
    <cellStyle name="20% - uthevingsfarge 4 59 2 3" xfId="16377" xr:uid="{00000000-0005-0000-0000-0000F63F0000}"/>
    <cellStyle name="20% - uthevingsfarge 4 59 2_BILAG 34-3 Brasil" xfId="16378" xr:uid="{00000000-0005-0000-0000-0000F73F0000}"/>
    <cellStyle name="20% - uthevingsfarge 4 59 3" xfId="16379" xr:uid="{00000000-0005-0000-0000-0000F83F0000}"/>
    <cellStyle name="20% - uthevingsfarge 4 59 4" xfId="16380" xr:uid="{00000000-0005-0000-0000-0000F93F0000}"/>
    <cellStyle name="20% - uthevingsfarge 4 59_BILAG 34-3 Brasil" xfId="16381" xr:uid="{00000000-0005-0000-0000-0000FA3F0000}"/>
    <cellStyle name="20% - uthevingsfarge 4 6" xfId="16382" xr:uid="{00000000-0005-0000-0000-0000FB3F0000}"/>
    <cellStyle name="20% - uthevingsfarge 4 6 2" xfId="16383" xr:uid="{00000000-0005-0000-0000-0000FC3F0000}"/>
    <cellStyle name="20% - uthevingsfarge 4 6 2 2" xfId="16384" xr:uid="{00000000-0005-0000-0000-0000FD3F0000}"/>
    <cellStyle name="20% - uthevingsfarge 4 6 2 2 2" xfId="16385" xr:uid="{00000000-0005-0000-0000-0000FE3F0000}"/>
    <cellStyle name="20% - uthevingsfarge 4 6 2 2 2 2" xfId="16386" xr:uid="{00000000-0005-0000-0000-0000FF3F0000}"/>
    <cellStyle name="20% - uthevingsfarge 4 6 2 2 2 2 2" xfId="16387" xr:uid="{00000000-0005-0000-0000-000000400000}"/>
    <cellStyle name="20% - uthevingsfarge 4 6 2 2 2 2 2 2" xfId="16388" xr:uid="{00000000-0005-0000-0000-000001400000}"/>
    <cellStyle name="20% - uthevingsfarge 4 6 2 2 2 2 3" xfId="16389" xr:uid="{00000000-0005-0000-0000-000002400000}"/>
    <cellStyle name="20% - uthevingsfarge 4 6 2 2 2 3" xfId="16390" xr:uid="{00000000-0005-0000-0000-000003400000}"/>
    <cellStyle name="20% - uthevingsfarge 4 6 2 2 2 3 2" xfId="16391" xr:uid="{00000000-0005-0000-0000-000004400000}"/>
    <cellStyle name="20% - uthevingsfarge 4 6 2 2 2 4" xfId="16392" xr:uid="{00000000-0005-0000-0000-000005400000}"/>
    <cellStyle name="20% - uthevingsfarge 4 6 2 2 3" xfId="16393" xr:uid="{00000000-0005-0000-0000-000006400000}"/>
    <cellStyle name="20% - uthevingsfarge 4 6 2 2 3 2" xfId="16394" xr:uid="{00000000-0005-0000-0000-000007400000}"/>
    <cellStyle name="20% - uthevingsfarge 4 6 2 2 3 2 2" xfId="16395" xr:uid="{00000000-0005-0000-0000-000008400000}"/>
    <cellStyle name="20% - uthevingsfarge 4 6 2 2 3 3" xfId="16396" xr:uid="{00000000-0005-0000-0000-000009400000}"/>
    <cellStyle name="20% - uthevingsfarge 4 6 2 2 4" xfId="16397" xr:uid="{00000000-0005-0000-0000-00000A400000}"/>
    <cellStyle name="20% - uthevingsfarge 4 6 2 2 4 2" xfId="16398" xr:uid="{00000000-0005-0000-0000-00000B400000}"/>
    <cellStyle name="20% - uthevingsfarge 4 6 2 2 5" xfId="16399" xr:uid="{00000000-0005-0000-0000-00000C400000}"/>
    <cellStyle name="20% - uthevingsfarge 4 6 2 2_Innskuddsdekning" xfId="16400" xr:uid="{00000000-0005-0000-0000-00000D400000}"/>
    <cellStyle name="20% - uthevingsfarge 4 6 2 3" xfId="16401" xr:uid="{00000000-0005-0000-0000-00000E400000}"/>
    <cellStyle name="20% - uthevingsfarge 4 6 2 3 2" xfId="16402" xr:uid="{00000000-0005-0000-0000-00000F400000}"/>
    <cellStyle name="20% - uthevingsfarge 4 6 2 3 2 2" xfId="16403" xr:uid="{00000000-0005-0000-0000-000010400000}"/>
    <cellStyle name="20% - uthevingsfarge 4 6 2 3 2 2 2" xfId="16404" xr:uid="{00000000-0005-0000-0000-000011400000}"/>
    <cellStyle name="20% - uthevingsfarge 4 6 2 3 2 3" xfId="16405" xr:uid="{00000000-0005-0000-0000-000012400000}"/>
    <cellStyle name="20% - uthevingsfarge 4 6 2 3 3" xfId="16406" xr:uid="{00000000-0005-0000-0000-000013400000}"/>
    <cellStyle name="20% - uthevingsfarge 4 6 2 3 3 2" xfId="16407" xr:uid="{00000000-0005-0000-0000-000014400000}"/>
    <cellStyle name="20% - uthevingsfarge 4 6 2 3 4" xfId="16408" xr:uid="{00000000-0005-0000-0000-000015400000}"/>
    <cellStyle name="20% - uthevingsfarge 4 6 2 4" xfId="16409" xr:uid="{00000000-0005-0000-0000-000016400000}"/>
    <cellStyle name="20% - uthevingsfarge 4 6 2 4 2" xfId="16410" xr:uid="{00000000-0005-0000-0000-000017400000}"/>
    <cellStyle name="20% - uthevingsfarge 4 6 2 4 2 2" xfId="16411" xr:uid="{00000000-0005-0000-0000-000018400000}"/>
    <cellStyle name="20% - uthevingsfarge 4 6 2 4 3" xfId="16412" xr:uid="{00000000-0005-0000-0000-000019400000}"/>
    <cellStyle name="20% - uthevingsfarge 4 6 2 5" xfId="16413" xr:uid="{00000000-0005-0000-0000-00001A400000}"/>
    <cellStyle name="20% - uthevingsfarge 4 6 2 5 2" xfId="16414" xr:uid="{00000000-0005-0000-0000-00001B400000}"/>
    <cellStyle name="20% - uthevingsfarge 4 6 2 6" xfId="16415" xr:uid="{00000000-0005-0000-0000-00001C400000}"/>
    <cellStyle name="20% - uthevingsfarge 4 6 2_3. Chng in credit spreads" xfId="16416" xr:uid="{00000000-0005-0000-0000-00001D400000}"/>
    <cellStyle name="20% - uthevingsfarge 4 6 3" xfId="16417" xr:uid="{00000000-0005-0000-0000-00001E400000}"/>
    <cellStyle name="20% - uthevingsfarge 4 6 3 2" xfId="16418" xr:uid="{00000000-0005-0000-0000-00001F400000}"/>
    <cellStyle name="20% - uthevingsfarge 4 6 3 2 2" xfId="16419" xr:uid="{00000000-0005-0000-0000-000020400000}"/>
    <cellStyle name="20% - uthevingsfarge 4 6 3 2 2 2" xfId="16420" xr:uid="{00000000-0005-0000-0000-000021400000}"/>
    <cellStyle name="20% - uthevingsfarge 4 6 3 2 2 2 2" xfId="16421" xr:uid="{00000000-0005-0000-0000-000022400000}"/>
    <cellStyle name="20% - uthevingsfarge 4 6 3 2 2 2 2 2" xfId="16422" xr:uid="{00000000-0005-0000-0000-000023400000}"/>
    <cellStyle name="20% - uthevingsfarge 4 6 3 2 2 2 3" xfId="16423" xr:uid="{00000000-0005-0000-0000-000024400000}"/>
    <cellStyle name="20% - uthevingsfarge 4 6 3 2 2 3" xfId="16424" xr:uid="{00000000-0005-0000-0000-000025400000}"/>
    <cellStyle name="20% - uthevingsfarge 4 6 3 2 2 3 2" xfId="16425" xr:uid="{00000000-0005-0000-0000-000026400000}"/>
    <cellStyle name="20% - uthevingsfarge 4 6 3 2 2 4" xfId="16426" xr:uid="{00000000-0005-0000-0000-000027400000}"/>
    <cellStyle name="20% - uthevingsfarge 4 6 3 2 3" xfId="16427" xr:uid="{00000000-0005-0000-0000-000028400000}"/>
    <cellStyle name="20% - uthevingsfarge 4 6 3 2 3 2" xfId="16428" xr:uid="{00000000-0005-0000-0000-000029400000}"/>
    <cellStyle name="20% - uthevingsfarge 4 6 3 2 3 2 2" xfId="16429" xr:uid="{00000000-0005-0000-0000-00002A400000}"/>
    <cellStyle name="20% - uthevingsfarge 4 6 3 2 3 3" xfId="16430" xr:uid="{00000000-0005-0000-0000-00002B400000}"/>
    <cellStyle name="20% - uthevingsfarge 4 6 3 2 4" xfId="16431" xr:uid="{00000000-0005-0000-0000-00002C400000}"/>
    <cellStyle name="20% - uthevingsfarge 4 6 3 2 4 2" xfId="16432" xr:uid="{00000000-0005-0000-0000-00002D400000}"/>
    <cellStyle name="20% - uthevingsfarge 4 6 3 2 5" xfId="16433" xr:uid="{00000000-0005-0000-0000-00002E400000}"/>
    <cellStyle name="20% - uthevingsfarge 4 6 3 2_Innskuddsdekning" xfId="16434" xr:uid="{00000000-0005-0000-0000-00002F400000}"/>
    <cellStyle name="20% - uthevingsfarge 4 6 3 3" xfId="16435" xr:uid="{00000000-0005-0000-0000-000030400000}"/>
    <cellStyle name="20% - uthevingsfarge 4 6 3 3 2" xfId="16436" xr:uid="{00000000-0005-0000-0000-000031400000}"/>
    <cellStyle name="20% - uthevingsfarge 4 6 3 3 2 2" xfId="16437" xr:uid="{00000000-0005-0000-0000-000032400000}"/>
    <cellStyle name="20% - uthevingsfarge 4 6 3 3 2 2 2" xfId="16438" xr:uid="{00000000-0005-0000-0000-000033400000}"/>
    <cellStyle name="20% - uthevingsfarge 4 6 3 3 2 3" xfId="16439" xr:uid="{00000000-0005-0000-0000-000034400000}"/>
    <cellStyle name="20% - uthevingsfarge 4 6 3 3 3" xfId="16440" xr:uid="{00000000-0005-0000-0000-000035400000}"/>
    <cellStyle name="20% - uthevingsfarge 4 6 3 3 3 2" xfId="16441" xr:uid="{00000000-0005-0000-0000-000036400000}"/>
    <cellStyle name="20% - uthevingsfarge 4 6 3 3 4" xfId="16442" xr:uid="{00000000-0005-0000-0000-000037400000}"/>
    <cellStyle name="20% - uthevingsfarge 4 6 3 4" xfId="16443" xr:uid="{00000000-0005-0000-0000-000038400000}"/>
    <cellStyle name="20% - uthevingsfarge 4 6 3 4 2" xfId="16444" xr:uid="{00000000-0005-0000-0000-000039400000}"/>
    <cellStyle name="20% - uthevingsfarge 4 6 3 4 2 2" xfId="16445" xr:uid="{00000000-0005-0000-0000-00003A400000}"/>
    <cellStyle name="20% - uthevingsfarge 4 6 3 4 3" xfId="16446" xr:uid="{00000000-0005-0000-0000-00003B400000}"/>
    <cellStyle name="20% - uthevingsfarge 4 6 3 5" xfId="16447" xr:uid="{00000000-0005-0000-0000-00003C400000}"/>
    <cellStyle name="20% - uthevingsfarge 4 6 3 5 2" xfId="16448" xr:uid="{00000000-0005-0000-0000-00003D400000}"/>
    <cellStyle name="20% - uthevingsfarge 4 6 3 6" xfId="16449" xr:uid="{00000000-0005-0000-0000-00003E400000}"/>
    <cellStyle name="20% - uthevingsfarge 4 6 3_3. Chng in credit spreads" xfId="16450" xr:uid="{00000000-0005-0000-0000-00003F400000}"/>
    <cellStyle name="20% - uthevingsfarge 4 6 4" xfId="16451" xr:uid="{00000000-0005-0000-0000-000040400000}"/>
    <cellStyle name="20% - uthevingsfarge 4 6 4 2" xfId="16452" xr:uid="{00000000-0005-0000-0000-000041400000}"/>
    <cellStyle name="20% - uthevingsfarge 4 6 4 2 2" xfId="16453" xr:uid="{00000000-0005-0000-0000-000042400000}"/>
    <cellStyle name="20% - uthevingsfarge 4 6 4 2 2 2" xfId="16454" xr:uid="{00000000-0005-0000-0000-000043400000}"/>
    <cellStyle name="20% - uthevingsfarge 4 6 4 2 2 2 2" xfId="16455" xr:uid="{00000000-0005-0000-0000-000044400000}"/>
    <cellStyle name="20% - uthevingsfarge 4 6 4 2 2 3" xfId="16456" xr:uid="{00000000-0005-0000-0000-000045400000}"/>
    <cellStyle name="20% - uthevingsfarge 4 6 4 2 3" xfId="16457" xr:uid="{00000000-0005-0000-0000-000046400000}"/>
    <cellStyle name="20% - uthevingsfarge 4 6 4 2 3 2" xfId="16458" xr:uid="{00000000-0005-0000-0000-000047400000}"/>
    <cellStyle name="20% - uthevingsfarge 4 6 4 2 4" xfId="16459" xr:uid="{00000000-0005-0000-0000-000048400000}"/>
    <cellStyle name="20% - uthevingsfarge 4 6 4 3" xfId="16460" xr:uid="{00000000-0005-0000-0000-000049400000}"/>
    <cellStyle name="20% - uthevingsfarge 4 6 4 3 2" xfId="16461" xr:uid="{00000000-0005-0000-0000-00004A400000}"/>
    <cellStyle name="20% - uthevingsfarge 4 6 4 3 2 2" xfId="16462" xr:uid="{00000000-0005-0000-0000-00004B400000}"/>
    <cellStyle name="20% - uthevingsfarge 4 6 4 3 3" xfId="16463" xr:uid="{00000000-0005-0000-0000-00004C400000}"/>
    <cellStyle name="20% - uthevingsfarge 4 6 4 4" xfId="16464" xr:uid="{00000000-0005-0000-0000-00004D400000}"/>
    <cellStyle name="20% - uthevingsfarge 4 6 4 4 2" xfId="16465" xr:uid="{00000000-0005-0000-0000-00004E400000}"/>
    <cellStyle name="20% - uthevingsfarge 4 6 4 5" xfId="16466" xr:uid="{00000000-0005-0000-0000-00004F400000}"/>
    <cellStyle name="20% - uthevingsfarge 4 6 4_Innskuddsdekning" xfId="16467" xr:uid="{00000000-0005-0000-0000-000050400000}"/>
    <cellStyle name="20% - uthevingsfarge 4 6 5" xfId="16468" xr:uid="{00000000-0005-0000-0000-000051400000}"/>
    <cellStyle name="20% - uthevingsfarge 4 6 5 2" xfId="16469" xr:uid="{00000000-0005-0000-0000-000052400000}"/>
    <cellStyle name="20% - uthevingsfarge 4 6 5 2 2" xfId="16470" xr:uid="{00000000-0005-0000-0000-000053400000}"/>
    <cellStyle name="20% - uthevingsfarge 4 6 5 2 2 2" xfId="16471" xr:uid="{00000000-0005-0000-0000-000054400000}"/>
    <cellStyle name="20% - uthevingsfarge 4 6 5 2 3" xfId="16472" xr:uid="{00000000-0005-0000-0000-000055400000}"/>
    <cellStyle name="20% - uthevingsfarge 4 6 5 3" xfId="16473" xr:uid="{00000000-0005-0000-0000-000056400000}"/>
    <cellStyle name="20% - uthevingsfarge 4 6 5 3 2" xfId="16474" xr:uid="{00000000-0005-0000-0000-000057400000}"/>
    <cellStyle name="20% - uthevingsfarge 4 6 5 4" xfId="16475" xr:uid="{00000000-0005-0000-0000-000058400000}"/>
    <cellStyle name="20% - uthevingsfarge 4 6 6" xfId="16476" xr:uid="{00000000-0005-0000-0000-000059400000}"/>
    <cellStyle name="20% - uthevingsfarge 4 6 6 2" xfId="16477" xr:uid="{00000000-0005-0000-0000-00005A400000}"/>
    <cellStyle name="20% - uthevingsfarge 4 6 6 2 2" xfId="16478" xr:uid="{00000000-0005-0000-0000-00005B400000}"/>
    <cellStyle name="20% - uthevingsfarge 4 6 6 3" xfId="16479" xr:uid="{00000000-0005-0000-0000-00005C400000}"/>
    <cellStyle name="20% - uthevingsfarge 4 6 7" xfId="16480" xr:uid="{00000000-0005-0000-0000-00005D400000}"/>
    <cellStyle name="20% - uthevingsfarge 4 6 7 2" xfId="16481" xr:uid="{00000000-0005-0000-0000-00005E400000}"/>
    <cellStyle name="20% - uthevingsfarge 4 6 8" xfId="16482" xr:uid="{00000000-0005-0000-0000-00005F400000}"/>
    <cellStyle name="20% - uthevingsfarge 4 6_3. Chng in credit spreads" xfId="16483" xr:uid="{00000000-0005-0000-0000-000060400000}"/>
    <cellStyle name="20% - uthevingsfarge 4 60" xfId="16484" xr:uid="{00000000-0005-0000-0000-000061400000}"/>
    <cellStyle name="20% - uthevingsfarge 4 61" xfId="16485" xr:uid="{00000000-0005-0000-0000-000062400000}"/>
    <cellStyle name="20% - uthevingsfarge 4 62" xfId="16486" xr:uid="{00000000-0005-0000-0000-000063400000}"/>
    <cellStyle name="20% - uthevingsfarge 4 63" xfId="16487" xr:uid="{00000000-0005-0000-0000-000064400000}"/>
    <cellStyle name="20% - uthevingsfarge 4 64" xfId="16488" xr:uid="{00000000-0005-0000-0000-000065400000}"/>
    <cellStyle name="20% - uthevingsfarge 4 65" xfId="16489" xr:uid="{00000000-0005-0000-0000-000066400000}"/>
    <cellStyle name="20% - uthevingsfarge 4 66" xfId="16490" xr:uid="{00000000-0005-0000-0000-000067400000}"/>
    <cellStyle name="20% - uthevingsfarge 4 67" xfId="16491" xr:uid="{00000000-0005-0000-0000-000068400000}"/>
    <cellStyle name="20% - uthevingsfarge 4 68" xfId="16492" xr:uid="{00000000-0005-0000-0000-000069400000}"/>
    <cellStyle name="20% - uthevingsfarge 4 69" xfId="16493" xr:uid="{00000000-0005-0000-0000-00006A400000}"/>
    <cellStyle name="20% - uthevingsfarge 4 7" xfId="16494" xr:uid="{00000000-0005-0000-0000-00006B400000}"/>
    <cellStyle name="20% - uthevingsfarge 4 7 2" xfId="16495" xr:uid="{00000000-0005-0000-0000-00006C400000}"/>
    <cellStyle name="20% - uthevingsfarge 4 7 2 2" xfId="16496" xr:uid="{00000000-0005-0000-0000-00006D400000}"/>
    <cellStyle name="20% - uthevingsfarge 4 7 2 2 2" xfId="16497" xr:uid="{00000000-0005-0000-0000-00006E400000}"/>
    <cellStyle name="20% - uthevingsfarge 4 7 2 2 2 2" xfId="16498" xr:uid="{00000000-0005-0000-0000-00006F400000}"/>
    <cellStyle name="20% - uthevingsfarge 4 7 2 2 2 2 2" xfId="16499" xr:uid="{00000000-0005-0000-0000-000070400000}"/>
    <cellStyle name="20% - uthevingsfarge 4 7 2 2 2 3" xfId="16500" xr:uid="{00000000-0005-0000-0000-000071400000}"/>
    <cellStyle name="20% - uthevingsfarge 4 7 2 2 3" xfId="16501" xr:uid="{00000000-0005-0000-0000-000072400000}"/>
    <cellStyle name="20% - uthevingsfarge 4 7 2 2 3 2" xfId="16502" xr:uid="{00000000-0005-0000-0000-000073400000}"/>
    <cellStyle name="20% - uthevingsfarge 4 7 2 2 4" xfId="16503" xr:uid="{00000000-0005-0000-0000-000074400000}"/>
    <cellStyle name="20% - uthevingsfarge 4 7 2 3" xfId="16504" xr:uid="{00000000-0005-0000-0000-000075400000}"/>
    <cellStyle name="20% - uthevingsfarge 4 7 2 3 2" xfId="16505" xr:uid="{00000000-0005-0000-0000-000076400000}"/>
    <cellStyle name="20% - uthevingsfarge 4 7 2 3 2 2" xfId="16506" xr:uid="{00000000-0005-0000-0000-000077400000}"/>
    <cellStyle name="20% - uthevingsfarge 4 7 2 3 3" xfId="16507" xr:uid="{00000000-0005-0000-0000-000078400000}"/>
    <cellStyle name="20% - uthevingsfarge 4 7 2 4" xfId="16508" xr:uid="{00000000-0005-0000-0000-000079400000}"/>
    <cellStyle name="20% - uthevingsfarge 4 7 2 4 2" xfId="16509" xr:uid="{00000000-0005-0000-0000-00007A400000}"/>
    <cellStyle name="20% - uthevingsfarge 4 7 2 5" xfId="16510" xr:uid="{00000000-0005-0000-0000-00007B400000}"/>
    <cellStyle name="20% - uthevingsfarge 4 7 2_BILAG 34-3 Brasil" xfId="16511" xr:uid="{00000000-0005-0000-0000-00007C400000}"/>
    <cellStyle name="20% - uthevingsfarge 4 7 3" xfId="16512" xr:uid="{00000000-0005-0000-0000-00007D400000}"/>
    <cellStyle name="20% - uthevingsfarge 4 7 3 2" xfId="16513" xr:uid="{00000000-0005-0000-0000-00007E400000}"/>
    <cellStyle name="20% - uthevingsfarge 4 7 3 2 2" xfId="16514" xr:uid="{00000000-0005-0000-0000-00007F400000}"/>
    <cellStyle name="20% - uthevingsfarge 4 7 3 2 2 2" xfId="16515" xr:uid="{00000000-0005-0000-0000-000080400000}"/>
    <cellStyle name="20% - uthevingsfarge 4 7 3 2 3" xfId="16516" xr:uid="{00000000-0005-0000-0000-000081400000}"/>
    <cellStyle name="20% - uthevingsfarge 4 7 3 3" xfId="16517" xr:uid="{00000000-0005-0000-0000-000082400000}"/>
    <cellStyle name="20% - uthevingsfarge 4 7 3 3 2" xfId="16518" xr:uid="{00000000-0005-0000-0000-000083400000}"/>
    <cellStyle name="20% - uthevingsfarge 4 7 3 4" xfId="16519" xr:uid="{00000000-0005-0000-0000-000084400000}"/>
    <cellStyle name="20% - uthevingsfarge 4 7 4" xfId="16520" xr:uid="{00000000-0005-0000-0000-000085400000}"/>
    <cellStyle name="20% - uthevingsfarge 4 7 4 2" xfId="16521" xr:uid="{00000000-0005-0000-0000-000086400000}"/>
    <cellStyle name="20% - uthevingsfarge 4 7 4 2 2" xfId="16522" xr:uid="{00000000-0005-0000-0000-000087400000}"/>
    <cellStyle name="20% - uthevingsfarge 4 7 4 3" xfId="16523" xr:uid="{00000000-0005-0000-0000-000088400000}"/>
    <cellStyle name="20% - uthevingsfarge 4 7 5" xfId="16524" xr:uid="{00000000-0005-0000-0000-000089400000}"/>
    <cellStyle name="20% - uthevingsfarge 4 7 5 2" xfId="16525" xr:uid="{00000000-0005-0000-0000-00008A400000}"/>
    <cellStyle name="20% - uthevingsfarge 4 7 6" xfId="16526" xr:uid="{00000000-0005-0000-0000-00008B400000}"/>
    <cellStyle name="20% - uthevingsfarge 4 7_3. Chng in credit spreads" xfId="16527" xr:uid="{00000000-0005-0000-0000-00008C400000}"/>
    <cellStyle name="20% - uthevingsfarge 4 70" xfId="16528" xr:uid="{00000000-0005-0000-0000-00008D400000}"/>
    <cellStyle name="20% - uthevingsfarge 4 71" xfId="16529" xr:uid="{00000000-0005-0000-0000-00008E400000}"/>
    <cellStyle name="20% - uthevingsfarge 4 72" xfId="16530" xr:uid="{00000000-0005-0000-0000-00008F400000}"/>
    <cellStyle name="20% - uthevingsfarge 4 73" xfId="16531" xr:uid="{00000000-0005-0000-0000-000090400000}"/>
    <cellStyle name="20% - uthevingsfarge 4 74" xfId="16532" xr:uid="{00000000-0005-0000-0000-000091400000}"/>
    <cellStyle name="20% - uthevingsfarge 4 75" xfId="16533" xr:uid="{00000000-0005-0000-0000-000092400000}"/>
    <cellStyle name="20% - uthevingsfarge 4 76" xfId="16534" xr:uid="{00000000-0005-0000-0000-000093400000}"/>
    <cellStyle name="20% - uthevingsfarge 4 77" xfId="16535" xr:uid="{00000000-0005-0000-0000-000094400000}"/>
    <cellStyle name="20% - uthevingsfarge 4 78" xfId="16536" xr:uid="{00000000-0005-0000-0000-000095400000}"/>
    <cellStyle name="20% - uthevingsfarge 4 79" xfId="16537" xr:uid="{00000000-0005-0000-0000-000096400000}"/>
    <cellStyle name="20% - uthevingsfarge 4 8" xfId="16538" xr:uid="{00000000-0005-0000-0000-000097400000}"/>
    <cellStyle name="20% - uthevingsfarge 4 8 2" xfId="16539" xr:uid="{00000000-0005-0000-0000-000098400000}"/>
    <cellStyle name="20% - uthevingsfarge 4 8 2 2" xfId="16540" xr:uid="{00000000-0005-0000-0000-000099400000}"/>
    <cellStyle name="20% - uthevingsfarge 4 8 2 2 2" xfId="16541" xr:uid="{00000000-0005-0000-0000-00009A400000}"/>
    <cellStyle name="20% - uthevingsfarge 4 8 2 2 2 2" xfId="16542" xr:uid="{00000000-0005-0000-0000-00009B400000}"/>
    <cellStyle name="20% - uthevingsfarge 4 8 2 2 2 2 2" xfId="16543" xr:uid="{00000000-0005-0000-0000-00009C400000}"/>
    <cellStyle name="20% - uthevingsfarge 4 8 2 2 2 3" xfId="16544" xr:uid="{00000000-0005-0000-0000-00009D400000}"/>
    <cellStyle name="20% - uthevingsfarge 4 8 2 2 3" xfId="16545" xr:uid="{00000000-0005-0000-0000-00009E400000}"/>
    <cellStyle name="20% - uthevingsfarge 4 8 2 2 3 2" xfId="16546" xr:uid="{00000000-0005-0000-0000-00009F400000}"/>
    <cellStyle name="20% - uthevingsfarge 4 8 2 2 4" xfId="16547" xr:uid="{00000000-0005-0000-0000-0000A0400000}"/>
    <cellStyle name="20% - uthevingsfarge 4 8 2 3" xfId="16548" xr:uid="{00000000-0005-0000-0000-0000A1400000}"/>
    <cellStyle name="20% - uthevingsfarge 4 8 2 3 2" xfId="16549" xr:uid="{00000000-0005-0000-0000-0000A2400000}"/>
    <cellStyle name="20% - uthevingsfarge 4 8 2 3 2 2" xfId="16550" xr:uid="{00000000-0005-0000-0000-0000A3400000}"/>
    <cellStyle name="20% - uthevingsfarge 4 8 2 3 3" xfId="16551" xr:uid="{00000000-0005-0000-0000-0000A4400000}"/>
    <cellStyle name="20% - uthevingsfarge 4 8 2 4" xfId="16552" xr:uid="{00000000-0005-0000-0000-0000A5400000}"/>
    <cellStyle name="20% - uthevingsfarge 4 8 2 4 2" xfId="16553" xr:uid="{00000000-0005-0000-0000-0000A6400000}"/>
    <cellStyle name="20% - uthevingsfarge 4 8 2 5" xfId="16554" xr:uid="{00000000-0005-0000-0000-0000A7400000}"/>
    <cellStyle name="20% - uthevingsfarge 4 8 2_BILAG 34-3 Brasil" xfId="16555" xr:uid="{00000000-0005-0000-0000-0000A8400000}"/>
    <cellStyle name="20% - uthevingsfarge 4 8 3" xfId="16556" xr:uid="{00000000-0005-0000-0000-0000A9400000}"/>
    <cellStyle name="20% - uthevingsfarge 4 8 3 2" xfId="16557" xr:uid="{00000000-0005-0000-0000-0000AA400000}"/>
    <cellStyle name="20% - uthevingsfarge 4 8 3 2 2" xfId="16558" xr:uid="{00000000-0005-0000-0000-0000AB400000}"/>
    <cellStyle name="20% - uthevingsfarge 4 8 3 2 2 2" xfId="16559" xr:uid="{00000000-0005-0000-0000-0000AC400000}"/>
    <cellStyle name="20% - uthevingsfarge 4 8 3 2 3" xfId="16560" xr:uid="{00000000-0005-0000-0000-0000AD400000}"/>
    <cellStyle name="20% - uthevingsfarge 4 8 3 3" xfId="16561" xr:uid="{00000000-0005-0000-0000-0000AE400000}"/>
    <cellStyle name="20% - uthevingsfarge 4 8 3 3 2" xfId="16562" xr:uid="{00000000-0005-0000-0000-0000AF400000}"/>
    <cellStyle name="20% - uthevingsfarge 4 8 3 4" xfId="16563" xr:uid="{00000000-0005-0000-0000-0000B0400000}"/>
    <cellStyle name="20% - uthevingsfarge 4 8 4" xfId="16564" xr:uid="{00000000-0005-0000-0000-0000B1400000}"/>
    <cellStyle name="20% - uthevingsfarge 4 8 4 2" xfId="16565" xr:uid="{00000000-0005-0000-0000-0000B2400000}"/>
    <cellStyle name="20% - uthevingsfarge 4 8 4 2 2" xfId="16566" xr:uid="{00000000-0005-0000-0000-0000B3400000}"/>
    <cellStyle name="20% - uthevingsfarge 4 8 4 3" xfId="16567" xr:uid="{00000000-0005-0000-0000-0000B4400000}"/>
    <cellStyle name="20% - uthevingsfarge 4 8 5" xfId="16568" xr:uid="{00000000-0005-0000-0000-0000B5400000}"/>
    <cellStyle name="20% - uthevingsfarge 4 8 5 2" xfId="16569" xr:uid="{00000000-0005-0000-0000-0000B6400000}"/>
    <cellStyle name="20% - uthevingsfarge 4 8 6" xfId="16570" xr:uid="{00000000-0005-0000-0000-0000B7400000}"/>
    <cellStyle name="20% - uthevingsfarge 4 8_3. Chng in credit spreads" xfId="16571" xr:uid="{00000000-0005-0000-0000-0000B8400000}"/>
    <cellStyle name="20% - uthevingsfarge 4 80" xfId="16572" xr:uid="{00000000-0005-0000-0000-0000B9400000}"/>
    <cellStyle name="20% - uthevingsfarge 4 81" xfId="16573" xr:uid="{00000000-0005-0000-0000-0000BA400000}"/>
    <cellStyle name="20% - uthevingsfarge 4 82" xfId="16574" xr:uid="{00000000-0005-0000-0000-0000BB400000}"/>
    <cellStyle name="20% - uthevingsfarge 4 83" xfId="16575" xr:uid="{00000000-0005-0000-0000-0000BC400000}"/>
    <cellStyle name="20% - uthevingsfarge 4 84" xfId="16576" xr:uid="{00000000-0005-0000-0000-0000BD400000}"/>
    <cellStyle name="20% - uthevingsfarge 4 85" xfId="16577" xr:uid="{00000000-0005-0000-0000-0000BE400000}"/>
    <cellStyle name="20% - uthevingsfarge 4 86" xfId="16578" xr:uid="{00000000-0005-0000-0000-0000BF400000}"/>
    <cellStyle name="20% - uthevingsfarge 4 87" xfId="16579" xr:uid="{00000000-0005-0000-0000-0000C0400000}"/>
    <cellStyle name="20% - uthevingsfarge 4 88" xfId="16580" xr:uid="{00000000-0005-0000-0000-0000C1400000}"/>
    <cellStyle name="20% - uthevingsfarge 4 89" xfId="16581" xr:uid="{00000000-0005-0000-0000-0000C2400000}"/>
    <cellStyle name="20% - uthevingsfarge 4 9" xfId="16582" xr:uid="{00000000-0005-0000-0000-0000C3400000}"/>
    <cellStyle name="20% - uthevingsfarge 4 9 2" xfId="16583" xr:uid="{00000000-0005-0000-0000-0000C4400000}"/>
    <cellStyle name="20% - uthevingsfarge 4 9 2 2" xfId="16584" xr:uid="{00000000-0005-0000-0000-0000C5400000}"/>
    <cellStyle name="20% - uthevingsfarge 4 9 2 2 2" xfId="16585" xr:uid="{00000000-0005-0000-0000-0000C6400000}"/>
    <cellStyle name="20% - uthevingsfarge 4 9 2 2 2 2" xfId="16586" xr:uid="{00000000-0005-0000-0000-0000C7400000}"/>
    <cellStyle name="20% - uthevingsfarge 4 9 2 2 3" xfId="16587" xr:uid="{00000000-0005-0000-0000-0000C8400000}"/>
    <cellStyle name="20% - uthevingsfarge 4 9 2 3" xfId="16588" xr:uid="{00000000-0005-0000-0000-0000C9400000}"/>
    <cellStyle name="20% - uthevingsfarge 4 9 2 3 2" xfId="16589" xr:uid="{00000000-0005-0000-0000-0000CA400000}"/>
    <cellStyle name="20% - uthevingsfarge 4 9 2 4" xfId="16590" xr:uid="{00000000-0005-0000-0000-0000CB400000}"/>
    <cellStyle name="20% - uthevingsfarge 4 9 2_BILAG 34-3 Brasil" xfId="16591" xr:uid="{00000000-0005-0000-0000-0000CC400000}"/>
    <cellStyle name="20% - uthevingsfarge 4 9 3" xfId="16592" xr:uid="{00000000-0005-0000-0000-0000CD400000}"/>
    <cellStyle name="20% - uthevingsfarge 4 9 3 2" xfId="16593" xr:uid="{00000000-0005-0000-0000-0000CE400000}"/>
    <cellStyle name="20% - uthevingsfarge 4 9 3 2 2" xfId="16594" xr:uid="{00000000-0005-0000-0000-0000CF400000}"/>
    <cellStyle name="20% - uthevingsfarge 4 9 3 3" xfId="16595" xr:uid="{00000000-0005-0000-0000-0000D0400000}"/>
    <cellStyle name="20% - uthevingsfarge 4 9 4" xfId="16596" xr:uid="{00000000-0005-0000-0000-0000D1400000}"/>
    <cellStyle name="20% - uthevingsfarge 4 9 4 2" xfId="16597" xr:uid="{00000000-0005-0000-0000-0000D2400000}"/>
    <cellStyle name="20% - uthevingsfarge 4 9 5" xfId="16598" xr:uid="{00000000-0005-0000-0000-0000D3400000}"/>
    <cellStyle name="20% - uthevingsfarge 4 9_BILAG 34-3 Brasil" xfId="16599" xr:uid="{00000000-0005-0000-0000-0000D4400000}"/>
    <cellStyle name="20% - uthevingsfarge 4 90" xfId="16600" xr:uid="{00000000-0005-0000-0000-0000D5400000}"/>
    <cellStyle name="20% - uthevingsfarge 4 91" xfId="16601" xr:uid="{00000000-0005-0000-0000-0000D6400000}"/>
    <cellStyle name="20% - uthevingsfarge 4 92" xfId="16602" xr:uid="{00000000-0005-0000-0000-0000D7400000}"/>
    <cellStyle name="20% - uthevingsfarge 4 93" xfId="16603" xr:uid="{00000000-0005-0000-0000-0000D8400000}"/>
    <cellStyle name="20% - uthevingsfarge 4 94" xfId="16604" xr:uid="{00000000-0005-0000-0000-0000D9400000}"/>
    <cellStyle name="20% - uthevingsfarge 4 95" xfId="16605" xr:uid="{00000000-0005-0000-0000-0000DA400000}"/>
    <cellStyle name="20% - uthevingsfarge 4 96" xfId="16606" xr:uid="{00000000-0005-0000-0000-0000DB400000}"/>
    <cellStyle name="20% - uthevingsfarge 4 97" xfId="16607" xr:uid="{00000000-0005-0000-0000-0000DC400000}"/>
    <cellStyle name="20% - uthevingsfarge 4 98" xfId="16608" xr:uid="{00000000-0005-0000-0000-0000DD400000}"/>
    <cellStyle name="20% - uthevingsfarge 4 99" xfId="16609" xr:uid="{00000000-0005-0000-0000-0000DE400000}"/>
    <cellStyle name="20% - uthevingsfarge 5 10" xfId="16610" xr:uid="{00000000-0005-0000-0000-0000DF400000}"/>
    <cellStyle name="20% - uthevingsfarge 5 10 2" xfId="16611" xr:uid="{00000000-0005-0000-0000-0000E0400000}"/>
    <cellStyle name="20% - uthevingsfarge 5 10 2 2" xfId="16612" xr:uid="{00000000-0005-0000-0000-0000E1400000}"/>
    <cellStyle name="20% - uthevingsfarge 5 10 2 2 2" xfId="16613" xr:uid="{00000000-0005-0000-0000-0000E2400000}"/>
    <cellStyle name="20% - uthevingsfarge 5 10 2 3" xfId="16614" xr:uid="{00000000-0005-0000-0000-0000E3400000}"/>
    <cellStyle name="20% - uthevingsfarge 5 10 2_BILAG 34-3 Brasil" xfId="16615" xr:uid="{00000000-0005-0000-0000-0000E4400000}"/>
    <cellStyle name="20% - uthevingsfarge 5 10 3" xfId="16616" xr:uid="{00000000-0005-0000-0000-0000E5400000}"/>
    <cellStyle name="20% - uthevingsfarge 5 10 3 2" xfId="16617" xr:uid="{00000000-0005-0000-0000-0000E6400000}"/>
    <cellStyle name="20% - uthevingsfarge 5 10 4" xfId="16618" xr:uid="{00000000-0005-0000-0000-0000E7400000}"/>
    <cellStyle name="20% - uthevingsfarge 5 10_BILAG 34-3 Brasil" xfId="16619" xr:uid="{00000000-0005-0000-0000-0000E8400000}"/>
    <cellStyle name="20% - uthevingsfarge 5 100" xfId="16620" xr:uid="{00000000-0005-0000-0000-0000E9400000}"/>
    <cellStyle name="20% - uthevingsfarge 5 101" xfId="16621" xr:uid="{00000000-0005-0000-0000-0000EA400000}"/>
    <cellStyle name="20% - uthevingsfarge 5 102" xfId="16622" xr:uid="{00000000-0005-0000-0000-0000EB400000}"/>
    <cellStyle name="20% - uthevingsfarge 5 103" xfId="16623" xr:uid="{00000000-0005-0000-0000-0000EC400000}"/>
    <cellStyle name="20% - uthevingsfarge 5 104" xfId="16624" xr:uid="{00000000-0005-0000-0000-0000ED400000}"/>
    <cellStyle name="20% - uthevingsfarge 5 105" xfId="16625" xr:uid="{00000000-0005-0000-0000-0000EE400000}"/>
    <cellStyle name="20% - uthevingsfarge 5 106" xfId="16626" xr:uid="{00000000-0005-0000-0000-0000EF400000}"/>
    <cellStyle name="20% - uthevingsfarge 5 107" xfId="16627" xr:uid="{00000000-0005-0000-0000-0000F0400000}"/>
    <cellStyle name="20% - uthevingsfarge 5 108" xfId="16628" xr:uid="{00000000-0005-0000-0000-0000F1400000}"/>
    <cellStyle name="20% - uthevingsfarge 5 109" xfId="16629" xr:uid="{00000000-0005-0000-0000-0000F2400000}"/>
    <cellStyle name="20% - uthevingsfarge 5 11" xfId="16630" xr:uid="{00000000-0005-0000-0000-0000F3400000}"/>
    <cellStyle name="20% - uthevingsfarge 5 11 2" xfId="16631" xr:uid="{00000000-0005-0000-0000-0000F4400000}"/>
    <cellStyle name="20% - uthevingsfarge 5 11 2 2" xfId="16632" xr:uid="{00000000-0005-0000-0000-0000F5400000}"/>
    <cellStyle name="20% - uthevingsfarge 5 11 2 3" xfId="16633" xr:uid="{00000000-0005-0000-0000-0000F6400000}"/>
    <cellStyle name="20% - uthevingsfarge 5 11 2_BILAG 34-3 Brasil" xfId="16634" xr:uid="{00000000-0005-0000-0000-0000F7400000}"/>
    <cellStyle name="20% - uthevingsfarge 5 11 3" xfId="16635" xr:uid="{00000000-0005-0000-0000-0000F8400000}"/>
    <cellStyle name="20% - uthevingsfarge 5 11 4" xfId="16636" xr:uid="{00000000-0005-0000-0000-0000F9400000}"/>
    <cellStyle name="20% - uthevingsfarge 5 11_73-2015-1  DAM internt" xfId="16637" xr:uid="{00000000-0005-0000-0000-0000FA400000}"/>
    <cellStyle name="20% - uthevingsfarge 5 110" xfId="16638" xr:uid="{00000000-0005-0000-0000-0000FB400000}"/>
    <cellStyle name="20% - uthevingsfarge 5 111" xfId="16639" xr:uid="{00000000-0005-0000-0000-0000FC400000}"/>
    <cellStyle name="20% - uthevingsfarge 5 112" xfId="16640" xr:uid="{00000000-0005-0000-0000-0000FD400000}"/>
    <cellStyle name="20% - uthevingsfarge 5 113" xfId="16641" xr:uid="{00000000-0005-0000-0000-0000FE400000}"/>
    <cellStyle name="20% - uthevingsfarge 5 114" xfId="16642" xr:uid="{00000000-0005-0000-0000-0000FF400000}"/>
    <cellStyle name="20% - uthevingsfarge 5 115" xfId="16643" xr:uid="{00000000-0005-0000-0000-000000410000}"/>
    <cellStyle name="20% - uthevingsfarge 5 116" xfId="16644" xr:uid="{00000000-0005-0000-0000-000001410000}"/>
    <cellStyle name="20% - uthevingsfarge 5 117" xfId="16645" xr:uid="{00000000-0005-0000-0000-000002410000}"/>
    <cellStyle name="20% - uthevingsfarge 5 118" xfId="16646" xr:uid="{00000000-0005-0000-0000-000003410000}"/>
    <cellStyle name="20% - uthevingsfarge 5 119" xfId="16647" xr:uid="{00000000-0005-0000-0000-000004410000}"/>
    <cellStyle name="20% - uthevingsfarge 5 12" xfId="16648" xr:uid="{00000000-0005-0000-0000-000005410000}"/>
    <cellStyle name="20% - uthevingsfarge 5 12 2" xfId="16649" xr:uid="{00000000-0005-0000-0000-000006410000}"/>
    <cellStyle name="20% - uthevingsfarge 5 12 2 2" xfId="16650" xr:uid="{00000000-0005-0000-0000-000007410000}"/>
    <cellStyle name="20% - uthevingsfarge 5 12 2 3" xfId="16651" xr:uid="{00000000-0005-0000-0000-000008410000}"/>
    <cellStyle name="20% - uthevingsfarge 5 12 2_BILAG 34-3 Brasil" xfId="16652" xr:uid="{00000000-0005-0000-0000-000009410000}"/>
    <cellStyle name="20% - uthevingsfarge 5 12 3" xfId="16653" xr:uid="{00000000-0005-0000-0000-00000A410000}"/>
    <cellStyle name="20% - uthevingsfarge 5 12 4" xfId="16654" xr:uid="{00000000-0005-0000-0000-00000B410000}"/>
    <cellStyle name="20% - uthevingsfarge 5 12_BILAG 34-3 Brasil" xfId="16655" xr:uid="{00000000-0005-0000-0000-00000C410000}"/>
    <cellStyle name="20% - uthevingsfarge 5 120" xfId="16656" xr:uid="{00000000-0005-0000-0000-00000D410000}"/>
    <cellStyle name="20% - uthevingsfarge 5 121" xfId="16657" xr:uid="{00000000-0005-0000-0000-00000E410000}"/>
    <cellStyle name="20% - uthevingsfarge 5 122" xfId="16658" xr:uid="{00000000-0005-0000-0000-00000F410000}"/>
    <cellStyle name="20% - uthevingsfarge 5 123" xfId="16659" xr:uid="{00000000-0005-0000-0000-000010410000}"/>
    <cellStyle name="20% - uthevingsfarge 5 124" xfId="16660" xr:uid="{00000000-0005-0000-0000-000011410000}"/>
    <cellStyle name="20% - uthevingsfarge 5 125" xfId="16661" xr:uid="{00000000-0005-0000-0000-000012410000}"/>
    <cellStyle name="20% - uthevingsfarge 5 126" xfId="16662" xr:uid="{00000000-0005-0000-0000-000013410000}"/>
    <cellStyle name="20% - uthevingsfarge 5 127" xfId="16663" xr:uid="{00000000-0005-0000-0000-000014410000}"/>
    <cellStyle name="20% - uthevingsfarge 5 128" xfId="16664" xr:uid="{00000000-0005-0000-0000-000015410000}"/>
    <cellStyle name="20% - uthevingsfarge 5 129" xfId="16665" xr:uid="{00000000-0005-0000-0000-000016410000}"/>
    <cellStyle name="20% - uthevingsfarge 5 13" xfId="16666" xr:uid="{00000000-0005-0000-0000-000017410000}"/>
    <cellStyle name="20% - uthevingsfarge 5 13 2" xfId="16667" xr:uid="{00000000-0005-0000-0000-000018410000}"/>
    <cellStyle name="20% - uthevingsfarge 5 13 2 2" xfId="16668" xr:uid="{00000000-0005-0000-0000-000019410000}"/>
    <cellStyle name="20% - uthevingsfarge 5 13 2 3" xfId="16669" xr:uid="{00000000-0005-0000-0000-00001A410000}"/>
    <cellStyle name="20% - uthevingsfarge 5 13 2_BILAG 34-3 Brasil" xfId="16670" xr:uid="{00000000-0005-0000-0000-00001B410000}"/>
    <cellStyle name="20% - uthevingsfarge 5 13 3" xfId="16671" xr:uid="{00000000-0005-0000-0000-00001C410000}"/>
    <cellStyle name="20% - uthevingsfarge 5 13 4" xfId="16672" xr:uid="{00000000-0005-0000-0000-00001D410000}"/>
    <cellStyle name="20% - uthevingsfarge 5 13_BILAG 34-3 Brasil" xfId="16673" xr:uid="{00000000-0005-0000-0000-00001E410000}"/>
    <cellStyle name="20% - uthevingsfarge 5 130" xfId="16674" xr:uid="{00000000-0005-0000-0000-00001F410000}"/>
    <cellStyle name="20% - uthevingsfarge 5 131" xfId="16675" xr:uid="{00000000-0005-0000-0000-000020410000}"/>
    <cellStyle name="20% - uthevingsfarge 5 132" xfId="16676" xr:uid="{00000000-0005-0000-0000-000021410000}"/>
    <cellStyle name="20% - uthevingsfarge 5 133" xfId="16677" xr:uid="{00000000-0005-0000-0000-000022410000}"/>
    <cellStyle name="20% - uthevingsfarge 5 134" xfId="16678" xr:uid="{00000000-0005-0000-0000-000023410000}"/>
    <cellStyle name="20% - uthevingsfarge 5 135" xfId="16679" xr:uid="{00000000-0005-0000-0000-000024410000}"/>
    <cellStyle name="20% - uthevingsfarge 5 136" xfId="16680" xr:uid="{00000000-0005-0000-0000-000025410000}"/>
    <cellStyle name="20% - uthevingsfarge 5 137" xfId="16681" xr:uid="{00000000-0005-0000-0000-000026410000}"/>
    <cellStyle name="20% - uthevingsfarge 5 138" xfId="16682" xr:uid="{00000000-0005-0000-0000-000027410000}"/>
    <cellStyle name="20% - uthevingsfarge 5 139" xfId="16683" xr:uid="{00000000-0005-0000-0000-000028410000}"/>
    <cellStyle name="20% - uthevingsfarge 5 14" xfId="16684" xr:uid="{00000000-0005-0000-0000-000029410000}"/>
    <cellStyle name="20% - uthevingsfarge 5 14 2" xfId="16685" xr:uid="{00000000-0005-0000-0000-00002A410000}"/>
    <cellStyle name="20% - uthevingsfarge 5 14 2 2" xfId="16686" xr:uid="{00000000-0005-0000-0000-00002B410000}"/>
    <cellStyle name="20% - uthevingsfarge 5 14 2 3" xfId="16687" xr:uid="{00000000-0005-0000-0000-00002C410000}"/>
    <cellStyle name="20% - uthevingsfarge 5 14 2_BILAG 34-3 Brasil" xfId="16688" xr:uid="{00000000-0005-0000-0000-00002D410000}"/>
    <cellStyle name="20% - uthevingsfarge 5 14 3" xfId="16689" xr:uid="{00000000-0005-0000-0000-00002E410000}"/>
    <cellStyle name="20% - uthevingsfarge 5 14 4" xfId="16690" xr:uid="{00000000-0005-0000-0000-00002F410000}"/>
    <cellStyle name="20% - uthevingsfarge 5 14_BILAG 34-3 Brasil" xfId="16691" xr:uid="{00000000-0005-0000-0000-000030410000}"/>
    <cellStyle name="20% - uthevingsfarge 5 140" xfId="16692" xr:uid="{00000000-0005-0000-0000-000031410000}"/>
    <cellStyle name="20% - uthevingsfarge 5 141" xfId="16693" xr:uid="{00000000-0005-0000-0000-000032410000}"/>
    <cellStyle name="20% - uthevingsfarge 5 142" xfId="16694" xr:uid="{00000000-0005-0000-0000-000033410000}"/>
    <cellStyle name="20% - uthevingsfarge 5 143" xfId="16695" xr:uid="{00000000-0005-0000-0000-000034410000}"/>
    <cellStyle name="20% - uthevingsfarge 5 144" xfId="16696" xr:uid="{00000000-0005-0000-0000-000035410000}"/>
    <cellStyle name="20% - uthevingsfarge 5 145" xfId="16697" xr:uid="{00000000-0005-0000-0000-000036410000}"/>
    <cellStyle name="20% - uthevingsfarge 5 146" xfId="16698" xr:uid="{00000000-0005-0000-0000-000037410000}"/>
    <cellStyle name="20% - uthevingsfarge 5 147" xfId="16699" xr:uid="{00000000-0005-0000-0000-000038410000}"/>
    <cellStyle name="20% - uthevingsfarge 5 148" xfId="16700" xr:uid="{00000000-0005-0000-0000-000039410000}"/>
    <cellStyle name="20% - uthevingsfarge 5 149" xfId="16701" xr:uid="{00000000-0005-0000-0000-00003A410000}"/>
    <cellStyle name="20% - uthevingsfarge 5 15" xfId="16702" xr:uid="{00000000-0005-0000-0000-00003B410000}"/>
    <cellStyle name="20% - uthevingsfarge 5 15 2" xfId="16703" xr:uid="{00000000-0005-0000-0000-00003C410000}"/>
    <cellStyle name="20% - uthevingsfarge 5 15 2 2" xfId="16704" xr:uid="{00000000-0005-0000-0000-00003D410000}"/>
    <cellStyle name="20% - uthevingsfarge 5 15 2 3" xfId="16705" xr:uid="{00000000-0005-0000-0000-00003E410000}"/>
    <cellStyle name="20% - uthevingsfarge 5 15 2_BILAG 34-3 Brasil" xfId="16706" xr:uid="{00000000-0005-0000-0000-00003F410000}"/>
    <cellStyle name="20% - uthevingsfarge 5 15 3" xfId="16707" xr:uid="{00000000-0005-0000-0000-000040410000}"/>
    <cellStyle name="20% - uthevingsfarge 5 15 4" xfId="16708" xr:uid="{00000000-0005-0000-0000-000041410000}"/>
    <cellStyle name="20% - uthevingsfarge 5 15_BILAG 34-3 Brasil" xfId="16709" xr:uid="{00000000-0005-0000-0000-000042410000}"/>
    <cellStyle name="20% - uthevingsfarge 5 150" xfId="16710" xr:uid="{00000000-0005-0000-0000-000043410000}"/>
    <cellStyle name="20% - uthevingsfarge 5 151" xfId="16711" xr:uid="{00000000-0005-0000-0000-000044410000}"/>
    <cellStyle name="20% - uthevingsfarge 5 152" xfId="16712" xr:uid="{00000000-0005-0000-0000-000045410000}"/>
    <cellStyle name="20% - uthevingsfarge 5 153" xfId="16713" xr:uid="{00000000-0005-0000-0000-000046410000}"/>
    <cellStyle name="20% - uthevingsfarge 5 154" xfId="16714" xr:uid="{00000000-0005-0000-0000-000047410000}"/>
    <cellStyle name="20% - uthevingsfarge 5 155" xfId="16715" xr:uid="{00000000-0005-0000-0000-000048410000}"/>
    <cellStyle name="20% - uthevingsfarge 5 156" xfId="16716" xr:uid="{00000000-0005-0000-0000-000049410000}"/>
    <cellStyle name="20% - uthevingsfarge 5 157" xfId="16717" xr:uid="{00000000-0005-0000-0000-00004A410000}"/>
    <cellStyle name="20% - uthevingsfarge 5 158" xfId="16718" xr:uid="{00000000-0005-0000-0000-00004B410000}"/>
    <cellStyle name="20% - uthevingsfarge 5 159" xfId="16719" xr:uid="{00000000-0005-0000-0000-00004C410000}"/>
    <cellStyle name="20% - uthevingsfarge 5 16" xfId="16720" xr:uid="{00000000-0005-0000-0000-00004D410000}"/>
    <cellStyle name="20% - uthevingsfarge 5 16 2" xfId="16721" xr:uid="{00000000-0005-0000-0000-00004E410000}"/>
    <cellStyle name="20% - uthevingsfarge 5 16 2 2" xfId="16722" xr:uid="{00000000-0005-0000-0000-00004F410000}"/>
    <cellStyle name="20% - uthevingsfarge 5 16 2 3" xfId="16723" xr:uid="{00000000-0005-0000-0000-000050410000}"/>
    <cellStyle name="20% - uthevingsfarge 5 16 2_BILAG 34-3 Brasil" xfId="16724" xr:uid="{00000000-0005-0000-0000-000051410000}"/>
    <cellStyle name="20% - uthevingsfarge 5 16 3" xfId="16725" xr:uid="{00000000-0005-0000-0000-000052410000}"/>
    <cellStyle name="20% - uthevingsfarge 5 16 4" xfId="16726" xr:uid="{00000000-0005-0000-0000-000053410000}"/>
    <cellStyle name="20% - uthevingsfarge 5 16_BILAG 34-3 Brasil" xfId="16727" xr:uid="{00000000-0005-0000-0000-000054410000}"/>
    <cellStyle name="20% - uthevingsfarge 5 160" xfId="16728" xr:uid="{00000000-0005-0000-0000-000055410000}"/>
    <cellStyle name="20% - uthevingsfarge 5 161" xfId="16729" xr:uid="{00000000-0005-0000-0000-000056410000}"/>
    <cellStyle name="20% - uthevingsfarge 5 162" xfId="16730" xr:uid="{00000000-0005-0000-0000-000057410000}"/>
    <cellStyle name="20% - uthevingsfarge 5 163" xfId="16731" xr:uid="{00000000-0005-0000-0000-000058410000}"/>
    <cellStyle name="20% - uthevingsfarge 5 164" xfId="16732" xr:uid="{00000000-0005-0000-0000-000059410000}"/>
    <cellStyle name="20% - uthevingsfarge 5 165" xfId="16733" xr:uid="{00000000-0005-0000-0000-00005A410000}"/>
    <cellStyle name="20% - uthevingsfarge 5 166" xfId="16734" xr:uid="{00000000-0005-0000-0000-00005B410000}"/>
    <cellStyle name="20% - uthevingsfarge 5 167" xfId="16735" xr:uid="{00000000-0005-0000-0000-00005C410000}"/>
    <cellStyle name="20% - uthevingsfarge 5 168" xfId="16736" xr:uid="{00000000-0005-0000-0000-00005D410000}"/>
    <cellStyle name="20% - uthevingsfarge 5 169" xfId="16737" xr:uid="{00000000-0005-0000-0000-00005E410000}"/>
    <cellStyle name="20% - uthevingsfarge 5 17" xfId="16738" xr:uid="{00000000-0005-0000-0000-00005F410000}"/>
    <cellStyle name="20% - uthevingsfarge 5 17 2" xfId="16739" xr:uid="{00000000-0005-0000-0000-000060410000}"/>
    <cellStyle name="20% - uthevingsfarge 5 17 2 2" xfId="16740" xr:uid="{00000000-0005-0000-0000-000061410000}"/>
    <cellStyle name="20% - uthevingsfarge 5 17 2 3" xfId="16741" xr:uid="{00000000-0005-0000-0000-000062410000}"/>
    <cellStyle name="20% - uthevingsfarge 5 17 2_BILAG 34-3 Brasil" xfId="16742" xr:uid="{00000000-0005-0000-0000-000063410000}"/>
    <cellStyle name="20% - uthevingsfarge 5 17 3" xfId="16743" xr:uid="{00000000-0005-0000-0000-000064410000}"/>
    <cellStyle name="20% - uthevingsfarge 5 17 4" xfId="16744" xr:uid="{00000000-0005-0000-0000-000065410000}"/>
    <cellStyle name="20% - uthevingsfarge 5 17_BILAG 34-3 Brasil" xfId="16745" xr:uid="{00000000-0005-0000-0000-000066410000}"/>
    <cellStyle name="20% - uthevingsfarge 5 170" xfId="16746" xr:uid="{00000000-0005-0000-0000-000067410000}"/>
    <cellStyle name="20% - uthevingsfarge 5 171" xfId="16747" xr:uid="{00000000-0005-0000-0000-000068410000}"/>
    <cellStyle name="20% - uthevingsfarge 5 172" xfId="16748" xr:uid="{00000000-0005-0000-0000-000069410000}"/>
    <cellStyle name="20% - uthevingsfarge 5 173" xfId="16749" xr:uid="{00000000-0005-0000-0000-00006A410000}"/>
    <cellStyle name="20% - uthevingsfarge 5 174" xfId="16750" xr:uid="{00000000-0005-0000-0000-00006B410000}"/>
    <cellStyle name="20% - uthevingsfarge 5 175" xfId="16751" xr:uid="{00000000-0005-0000-0000-00006C410000}"/>
    <cellStyle name="20% - uthevingsfarge 5 176" xfId="16752" xr:uid="{00000000-0005-0000-0000-00006D410000}"/>
    <cellStyle name="20% - uthevingsfarge 5 177" xfId="16753" xr:uid="{00000000-0005-0000-0000-00006E410000}"/>
    <cellStyle name="20% - uthevingsfarge 5 178" xfId="16754" xr:uid="{00000000-0005-0000-0000-00006F410000}"/>
    <cellStyle name="20% - uthevingsfarge 5 179" xfId="16755" xr:uid="{00000000-0005-0000-0000-000070410000}"/>
    <cellStyle name="20% - uthevingsfarge 5 18" xfId="16756" xr:uid="{00000000-0005-0000-0000-000071410000}"/>
    <cellStyle name="20% - uthevingsfarge 5 18 2" xfId="16757" xr:uid="{00000000-0005-0000-0000-000072410000}"/>
    <cellStyle name="20% - uthevingsfarge 5 18 2 2" xfId="16758" xr:uid="{00000000-0005-0000-0000-000073410000}"/>
    <cellStyle name="20% - uthevingsfarge 5 18 2 3" xfId="16759" xr:uid="{00000000-0005-0000-0000-000074410000}"/>
    <cellStyle name="20% - uthevingsfarge 5 18 2_BILAG 34-3 Brasil" xfId="16760" xr:uid="{00000000-0005-0000-0000-000075410000}"/>
    <cellStyle name="20% - uthevingsfarge 5 18 3" xfId="16761" xr:uid="{00000000-0005-0000-0000-000076410000}"/>
    <cellStyle name="20% - uthevingsfarge 5 18 4" xfId="16762" xr:uid="{00000000-0005-0000-0000-000077410000}"/>
    <cellStyle name="20% - uthevingsfarge 5 18_BILAG 34-3 Brasil" xfId="16763" xr:uid="{00000000-0005-0000-0000-000078410000}"/>
    <cellStyle name="20% - uthevingsfarge 5 180" xfId="16764" xr:uid="{00000000-0005-0000-0000-000079410000}"/>
    <cellStyle name="20% - uthevingsfarge 5 181" xfId="16765" xr:uid="{00000000-0005-0000-0000-00007A410000}"/>
    <cellStyle name="20% - uthevingsfarge 5 182" xfId="16766" xr:uid="{00000000-0005-0000-0000-00007B410000}"/>
    <cellStyle name="20% - uthevingsfarge 5 183" xfId="16767" xr:uid="{00000000-0005-0000-0000-00007C410000}"/>
    <cellStyle name="20% - uthevingsfarge 5 184" xfId="16768" xr:uid="{00000000-0005-0000-0000-00007D410000}"/>
    <cellStyle name="20% - uthevingsfarge 5 185" xfId="16769" xr:uid="{00000000-0005-0000-0000-00007E410000}"/>
    <cellStyle name="20% - uthevingsfarge 5 186" xfId="16770" xr:uid="{00000000-0005-0000-0000-00007F410000}"/>
    <cellStyle name="20% - uthevingsfarge 5 187" xfId="16771" xr:uid="{00000000-0005-0000-0000-000080410000}"/>
    <cellStyle name="20% - uthevingsfarge 5 188" xfId="16772" xr:uid="{00000000-0005-0000-0000-000081410000}"/>
    <cellStyle name="20% - uthevingsfarge 5 189" xfId="16773" xr:uid="{00000000-0005-0000-0000-000082410000}"/>
    <cellStyle name="20% - uthevingsfarge 5 19" xfId="16774" xr:uid="{00000000-0005-0000-0000-000083410000}"/>
    <cellStyle name="20% - uthevingsfarge 5 19 2" xfId="16775" xr:uid="{00000000-0005-0000-0000-000084410000}"/>
    <cellStyle name="20% - uthevingsfarge 5 19 2 2" xfId="16776" xr:uid="{00000000-0005-0000-0000-000085410000}"/>
    <cellStyle name="20% - uthevingsfarge 5 19 2 3" xfId="16777" xr:uid="{00000000-0005-0000-0000-000086410000}"/>
    <cellStyle name="20% - uthevingsfarge 5 19 2_BILAG 34-3 Brasil" xfId="16778" xr:uid="{00000000-0005-0000-0000-000087410000}"/>
    <cellStyle name="20% - uthevingsfarge 5 19 3" xfId="16779" xr:uid="{00000000-0005-0000-0000-000088410000}"/>
    <cellStyle name="20% - uthevingsfarge 5 19 4" xfId="16780" xr:uid="{00000000-0005-0000-0000-000089410000}"/>
    <cellStyle name="20% - uthevingsfarge 5 19_BILAG 34-3 Brasil" xfId="16781" xr:uid="{00000000-0005-0000-0000-00008A410000}"/>
    <cellStyle name="20% - uthevingsfarge 5 190" xfId="16782" xr:uid="{00000000-0005-0000-0000-00008B410000}"/>
    <cellStyle name="20% - uthevingsfarge 5 191" xfId="16783" xr:uid="{00000000-0005-0000-0000-00008C410000}"/>
    <cellStyle name="20% - uthevingsfarge 5 192" xfId="16784" xr:uid="{00000000-0005-0000-0000-00008D410000}"/>
    <cellStyle name="20% - uthevingsfarge 5 193" xfId="16785" xr:uid="{00000000-0005-0000-0000-00008E410000}"/>
    <cellStyle name="20% - uthevingsfarge 5 194" xfId="16786" xr:uid="{00000000-0005-0000-0000-00008F410000}"/>
    <cellStyle name="20% - uthevingsfarge 5 195" xfId="16787" xr:uid="{00000000-0005-0000-0000-000090410000}"/>
    <cellStyle name="20% - uthevingsfarge 5 196" xfId="16788" xr:uid="{00000000-0005-0000-0000-000091410000}"/>
    <cellStyle name="20% - uthevingsfarge 5 197" xfId="16789" xr:uid="{00000000-0005-0000-0000-000092410000}"/>
    <cellStyle name="20% - uthevingsfarge 5 198" xfId="16790" xr:uid="{00000000-0005-0000-0000-000093410000}"/>
    <cellStyle name="20% - uthevingsfarge 5 199" xfId="16791" xr:uid="{00000000-0005-0000-0000-000094410000}"/>
    <cellStyle name="20% - uthevingsfarge 5 2" xfId="16792" xr:uid="{00000000-0005-0000-0000-000095410000}"/>
    <cellStyle name="20% - uthevingsfarge 5 2 10" xfId="16793" xr:uid="{00000000-0005-0000-0000-000096410000}"/>
    <cellStyle name="20% - uthevingsfarge 5 2 10 2" xfId="16794" xr:uid="{00000000-0005-0000-0000-000097410000}"/>
    <cellStyle name="20% - uthevingsfarge 5 2 10 2 2" xfId="16795" xr:uid="{00000000-0005-0000-0000-000098410000}"/>
    <cellStyle name="20% - uthevingsfarge 5 2 10 3" xfId="16796" xr:uid="{00000000-0005-0000-0000-000099410000}"/>
    <cellStyle name="20% - uthevingsfarge 5 2 11" xfId="16797" xr:uid="{00000000-0005-0000-0000-00009A410000}"/>
    <cellStyle name="20% - uthevingsfarge 5 2 11 2" xfId="16798" xr:uid="{00000000-0005-0000-0000-00009B410000}"/>
    <cellStyle name="20% - uthevingsfarge 5 2 12" xfId="16799" xr:uid="{00000000-0005-0000-0000-00009C410000}"/>
    <cellStyle name="20% - uthevingsfarge 5 2 12 2" xfId="16800" xr:uid="{00000000-0005-0000-0000-00009D410000}"/>
    <cellStyle name="20% - uthevingsfarge 5 2 13" xfId="16801" xr:uid="{00000000-0005-0000-0000-00009E410000}"/>
    <cellStyle name="20% - uthevingsfarge 5 2 14" xfId="16802" xr:uid="{00000000-0005-0000-0000-00009F410000}"/>
    <cellStyle name="20% - uthevingsfarge 5 2 15" xfId="16803" xr:uid="{00000000-0005-0000-0000-0000A0410000}"/>
    <cellStyle name="20% - uthevingsfarge 5 2 2" xfId="16804" xr:uid="{00000000-0005-0000-0000-0000A1410000}"/>
    <cellStyle name="20% - uthevingsfarge 5 2 2 10" xfId="16805" xr:uid="{00000000-0005-0000-0000-0000A2410000}"/>
    <cellStyle name="20% - uthevingsfarge 5 2 2 11" xfId="16806" xr:uid="{00000000-0005-0000-0000-0000A3410000}"/>
    <cellStyle name="20% - uthevingsfarge 5 2 2 12" xfId="16807" xr:uid="{00000000-0005-0000-0000-0000A4410000}"/>
    <cellStyle name="20% - uthevingsfarge 5 2 2 2" xfId="16808" xr:uid="{00000000-0005-0000-0000-0000A5410000}"/>
    <cellStyle name="20% - uthevingsfarge 5 2 2 2 10" xfId="16809" xr:uid="{00000000-0005-0000-0000-0000A6410000}"/>
    <cellStyle name="20% - uthevingsfarge 5 2 2 2 11" xfId="16810" xr:uid="{00000000-0005-0000-0000-0000A7410000}"/>
    <cellStyle name="20% - uthevingsfarge 5 2 2 2 2" xfId="16811" xr:uid="{00000000-0005-0000-0000-0000A8410000}"/>
    <cellStyle name="20% - uthevingsfarge 5 2 2 2 2 2" xfId="16812" xr:uid="{00000000-0005-0000-0000-0000A9410000}"/>
    <cellStyle name="20% - uthevingsfarge 5 2 2 2 2 2 2" xfId="16813" xr:uid="{00000000-0005-0000-0000-0000AA410000}"/>
    <cellStyle name="20% - uthevingsfarge 5 2 2 2 2 2 2 2" xfId="16814" xr:uid="{00000000-0005-0000-0000-0000AB410000}"/>
    <cellStyle name="20% - uthevingsfarge 5 2 2 2 2 2 2 2 2" xfId="16815" xr:uid="{00000000-0005-0000-0000-0000AC410000}"/>
    <cellStyle name="20% - uthevingsfarge 5 2 2 2 2 2 2 2 2 2" xfId="16816" xr:uid="{00000000-0005-0000-0000-0000AD410000}"/>
    <cellStyle name="20% - uthevingsfarge 5 2 2 2 2 2 2 2 3" xfId="16817" xr:uid="{00000000-0005-0000-0000-0000AE410000}"/>
    <cellStyle name="20% - uthevingsfarge 5 2 2 2 2 2 2 3" xfId="16818" xr:uid="{00000000-0005-0000-0000-0000AF410000}"/>
    <cellStyle name="20% - uthevingsfarge 5 2 2 2 2 2 2 3 2" xfId="16819" xr:uid="{00000000-0005-0000-0000-0000B0410000}"/>
    <cellStyle name="20% - uthevingsfarge 5 2 2 2 2 2 2 4" xfId="16820" xr:uid="{00000000-0005-0000-0000-0000B1410000}"/>
    <cellStyle name="20% - uthevingsfarge 5 2 2 2 2 2 2_Innskuddsdekning" xfId="16821" xr:uid="{00000000-0005-0000-0000-0000B2410000}"/>
    <cellStyle name="20% - uthevingsfarge 5 2 2 2 2 2 3" xfId="16822" xr:uid="{00000000-0005-0000-0000-0000B3410000}"/>
    <cellStyle name="20% - uthevingsfarge 5 2 2 2 2 2 3 2" xfId="16823" xr:uid="{00000000-0005-0000-0000-0000B4410000}"/>
    <cellStyle name="20% - uthevingsfarge 5 2 2 2 2 2 3 2 2" xfId="16824" xr:uid="{00000000-0005-0000-0000-0000B5410000}"/>
    <cellStyle name="20% - uthevingsfarge 5 2 2 2 2 2 3 3" xfId="16825" xr:uid="{00000000-0005-0000-0000-0000B6410000}"/>
    <cellStyle name="20% - uthevingsfarge 5 2 2 2 2 2 4" xfId="16826" xr:uid="{00000000-0005-0000-0000-0000B7410000}"/>
    <cellStyle name="20% - uthevingsfarge 5 2 2 2 2 2 4 2" xfId="16827" xr:uid="{00000000-0005-0000-0000-0000B8410000}"/>
    <cellStyle name="20% - uthevingsfarge 5 2 2 2 2 2 5" xfId="16828" xr:uid="{00000000-0005-0000-0000-0000B9410000}"/>
    <cellStyle name="20% - uthevingsfarge 5 2 2 2 2 2_3. Chng in credit spreads" xfId="16829" xr:uid="{00000000-0005-0000-0000-0000BA410000}"/>
    <cellStyle name="20% - uthevingsfarge 5 2 2 2 2 3" xfId="16830" xr:uid="{00000000-0005-0000-0000-0000BB410000}"/>
    <cellStyle name="20% - uthevingsfarge 5 2 2 2 2 3 2" xfId="16831" xr:uid="{00000000-0005-0000-0000-0000BC410000}"/>
    <cellStyle name="20% - uthevingsfarge 5 2 2 2 2 3 2 2" xfId="16832" xr:uid="{00000000-0005-0000-0000-0000BD410000}"/>
    <cellStyle name="20% - uthevingsfarge 5 2 2 2 2 3 2 2 2" xfId="16833" xr:uid="{00000000-0005-0000-0000-0000BE410000}"/>
    <cellStyle name="20% - uthevingsfarge 5 2 2 2 2 3 2 3" xfId="16834" xr:uid="{00000000-0005-0000-0000-0000BF410000}"/>
    <cellStyle name="20% - uthevingsfarge 5 2 2 2 2 3 3" xfId="16835" xr:uid="{00000000-0005-0000-0000-0000C0410000}"/>
    <cellStyle name="20% - uthevingsfarge 5 2 2 2 2 3 3 2" xfId="16836" xr:uid="{00000000-0005-0000-0000-0000C1410000}"/>
    <cellStyle name="20% - uthevingsfarge 5 2 2 2 2 3 4" xfId="16837" xr:uid="{00000000-0005-0000-0000-0000C2410000}"/>
    <cellStyle name="20% - uthevingsfarge 5 2 2 2 2 3_Innskuddsdekning" xfId="16838" xr:uid="{00000000-0005-0000-0000-0000C3410000}"/>
    <cellStyle name="20% - uthevingsfarge 5 2 2 2 2 4" xfId="16839" xr:uid="{00000000-0005-0000-0000-0000C4410000}"/>
    <cellStyle name="20% - uthevingsfarge 5 2 2 2 2 4 2" xfId="16840" xr:uid="{00000000-0005-0000-0000-0000C5410000}"/>
    <cellStyle name="20% - uthevingsfarge 5 2 2 2 2 4 2 2" xfId="16841" xr:uid="{00000000-0005-0000-0000-0000C6410000}"/>
    <cellStyle name="20% - uthevingsfarge 5 2 2 2 2 4 3" xfId="16842" xr:uid="{00000000-0005-0000-0000-0000C7410000}"/>
    <cellStyle name="20% - uthevingsfarge 5 2 2 2 2 5" xfId="16843" xr:uid="{00000000-0005-0000-0000-0000C8410000}"/>
    <cellStyle name="20% - uthevingsfarge 5 2 2 2 2 5 2" xfId="16844" xr:uid="{00000000-0005-0000-0000-0000C9410000}"/>
    <cellStyle name="20% - uthevingsfarge 5 2 2 2 2 6" xfId="16845" xr:uid="{00000000-0005-0000-0000-0000CA410000}"/>
    <cellStyle name="20% - uthevingsfarge 5 2 2 2 2 7" xfId="16846" xr:uid="{00000000-0005-0000-0000-0000CB410000}"/>
    <cellStyle name="20% - uthevingsfarge 5 2 2 2 2 8" xfId="16847" xr:uid="{00000000-0005-0000-0000-0000CC410000}"/>
    <cellStyle name="20% - uthevingsfarge 5 2 2 2 2_3. Chng in credit spreads" xfId="16848" xr:uid="{00000000-0005-0000-0000-0000CD410000}"/>
    <cellStyle name="20% - uthevingsfarge 5 2 2 2 3" xfId="16849" xr:uid="{00000000-0005-0000-0000-0000CE410000}"/>
    <cellStyle name="20% - uthevingsfarge 5 2 2 2 3 2" xfId="16850" xr:uid="{00000000-0005-0000-0000-0000CF410000}"/>
    <cellStyle name="20% - uthevingsfarge 5 2 2 2 3 2 2" xfId="16851" xr:uid="{00000000-0005-0000-0000-0000D0410000}"/>
    <cellStyle name="20% - uthevingsfarge 5 2 2 2 3 2 2 2" xfId="16852" xr:uid="{00000000-0005-0000-0000-0000D1410000}"/>
    <cellStyle name="20% - uthevingsfarge 5 2 2 2 3 2 2 2 2" xfId="16853" xr:uid="{00000000-0005-0000-0000-0000D2410000}"/>
    <cellStyle name="20% - uthevingsfarge 5 2 2 2 3 2 2 2 2 2" xfId="16854" xr:uid="{00000000-0005-0000-0000-0000D3410000}"/>
    <cellStyle name="20% - uthevingsfarge 5 2 2 2 3 2 2 2 3" xfId="16855" xr:uid="{00000000-0005-0000-0000-0000D4410000}"/>
    <cellStyle name="20% - uthevingsfarge 5 2 2 2 3 2 2 3" xfId="16856" xr:uid="{00000000-0005-0000-0000-0000D5410000}"/>
    <cellStyle name="20% - uthevingsfarge 5 2 2 2 3 2 2 3 2" xfId="16857" xr:uid="{00000000-0005-0000-0000-0000D6410000}"/>
    <cellStyle name="20% - uthevingsfarge 5 2 2 2 3 2 2 4" xfId="16858" xr:uid="{00000000-0005-0000-0000-0000D7410000}"/>
    <cellStyle name="20% - uthevingsfarge 5 2 2 2 3 2 2_Innskuddsdekning" xfId="16859" xr:uid="{00000000-0005-0000-0000-0000D8410000}"/>
    <cellStyle name="20% - uthevingsfarge 5 2 2 2 3 2 3" xfId="16860" xr:uid="{00000000-0005-0000-0000-0000D9410000}"/>
    <cellStyle name="20% - uthevingsfarge 5 2 2 2 3 2 3 2" xfId="16861" xr:uid="{00000000-0005-0000-0000-0000DA410000}"/>
    <cellStyle name="20% - uthevingsfarge 5 2 2 2 3 2 3 2 2" xfId="16862" xr:uid="{00000000-0005-0000-0000-0000DB410000}"/>
    <cellStyle name="20% - uthevingsfarge 5 2 2 2 3 2 3 3" xfId="16863" xr:uid="{00000000-0005-0000-0000-0000DC410000}"/>
    <cellStyle name="20% - uthevingsfarge 5 2 2 2 3 2 4" xfId="16864" xr:uid="{00000000-0005-0000-0000-0000DD410000}"/>
    <cellStyle name="20% - uthevingsfarge 5 2 2 2 3 2 4 2" xfId="16865" xr:uid="{00000000-0005-0000-0000-0000DE410000}"/>
    <cellStyle name="20% - uthevingsfarge 5 2 2 2 3 2 5" xfId="16866" xr:uid="{00000000-0005-0000-0000-0000DF410000}"/>
    <cellStyle name="20% - uthevingsfarge 5 2 2 2 3 2_3. Chng in credit spreads" xfId="16867" xr:uid="{00000000-0005-0000-0000-0000E0410000}"/>
    <cellStyle name="20% - uthevingsfarge 5 2 2 2 3 3" xfId="16868" xr:uid="{00000000-0005-0000-0000-0000E1410000}"/>
    <cellStyle name="20% - uthevingsfarge 5 2 2 2 3 3 2" xfId="16869" xr:uid="{00000000-0005-0000-0000-0000E2410000}"/>
    <cellStyle name="20% - uthevingsfarge 5 2 2 2 3 3 2 2" xfId="16870" xr:uid="{00000000-0005-0000-0000-0000E3410000}"/>
    <cellStyle name="20% - uthevingsfarge 5 2 2 2 3 3 2 2 2" xfId="16871" xr:uid="{00000000-0005-0000-0000-0000E4410000}"/>
    <cellStyle name="20% - uthevingsfarge 5 2 2 2 3 3 2 3" xfId="16872" xr:uid="{00000000-0005-0000-0000-0000E5410000}"/>
    <cellStyle name="20% - uthevingsfarge 5 2 2 2 3 3 3" xfId="16873" xr:uid="{00000000-0005-0000-0000-0000E6410000}"/>
    <cellStyle name="20% - uthevingsfarge 5 2 2 2 3 3 3 2" xfId="16874" xr:uid="{00000000-0005-0000-0000-0000E7410000}"/>
    <cellStyle name="20% - uthevingsfarge 5 2 2 2 3 3 4" xfId="16875" xr:uid="{00000000-0005-0000-0000-0000E8410000}"/>
    <cellStyle name="20% - uthevingsfarge 5 2 2 2 3 3_Innskuddsdekning" xfId="16876" xr:uid="{00000000-0005-0000-0000-0000E9410000}"/>
    <cellStyle name="20% - uthevingsfarge 5 2 2 2 3 4" xfId="16877" xr:uid="{00000000-0005-0000-0000-0000EA410000}"/>
    <cellStyle name="20% - uthevingsfarge 5 2 2 2 3 4 2" xfId="16878" xr:uid="{00000000-0005-0000-0000-0000EB410000}"/>
    <cellStyle name="20% - uthevingsfarge 5 2 2 2 3 4 2 2" xfId="16879" xr:uid="{00000000-0005-0000-0000-0000EC410000}"/>
    <cellStyle name="20% - uthevingsfarge 5 2 2 2 3 4 3" xfId="16880" xr:uid="{00000000-0005-0000-0000-0000ED410000}"/>
    <cellStyle name="20% - uthevingsfarge 5 2 2 2 3 5" xfId="16881" xr:uid="{00000000-0005-0000-0000-0000EE410000}"/>
    <cellStyle name="20% - uthevingsfarge 5 2 2 2 3 5 2" xfId="16882" xr:uid="{00000000-0005-0000-0000-0000EF410000}"/>
    <cellStyle name="20% - uthevingsfarge 5 2 2 2 3 6" xfId="16883" xr:uid="{00000000-0005-0000-0000-0000F0410000}"/>
    <cellStyle name="20% - uthevingsfarge 5 2 2 2 3_3. Chng in credit spreads" xfId="16884" xr:uid="{00000000-0005-0000-0000-0000F1410000}"/>
    <cellStyle name="20% - uthevingsfarge 5 2 2 2 4" xfId="16885" xr:uid="{00000000-0005-0000-0000-0000F2410000}"/>
    <cellStyle name="20% - uthevingsfarge 5 2 2 2 4 2" xfId="16886" xr:uid="{00000000-0005-0000-0000-0000F3410000}"/>
    <cellStyle name="20% - uthevingsfarge 5 2 2 2 4 2 2" xfId="16887" xr:uid="{00000000-0005-0000-0000-0000F4410000}"/>
    <cellStyle name="20% - uthevingsfarge 5 2 2 2 4 2 2 2" xfId="16888" xr:uid="{00000000-0005-0000-0000-0000F5410000}"/>
    <cellStyle name="20% - uthevingsfarge 5 2 2 2 4 2 2 2 2" xfId="16889" xr:uid="{00000000-0005-0000-0000-0000F6410000}"/>
    <cellStyle name="20% - uthevingsfarge 5 2 2 2 4 2 2 2 2 2" xfId="16890" xr:uid="{00000000-0005-0000-0000-0000F7410000}"/>
    <cellStyle name="20% - uthevingsfarge 5 2 2 2 4 2 2 2 3" xfId="16891" xr:uid="{00000000-0005-0000-0000-0000F8410000}"/>
    <cellStyle name="20% - uthevingsfarge 5 2 2 2 4 2 2 3" xfId="16892" xr:uid="{00000000-0005-0000-0000-0000F9410000}"/>
    <cellStyle name="20% - uthevingsfarge 5 2 2 2 4 2 2 3 2" xfId="16893" xr:uid="{00000000-0005-0000-0000-0000FA410000}"/>
    <cellStyle name="20% - uthevingsfarge 5 2 2 2 4 2 2 4" xfId="16894" xr:uid="{00000000-0005-0000-0000-0000FB410000}"/>
    <cellStyle name="20% - uthevingsfarge 5 2 2 2 4 2 3" xfId="16895" xr:uid="{00000000-0005-0000-0000-0000FC410000}"/>
    <cellStyle name="20% - uthevingsfarge 5 2 2 2 4 2 3 2" xfId="16896" xr:uid="{00000000-0005-0000-0000-0000FD410000}"/>
    <cellStyle name="20% - uthevingsfarge 5 2 2 2 4 2 3 2 2" xfId="16897" xr:uid="{00000000-0005-0000-0000-0000FE410000}"/>
    <cellStyle name="20% - uthevingsfarge 5 2 2 2 4 2 3 3" xfId="16898" xr:uid="{00000000-0005-0000-0000-0000FF410000}"/>
    <cellStyle name="20% - uthevingsfarge 5 2 2 2 4 2 4" xfId="16899" xr:uid="{00000000-0005-0000-0000-000000420000}"/>
    <cellStyle name="20% - uthevingsfarge 5 2 2 2 4 2 4 2" xfId="16900" xr:uid="{00000000-0005-0000-0000-000001420000}"/>
    <cellStyle name="20% - uthevingsfarge 5 2 2 2 4 2 5" xfId="16901" xr:uid="{00000000-0005-0000-0000-000002420000}"/>
    <cellStyle name="20% - uthevingsfarge 5 2 2 2 4 2_Innskuddsdekning" xfId="16902" xr:uid="{00000000-0005-0000-0000-000003420000}"/>
    <cellStyle name="20% - uthevingsfarge 5 2 2 2 4 3" xfId="16903" xr:uid="{00000000-0005-0000-0000-000004420000}"/>
    <cellStyle name="20% - uthevingsfarge 5 2 2 2 4 3 2" xfId="16904" xr:uid="{00000000-0005-0000-0000-000005420000}"/>
    <cellStyle name="20% - uthevingsfarge 5 2 2 2 4 3 2 2" xfId="16905" xr:uid="{00000000-0005-0000-0000-000006420000}"/>
    <cellStyle name="20% - uthevingsfarge 5 2 2 2 4 3 2 2 2" xfId="16906" xr:uid="{00000000-0005-0000-0000-000007420000}"/>
    <cellStyle name="20% - uthevingsfarge 5 2 2 2 4 3 2 3" xfId="16907" xr:uid="{00000000-0005-0000-0000-000008420000}"/>
    <cellStyle name="20% - uthevingsfarge 5 2 2 2 4 3 3" xfId="16908" xr:uid="{00000000-0005-0000-0000-000009420000}"/>
    <cellStyle name="20% - uthevingsfarge 5 2 2 2 4 3 3 2" xfId="16909" xr:uid="{00000000-0005-0000-0000-00000A420000}"/>
    <cellStyle name="20% - uthevingsfarge 5 2 2 2 4 3 4" xfId="16910" xr:uid="{00000000-0005-0000-0000-00000B420000}"/>
    <cellStyle name="20% - uthevingsfarge 5 2 2 2 4 4" xfId="16911" xr:uid="{00000000-0005-0000-0000-00000C420000}"/>
    <cellStyle name="20% - uthevingsfarge 5 2 2 2 4 4 2" xfId="16912" xr:uid="{00000000-0005-0000-0000-00000D420000}"/>
    <cellStyle name="20% - uthevingsfarge 5 2 2 2 4 4 2 2" xfId="16913" xr:uid="{00000000-0005-0000-0000-00000E420000}"/>
    <cellStyle name="20% - uthevingsfarge 5 2 2 2 4 4 3" xfId="16914" xr:uid="{00000000-0005-0000-0000-00000F420000}"/>
    <cellStyle name="20% - uthevingsfarge 5 2 2 2 4 5" xfId="16915" xr:uid="{00000000-0005-0000-0000-000010420000}"/>
    <cellStyle name="20% - uthevingsfarge 5 2 2 2 4 5 2" xfId="16916" xr:uid="{00000000-0005-0000-0000-000011420000}"/>
    <cellStyle name="20% - uthevingsfarge 5 2 2 2 4 6" xfId="16917" xr:uid="{00000000-0005-0000-0000-000012420000}"/>
    <cellStyle name="20% - uthevingsfarge 5 2 2 2 4_3. Chng in credit spreads" xfId="16918" xr:uid="{00000000-0005-0000-0000-000013420000}"/>
    <cellStyle name="20% - uthevingsfarge 5 2 2 2 5" xfId="16919" xr:uid="{00000000-0005-0000-0000-000014420000}"/>
    <cellStyle name="20% - uthevingsfarge 5 2 2 2 5 2" xfId="16920" xr:uid="{00000000-0005-0000-0000-000015420000}"/>
    <cellStyle name="20% - uthevingsfarge 5 2 2 2 5 2 2" xfId="16921" xr:uid="{00000000-0005-0000-0000-000016420000}"/>
    <cellStyle name="20% - uthevingsfarge 5 2 2 2 5 2 2 2" xfId="16922" xr:uid="{00000000-0005-0000-0000-000017420000}"/>
    <cellStyle name="20% - uthevingsfarge 5 2 2 2 5 2 2 2 2" xfId="16923" xr:uid="{00000000-0005-0000-0000-000018420000}"/>
    <cellStyle name="20% - uthevingsfarge 5 2 2 2 5 2 2 3" xfId="16924" xr:uid="{00000000-0005-0000-0000-000019420000}"/>
    <cellStyle name="20% - uthevingsfarge 5 2 2 2 5 2 3" xfId="16925" xr:uid="{00000000-0005-0000-0000-00001A420000}"/>
    <cellStyle name="20% - uthevingsfarge 5 2 2 2 5 2 3 2" xfId="16926" xr:uid="{00000000-0005-0000-0000-00001B420000}"/>
    <cellStyle name="20% - uthevingsfarge 5 2 2 2 5 2 4" xfId="16927" xr:uid="{00000000-0005-0000-0000-00001C420000}"/>
    <cellStyle name="20% - uthevingsfarge 5 2 2 2 5 2_Innskuddsdekning" xfId="16928" xr:uid="{00000000-0005-0000-0000-00001D420000}"/>
    <cellStyle name="20% - uthevingsfarge 5 2 2 2 5 3" xfId="16929" xr:uid="{00000000-0005-0000-0000-00001E420000}"/>
    <cellStyle name="20% - uthevingsfarge 5 2 2 2 5 3 2" xfId="16930" xr:uid="{00000000-0005-0000-0000-00001F420000}"/>
    <cellStyle name="20% - uthevingsfarge 5 2 2 2 5 3 2 2" xfId="16931" xr:uid="{00000000-0005-0000-0000-000020420000}"/>
    <cellStyle name="20% - uthevingsfarge 5 2 2 2 5 3 3" xfId="16932" xr:uid="{00000000-0005-0000-0000-000021420000}"/>
    <cellStyle name="20% - uthevingsfarge 5 2 2 2 5 4" xfId="16933" xr:uid="{00000000-0005-0000-0000-000022420000}"/>
    <cellStyle name="20% - uthevingsfarge 5 2 2 2 5 4 2" xfId="16934" xr:uid="{00000000-0005-0000-0000-000023420000}"/>
    <cellStyle name="20% - uthevingsfarge 5 2 2 2 5 5" xfId="16935" xr:uid="{00000000-0005-0000-0000-000024420000}"/>
    <cellStyle name="20% - uthevingsfarge 5 2 2 2 5_3. Chng in credit spreads" xfId="16936" xr:uid="{00000000-0005-0000-0000-000025420000}"/>
    <cellStyle name="20% - uthevingsfarge 5 2 2 2 6" xfId="16937" xr:uid="{00000000-0005-0000-0000-000026420000}"/>
    <cellStyle name="20% - uthevingsfarge 5 2 2 2 6 2" xfId="16938" xr:uid="{00000000-0005-0000-0000-000027420000}"/>
    <cellStyle name="20% - uthevingsfarge 5 2 2 2 6 2 2" xfId="16939" xr:uid="{00000000-0005-0000-0000-000028420000}"/>
    <cellStyle name="20% - uthevingsfarge 5 2 2 2 6 2 2 2" xfId="16940" xr:uid="{00000000-0005-0000-0000-000029420000}"/>
    <cellStyle name="20% - uthevingsfarge 5 2 2 2 6 2 3" xfId="16941" xr:uid="{00000000-0005-0000-0000-00002A420000}"/>
    <cellStyle name="20% - uthevingsfarge 5 2 2 2 6 3" xfId="16942" xr:uid="{00000000-0005-0000-0000-00002B420000}"/>
    <cellStyle name="20% - uthevingsfarge 5 2 2 2 6 3 2" xfId="16943" xr:uid="{00000000-0005-0000-0000-00002C420000}"/>
    <cellStyle name="20% - uthevingsfarge 5 2 2 2 6 4" xfId="16944" xr:uid="{00000000-0005-0000-0000-00002D420000}"/>
    <cellStyle name="20% - uthevingsfarge 5 2 2 2 6_Innskuddsdekning" xfId="16945" xr:uid="{00000000-0005-0000-0000-00002E420000}"/>
    <cellStyle name="20% - uthevingsfarge 5 2 2 2 7" xfId="16946" xr:uid="{00000000-0005-0000-0000-00002F420000}"/>
    <cellStyle name="20% - uthevingsfarge 5 2 2 2 7 2" xfId="16947" xr:uid="{00000000-0005-0000-0000-000030420000}"/>
    <cellStyle name="20% - uthevingsfarge 5 2 2 2 7 2 2" xfId="16948" xr:uid="{00000000-0005-0000-0000-000031420000}"/>
    <cellStyle name="20% - uthevingsfarge 5 2 2 2 7 3" xfId="16949" xr:uid="{00000000-0005-0000-0000-000032420000}"/>
    <cellStyle name="20% - uthevingsfarge 5 2 2 2 8" xfId="16950" xr:uid="{00000000-0005-0000-0000-000033420000}"/>
    <cellStyle name="20% - uthevingsfarge 5 2 2 2 8 2" xfId="16951" xr:uid="{00000000-0005-0000-0000-000034420000}"/>
    <cellStyle name="20% - uthevingsfarge 5 2 2 2 9" xfId="16952" xr:uid="{00000000-0005-0000-0000-000035420000}"/>
    <cellStyle name="20% - uthevingsfarge 5 2 2 2_3. Chng in credit spreads" xfId="16953" xr:uid="{00000000-0005-0000-0000-000036420000}"/>
    <cellStyle name="20% - uthevingsfarge 5 2 2 3" xfId="16954" xr:uid="{00000000-0005-0000-0000-000037420000}"/>
    <cellStyle name="20% - uthevingsfarge 5 2 2 3 2" xfId="16955" xr:uid="{00000000-0005-0000-0000-000038420000}"/>
    <cellStyle name="20% - uthevingsfarge 5 2 2 3 2 2" xfId="16956" xr:uid="{00000000-0005-0000-0000-000039420000}"/>
    <cellStyle name="20% - uthevingsfarge 5 2 2 3 2 2 2" xfId="16957" xr:uid="{00000000-0005-0000-0000-00003A420000}"/>
    <cellStyle name="20% - uthevingsfarge 5 2 2 3 2 2 2 2" xfId="16958" xr:uid="{00000000-0005-0000-0000-00003B420000}"/>
    <cellStyle name="20% - uthevingsfarge 5 2 2 3 2 2 2 2 2" xfId="16959" xr:uid="{00000000-0005-0000-0000-00003C420000}"/>
    <cellStyle name="20% - uthevingsfarge 5 2 2 3 2 2 2 3" xfId="16960" xr:uid="{00000000-0005-0000-0000-00003D420000}"/>
    <cellStyle name="20% - uthevingsfarge 5 2 2 3 2 2 3" xfId="16961" xr:uid="{00000000-0005-0000-0000-00003E420000}"/>
    <cellStyle name="20% - uthevingsfarge 5 2 2 3 2 2 3 2" xfId="16962" xr:uid="{00000000-0005-0000-0000-00003F420000}"/>
    <cellStyle name="20% - uthevingsfarge 5 2 2 3 2 2 4" xfId="16963" xr:uid="{00000000-0005-0000-0000-000040420000}"/>
    <cellStyle name="20% - uthevingsfarge 5 2 2 3 2 2_Innskuddsdekning" xfId="16964" xr:uid="{00000000-0005-0000-0000-000041420000}"/>
    <cellStyle name="20% - uthevingsfarge 5 2 2 3 2 3" xfId="16965" xr:uid="{00000000-0005-0000-0000-000042420000}"/>
    <cellStyle name="20% - uthevingsfarge 5 2 2 3 2 3 2" xfId="16966" xr:uid="{00000000-0005-0000-0000-000043420000}"/>
    <cellStyle name="20% - uthevingsfarge 5 2 2 3 2 3 2 2" xfId="16967" xr:uid="{00000000-0005-0000-0000-000044420000}"/>
    <cellStyle name="20% - uthevingsfarge 5 2 2 3 2 3 3" xfId="16968" xr:uid="{00000000-0005-0000-0000-000045420000}"/>
    <cellStyle name="20% - uthevingsfarge 5 2 2 3 2 4" xfId="16969" xr:uid="{00000000-0005-0000-0000-000046420000}"/>
    <cellStyle name="20% - uthevingsfarge 5 2 2 3 2 4 2" xfId="16970" xr:uid="{00000000-0005-0000-0000-000047420000}"/>
    <cellStyle name="20% - uthevingsfarge 5 2 2 3 2 5" xfId="16971" xr:uid="{00000000-0005-0000-0000-000048420000}"/>
    <cellStyle name="20% - uthevingsfarge 5 2 2 3 2_3. Chng in credit spreads" xfId="16972" xr:uid="{00000000-0005-0000-0000-000049420000}"/>
    <cellStyle name="20% - uthevingsfarge 5 2 2 3 3" xfId="16973" xr:uid="{00000000-0005-0000-0000-00004A420000}"/>
    <cellStyle name="20% - uthevingsfarge 5 2 2 3 3 2" xfId="16974" xr:uid="{00000000-0005-0000-0000-00004B420000}"/>
    <cellStyle name="20% - uthevingsfarge 5 2 2 3 3 2 2" xfId="16975" xr:uid="{00000000-0005-0000-0000-00004C420000}"/>
    <cellStyle name="20% - uthevingsfarge 5 2 2 3 3 2 2 2" xfId="16976" xr:uid="{00000000-0005-0000-0000-00004D420000}"/>
    <cellStyle name="20% - uthevingsfarge 5 2 2 3 3 2 3" xfId="16977" xr:uid="{00000000-0005-0000-0000-00004E420000}"/>
    <cellStyle name="20% - uthevingsfarge 5 2 2 3 3 3" xfId="16978" xr:uid="{00000000-0005-0000-0000-00004F420000}"/>
    <cellStyle name="20% - uthevingsfarge 5 2 2 3 3 3 2" xfId="16979" xr:uid="{00000000-0005-0000-0000-000050420000}"/>
    <cellStyle name="20% - uthevingsfarge 5 2 2 3 3 4" xfId="16980" xr:uid="{00000000-0005-0000-0000-000051420000}"/>
    <cellStyle name="20% - uthevingsfarge 5 2 2 3 3_Innskuddsdekning" xfId="16981" xr:uid="{00000000-0005-0000-0000-000052420000}"/>
    <cellStyle name="20% - uthevingsfarge 5 2 2 3 4" xfId="16982" xr:uid="{00000000-0005-0000-0000-000053420000}"/>
    <cellStyle name="20% - uthevingsfarge 5 2 2 3 4 2" xfId="16983" xr:uid="{00000000-0005-0000-0000-000054420000}"/>
    <cellStyle name="20% - uthevingsfarge 5 2 2 3 4 2 2" xfId="16984" xr:uid="{00000000-0005-0000-0000-000055420000}"/>
    <cellStyle name="20% - uthevingsfarge 5 2 2 3 4 3" xfId="16985" xr:uid="{00000000-0005-0000-0000-000056420000}"/>
    <cellStyle name="20% - uthevingsfarge 5 2 2 3 5" xfId="16986" xr:uid="{00000000-0005-0000-0000-000057420000}"/>
    <cellStyle name="20% - uthevingsfarge 5 2 2 3 5 2" xfId="16987" xr:uid="{00000000-0005-0000-0000-000058420000}"/>
    <cellStyle name="20% - uthevingsfarge 5 2 2 3 6" xfId="16988" xr:uid="{00000000-0005-0000-0000-000059420000}"/>
    <cellStyle name="20% - uthevingsfarge 5 2 2 3 7" xfId="16989" xr:uid="{00000000-0005-0000-0000-00005A420000}"/>
    <cellStyle name="20% - uthevingsfarge 5 2 2 3 8" xfId="16990" xr:uid="{00000000-0005-0000-0000-00005B420000}"/>
    <cellStyle name="20% - uthevingsfarge 5 2 2 3_3. Chng in credit spreads" xfId="16991" xr:uid="{00000000-0005-0000-0000-00005C420000}"/>
    <cellStyle name="20% - uthevingsfarge 5 2 2 4" xfId="16992" xr:uid="{00000000-0005-0000-0000-00005D420000}"/>
    <cellStyle name="20% - uthevingsfarge 5 2 2 4 2" xfId="16993" xr:uid="{00000000-0005-0000-0000-00005E420000}"/>
    <cellStyle name="20% - uthevingsfarge 5 2 2 4 2 2" xfId="16994" xr:uid="{00000000-0005-0000-0000-00005F420000}"/>
    <cellStyle name="20% - uthevingsfarge 5 2 2 4 2 2 2" xfId="16995" xr:uid="{00000000-0005-0000-0000-000060420000}"/>
    <cellStyle name="20% - uthevingsfarge 5 2 2 4 2 2 2 2" xfId="16996" xr:uid="{00000000-0005-0000-0000-000061420000}"/>
    <cellStyle name="20% - uthevingsfarge 5 2 2 4 2 2 2 2 2" xfId="16997" xr:uid="{00000000-0005-0000-0000-000062420000}"/>
    <cellStyle name="20% - uthevingsfarge 5 2 2 4 2 2 2 3" xfId="16998" xr:uid="{00000000-0005-0000-0000-000063420000}"/>
    <cellStyle name="20% - uthevingsfarge 5 2 2 4 2 2 3" xfId="16999" xr:uid="{00000000-0005-0000-0000-000064420000}"/>
    <cellStyle name="20% - uthevingsfarge 5 2 2 4 2 2 3 2" xfId="17000" xr:uid="{00000000-0005-0000-0000-000065420000}"/>
    <cellStyle name="20% - uthevingsfarge 5 2 2 4 2 2 4" xfId="17001" xr:uid="{00000000-0005-0000-0000-000066420000}"/>
    <cellStyle name="20% - uthevingsfarge 5 2 2 4 2 2_Innskuddsdekning" xfId="17002" xr:uid="{00000000-0005-0000-0000-000067420000}"/>
    <cellStyle name="20% - uthevingsfarge 5 2 2 4 2 3" xfId="17003" xr:uid="{00000000-0005-0000-0000-000068420000}"/>
    <cellStyle name="20% - uthevingsfarge 5 2 2 4 2 3 2" xfId="17004" xr:uid="{00000000-0005-0000-0000-000069420000}"/>
    <cellStyle name="20% - uthevingsfarge 5 2 2 4 2 3 2 2" xfId="17005" xr:uid="{00000000-0005-0000-0000-00006A420000}"/>
    <cellStyle name="20% - uthevingsfarge 5 2 2 4 2 3 3" xfId="17006" xr:uid="{00000000-0005-0000-0000-00006B420000}"/>
    <cellStyle name="20% - uthevingsfarge 5 2 2 4 2 4" xfId="17007" xr:uid="{00000000-0005-0000-0000-00006C420000}"/>
    <cellStyle name="20% - uthevingsfarge 5 2 2 4 2 4 2" xfId="17008" xr:uid="{00000000-0005-0000-0000-00006D420000}"/>
    <cellStyle name="20% - uthevingsfarge 5 2 2 4 2 5" xfId="17009" xr:uid="{00000000-0005-0000-0000-00006E420000}"/>
    <cellStyle name="20% - uthevingsfarge 5 2 2 4 2_3. Chng in credit spreads" xfId="17010" xr:uid="{00000000-0005-0000-0000-00006F420000}"/>
    <cellStyle name="20% - uthevingsfarge 5 2 2 4 3" xfId="17011" xr:uid="{00000000-0005-0000-0000-000070420000}"/>
    <cellStyle name="20% - uthevingsfarge 5 2 2 4 3 2" xfId="17012" xr:uid="{00000000-0005-0000-0000-000071420000}"/>
    <cellStyle name="20% - uthevingsfarge 5 2 2 4 3 2 2" xfId="17013" xr:uid="{00000000-0005-0000-0000-000072420000}"/>
    <cellStyle name="20% - uthevingsfarge 5 2 2 4 3 2 2 2" xfId="17014" xr:uid="{00000000-0005-0000-0000-000073420000}"/>
    <cellStyle name="20% - uthevingsfarge 5 2 2 4 3 2 3" xfId="17015" xr:uid="{00000000-0005-0000-0000-000074420000}"/>
    <cellStyle name="20% - uthevingsfarge 5 2 2 4 3 3" xfId="17016" xr:uid="{00000000-0005-0000-0000-000075420000}"/>
    <cellStyle name="20% - uthevingsfarge 5 2 2 4 3 3 2" xfId="17017" xr:uid="{00000000-0005-0000-0000-000076420000}"/>
    <cellStyle name="20% - uthevingsfarge 5 2 2 4 3 4" xfId="17018" xr:uid="{00000000-0005-0000-0000-000077420000}"/>
    <cellStyle name="20% - uthevingsfarge 5 2 2 4 3_Innskuddsdekning" xfId="17019" xr:uid="{00000000-0005-0000-0000-000078420000}"/>
    <cellStyle name="20% - uthevingsfarge 5 2 2 4 4" xfId="17020" xr:uid="{00000000-0005-0000-0000-000079420000}"/>
    <cellStyle name="20% - uthevingsfarge 5 2 2 4 4 2" xfId="17021" xr:uid="{00000000-0005-0000-0000-00007A420000}"/>
    <cellStyle name="20% - uthevingsfarge 5 2 2 4 4 2 2" xfId="17022" xr:uid="{00000000-0005-0000-0000-00007B420000}"/>
    <cellStyle name="20% - uthevingsfarge 5 2 2 4 4 3" xfId="17023" xr:uid="{00000000-0005-0000-0000-00007C420000}"/>
    <cellStyle name="20% - uthevingsfarge 5 2 2 4 5" xfId="17024" xr:uid="{00000000-0005-0000-0000-00007D420000}"/>
    <cellStyle name="20% - uthevingsfarge 5 2 2 4 5 2" xfId="17025" xr:uid="{00000000-0005-0000-0000-00007E420000}"/>
    <cellStyle name="20% - uthevingsfarge 5 2 2 4 6" xfId="17026" xr:uid="{00000000-0005-0000-0000-00007F420000}"/>
    <cellStyle name="20% - uthevingsfarge 5 2 2 4_3. Chng in credit spreads" xfId="17027" xr:uid="{00000000-0005-0000-0000-000080420000}"/>
    <cellStyle name="20% - uthevingsfarge 5 2 2 5" xfId="17028" xr:uid="{00000000-0005-0000-0000-000081420000}"/>
    <cellStyle name="20% - uthevingsfarge 5 2 2 5 2" xfId="17029" xr:uid="{00000000-0005-0000-0000-000082420000}"/>
    <cellStyle name="20% - uthevingsfarge 5 2 2 5 2 2" xfId="17030" xr:uid="{00000000-0005-0000-0000-000083420000}"/>
    <cellStyle name="20% - uthevingsfarge 5 2 2 5 2 2 2" xfId="17031" xr:uid="{00000000-0005-0000-0000-000084420000}"/>
    <cellStyle name="20% - uthevingsfarge 5 2 2 5 2 2 2 2" xfId="17032" xr:uid="{00000000-0005-0000-0000-000085420000}"/>
    <cellStyle name="20% - uthevingsfarge 5 2 2 5 2 2 2 2 2" xfId="17033" xr:uid="{00000000-0005-0000-0000-000086420000}"/>
    <cellStyle name="20% - uthevingsfarge 5 2 2 5 2 2 2 3" xfId="17034" xr:uid="{00000000-0005-0000-0000-000087420000}"/>
    <cellStyle name="20% - uthevingsfarge 5 2 2 5 2 2 3" xfId="17035" xr:uid="{00000000-0005-0000-0000-000088420000}"/>
    <cellStyle name="20% - uthevingsfarge 5 2 2 5 2 2 3 2" xfId="17036" xr:uid="{00000000-0005-0000-0000-000089420000}"/>
    <cellStyle name="20% - uthevingsfarge 5 2 2 5 2 2 4" xfId="17037" xr:uid="{00000000-0005-0000-0000-00008A420000}"/>
    <cellStyle name="20% - uthevingsfarge 5 2 2 5 2 2_Innskuddsdekning" xfId="17038" xr:uid="{00000000-0005-0000-0000-00008B420000}"/>
    <cellStyle name="20% - uthevingsfarge 5 2 2 5 2 3" xfId="17039" xr:uid="{00000000-0005-0000-0000-00008C420000}"/>
    <cellStyle name="20% - uthevingsfarge 5 2 2 5 2 3 2" xfId="17040" xr:uid="{00000000-0005-0000-0000-00008D420000}"/>
    <cellStyle name="20% - uthevingsfarge 5 2 2 5 2 3 2 2" xfId="17041" xr:uid="{00000000-0005-0000-0000-00008E420000}"/>
    <cellStyle name="20% - uthevingsfarge 5 2 2 5 2 3 3" xfId="17042" xr:uid="{00000000-0005-0000-0000-00008F420000}"/>
    <cellStyle name="20% - uthevingsfarge 5 2 2 5 2 4" xfId="17043" xr:uid="{00000000-0005-0000-0000-000090420000}"/>
    <cellStyle name="20% - uthevingsfarge 5 2 2 5 2 4 2" xfId="17044" xr:uid="{00000000-0005-0000-0000-000091420000}"/>
    <cellStyle name="20% - uthevingsfarge 5 2 2 5 2 5" xfId="17045" xr:uid="{00000000-0005-0000-0000-000092420000}"/>
    <cellStyle name="20% - uthevingsfarge 5 2 2 5 2_3. Chng in credit spreads" xfId="17046" xr:uid="{00000000-0005-0000-0000-000093420000}"/>
    <cellStyle name="20% - uthevingsfarge 5 2 2 5 3" xfId="17047" xr:uid="{00000000-0005-0000-0000-000094420000}"/>
    <cellStyle name="20% - uthevingsfarge 5 2 2 5 3 2" xfId="17048" xr:uid="{00000000-0005-0000-0000-000095420000}"/>
    <cellStyle name="20% - uthevingsfarge 5 2 2 5 3 2 2" xfId="17049" xr:uid="{00000000-0005-0000-0000-000096420000}"/>
    <cellStyle name="20% - uthevingsfarge 5 2 2 5 3 2 2 2" xfId="17050" xr:uid="{00000000-0005-0000-0000-000097420000}"/>
    <cellStyle name="20% - uthevingsfarge 5 2 2 5 3 2 3" xfId="17051" xr:uid="{00000000-0005-0000-0000-000098420000}"/>
    <cellStyle name="20% - uthevingsfarge 5 2 2 5 3 3" xfId="17052" xr:uid="{00000000-0005-0000-0000-000099420000}"/>
    <cellStyle name="20% - uthevingsfarge 5 2 2 5 3 3 2" xfId="17053" xr:uid="{00000000-0005-0000-0000-00009A420000}"/>
    <cellStyle name="20% - uthevingsfarge 5 2 2 5 3 4" xfId="17054" xr:uid="{00000000-0005-0000-0000-00009B420000}"/>
    <cellStyle name="20% - uthevingsfarge 5 2 2 5 3_Innskuddsdekning" xfId="17055" xr:uid="{00000000-0005-0000-0000-00009C420000}"/>
    <cellStyle name="20% - uthevingsfarge 5 2 2 5 4" xfId="17056" xr:uid="{00000000-0005-0000-0000-00009D420000}"/>
    <cellStyle name="20% - uthevingsfarge 5 2 2 5 4 2" xfId="17057" xr:uid="{00000000-0005-0000-0000-00009E420000}"/>
    <cellStyle name="20% - uthevingsfarge 5 2 2 5 4 2 2" xfId="17058" xr:uid="{00000000-0005-0000-0000-00009F420000}"/>
    <cellStyle name="20% - uthevingsfarge 5 2 2 5 4 3" xfId="17059" xr:uid="{00000000-0005-0000-0000-0000A0420000}"/>
    <cellStyle name="20% - uthevingsfarge 5 2 2 5 5" xfId="17060" xr:uid="{00000000-0005-0000-0000-0000A1420000}"/>
    <cellStyle name="20% - uthevingsfarge 5 2 2 5 5 2" xfId="17061" xr:uid="{00000000-0005-0000-0000-0000A2420000}"/>
    <cellStyle name="20% - uthevingsfarge 5 2 2 5 6" xfId="17062" xr:uid="{00000000-0005-0000-0000-0000A3420000}"/>
    <cellStyle name="20% - uthevingsfarge 5 2 2 5_3. Chng in credit spreads" xfId="17063" xr:uid="{00000000-0005-0000-0000-0000A4420000}"/>
    <cellStyle name="20% - uthevingsfarge 5 2 2 6" xfId="17064" xr:uid="{00000000-0005-0000-0000-0000A5420000}"/>
    <cellStyle name="20% - uthevingsfarge 5 2 2 6 2" xfId="17065" xr:uid="{00000000-0005-0000-0000-0000A6420000}"/>
    <cellStyle name="20% - uthevingsfarge 5 2 2 6 2 2" xfId="17066" xr:uid="{00000000-0005-0000-0000-0000A7420000}"/>
    <cellStyle name="20% - uthevingsfarge 5 2 2 6 2 2 2" xfId="17067" xr:uid="{00000000-0005-0000-0000-0000A8420000}"/>
    <cellStyle name="20% - uthevingsfarge 5 2 2 6 2 2 2 2" xfId="17068" xr:uid="{00000000-0005-0000-0000-0000A9420000}"/>
    <cellStyle name="20% - uthevingsfarge 5 2 2 6 2 2 3" xfId="17069" xr:uid="{00000000-0005-0000-0000-0000AA420000}"/>
    <cellStyle name="20% - uthevingsfarge 5 2 2 6 2 3" xfId="17070" xr:uid="{00000000-0005-0000-0000-0000AB420000}"/>
    <cellStyle name="20% - uthevingsfarge 5 2 2 6 2 3 2" xfId="17071" xr:uid="{00000000-0005-0000-0000-0000AC420000}"/>
    <cellStyle name="20% - uthevingsfarge 5 2 2 6 2 4" xfId="17072" xr:uid="{00000000-0005-0000-0000-0000AD420000}"/>
    <cellStyle name="20% - uthevingsfarge 5 2 2 6 2_Innskuddsdekning" xfId="17073" xr:uid="{00000000-0005-0000-0000-0000AE420000}"/>
    <cellStyle name="20% - uthevingsfarge 5 2 2 6 3" xfId="17074" xr:uid="{00000000-0005-0000-0000-0000AF420000}"/>
    <cellStyle name="20% - uthevingsfarge 5 2 2 6 3 2" xfId="17075" xr:uid="{00000000-0005-0000-0000-0000B0420000}"/>
    <cellStyle name="20% - uthevingsfarge 5 2 2 6 3 2 2" xfId="17076" xr:uid="{00000000-0005-0000-0000-0000B1420000}"/>
    <cellStyle name="20% - uthevingsfarge 5 2 2 6 3 3" xfId="17077" xr:uid="{00000000-0005-0000-0000-0000B2420000}"/>
    <cellStyle name="20% - uthevingsfarge 5 2 2 6 4" xfId="17078" xr:uid="{00000000-0005-0000-0000-0000B3420000}"/>
    <cellStyle name="20% - uthevingsfarge 5 2 2 6 4 2" xfId="17079" xr:uid="{00000000-0005-0000-0000-0000B4420000}"/>
    <cellStyle name="20% - uthevingsfarge 5 2 2 6 5" xfId="17080" xr:uid="{00000000-0005-0000-0000-0000B5420000}"/>
    <cellStyle name="20% - uthevingsfarge 5 2 2 6_3. Chng in credit spreads" xfId="17081" xr:uid="{00000000-0005-0000-0000-0000B6420000}"/>
    <cellStyle name="20% - uthevingsfarge 5 2 2 7" xfId="17082" xr:uid="{00000000-0005-0000-0000-0000B7420000}"/>
    <cellStyle name="20% - uthevingsfarge 5 2 2 7 2" xfId="17083" xr:uid="{00000000-0005-0000-0000-0000B8420000}"/>
    <cellStyle name="20% - uthevingsfarge 5 2 2 7 2 2" xfId="17084" xr:uid="{00000000-0005-0000-0000-0000B9420000}"/>
    <cellStyle name="20% - uthevingsfarge 5 2 2 7 2 2 2" xfId="17085" xr:uid="{00000000-0005-0000-0000-0000BA420000}"/>
    <cellStyle name="20% - uthevingsfarge 5 2 2 7 2 3" xfId="17086" xr:uid="{00000000-0005-0000-0000-0000BB420000}"/>
    <cellStyle name="20% - uthevingsfarge 5 2 2 7 3" xfId="17087" xr:uid="{00000000-0005-0000-0000-0000BC420000}"/>
    <cellStyle name="20% - uthevingsfarge 5 2 2 7 3 2" xfId="17088" xr:uid="{00000000-0005-0000-0000-0000BD420000}"/>
    <cellStyle name="20% - uthevingsfarge 5 2 2 7 4" xfId="17089" xr:uid="{00000000-0005-0000-0000-0000BE420000}"/>
    <cellStyle name="20% - uthevingsfarge 5 2 2 7_Innskuddsdekning" xfId="17090" xr:uid="{00000000-0005-0000-0000-0000BF420000}"/>
    <cellStyle name="20% - uthevingsfarge 5 2 2 8" xfId="17091" xr:uid="{00000000-0005-0000-0000-0000C0420000}"/>
    <cellStyle name="20% - uthevingsfarge 5 2 2 8 2" xfId="17092" xr:uid="{00000000-0005-0000-0000-0000C1420000}"/>
    <cellStyle name="20% - uthevingsfarge 5 2 2 8 2 2" xfId="17093" xr:uid="{00000000-0005-0000-0000-0000C2420000}"/>
    <cellStyle name="20% - uthevingsfarge 5 2 2 8 3" xfId="17094" xr:uid="{00000000-0005-0000-0000-0000C3420000}"/>
    <cellStyle name="20% - uthevingsfarge 5 2 2 9" xfId="17095" xr:uid="{00000000-0005-0000-0000-0000C4420000}"/>
    <cellStyle name="20% - uthevingsfarge 5 2 2 9 2" xfId="17096" xr:uid="{00000000-0005-0000-0000-0000C5420000}"/>
    <cellStyle name="20% - uthevingsfarge 5 2 2_3. Chng in credit spreads" xfId="17097" xr:uid="{00000000-0005-0000-0000-0000C6420000}"/>
    <cellStyle name="20% - uthevingsfarge 5 2 3" xfId="17098" xr:uid="{00000000-0005-0000-0000-0000C7420000}"/>
    <cellStyle name="20% - uthevingsfarge 5 2 3 10" xfId="17099" xr:uid="{00000000-0005-0000-0000-0000C8420000}"/>
    <cellStyle name="20% - uthevingsfarge 5 2 3 11" xfId="17100" xr:uid="{00000000-0005-0000-0000-0000C9420000}"/>
    <cellStyle name="20% - uthevingsfarge 5 2 3 12" xfId="17101" xr:uid="{00000000-0005-0000-0000-0000CA420000}"/>
    <cellStyle name="20% - uthevingsfarge 5 2 3 2" xfId="17102" xr:uid="{00000000-0005-0000-0000-0000CB420000}"/>
    <cellStyle name="20% - uthevingsfarge 5 2 3 2 10" xfId="17103" xr:uid="{00000000-0005-0000-0000-0000CC420000}"/>
    <cellStyle name="20% - uthevingsfarge 5 2 3 2 2" xfId="17104" xr:uid="{00000000-0005-0000-0000-0000CD420000}"/>
    <cellStyle name="20% - uthevingsfarge 5 2 3 2 2 2" xfId="17105" xr:uid="{00000000-0005-0000-0000-0000CE420000}"/>
    <cellStyle name="20% - uthevingsfarge 5 2 3 2 2 2 2" xfId="17106" xr:uid="{00000000-0005-0000-0000-0000CF420000}"/>
    <cellStyle name="20% - uthevingsfarge 5 2 3 2 2 2 2 2" xfId="17107" xr:uid="{00000000-0005-0000-0000-0000D0420000}"/>
    <cellStyle name="20% - uthevingsfarge 5 2 3 2 2 2 2 2 2" xfId="17108" xr:uid="{00000000-0005-0000-0000-0000D1420000}"/>
    <cellStyle name="20% - uthevingsfarge 5 2 3 2 2 2 2 2 2 2" xfId="17109" xr:uid="{00000000-0005-0000-0000-0000D2420000}"/>
    <cellStyle name="20% - uthevingsfarge 5 2 3 2 2 2 2 2 3" xfId="17110" xr:uid="{00000000-0005-0000-0000-0000D3420000}"/>
    <cellStyle name="20% - uthevingsfarge 5 2 3 2 2 2 2 3" xfId="17111" xr:uid="{00000000-0005-0000-0000-0000D4420000}"/>
    <cellStyle name="20% - uthevingsfarge 5 2 3 2 2 2 2 3 2" xfId="17112" xr:uid="{00000000-0005-0000-0000-0000D5420000}"/>
    <cellStyle name="20% - uthevingsfarge 5 2 3 2 2 2 2 4" xfId="17113" xr:uid="{00000000-0005-0000-0000-0000D6420000}"/>
    <cellStyle name="20% - uthevingsfarge 5 2 3 2 2 2 3" xfId="17114" xr:uid="{00000000-0005-0000-0000-0000D7420000}"/>
    <cellStyle name="20% - uthevingsfarge 5 2 3 2 2 2 3 2" xfId="17115" xr:uid="{00000000-0005-0000-0000-0000D8420000}"/>
    <cellStyle name="20% - uthevingsfarge 5 2 3 2 2 2 3 2 2" xfId="17116" xr:uid="{00000000-0005-0000-0000-0000D9420000}"/>
    <cellStyle name="20% - uthevingsfarge 5 2 3 2 2 2 3 3" xfId="17117" xr:uid="{00000000-0005-0000-0000-0000DA420000}"/>
    <cellStyle name="20% - uthevingsfarge 5 2 3 2 2 2 4" xfId="17118" xr:uid="{00000000-0005-0000-0000-0000DB420000}"/>
    <cellStyle name="20% - uthevingsfarge 5 2 3 2 2 2 4 2" xfId="17119" xr:uid="{00000000-0005-0000-0000-0000DC420000}"/>
    <cellStyle name="20% - uthevingsfarge 5 2 3 2 2 2 5" xfId="17120" xr:uid="{00000000-0005-0000-0000-0000DD420000}"/>
    <cellStyle name="20% - uthevingsfarge 5 2 3 2 2 2_Innskuddsdekning" xfId="17121" xr:uid="{00000000-0005-0000-0000-0000DE420000}"/>
    <cellStyle name="20% - uthevingsfarge 5 2 3 2 2 3" xfId="17122" xr:uid="{00000000-0005-0000-0000-0000DF420000}"/>
    <cellStyle name="20% - uthevingsfarge 5 2 3 2 2 3 2" xfId="17123" xr:uid="{00000000-0005-0000-0000-0000E0420000}"/>
    <cellStyle name="20% - uthevingsfarge 5 2 3 2 2 3 2 2" xfId="17124" xr:uid="{00000000-0005-0000-0000-0000E1420000}"/>
    <cellStyle name="20% - uthevingsfarge 5 2 3 2 2 3 2 2 2" xfId="17125" xr:uid="{00000000-0005-0000-0000-0000E2420000}"/>
    <cellStyle name="20% - uthevingsfarge 5 2 3 2 2 3 2 3" xfId="17126" xr:uid="{00000000-0005-0000-0000-0000E3420000}"/>
    <cellStyle name="20% - uthevingsfarge 5 2 3 2 2 3 3" xfId="17127" xr:uid="{00000000-0005-0000-0000-0000E4420000}"/>
    <cellStyle name="20% - uthevingsfarge 5 2 3 2 2 3 3 2" xfId="17128" xr:uid="{00000000-0005-0000-0000-0000E5420000}"/>
    <cellStyle name="20% - uthevingsfarge 5 2 3 2 2 3 4" xfId="17129" xr:uid="{00000000-0005-0000-0000-0000E6420000}"/>
    <cellStyle name="20% - uthevingsfarge 5 2 3 2 2 4" xfId="17130" xr:uid="{00000000-0005-0000-0000-0000E7420000}"/>
    <cellStyle name="20% - uthevingsfarge 5 2 3 2 2 4 2" xfId="17131" xr:uid="{00000000-0005-0000-0000-0000E8420000}"/>
    <cellStyle name="20% - uthevingsfarge 5 2 3 2 2 4 2 2" xfId="17132" xr:uid="{00000000-0005-0000-0000-0000E9420000}"/>
    <cellStyle name="20% - uthevingsfarge 5 2 3 2 2 4 3" xfId="17133" xr:uid="{00000000-0005-0000-0000-0000EA420000}"/>
    <cellStyle name="20% - uthevingsfarge 5 2 3 2 2 5" xfId="17134" xr:uid="{00000000-0005-0000-0000-0000EB420000}"/>
    <cellStyle name="20% - uthevingsfarge 5 2 3 2 2 5 2" xfId="17135" xr:uid="{00000000-0005-0000-0000-0000EC420000}"/>
    <cellStyle name="20% - uthevingsfarge 5 2 3 2 2 6" xfId="17136" xr:uid="{00000000-0005-0000-0000-0000ED420000}"/>
    <cellStyle name="20% - uthevingsfarge 5 2 3 2 2_3. Chng in credit spreads" xfId="17137" xr:uid="{00000000-0005-0000-0000-0000EE420000}"/>
    <cellStyle name="20% - uthevingsfarge 5 2 3 2 3" xfId="17138" xr:uid="{00000000-0005-0000-0000-0000EF420000}"/>
    <cellStyle name="20% - uthevingsfarge 5 2 3 2 3 2" xfId="17139" xr:uid="{00000000-0005-0000-0000-0000F0420000}"/>
    <cellStyle name="20% - uthevingsfarge 5 2 3 2 3 2 2" xfId="17140" xr:uid="{00000000-0005-0000-0000-0000F1420000}"/>
    <cellStyle name="20% - uthevingsfarge 5 2 3 2 3 2 2 2" xfId="17141" xr:uid="{00000000-0005-0000-0000-0000F2420000}"/>
    <cellStyle name="20% - uthevingsfarge 5 2 3 2 3 2 2 2 2" xfId="17142" xr:uid="{00000000-0005-0000-0000-0000F3420000}"/>
    <cellStyle name="20% - uthevingsfarge 5 2 3 2 3 2 2 2 2 2" xfId="17143" xr:uid="{00000000-0005-0000-0000-0000F4420000}"/>
    <cellStyle name="20% - uthevingsfarge 5 2 3 2 3 2 2 2 3" xfId="17144" xr:uid="{00000000-0005-0000-0000-0000F5420000}"/>
    <cellStyle name="20% - uthevingsfarge 5 2 3 2 3 2 2 3" xfId="17145" xr:uid="{00000000-0005-0000-0000-0000F6420000}"/>
    <cellStyle name="20% - uthevingsfarge 5 2 3 2 3 2 2 3 2" xfId="17146" xr:uid="{00000000-0005-0000-0000-0000F7420000}"/>
    <cellStyle name="20% - uthevingsfarge 5 2 3 2 3 2 2 4" xfId="17147" xr:uid="{00000000-0005-0000-0000-0000F8420000}"/>
    <cellStyle name="20% - uthevingsfarge 5 2 3 2 3 2 3" xfId="17148" xr:uid="{00000000-0005-0000-0000-0000F9420000}"/>
    <cellStyle name="20% - uthevingsfarge 5 2 3 2 3 2 3 2" xfId="17149" xr:uid="{00000000-0005-0000-0000-0000FA420000}"/>
    <cellStyle name="20% - uthevingsfarge 5 2 3 2 3 2 3 2 2" xfId="17150" xr:uid="{00000000-0005-0000-0000-0000FB420000}"/>
    <cellStyle name="20% - uthevingsfarge 5 2 3 2 3 2 3 3" xfId="17151" xr:uid="{00000000-0005-0000-0000-0000FC420000}"/>
    <cellStyle name="20% - uthevingsfarge 5 2 3 2 3 2 4" xfId="17152" xr:uid="{00000000-0005-0000-0000-0000FD420000}"/>
    <cellStyle name="20% - uthevingsfarge 5 2 3 2 3 2 4 2" xfId="17153" xr:uid="{00000000-0005-0000-0000-0000FE420000}"/>
    <cellStyle name="20% - uthevingsfarge 5 2 3 2 3 2 5" xfId="17154" xr:uid="{00000000-0005-0000-0000-0000FF420000}"/>
    <cellStyle name="20% - uthevingsfarge 5 2 3 2 3 2_Innskuddsdekning" xfId="17155" xr:uid="{00000000-0005-0000-0000-000000430000}"/>
    <cellStyle name="20% - uthevingsfarge 5 2 3 2 3 3" xfId="17156" xr:uid="{00000000-0005-0000-0000-000001430000}"/>
    <cellStyle name="20% - uthevingsfarge 5 2 3 2 3 3 2" xfId="17157" xr:uid="{00000000-0005-0000-0000-000002430000}"/>
    <cellStyle name="20% - uthevingsfarge 5 2 3 2 3 3 2 2" xfId="17158" xr:uid="{00000000-0005-0000-0000-000003430000}"/>
    <cellStyle name="20% - uthevingsfarge 5 2 3 2 3 3 2 2 2" xfId="17159" xr:uid="{00000000-0005-0000-0000-000004430000}"/>
    <cellStyle name="20% - uthevingsfarge 5 2 3 2 3 3 2 3" xfId="17160" xr:uid="{00000000-0005-0000-0000-000005430000}"/>
    <cellStyle name="20% - uthevingsfarge 5 2 3 2 3 3 3" xfId="17161" xr:uid="{00000000-0005-0000-0000-000006430000}"/>
    <cellStyle name="20% - uthevingsfarge 5 2 3 2 3 3 3 2" xfId="17162" xr:uid="{00000000-0005-0000-0000-000007430000}"/>
    <cellStyle name="20% - uthevingsfarge 5 2 3 2 3 3 4" xfId="17163" xr:uid="{00000000-0005-0000-0000-000008430000}"/>
    <cellStyle name="20% - uthevingsfarge 5 2 3 2 3 4" xfId="17164" xr:uid="{00000000-0005-0000-0000-000009430000}"/>
    <cellStyle name="20% - uthevingsfarge 5 2 3 2 3 4 2" xfId="17165" xr:uid="{00000000-0005-0000-0000-00000A430000}"/>
    <cellStyle name="20% - uthevingsfarge 5 2 3 2 3 4 2 2" xfId="17166" xr:uid="{00000000-0005-0000-0000-00000B430000}"/>
    <cellStyle name="20% - uthevingsfarge 5 2 3 2 3 4 3" xfId="17167" xr:uid="{00000000-0005-0000-0000-00000C430000}"/>
    <cellStyle name="20% - uthevingsfarge 5 2 3 2 3 5" xfId="17168" xr:uid="{00000000-0005-0000-0000-00000D430000}"/>
    <cellStyle name="20% - uthevingsfarge 5 2 3 2 3 5 2" xfId="17169" xr:uid="{00000000-0005-0000-0000-00000E430000}"/>
    <cellStyle name="20% - uthevingsfarge 5 2 3 2 3 6" xfId="17170" xr:uid="{00000000-0005-0000-0000-00000F430000}"/>
    <cellStyle name="20% - uthevingsfarge 5 2 3 2 3_3. Chng in credit spreads" xfId="17171" xr:uid="{00000000-0005-0000-0000-000010430000}"/>
    <cellStyle name="20% - uthevingsfarge 5 2 3 2 4" xfId="17172" xr:uid="{00000000-0005-0000-0000-000011430000}"/>
    <cellStyle name="20% - uthevingsfarge 5 2 3 2 4 2" xfId="17173" xr:uid="{00000000-0005-0000-0000-000012430000}"/>
    <cellStyle name="20% - uthevingsfarge 5 2 3 2 4 2 2" xfId="17174" xr:uid="{00000000-0005-0000-0000-000013430000}"/>
    <cellStyle name="20% - uthevingsfarge 5 2 3 2 4 2 2 2" xfId="17175" xr:uid="{00000000-0005-0000-0000-000014430000}"/>
    <cellStyle name="20% - uthevingsfarge 5 2 3 2 4 2 2 2 2" xfId="17176" xr:uid="{00000000-0005-0000-0000-000015430000}"/>
    <cellStyle name="20% - uthevingsfarge 5 2 3 2 4 2 2 3" xfId="17177" xr:uid="{00000000-0005-0000-0000-000016430000}"/>
    <cellStyle name="20% - uthevingsfarge 5 2 3 2 4 2 3" xfId="17178" xr:uid="{00000000-0005-0000-0000-000017430000}"/>
    <cellStyle name="20% - uthevingsfarge 5 2 3 2 4 2 3 2" xfId="17179" xr:uid="{00000000-0005-0000-0000-000018430000}"/>
    <cellStyle name="20% - uthevingsfarge 5 2 3 2 4 2 4" xfId="17180" xr:uid="{00000000-0005-0000-0000-000019430000}"/>
    <cellStyle name="20% - uthevingsfarge 5 2 3 2 4 2_Innskuddsdekning" xfId="17181" xr:uid="{00000000-0005-0000-0000-00001A430000}"/>
    <cellStyle name="20% - uthevingsfarge 5 2 3 2 4 3" xfId="17182" xr:uid="{00000000-0005-0000-0000-00001B430000}"/>
    <cellStyle name="20% - uthevingsfarge 5 2 3 2 4 3 2" xfId="17183" xr:uid="{00000000-0005-0000-0000-00001C430000}"/>
    <cellStyle name="20% - uthevingsfarge 5 2 3 2 4 3 2 2" xfId="17184" xr:uid="{00000000-0005-0000-0000-00001D430000}"/>
    <cellStyle name="20% - uthevingsfarge 5 2 3 2 4 3 3" xfId="17185" xr:uid="{00000000-0005-0000-0000-00001E430000}"/>
    <cellStyle name="20% - uthevingsfarge 5 2 3 2 4 4" xfId="17186" xr:uid="{00000000-0005-0000-0000-00001F430000}"/>
    <cellStyle name="20% - uthevingsfarge 5 2 3 2 4 4 2" xfId="17187" xr:uid="{00000000-0005-0000-0000-000020430000}"/>
    <cellStyle name="20% - uthevingsfarge 5 2 3 2 4 5" xfId="17188" xr:uid="{00000000-0005-0000-0000-000021430000}"/>
    <cellStyle name="20% - uthevingsfarge 5 2 3 2 4_3. Chng in credit spreads" xfId="17189" xr:uid="{00000000-0005-0000-0000-000022430000}"/>
    <cellStyle name="20% - uthevingsfarge 5 2 3 2 5" xfId="17190" xr:uid="{00000000-0005-0000-0000-000023430000}"/>
    <cellStyle name="20% - uthevingsfarge 5 2 3 2 5 2" xfId="17191" xr:uid="{00000000-0005-0000-0000-000024430000}"/>
    <cellStyle name="20% - uthevingsfarge 5 2 3 2 5 2 2" xfId="17192" xr:uid="{00000000-0005-0000-0000-000025430000}"/>
    <cellStyle name="20% - uthevingsfarge 5 2 3 2 5 2 2 2" xfId="17193" xr:uid="{00000000-0005-0000-0000-000026430000}"/>
    <cellStyle name="20% - uthevingsfarge 5 2 3 2 5 2 3" xfId="17194" xr:uid="{00000000-0005-0000-0000-000027430000}"/>
    <cellStyle name="20% - uthevingsfarge 5 2 3 2 5 3" xfId="17195" xr:uid="{00000000-0005-0000-0000-000028430000}"/>
    <cellStyle name="20% - uthevingsfarge 5 2 3 2 5 3 2" xfId="17196" xr:uid="{00000000-0005-0000-0000-000029430000}"/>
    <cellStyle name="20% - uthevingsfarge 5 2 3 2 5 4" xfId="17197" xr:uid="{00000000-0005-0000-0000-00002A430000}"/>
    <cellStyle name="20% - uthevingsfarge 5 2 3 2 5_Innskuddsdekning" xfId="17198" xr:uid="{00000000-0005-0000-0000-00002B430000}"/>
    <cellStyle name="20% - uthevingsfarge 5 2 3 2 6" xfId="17199" xr:uid="{00000000-0005-0000-0000-00002C430000}"/>
    <cellStyle name="20% - uthevingsfarge 5 2 3 2 6 2" xfId="17200" xr:uid="{00000000-0005-0000-0000-00002D430000}"/>
    <cellStyle name="20% - uthevingsfarge 5 2 3 2 6 2 2" xfId="17201" xr:uid="{00000000-0005-0000-0000-00002E430000}"/>
    <cellStyle name="20% - uthevingsfarge 5 2 3 2 6 3" xfId="17202" xr:uid="{00000000-0005-0000-0000-00002F430000}"/>
    <cellStyle name="20% - uthevingsfarge 5 2 3 2 7" xfId="17203" xr:uid="{00000000-0005-0000-0000-000030430000}"/>
    <cellStyle name="20% - uthevingsfarge 5 2 3 2 7 2" xfId="17204" xr:uid="{00000000-0005-0000-0000-000031430000}"/>
    <cellStyle name="20% - uthevingsfarge 5 2 3 2 8" xfId="17205" xr:uid="{00000000-0005-0000-0000-000032430000}"/>
    <cellStyle name="20% - uthevingsfarge 5 2 3 2 9" xfId="17206" xr:uid="{00000000-0005-0000-0000-000033430000}"/>
    <cellStyle name="20% - uthevingsfarge 5 2 3 2_3. Chng in credit spreads" xfId="17207" xr:uid="{00000000-0005-0000-0000-000034430000}"/>
    <cellStyle name="20% - uthevingsfarge 5 2 3 3" xfId="17208" xr:uid="{00000000-0005-0000-0000-000035430000}"/>
    <cellStyle name="20% - uthevingsfarge 5 2 3 3 2" xfId="17209" xr:uid="{00000000-0005-0000-0000-000036430000}"/>
    <cellStyle name="20% - uthevingsfarge 5 2 3 3 2 2" xfId="17210" xr:uid="{00000000-0005-0000-0000-000037430000}"/>
    <cellStyle name="20% - uthevingsfarge 5 2 3 3 2 2 2" xfId="17211" xr:uid="{00000000-0005-0000-0000-000038430000}"/>
    <cellStyle name="20% - uthevingsfarge 5 2 3 3 2 2 2 2" xfId="17212" xr:uid="{00000000-0005-0000-0000-000039430000}"/>
    <cellStyle name="20% - uthevingsfarge 5 2 3 3 2 2 2 2 2" xfId="17213" xr:uid="{00000000-0005-0000-0000-00003A430000}"/>
    <cellStyle name="20% - uthevingsfarge 5 2 3 3 2 2 2 3" xfId="17214" xr:uid="{00000000-0005-0000-0000-00003B430000}"/>
    <cellStyle name="20% - uthevingsfarge 5 2 3 3 2 2 3" xfId="17215" xr:uid="{00000000-0005-0000-0000-00003C430000}"/>
    <cellStyle name="20% - uthevingsfarge 5 2 3 3 2 2 3 2" xfId="17216" xr:uid="{00000000-0005-0000-0000-00003D430000}"/>
    <cellStyle name="20% - uthevingsfarge 5 2 3 3 2 2 4" xfId="17217" xr:uid="{00000000-0005-0000-0000-00003E430000}"/>
    <cellStyle name="20% - uthevingsfarge 5 2 3 3 2 2_Innskuddsdekning" xfId="17218" xr:uid="{00000000-0005-0000-0000-00003F430000}"/>
    <cellStyle name="20% - uthevingsfarge 5 2 3 3 2 3" xfId="17219" xr:uid="{00000000-0005-0000-0000-000040430000}"/>
    <cellStyle name="20% - uthevingsfarge 5 2 3 3 2 3 2" xfId="17220" xr:uid="{00000000-0005-0000-0000-000041430000}"/>
    <cellStyle name="20% - uthevingsfarge 5 2 3 3 2 3 2 2" xfId="17221" xr:uid="{00000000-0005-0000-0000-000042430000}"/>
    <cellStyle name="20% - uthevingsfarge 5 2 3 3 2 3 3" xfId="17222" xr:uid="{00000000-0005-0000-0000-000043430000}"/>
    <cellStyle name="20% - uthevingsfarge 5 2 3 3 2 4" xfId="17223" xr:uid="{00000000-0005-0000-0000-000044430000}"/>
    <cellStyle name="20% - uthevingsfarge 5 2 3 3 2 4 2" xfId="17224" xr:uid="{00000000-0005-0000-0000-000045430000}"/>
    <cellStyle name="20% - uthevingsfarge 5 2 3 3 2 5" xfId="17225" xr:uid="{00000000-0005-0000-0000-000046430000}"/>
    <cellStyle name="20% - uthevingsfarge 5 2 3 3 2_3. Chng in credit spreads" xfId="17226" xr:uid="{00000000-0005-0000-0000-000047430000}"/>
    <cellStyle name="20% - uthevingsfarge 5 2 3 3 3" xfId="17227" xr:uid="{00000000-0005-0000-0000-000048430000}"/>
    <cellStyle name="20% - uthevingsfarge 5 2 3 3 3 2" xfId="17228" xr:uid="{00000000-0005-0000-0000-000049430000}"/>
    <cellStyle name="20% - uthevingsfarge 5 2 3 3 3 2 2" xfId="17229" xr:uid="{00000000-0005-0000-0000-00004A430000}"/>
    <cellStyle name="20% - uthevingsfarge 5 2 3 3 3 2 2 2" xfId="17230" xr:uid="{00000000-0005-0000-0000-00004B430000}"/>
    <cellStyle name="20% - uthevingsfarge 5 2 3 3 3 2 3" xfId="17231" xr:uid="{00000000-0005-0000-0000-00004C430000}"/>
    <cellStyle name="20% - uthevingsfarge 5 2 3 3 3 3" xfId="17232" xr:uid="{00000000-0005-0000-0000-00004D430000}"/>
    <cellStyle name="20% - uthevingsfarge 5 2 3 3 3 3 2" xfId="17233" xr:uid="{00000000-0005-0000-0000-00004E430000}"/>
    <cellStyle name="20% - uthevingsfarge 5 2 3 3 3 4" xfId="17234" xr:uid="{00000000-0005-0000-0000-00004F430000}"/>
    <cellStyle name="20% - uthevingsfarge 5 2 3 3 3_Innskuddsdekning" xfId="17235" xr:uid="{00000000-0005-0000-0000-000050430000}"/>
    <cellStyle name="20% - uthevingsfarge 5 2 3 3 4" xfId="17236" xr:uid="{00000000-0005-0000-0000-000051430000}"/>
    <cellStyle name="20% - uthevingsfarge 5 2 3 3 4 2" xfId="17237" xr:uid="{00000000-0005-0000-0000-000052430000}"/>
    <cellStyle name="20% - uthevingsfarge 5 2 3 3 4 2 2" xfId="17238" xr:uid="{00000000-0005-0000-0000-000053430000}"/>
    <cellStyle name="20% - uthevingsfarge 5 2 3 3 4 3" xfId="17239" xr:uid="{00000000-0005-0000-0000-000054430000}"/>
    <cellStyle name="20% - uthevingsfarge 5 2 3 3 5" xfId="17240" xr:uid="{00000000-0005-0000-0000-000055430000}"/>
    <cellStyle name="20% - uthevingsfarge 5 2 3 3 5 2" xfId="17241" xr:uid="{00000000-0005-0000-0000-000056430000}"/>
    <cellStyle name="20% - uthevingsfarge 5 2 3 3 6" xfId="17242" xr:uid="{00000000-0005-0000-0000-000057430000}"/>
    <cellStyle name="20% - uthevingsfarge 5 2 3 3_3. Chng in credit spreads" xfId="17243" xr:uid="{00000000-0005-0000-0000-000058430000}"/>
    <cellStyle name="20% - uthevingsfarge 5 2 3 4" xfId="17244" xr:uid="{00000000-0005-0000-0000-000059430000}"/>
    <cellStyle name="20% - uthevingsfarge 5 2 3 4 2" xfId="17245" xr:uid="{00000000-0005-0000-0000-00005A430000}"/>
    <cellStyle name="20% - uthevingsfarge 5 2 3 4 2 2" xfId="17246" xr:uid="{00000000-0005-0000-0000-00005B430000}"/>
    <cellStyle name="20% - uthevingsfarge 5 2 3 4 2 2 2" xfId="17247" xr:uid="{00000000-0005-0000-0000-00005C430000}"/>
    <cellStyle name="20% - uthevingsfarge 5 2 3 4 2 2 2 2" xfId="17248" xr:uid="{00000000-0005-0000-0000-00005D430000}"/>
    <cellStyle name="20% - uthevingsfarge 5 2 3 4 2 2 2 2 2" xfId="17249" xr:uid="{00000000-0005-0000-0000-00005E430000}"/>
    <cellStyle name="20% - uthevingsfarge 5 2 3 4 2 2 2 3" xfId="17250" xr:uid="{00000000-0005-0000-0000-00005F430000}"/>
    <cellStyle name="20% - uthevingsfarge 5 2 3 4 2 2 3" xfId="17251" xr:uid="{00000000-0005-0000-0000-000060430000}"/>
    <cellStyle name="20% - uthevingsfarge 5 2 3 4 2 2 3 2" xfId="17252" xr:uid="{00000000-0005-0000-0000-000061430000}"/>
    <cellStyle name="20% - uthevingsfarge 5 2 3 4 2 2 4" xfId="17253" xr:uid="{00000000-0005-0000-0000-000062430000}"/>
    <cellStyle name="20% - uthevingsfarge 5 2 3 4 2 3" xfId="17254" xr:uid="{00000000-0005-0000-0000-000063430000}"/>
    <cellStyle name="20% - uthevingsfarge 5 2 3 4 2 3 2" xfId="17255" xr:uid="{00000000-0005-0000-0000-000064430000}"/>
    <cellStyle name="20% - uthevingsfarge 5 2 3 4 2 3 2 2" xfId="17256" xr:uid="{00000000-0005-0000-0000-000065430000}"/>
    <cellStyle name="20% - uthevingsfarge 5 2 3 4 2 3 3" xfId="17257" xr:uid="{00000000-0005-0000-0000-000066430000}"/>
    <cellStyle name="20% - uthevingsfarge 5 2 3 4 2 4" xfId="17258" xr:uid="{00000000-0005-0000-0000-000067430000}"/>
    <cellStyle name="20% - uthevingsfarge 5 2 3 4 2 4 2" xfId="17259" xr:uid="{00000000-0005-0000-0000-000068430000}"/>
    <cellStyle name="20% - uthevingsfarge 5 2 3 4 2 5" xfId="17260" xr:uid="{00000000-0005-0000-0000-000069430000}"/>
    <cellStyle name="20% - uthevingsfarge 5 2 3 4 2_Innskuddsdekning" xfId="17261" xr:uid="{00000000-0005-0000-0000-00006A430000}"/>
    <cellStyle name="20% - uthevingsfarge 5 2 3 4 3" xfId="17262" xr:uid="{00000000-0005-0000-0000-00006B430000}"/>
    <cellStyle name="20% - uthevingsfarge 5 2 3 4 3 2" xfId="17263" xr:uid="{00000000-0005-0000-0000-00006C430000}"/>
    <cellStyle name="20% - uthevingsfarge 5 2 3 4 3 2 2" xfId="17264" xr:uid="{00000000-0005-0000-0000-00006D430000}"/>
    <cellStyle name="20% - uthevingsfarge 5 2 3 4 3 2 2 2" xfId="17265" xr:uid="{00000000-0005-0000-0000-00006E430000}"/>
    <cellStyle name="20% - uthevingsfarge 5 2 3 4 3 2 3" xfId="17266" xr:uid="{00000000-0005-0000-0000-00006F430000}"/>
    <cellStyle name="20% - uthevingsfarge 5 2 3 4 3 3" xfId="17267" xr:uid="{00000000-0005-0000-0000-000070430000}"/>
    <cellStyle name="20% - uthevingsfarge 5 2 3 4 3 3 2" xfId="17268" xr:uid="{00000000-0005-0000-0000-000071430000}"/>
    <cellStyle name="20% - uthevingsfarge 5 2 3 4 3 4" xfId="17269" xr:uid="{00000000-0005-0000-0000-000072430000}"/>
    <cellStyle name="20% - uthevingsfarge 5 2 3 4 4" xfId="17270" xr:uid="{00000000-0005-0000-0000-000073430000}"/>
    <cellStyle name="20% - uthevingsfarge 5 2 3 4 4 2" xfId="17271" xr:uid="{00000000-0005-0000-0000-000074430000}"/>
    <cellStyle name="20% - uthevingsfarge 5 2 3 4 4 2 2" xfId="17272" xr:uid="{00000000-0005-0000-0000-000075430000}"/>
    <cellStyle name="20% - uthevingsfarge 5 2 3 4 4 3" xfId="17273" xr:uid="{00000000-0005-0000-0000-000076430000}"/>
    <cellStyle name="20% - uthevingsfarge 5 2 3 4 5" xfId="17274" xr:uid="{00000000-0005-0000-0000-000077430000}"/>
    <cellStyle name="20% - uthevingsfarge 5 2 3 4 5 2" xfId="17275" xr:uid="{00000000-0005-0000-0000-000078430000}"/>
    <cellStyle name="20% - uthevingsfarge 5 2 3 4 6" xfId="17276" xr:uid="{00000000-0005-0000-0000-000079430000}"/>
    <cellStyle name="20% - uthevingsfarge 5 2 3 4_3. Chng in credit spreads" xfId="17277" xr:uid="{00000000-0005-0000-0000-00007A430000}"/>
    <cellStyle name="20% - uthevingsfarge 5 2 3 5" xfId="17278" xr:uid="{00000000-0005-0000-0000-00007B430000}"/>
    <cellStyle name="20% - uthevingsfarge 5 2 3 5 2" xfId="17279" xr:uid="{00000000-0005-0000-0000-00007C430000}"/>
    <cellStyle name="20% - uthevingsfarge 5 2 3 5 2 2" xfId="17280" xr:uid="{00000000-0005-0000-0000-00007D430000}"/>
    <cellStyle name="20% - uthevingsfarge 5 2 3 5 2 2 2" xfId="17281" xr:uid="{00000000-0005-0000-0000-00007E430000}"/>
    <cellStyle name="20% - uthevingsfarge 5 2 3 5 2 2 2 2" xfId="17282" xr:uid="{00000000-0005-0000-0000-00007F430000}"/>
    <cellStyle name="20% - uthevingsfarge 5 2 3 5 2 2 2 2 2" xfId="17283" xr:uid="{00000000-0005-0000-0000-000080430000}"/>
    <cellStyle name="20% - uthevingsfarge 5 2 3 5 2 2 2 3" xfId="17284" xr:uid="{00000000-0005-0000-0000-000081430000}"/>
    <cellStyle name="20% - uthevingsfarge 5 2 3 5 2 2 3" xfId="17285" xr:uid="{00000000-0005-0000-0000-000082430000}"/>
    <cellStyle name="20% - uthevingsfarge 5 2 3 5 2 2 3 2" xfId="17286" xr:uid="{00000000-0005-0000-0000-000083430000}"/>
    <cellStyle name="20% - uthevingsfarge 5 2 3 5 2 2 4" xfId="17287" xr:uid="{00000000-0005-0000-0000-000084430000}"/>
    <cellStyle name="20% - uthevingsfarge 5 2 3 5 2 3" xfId="17288" xr:uid="{00000000-0005-0000-0000-000085430000}"/>
    <cellStyle name="20% - uthevingsfarge 5 2 3 5 2 3 2" xfId="17289" xr:uid="{00000000-0005-0000-0000-000086430000}"/>
    <cellStyle name="20% - uthevingsfarge 5 2 3 5 2 3 2 2" xfId="17290" xr:uid="{00000000-0005-0000-0000-000087430000}"/>
    <cellStyle name="20% - uthevingsfarge 5 2 3 5 2 3 3" xfId="17291" xr:uid="{00000000-0005-0000-0000-000088430000}"/>
    <cellStyle name="20% - uthevingsfarge 5 2 3 5 2 4" xfId="17292" xr:uid="{00000000-0005-0000-0000-000089430000}"/>
    <cellStyle name="20% - uthevingsfarge 5 2 3 5 2 4 2" xfId="17293" xr:uid="{00000000-0005-0000-0000-00008A430000}"/>
    <cellStyle name="20% - uthevingsfarge 5 2 3 5 2 5" xfId="17294" xr:uid="{00000000-0005-0000-0000-00008B430000}"/>
    <cellStyle name="20% - uthevingsfarge 5 2 3 5 2_Innskuddsdekning" xfId="17295" xr:uid="{00000000-0005-0000-0000-00008C430000}"/>
    <cellStyle name="20% - uthevingsfarge 5 2 3 5 3" xfId="17296" xr:uid="{00000000-0005-0000-0000-00008D430000}"/>
    <cellStyle name="20% - uthevingsfarge 5 2 3 5 3 2" xfId="17297" xr:uid="{00000000-0005-0000-0000-00008E430000}"/>
    <cellStyle name="20% - uthevingsfarge 5 2 3 5 3 2 2" xfId="17298" xr:uid="{00000000-0005-0000-0000-00008F430000}"/>
    <cellStyle name="20% - uthevingsfarge 5 2 3 5 3 2 2 2" xfId="17299" xr:uid="{00000000-0005-0000-0000-000090430000}"/>
    <cellStyle name="20% - uthevingsfarge 5 2 3 5 3 2 3" xfId="17300" xr:uid="{00000000-0005-0000-0000-000091430000}"/>
    <cellStyle name="20% - uthevingsfarge 5 2 3 5 3 3" xfId="17301" xr:uid="{00000000-0005-0000-0000-000092430000}"/>
    <cellStyle name="20% - uthevingsfarge 5 2 3 5 3 3 2" xfId="17302" xr:uid="{00000000-0005-0000-0000-000093430000}"/>
    <cellStyle name="20% - uthevingsfarge 5 2 3 5 3 4" xfId="17303" xr:uid="{00000000-0005-0000-0000-000094430000}"/>
    <cellStyle name="20% - uthevingsfarge 5 2 3 5 4" xfId="17304" xr:uid="{00000000-0005-0000-0000-000095430000}"/>
    <cellStyle name="20% - uthevingsfarge 5 2 3 5 4 2" xfId="17305" xr:uid="{00000000-0005-0000-0000-000096430000}"/>
    <cellStyle name="20% - uthevingsfarge 5 2 3 5 4 2 2" xfId="17306" xr:uid="{00000000-0005-0000-0000-000097430000}"/>
    <cellStyle name="20% - uthevingsfarge 5 2 3 5 4 3" xfId="17307" xr:uid="{00000000-0005-0000-0000-000098430000}"/>
    <cellStyle name="20% - uthevingsfarge 5 2 3 5 5" xfId="17308" xr:uid="{00000000-0005-0000-0000-000099430000}"/>
    <cellStyle name="20% - uthevingsfarge 5 2 3 5 5 2" xfId="17309" xr:uid="{00000000-0005-0000-0000-00009A430000}"/>
    <cellStyle name="20% - uthevingsfarge 5 2 3 5 6" xfId="17310" xr:uid="{00000000-0005-0000-0000-00009B430000}"/>
    <cellStyle name="20% - uthevingsfarge 5 2 3 5_3. Chng in credit spreads" xfId="17311" xr:uid="{00000000-0005-0000-0000-00009C430000}"/>
    <cellStyle name="20% - uthevingsfarge 5 2 3 6" xfId="17312" xr:uid="{00000000-0005-0000-0000-00009D430000}"/>
    <cellStyle name="20% - uthevingsfarge 5 2 3 6 2" xfId="17313" xr:uid="{00000000-0005-0000-0000-00009E430000}"/>
    <cellStyle name="20% - uthevingsfarge 5 2 3 6 2 2" xfId="17314" xr:uid="{00000000-0005-0000-0000-00009F430000}"/>
    <cellStyle name="20% - uthevingsfarge 5 2 3 6 2 2 2" xfId="17315" xr:uid="{00000000-0005-0000-0000-0000A0430000}"/>
    <cellStyle name="20% - uthevingsfarge 5 2 3 6 2 2 2 2" xfId="17316" xr:uid="{00000000-0005-0000-0000-0000A1430000}"/>
    <cellStyle name="20% - uthevingsfarge 5 2 3 6 2 2 3" xfId="17317" xr:uid="{00000000-0005-0000-0000-0000A2430000}"/>
    <cellStyle name="20% - uthevingsfarge 5 2 3 6 2 3" xfId="17318" xr:uid="{00000000-0005-0000-0000-0000A3430000}"/>
    <cellStyle name="20% - uthevingsfarge 5 2 3 6 2 3 2" xfId="17319" xr:uid="{00000000-0005-0000-0000-0000A4430000}"/>
    <cellStyle name="20% - uthevingsfarge 5 2 3 6 2 4" xfId="17320" xr:uid="{00000000-0005-0000-0000-0000A5430000}"/>
    <cellStyle name="20% - uthevingsfarge 5 2 3 6 2_Innskuddsdekning" xfId="17321" xr:uid="{00000000-0005-0000-0000-0000A6430000}"/>
    <cellStyle name="20% - uthevingsfarge 5 2 3 6 3" xfId="17322" xr:uid="{00000000-0005-0000-0000-0000A7430000}"/>
    <cellStyle name="20% - uthevingsfarge 5 2 3 6 3 2" xfId="17323" xr:uid="{00000000-0005-0000-0000-0000A8430000}"/>
    <cellStyle name="20% - uthevingsfarge 5 2 3 6 3 2 2" xfId="17324" xr:uid="{00000000-0005-0000-0000-0000A9430000}"/>
    <cellStyle name="20% - uthevingsfarge 5 2 3 6 3 3" xfId="17325" xr:uid="{00000000-0005-0000-0000-0000AA430000}"/>
    <cellStyle name="20% - uthevingsfarge 5 2 3 6 4" xfId="17326" xr:uid="{00000000-0005-0000-0000-0000AB430000}"/>
    <cellStyle name="20% - uthevingsfarge 5 2 3 6 4 2" xfId="17327" xr:uid="{00000000-0005-0000-0000-0000AC430000}"/>
    <cellStyle name="20% - uthevingsfarge 5 2 3 6 5" xfId="17328" xr:uid="{00000000-0005-0000-0000-0000AD430000}"/>
    <cellStyle name="20% - uthevingsfarge 5 2 3 6_3. Chng in credit spreads" xfId="17329" xr:uid="{00000000-0005-0000-0000-0000AE430000}"/>
    <cellStyle name="20% - uthevingsfarge 5 2 3 7" xfId="17330" xr:uid="{00000000-0005-0000-0000-0000AF430000}"/>
    <cellStyle name="20% - uthevingsfarge 5 2 3 7 2" xfId="17331" xr:uid="{00000000-0005-0000-0000-0000B0430000}"/>
    <cellStyle name="20% - uthevingsfarge 5 2 3 7 2 2" xfId="17332" xr:uid="{00000000-0005-0000-0000-0000B1430000}"/>
    <cellStyle name="20% - uthevingsfarge 5 2 3 7 2 2 2" xfId="17333" xr:uid="{00000000-0005-0000-0000-0000B2430000}"/>
    <cellStyle name="20% - uthevingsfarge 5 2 3 7 2 3" xfId="17334" xr:uid="{00000000-0005-0000-0000-0000B3430000}"/>
    <cellStyle name="20% - uthevingsfarge 5 2 3 7 3" xfId="17335" xr:uid="{00000000-0005-0000-0000-0000B4430000}"/>
    <cellStyle name="20% - uthevingsfarge 5 2 3 7 3 2" xfId="17336" xr:uid="{00000000-0005-0000-0000-0000B5430000}"/>
    <cellStyle name="20% - uthevingsfarge 5 2 3 7 4" xfId="17337" xr:uid="{00000000-0005-0000-0000-0000B6430000}"/>
    <cellStyle name="20% - uthevingsfarge 5 2 3 7_Innskuddsdekning" xfId="17338" xr:uid="{00000000-0005-0000-0000-0000B7430000}"/>
    <cellStyle name="20% - uthevingsfarge 5 2 3 8" xfId="17339" xr:uid="{00000000-0005-0000-0000-0000B8430000}"/>
    <cellStyle name="20% - uthevingsfarge 5 2 3 8 2" xfId="17340" xr:uid="{00000000-0005-0000-0000-0000B9430000}"/>
    <cellStyle name="20% - uthevingsfarge 5 2 3 8 2 2" xfId="17341" xr:uid="{00000000-0005-0000-0000-0000BA430000}"/>
    <cellStyle name="20% - uthevingsfarge 5 2 3 8 3" xfId="17342" xr:uid="{00000000-0005-0000-0000-0000BB430000}"/>
    <cellStyle name="20% - uthevingsfarge 5 2 3 9" xfId="17343" xr:uid="{00000000-0005-0000-0000-0000BC430000}"/>
    <cellStyle name="20% - uthevingsfarge 5 2 3 9 2" xfId="17344" xr:uid="{00000000-0005-0000-0000-0000BD430000}"/>
    <cellStyle name="20% - uthevingsfarge 5 2 3_3. Chng in credit spreads" xfId="17345" xr:uid="{00000000-0005-0000-0000-0000BE430000}"/>
    <cellStyle name="20% - uthevingsfarge 5 2 4" xfId="17346" xr:uid="{00000000-0005-0000-0000-0000BF430000}"/>
    <cellStyle name="20% - uthevingsfarge 5 2 4 10" xfId="17347" xr:uid="{00000000-0005-0000-0000-0000C0430000}"/>
    <cellStyle name="20% - uthevingsfarge 5 2 4 2" xfId="17348" xr:uid="{00000000-0005-0000-0000-0000C1430000}"/>
    <cellStyle name="20% - uthevingsfarge 5 2 4 2 2" xfId="17349" xr:uid="{00000000-0005-0000-0000-0000C2430000}"/>
    <cellStyle name="20% - uthevingsfarge 5 2 4 2 2 2" xfId="17350" xr:uid="{00000000-0005-0000-0000-0000C3430000}"/>
    <cellStyle name="20% - uthevingsfarge 5 2 4 2 2 2 2" xfId="17351" xr:uid="{00000000-0005-0000-0000-0000C4430000}"/>
    <cellStyle name="20% - uthevingsfarge 5 2 4 2 2 2 2 2" xfId="17352" xr:uid="{00000000-0005-0000-0000-0000C5430000}"/>
    <cellStyle name="20% - uthevingsfarge 5 2 4 2 2 2 2 2 2" xfId="17353" xr:uid="{00000000-0005-0000-0000-0000C6430000}"/>
    <cellStyle name="20% - uthevingsfarge 5 2 4 2 2 2 2 3" xfId="17354" xr:uid="{00000000-0005-0000-0000-0000C7430000}"/>
    <cellStyle name="20% - uthevingsfarge 5 2 4 2 2 2 3" xfId="17355" xr:uid="{00000000-0005-0000-0000-0000C8430000}"/>
    <cellStyle name="20% - uthevingsfarge 5 2 4 2 2 2 3 2" xfId="17356" xr:uid="{00000000-0005-0000-0000-0000C9430000}"/>
    <cellStyle name="20% - uthevingsfarge 5 2 4 2 2 2 4" xfId="17357" xr:uid="{00000000-0005-0000-0000-0000CA430000}"/>
    <cellStyle name="20% - uthevingsfarge 5 2 4 2 2 3" xfId="17358" xr:uid="{00000000-0005-0000-0000-0000CB430000}"/>
    <cellStyle name="20% - uthevingsfarge 5 2 4 2 2 3 2" xfId="17359" xr:uid="{00000000-0005-0000-0000-0000CC430000}"/>
    <cellStyle name="20% - uthevingsfarge 5 2 4 2 2 3 2 2" xfId="17360" xr:uid="{00000000-0005-0000-0000-0000CD430000}"/>
    <cellStyle name="20% - uthevingsfarge 5 2 4 2 2 3 3" xfId="17361" xr:uid="{00000000-0005-0000-0000-0000CE430000}"/>
    <cellStyle name="20% - uthevingsfarge 5 2 4 2 2 4" xfId="17362" xr:uid="{00000000-0005-0000-0000-0000CF430000}"/>
    <cellStyle name="20% - uthevingsfarge 5 2 4 2 2 4 2" xfId="17363" xr:uid="{00000000-0005-0000-0000-0000D0430000}"/>
    <cellStyle name="20% - uthevingsfarge 5 2 4 2 2 5" xfId="17364" xr:uid="{00000000-0005-0000-0000-0000D1430000}"/>
    <cellStyle name="20% - uthevingsfarge 5 2 4 2 2_Innskuddsdekning" xfId="17365" xr:uid="{00000000-0005-0000-0000-0000D2430000}"/>
    <cellStyle name="20% - uthevingsfarge 5 2 4 2 3" xfId="17366" xr:uid="{00000000-0005-0000-0000-0000D3430000}"/>
    <cellStyle name="20% - uthevingsfarge 5 2 4 2 3 2" xfId="17367" xr:uid="{00000000-0005-0000-0000-0000D4430000}"/>
    <cellStyle name="20% - uthevingsfarge 5 2 4 2 3 2 2" xfId="17368" xr:uid="{00000000-0005-0000-0000-0000D5430000}"/>
    <cellStyle name="20% - uthevingsfarge 5 2 4 2 3 2 2 2" xfId="17369" xr:uid="{00000000-0005-0000-0000-0000D6430000}"/>
    <cellStyle name="20% - uthevingsfarge 5 2 4 2 3 2 3" xfId="17370" xr:uid="{00000000-0005-0000-0000-0000D7430000}"/>
    <cellStyle name="20% - uthevingsfarge 5 2 4 2 3 3" xfId="17371" xr:uid="{00000000-0005-0000-0000-0000D8430000}"/>
    <cellStyle name="20% - uthevingsfarge 5 2 4 2 3 3 2" xfId="17372" xr:uid="{00000000-0005-0000-0000-0000D9430000}"/>
    <cellStyle name="20% - uthevingsfarge 5 2 4 2 3 4" xfId="17373" xr:uid="{00000000-0005-0000-0000-0000DA430000}"/>
    <cellStyle name="20% - uthevingsfarge 5 2 4 2 4" xfId="17374" xr:uid="{00000000-0005-0000-0000-0000DB430000}"/>
    <cellStyle name="20% - uthevingsfarge 5 2 4 2 4 2" xfId="17375" xr:uid="{00000000-0005-0000-0000-0000DC430000}"/>
    <cellStyle name="20% - uthevingsfarge 5 2 4 2 4 2 2" xfId="17376" xr:uid="{00000000-0005-0000-0000-0000DD430000}"/>
    <cellStyle name="20% - uthevingsfarge 5 2 4 2 4 3" xfId="17377" xr:uid="{00000000-0005-0000-0000-0000DE430000}"/>
    <cellStyle name="20% - uthevingsfarge 5 2 4 2 5" xfId="17378" xr:uid="{00000000-0005-0000-0000-0000DF430000}"/>
    <cellStyle name="20% - uthevingsfarge 5 2 4 2 5 2" xfId="17379" xr:uid="{00000000-0005-0000-0000-0000E0430000}"/>
    <cellStyle name="20% - uthevingsfarge 5 2 4 2 6" xfId="17380" xr:uid="{00000000-0005-0000-0000-0000E1430000}"/>
    <cellStyle name="20% - uthevingsfarge 5 2 4 2_3. Chng in credit spreads" xfId="17381" xr:uid="{00000000-0005-0000-0000-0000E2430000}"/>
    <cellStyle name="20% - uthevingsfarge 5 2 4 3" xfId="17382" xr:uid="{00000000-0005-0000-0000-0000E3430000}"/>
    <cellStyle name="20% - uthevingsfarge 5 2 4 3 2" xfId="17383" xr:uid="{00000000-0005-0000-0000-0000E4430000}"/>
    <cellStyle name="20% - uthevingsfarge 5 2 4 3 2 2" xfId="17384" xr:uid="{00000000-0005-0000-0000-0000E5430000}"/>
    <cellStyle name="20% - uthevingsfarge 5 2 4 3 2 2 2" xfId="17385" xr:uid="{00000000-0005-0000-0000-0000E6430000}"/>
    <cellStyle name="20% - uthevingsfarge 5 2 4 3 2 2 2 2" xfId="17386" xr:uid="{00000000-0005-0000-0000-0000E7430000}"/>
    <cellStyle name="20% - uthevingsfarge 5 2 4 3 2 2 2 2 2" xfId="17387" xr:uid="{00000000-0005-0000-0000-0000E8430000}"/>
    <cellStyle name="20% - uthevingsfarge 5 2 4 3 2 2 2 3" xfId="17388" xr:uid="{00000000-0005-0000-0000-0000E9430000}"/>
    <cellStyle name="20% - uthevingsfarge 5 2 4 3 2 2 3" xfId="17389" xr:uid="{00000000-0005-0000-0000-0000EA430000}"/>
    <cellStyle name="20% - uthevingsfarge 5 2 4 3 2 2 3 2" xfId="17390" xr:uid="{00000000-0005-0000-0000-0000EB430000}"/>
    <cellStyle name="20% - uthevingsfarge 5 2 4 3 2 2 4" xfId="17391" xr:uid="{00000000-0005-0000-0000-0000EC430000}"/>
    <cellStyle name="20% - uthevingsfarge 5 2 4 3 2 3" xfId="17392" xr:uid="{00000000-0005-0000-0000-0000ED430000}"/>
    <cellStyle name="20% - uthevingsfarge 5 2 4 3 2 3 2" xfId="17393" xr:uid="{00000000-0005-0000-0000-0000EE430000}"/>
    <cellStyle name="20% - uthevingsfarge 5 2 4 3 2 3 2 2" xfId="17394" xr:uid="{00000000-0005-0000-0000-0000EF430000}"/>
    <cellStyle name="20% - uthevingsfarge 5 2 4 3 2 3 3" xfId="17395" xr:uid="{00000000-0005-0000-0000-0000F0430000}"/>
    <cellStyle name="20% - uthevingsfarge 5 2 4 3 2 4" xfId="17396" xr:uid="{00000000-0005-0000-0000-0000F1430000}"/>
    <cellStyle name="20% - uthevingsfarge 5 2 4 3 2 4 2" xfId="17397" xr:uid="{00000000-0005-0000-0000-0000F2430000}"/>
    <cellStyle name="20% - uthevingsfarge 5 2 4 3 2 5" xfId="17398" xr:uid="{00000000-0005-0000-0000-0000F3430000}"/>
    <cellStyle name="20% - uthevingsfarge 5 2 4 3 2_Innskuddsdekning" xfId="17399" xr:uid="{00000000-0005-0000-0000-0000F4430000}"/>
    <cellStyle name="20% - uthevingsfarge 5 2 4 3 3" xfId="17400" xr:uid="{00000000-0005-0000-0000-0000F5430000}"/>
    <cellStyle name="20% - uthevingsfarge 5 2 4 3 3 2" xfId="17401" xr:uid="{00000000-0005-0000-0000-0000F6430000}"/>
    <cellStyle name="20% - uthevingsfarge 5 2 4 3 3 2 2" xfId="17402" xr:uid="{00000000-0005-0000-0000-0000F7430000}"/>
    <cellStyle name="20% - uthevingsfarge 5 2 4 3 3 2 2 2" xfId="17403" xr:uid="{00000000-0005-0000-0000-0000F8430000}"/>
    <cellStyle name="20% - uthevingsfarge 5 2 4 3 3 2 3" xfId="17404" xr:uid="{00000000-0005-0000-0000-0000F9430000}"/>
    <cellStyle name="20% - uthevingsfarge 5 2 4 3 3 3" xfId="17405" xr:uid="{00000000-0005-0000-0000-0000FA430000}"/>
    <cellStyle name="20% - uthevingsfarge 5 2 4 3 3 3 2" xfId="17406" xr:uid="{00000000-0005-0000-0000-0000FB430000}"/>
    <cellStyle name="20% - uthevingsfarge 5 2 4 3 3 4" xfId="17407" xr:uid="{00000000-0005-0000-0000-0000FC430000}"/>
    <cellStyle name="20% - uthevingsfarge 5 2 4 3 4" xfId="17408" xr:uid="{00000000-0005-0000-0000-0000FD430000}"/>
    <cellStyle name="20% - uthevingsfarge 5 2 4 3 4 2" xfId="17409" xr:uid="{00000000-0005-0000-0000-0000FE430000}"/>
    <cellStyle name="20% - uthevingsfarge 5 2 4 3 4 2 2" xfId="17410" xr:uid="{00000000-0005-0000-0000-0000FF430000}"/>
    <cellStyle name="20% - uthevingsfarge 5 2 4 3 4 3" xfId="17411" xr:uid="{00000000-0005-0000-0000-000000440000}"/>
    <cellStyle name="20% - uthevingsfarge 5 2 4 3 5" xfId="17412" xr:uid="{00000000-0005-0000-0000-000001440000}"/>
    <cellStyle name="20% - uthevingsfarge 5 2 4 3 5 2" xfId="17413" xr:uid="{00000000-0005-0000-0000-000002440000}"/>
    <cellStyle name="20% - uthevingsfarge 5 2 4 3 6" xfId="17414" xr:uid="{00000000-0005-0000-0000-000003440000}"/>
    <cellStyle name="20% - uthevingsfarge 5 2 4 3_3. Chng in credit spreads" xfId="17415" xr:uid="{00000000-0005-0000-0000-000004440000}"/>
    <cellStyle name="20% - uthevingsfarge 5 2 4 4" xfId="17416" xr:uid="{00000000-0005-0000-0000-000005440000}"/>
    <cellStyle name="20% - uthevingsfarge 5 2 4 4 2" xfId="17417" xr:uid="{00000000-0005-0000-0000-000006440000}"/>
    <cellStyle name="20% - uthevingsfarge 5 2 4 4 2 2" xfId="17418" xr:uid="{00000000-0005-0000-0000-000007440000}"/>
    <cellStyle name="20% - uthevingsfarge 5 2 4 4 2 2 2" xfId="17419" xr:uid="{00000000-0005-0000-0000-000008440000}"/>
    <cellStyle name="20% - uthevingsfarge 5 2 4 4 2 2 2 2" xfId="17420" xr:uid="{00000000-0005-0000-0000-000009440000}"/>
    <cellStyle name="20% - uthevingsfarge 5 2 4 4 2 2 3" xfId="17421" xr:uid="{00000000-0005-0000-0000-00000A440000}"/>
    <cellStyle name="20% - uthevingsfarge 5 2 4 4 2 3" xfId="17422" xr:uid="{00000000-0005-0000-0000-00000B440000}"/>
    <cellStyle name="20% - uthevingsfarge 5 2 4 4 2 3 2" xfId="17423" xr:uid="{00000000-0005-0000-0000-00000C440000}"/>
    <cellStyle name="20% - uthevingsfarge 5 2 4 4 2 4" xfId="17424" xr:uid="{00000000-0005-0000-0000-00000D440000}"/>
    <cellStyle name="20% - uthevingsfarge 5 2 4 4 2_Innskuddsdekning" xfId="17425" xr:uid="{00000000-0005-0000-0000-00000E440000}"/>
    <cellStyle name="20% - uthevingsfarge 5 2 4 4 3" xfId="17426" xr:uid="{00000000-0005-0000-0000-00000F440000}"/>
    <cellStyle name="20% - uthevingsfarge 5 2 4 4 3 2" xfId="17427" xr:uid="{00000000-0005-0000-0000-000010440000}"/>
    <cellStyle name="20% - uthevingsfarge 5 2 4 4 3 2 2" xfId="17428" xr:uid="{00000000-0005-0000-0000-000011440000}"/>
    <cellStyle name="20% - uthevingsfarge 5 2 4 4 3 3" xfId="17429" xr:uid="{00000000-0005-0000-0000-000012440000}"/>
    <cellStyle name="20% - uthevingsfarge 5 2 4 4 4" xfId="17430" xr:uid="{00000000-0005-0000-0000-000013440000}"/>
    <cellStyle name="20% - uthevingsfarge 5 2 4 4 4 2" xfId="17431" xr:uid="{00000000-0005-0000-0000-000014440000}"/>
    <cellStyle name="20% - uthevingsfarge 5 2 4 4 5" xfId="17432" xr:uid="{00000000-0005-0000-0000-000015440000}"/>
    <cellStyle name="20% - uthevingsfarge 5 2 4 4_3. Chng in credit spreads" xfId="17433" xr:uid="{00000000-0005-0000-0000-000016440000}"/>
    <cellStyle name="20% - uthevingsfarge 5 2 4 5" xfId="17434" xr:uid="{00000000-0005-0000-0000-000017440000}"/>
    <cellStyle name="20% - uthevingsfarge 5 2 4 5 2" xfId="17435" xr:uid="{00000000-0005-0000-0000-000018440000}"/>
    <cellStyle name="20% - uthevingsfarge 5 2 4 5 2 2" xfId="17436" xr:uid="{00000000-0005-0000-0000-000019440000}"/>
    <cellStyle name="20% - uthevingsfarge 5 2 4 5 2 2 2" xfId="17437" xr:uid="{00000000-0005-0000-0000-00001A440000}"/>
    <cellStyle name="20% - uthevingsfarge 5 2 4 5 2 3" xfId="17438" xr:uid="{00000000-0005-0000-0000-00001B440000}"/>
    <cellStyle name="20% - uthevingsfarge 5 2 4 5 3" xfId="17439" xr:uid="{00000000-0005-0000-0000-00001C440000}"/>
    <cellStyle name="20% - uthevingsfarge 5 2 4 5 3 2" xfId="17440" xr:uid="{00000000-0005-0000-0000-00001D440000}"/>
    <cellStyle name="20% - uthevingsfarge 5 2 4 5 4" xfId="17441" xr:uid="{00000000-0005-0000-0000-00001E440000}"/>
    <cellStyle name="20% - uthevingsfarge 5 2 4 5_Innskuddsdekning" xfId="17442" xr:uid="{00000000-0005-0000-0000-00001F440000}"/>
    <cellStyle name="20% - uthevingsfarge 5 2 4 6" xfId="17443" xr:uid="{00000000-0005-0000-0000-000020440000}"/>
    <cellStyle name="20% - uthevingsfarge 5 2 4 6 2" xfId="17444" xr:uid="{00000000-0005-0000-0000-000021440000}"/>
    <cellStyle name="20% - uthevingsfarge 5 2 4 6 2 2" xfId="17445" xr:uid="{00000000-0005-0000-0000-000022440000}"/>
    <cellStyle name="20% - uthevingsfarge 5 2 4 6 3" xfId="17446" xr:uid="{00000000-0005-0000-0000-000023440000}"/>
    <cellStyle name="20% - uthevingsfarge 5 2 4 7" xfId="17447" xr:uid="{00000000-0005-0000-0000-000024440000}"/>
    <cellStyle name="20% - uthevingsfarge 5 2 4 7 2" xfId="17448" xr:uid="{00000000-0005-0000-0000-000025440000}"/>
    <cellStyle name="20% - uthevingsfarge 5 2 4 8" xfId="17449" xr:uid="{00000000-0005-0000-0000-000026440000}"/>
    <cellStyle name="20% - uthevingsfarge 5 2 4 9" xfId="17450" xr:uid="{00000000-0005-0000-0000-000027440000}"/>
    <cellStyle name="20% - uthevingsfarge 5 2 4_3. Chng in credit spreads" xfId="17451" xr:uid="{00000000-0005-0000-0000-000028440000}"/>
    <cellStyle name="20% - uthevingsfarge 5 2 5" xfId="17452" xr:uid="{00000000-0005-0000-0000-000029440000}"/>
    <cellStyle name="20% - uthevingsfarge 5 2 5 2" xfId="17453" xr:uid="{00000000-0005-0000-0000-00002A440000}"/>
    <cellStyle name="20% - uthevingsfarge 5 2 5 2 2" xfId="17454" xr:uid="{00000000-0005-0000-0000-00002B440000}"/>
    <cellStyle name="20% - uthevingsfarge 5 2 5 2 2 2" xfId="17455" xr:uid="{00000000-0005-0000-0000-00002C440000}"/>
    <cellStyle name="20% - uthevingsfarge 5 2 5 2 2 2 2" xfId="17456" xr:uid="{00000000-0005-0000-0000-00002D440000}"/>
    <cellStyle name="20% - uthevingsfarge 5 2 5 2 2 2 2 2" xfId="17457" xr:uid="{00000000-0005-0000-0000-00002E440000}"/>
    <cellStyle name="20% - uthevingsfarge 5 2 5 2 2 2 3" xfId="17458" xr:uid="{00000000-0005-0000-0000-00002F440000}"/>
    <cellStyle name="20% - uthevingsfarge 5 2 5 2 2 3" xfId="17459" xr:uid="{00000000-0005-0000-0000-000030440000}"/>
    <cellStyle name="20% - uthevingsfarge 5 2 5 2 2 3 2" xfId="17460" xr:uid="{00000000-0005-0000-0000-000031440000}"/>
    <cellStyle name="20% - uthevingsfarge 5 2 5 2 2 4" xfId="17461" xr:uid="{00000000-0005-0000-0000-000032440000}"/>
    <cellStyle name="20% - uthevingsfarge 5 2 5 2 2_Innskuddsdekning" xfId="17462" xr:uid="{00000000-0005-0000-0000-000033440000}"/>
    <cellStyle name="20% - uthevingsfarge 5 2 5 2 3" xfId="17463" xr:uid="{00000000-0005-0000-0000-000034440000}"/>
    <cellStyle name="20% - uthevingsfarge 5 2 5 2 3 2" xfId="17464" xr:uid="{00000000-0005-0000-0000-000035440000}"/>
    <cellStyle name="20% - uthevingsfarge 5 2 5 2 3 2 2" xfId="17465" xr:uid="{00000000-0005-0000-0000-000036440000}"/>
    <cellStyle name="20% - uthevingsfarge 5 2 5 2 3 3" xfId="17466" xr:uid="{00000000-0005-0000-0000-000037440000}"/>
    <cellStyle name="20% - uthevingsfarge 5 2 5 2 4" xfId="17467" xr:uid="{00000000-0005-0000-0000-000038440000}"/>
    <cellStyle name="20% - uthevingsfarge 5 2 5 2 4 2" xfId="17468" xr:uid="{00000000-0005-0000-0000-000039440000}"/>
    <cellStyle name="20% - uthevingsfarge 5 2 5 2 5" xfId="17469" xr:uid="{00000000-0005-0000-0000-00003A440000}"/>
    <cellStyle name="20% - uthevingsfarge 5 2 5 2_3. Chng in credit spreads" xfId="17470" xr:uid="{00000000-0005-0000-0000-00003B440000}"/>
    <cellStyle name="20% - uthevingsfarge 5 2 5 3" xfId="17471" xr:uid="{00000000-0005-0000-0000-00003C440000}"/>
    <cellStyle name="20% - uthevingsfarge 5 2 5 3 2" xfId="17472" xr:uid="{00000000-0005-0000-0000-00003D440000}"/>
    <cellStyle name="20% - uthevingsfarge 5 2 5 3 2 2" xfId="17473" xr:uid="{00000000-0005-0000-0000-00003E440000}"/>
    <cellStyle name="20% - uthevingsfarge 5 2 5 3 2 2 2" xfId="17474" xr:uid="{00000000-0005-0000-0000-00003F440000}"/>
    <cellStyle name="20% - uthevingsfarge 5 2 5 3 2 3" xfId="17475" xr:uid="{00000000-0005-0000-0000-000040440000}"/>
    <cellStyle name="20% - uthevingsfarge 5 2 5 3 3" xfId="17476" xr:uid="{00000000-0005-0000-0000-000041440000}"/>
    <cellStyle name="20% - uthevingsfarge 5 2 5 3 3 2" xfId="17477" xr:uid="{00000000-0005-0000-0000-000042440000}"/>
    <cellStyle name="20% - uthevingsfarge 5 2 5 3 4" xfId="17478" xr:uid="{00000000-0005-0000-0000-000043440000}"/>
    <cellStyle name="20% - uthevingsfarge 5 2 5 3_Innskuddsdekning" xfId="17479" xr:uid="{00000000-0005-0000-0000-000044440000}"/>
    <cellStyle name="20% - uthevingsfarge 5 2 5 4" xfId="17480" xr:uid="{00000000-0005-0000-0000-000045440000}"/>
    <cellStyle name="20% - uthevingsfarge 5 2 5 4 2" xfId="17481" xr:uid="{00000000-0005-0000-0000-000046440000}"/>
    <cellStyle name="20% - uthevingsfarge 5 2 5 4 2 2" xfId="17482" xr:uid="{00000000-0005-0000-0000-000047440000}"/>
    <cellStyle name="20% - uthevingsfarge 5 2 5 4 3" xfId="17483" xr:uid="{00000000-0005-0000-0000-000048440000}"/>
    <cellStyle name="20% - uthevingsfarge 5 2 5 5" xfId="17484" xr:uid="{00000000-0005-0000-0000-000049440000}"/>
    <cellStyle name="20% - uthevingsfarge 5 2 5 5 2" xfId="17485" xr:uid="{00000000-0005-0000-0000-00004A440000}"/>
    <cellStyle name="20% - uthevingsfarge 5 2 5 6" xfId="17486" xr:uid="{00000000-0005-0000-0000-00004B440000}"/>
    <cellStyle name="20% - uthevingsfarge 5 2 5_3. Chng in credit spreads" xfId="17487" xr:uid="{00000000-0005-0000-0000-00004C440000}"/>
    <cellStyle name="20% - uthevingsfarge 5 2 6" xfId="17488" xr:uid="{00000000-0005-0000-0000-00004D440000}"/>
    <cellStyle name="20% - uthevingsfarge 5 2 6 2" xfId="17489" xr:uid="{00000000-0005-0000-0000-00004E440000}"/>
    <cellStyle name="20% - uthevingsfarge 5 2 6 2 2" xfId="17490" xr:uid="{00000000-0005-0000-0000-00004F440000}"/>
    <cellStyle name="20% - uthevingsfarge 5 2 6 2 2 2" xfId="17491" xr:uid="{00000000-0005-0000-0000-000050440000}"/>
    <cellStyle name="20% - uthevingsfarge 5 2 6 2 2 2 2" xfId="17492" xr:uid="{00000000-0005-0000-0000-000051440000}"/>
    <cellStyle name="20% - uthevingsfarge 5 2 6 2 2 2 2 2" xfId="17493" xr:uid="{00000000-0005-0000-0000-000052440000}"/>
    <cellStyle name="20% - uthevingsfarge 5 2 6 2 2 2 3" xfId="17494" xr:uid="{00000000-0005-0000-0000-000053440000}"/>
    <cellStyle name="20% - uthevingsfarge 5 2 6 2 2 3" xfId="17495" xr:uid="{00000000-0005-0000-0000-000054440000}"/>
    <cellStyle name="20% - uthevingsfarge 5 2 6 2 2 3 2" xfId="17496" xr:uid="{00000000-0005-0000-0000-000055440000}"/>
    <cellStyle name="20% - uthevingsfarge 5 2 6 2 2 4" xfId="17497" xr:uid="{00000000-0005-0000-0000-000056440000}"/>
    <cellStyle name="20% - uthevingsfarge 5 2 6 2 2_Innskuddsdekning" xfId="17498" xr:uid="{00000000-0005-0000-0000-000057440000}"/>
    <cellStyle name="20% - uthevingsfarge 5 2 6 2 3" xfId="17499" xr:uid="{00000000-0005-0000-0000-000058440000}"/>
    <cellStyle name="20% - uthevingsfarge 5 2 6 2 3 2" xfId="17500" xr:uid="{00000000-0005-0000-0000-000059440000}"/>
    <cellStyle name="20% - uthevingsfarge 5 2 6 2 3 2 2" xfId="17501" xr:uid="{00000000-0005-0000-0000-00005A440000}"/>
    <cellStyle name="20% - uthevingsfarge 5 2 6 2 3 3" xfId="17502" xr:uid="{00000000-0005-0000-0000-00005B440000}"/>
    <cellStyle name="20% - uthevingsfarge 5 2 6 2 4" xfId="17503" xr:uid="{00000000-0005-0000-0000-00005C440000}"/>
    <cellStyle name="20% - uthevingsfarge 5 2 6 2 4 2" xfId="17504" xr:uid="{00000000-0005-0000-0000-00005D440000}"/>
    <cellStyle name="20% - uthevingsfarge 5 2 6 2 5" xfId="17505" xr:uid="{00000000-0005-0000-0000-00005E440000}"/>
    <cellStyle name="20% - uthevingsfarge 5 2 6 2_3. Chng in credit spreads" xfId="17506" xr:uid="{00000000-0005-0000-0000-00005F440000}"/>
    <cellStyle name="20% - uthevingsfarge 5 2 6 3" xfId="17507" xr:uid="{00000000-0005-0000-0000-000060440000}"/>
    <cellStyle name="20% - uthevingsfarge 5 2 6 3 2" xfId="17508" xr:uid="{00000000-0005-0000-0000-000061440000}"/>
    <cellStyle name="20% - uthevingsfarge 5 2 6 3 2 2" xfId="17509" xr:uid="{00000000-0005-0000-0000-000062440000}"/>
    <cellStyle name="20% - uthevingsfarge 5 2 6 3 2 2 2" xfId="17510" xr:uid="{00000000-0005-0000-0000-000063440000}"/>
    <cellStyle name="20% - uthevingsfarge 5 2 6 3 2 3" xfId="17511" xr:uid="{00000000-0005-0000-0000-000064440000}"/>
    <cellStyle name="20% - uthevingsfarge 5 2 6 3 3" xfId="17512" xr:uid="{00000000-0005-0000-0000-000065440000}"/>
    <cellStyle name="20% - uthevingsfarge 5 2 6 3 3 2" xfId="17513" xr:uid="{00000000-0005-0000-0000-000066440000}"/>
    <cellStyle name="20% - uthevingsfarge 5 2 6 3 4" xfId="17514" xr:uid="{00000000-0005-0000-0000-000067440000}"/>
    <cellStyle name="20% - uthevingsfarge 5 2 6 3_Innskuddsdekning" xfId="17515" xr:uid="{00000000-0005-0000-0000-000068440000}"/>
    <cellStyle name="20% - uthevingsfarge 5 2 6 4" xfId="17516" xr:uid="{00000000-0005-0000-0000-000069440000}"/>
    <cellStyle name="20% - uthevingsfarge 5 2 6 4 2" xfId="17517" xr:uid="{00000000-0005-0000-0000-00006A440000}"/>
    <cellStyle name="20% - uthevingsfarge 5 2 6 4 2 2" xfId="17518" xr:uid="{00000000-0005-0000-0000-00006B440000}"/>
    <cellStyle name="20% - uthevingsfarge 5 2 6 4 3" xfId="17519" xr:uid="{00000000-0005-0000-0000-00006C440000}"/>
    <cellStyle name="20% - uthevingsfarge 5 2 6 5" xfId="17520" xr:uid="{00000000-0005-0000-0000-00006D440000}"/>
    <cellStyle name="20% - uthevingsfarge 5 2 6 5 2" xfId="17521" xr:uid="{00000000-0005-0000-0000-00006E440000}"/>
    <cellStyle name="20% - uthevingsfarge 5 2 6 6" xfId="17522" xr:uid="{00000000-0005-0000-0000-00006F440000}"/>
    <cellStyle name="20% - uthevingsfarge 5 2 6_3. Chng in credit spreads" xfId="17523" xr:uid="{00000000-0005-0000-0000-000070440000}"/>
    <cellStyle name="20% - uthevingsfarge 5 2 7" xfId="17524" xr:uid="{00000000-0005-0000-0000-000071440000}"/>
    <cellStyle name="20% - uthevingsfarge 5 2 7 2" xfId="17525" xr:uid="{00000000-0005-0000-0000-000072440000}"/>
    <cellStyle name="20% - uthevingsfarge 5 2 7 2 2" xfId="17526" xr:uid="{00000000-0005-0000-0000-000073440000}"/>
    <cellStyle name="20% - uthevingsfarge 5 2 7 2 2 2" xfId="17527" xr:uid="{00000000-0005-0000-0000-000074440000}"/>
    <cellStyle name="20% - uthevingsfarge 5 2 7 2 2 2 2" xfId="17528" xr:uid="{00000000-0005-0000-0000-000075440000}"/>
    <cellStyle name="20% - uthevingsfarge 5 2 7 2 2 2 2 2" xfId="17529" xr:uid="{00000000-0005-0000-0000-000076440000}"/>
    <cellStyle name="20% - uthevingsfarge 5 2 7 2 2 2 3" xfId="17530" xr:uid="{00000000-0005-0000-0000-000077440000}"/>
    <cellStyle name="20% - uthevingsfarge 5 2 7 2 2 3" xfId="17531" xr:uid="{00000000-0005-0000-0000-000078440000}"/>
    <cellStyle name="20% - uthevingsfarge 5 2 7 2 2 3 2" xfId="17532" xr:uid="{00000000-0005-0000-0000-000079440000}"/>
    <cellStyle name="20% - uthevingsfarge 5 2 7 2 2 4" xfId="17533" xr:uid="{00000000-0005-0000-0000-00007A440000}"/>
    <cellStyle name="20% - uthevingsfarge 5 2 7 2 3" xfId="17534" xr:uid="{00000000-0005-0000-0000-00007B440000}"/>
    <cellStyle name="20% - uthevingsfarge 5 2 7 2 3 2" xfId="17535" xr:uid="{00000000-0005-0000-0000-00007C440000}"/>
    <cellStyle name="20% - uthevingsfarge 5 2 7 2 3 2 2" xfId="17536" xr:uid="{00000000-0005-0000-0000-00007D440000}"/>
    <cellStyle name="20% - uthevingsfarge 5 2 7 2 3 3" xfId="17537" xr:uid="{00000000-0005-0000-0000-00007E440000}"/>
    <cellStyle name="20% - uthevingsfarge 5 2 7 2 4" xfId="17538" xr:uid="{00000000-0005-0000-0000-00007F440000}"/>
    <cellStyle name="20% - uthevingsfarge 5 2 7 2 4 2" xfId="17539" xr:uid="{00000000-0005-0000-0000-000080440000}"/>
    <cellStyle name="20% - uthevingsfarge 5 2 7 2 5" xfId="17540" xr:uid="{00000000-0005-0000-0000-000081440000}"/>
    <cellStyle name="20% - uthevingsfarge 5 2 7 2_Innskuddsdekning" xfId="17541" xr:uid="{00000000-0005-0000-0000-000082440000}"/>
    <cellStyle name="20% - uthevingsfarge 5 2 7 3" xfId="17542" xr:uid="{00000000-0005-0000-0000-000083440000}"/>
    <cellStyle name="20% - uthevingsfarge 5 2 7 3 2" xfId="17543" xr:uid="{00000000-0005-0000-0000-000084440000}"/>
    <cellStyle name="20% - uthevingsfarge 5 2 7 3 2 2" xfId="17544" xr:uid="{00000000-0005-0000-0000-000085440000}"/>
    <cellStyle name="20% - uthevingsfarge 5 2 7 3 2 2 2" xfId="17545" xr:uid="{00000000-0005-0000-0000-000086440000}"/>
    <cellStyle name="20% - uthevingsfarge 5 2 7 3 2 3" xfId="17546" xr:uid="{00000000-0005-0000-0000-000087440000}"/>
    <cellStyle name="20% - uthevingsfarge 5 2 7 3 3" xfId="17547" xr:uid="{00000000-0005-0000-0000-000088440000}"/>
    <cellStyle name="20% - uthevingsfarge 5 2 7 3 3 2" xfId="17548" xr:uid="{00000000-0005-0000-0000-000089440000}"/>
    <cellStyle name="20% - uthevingsfarge 5 2 7 3 4" xfId="17549" xr:uid="{00000000-0005-0000-0000-00008A440000}"/>
    <cellStyle name="20% - uthevingsfarge 5 2 7 4" xfId="17550" xr:uid="{00000000-0005-0000-0000-00008B440000}"/>
    <cellStyle name="20% - uthevingsfarge 5 2 7 4 2" xfId="17551" xr:uid="{00000000-0005-0000-0000-00008C440000}"/>
    <cellStyle name="20% - uthevingsfarge 5 2 7 4 2 2" xfId="17552" xr:uid="{00000000-0005-0000-0000-00008D440000}"/>
    <cellStyle name="20% - uthevingsfarge 5 2 7 4 3" xfId="17553" xr:uid="{00000000-0005-0000-0000-00008E440000}"/>
    <cellStyle name="20% - uthevingsfarge 5 2 7 5" xfId="17554" xr:uid="{00000000-0005-0000-0000-00008F440000}"/>
    <cellStyle name="20% - uthevingsfarge 5 2 7 5 2" xfId="17555" xr:uid="{00000000-0005-0000-0000-000090440000}"/>
    <cellStyle name="20% - uthevingsfarge 5 2 7 6" xfId="17556" xr:uid="{00000000-0005-0000-0000-000091440000}"/>
    <cellStyle name="20% - uthevingsfarge 5 2 7_3. Chng in credit spreads" xfId="17557" xr:uid="{00000000-0005-0000-0000-000092440000}"/>
    <cellStyle name="20% - uthevingsfarge 5 2 8" xfId="17558" xr:uid="{00000000-0005-0000-0000-000093440000}"/>
    <cellStyle name="20% - uthevingsfarge 5 2 8 2" xfId="17559" xr:uid="{00000000-0005-0000-0000-000094440000}"/>
    <cellStyle name="20% - uthevingsfarge 5 2 8 2 2" xfId="17560" xr:uid="{00000000-0005-0000-0000-000095440000}"/>
    <cellStyle name="20% - uthevingsfarge 5 2 8 2 2 2" xfId="17561" xr:uid="{00000000-0005-0000-0000-000096440000}"/>
    <cellStyle name="20% - uthevingsfarge 5 2 8 2 2 2 2" xfId="17562" xr:uid="{00000000-0005-0000-0000-000097440000}"/>
    <cellStyle name="20% - uthevingsfarge 5 2 8 2 2 3" xfId="17563" xr:uid="{00000000-0005-0000-0000-000098440000}"/>
    <cellStyle name="20% - uthevingsfarge 5 2 8 2 3" xfId="17564" xr:uid="{00000000-0005-0000-0000-000099440000}"/>
    <cellStyle name="20% - uthevingsfarge 5 2 8 2 3 2" xfId="17565" xr:uid="{00000000-0005-0000-0000-00009A440000}"/>
    <cellStyle name="20% - uthevingsfarge 5 2 8 2 4" xfId="17566" xr:uid="{00000000-0005-0000-0000-00009B440000}"/>
    <cellStyle name="20% - uthevingsfarge 5 2 8 2_Innskuddsdekning" xfId="17567" xr:uid="{00000000-0005-0000-0000-00009C440000}"/>
    <cellStyle name="20% - uthevingsfarge 5 2 8 3" xfId="17568" xr:uid="{00000000-0005-0000-0000-00009D440000}"/>
    <cellStyle name="20% - uthevingsfarge 5 2 8 3 2" xfId="17569" xr:uid="{00000000-0005-0000-0000-00009E440000}"/>
    <cellStyle name="20% - uthevingsfarge 5 2 8 3 2 2" xfId="17570" xr:uid="{00000000-0005-0000-0000-00009F440000}"/>
    <cellStyle name="20% - uthevingsfarge 5 2 8 3 3" xfId="17571" xr:uid="{00000000-0005-0000-0000-0000A0440000}"/>
    <cellStyle name="20% - uthevingsfarge 5 2 8 4" xfId="17572" xr:uid="{00000000-0005-0000-0000-0000A1440000}"/>
    <cellStyle name="20% - uthevingsfarge 5 2 8 4 2" xfId="17573" xr:uid="{00000000-0005-0000-0000-0000A2440000}"/>
    <cellStyle name="20% - uthevingsfarge 5 2 8 5" xfId="17574" xr:uid="{00000000-0005-0000-0000-0000A3440000}"/>
    <cellStyle name="20% - uthevingsfarge 5 2 8_3. Chng in credit spreads" xfId="17575" xr:uid="{00000000-0005-0000-0000-0000A4440000}"/>
    <cellStyle name="20% - uthevingsfarge 5 2 9" xfId="17576" xr:uid="{00000000-0005-0000-0000-0000A5440000}"/>
    <cellStyle name="20% - uthevingsfarge 5 2 9 2" xfId="17577" xr:uid="{00000000-0005-0000-0000-0000A6440000}"/>
    <cellStyle name="20% - uthevingsfarge 5 2 9 2 2" xfId="17578" xr:uid="{00000000-0005-0000-0000-0000A7440000}"/>
    <cellStyle name="20% - uthevingsfarge 5 2 9 2 2 2" xfId="17579" xr:uid="{00000000-0005-0000-0000-0000A8440000}"/>
    <cellStyle name="20% - uthevingsfarge 5 2 9 2 3" xfId="17580" xr:uid="{00000000-0005-0000-0000-0000A9440000}"/>
    <cellStyle name="20% - uthevingsfarge 5 2 9 3" xfId="17581" xr:uid="{00000000-0005-0000-0000-0000AA440000}"/>
    <cellStyle name="20% - uthevingsfarge 5 2 9 3 2" xfId="17582" xr:uid="{00000000-0005-0000-0000-0000AB440000}"/>
    <cellStyle name="20% - uthevingsfarge 5 2 9 4" xfId="17583" xr:uid="{00000000-0005-0000-0000-0000AC440000}"/>
    <cellStyle name="20% - uthevingsfarge 5 2_Adj_Operating_expenses" xfId="17584" xr:uid="{00000000-0005-0000-0000-0000AD440000}"/>
    <cellStyle name="20% - uthevingsfarge 5 20" xfId="17585" xr:uid="{00000000-0005-0000-0000-0000AE440000}"/>
    <cellStyle name="20% - uthevingsfarge 5 20 2" xfId="17586" xr:uid="{00000000-0005-0000-0000-0000AF440000}"/>
    <cellStyle name="20% - uthevingsfarge 5 20 2 2" xfId="17587" xr:uid="{00000000-0005-0000-0000-0000B0440000}"/>
    <cellStyle name="20% - uthevingsfarge 5 20 2 3" xfId="17588" xr:uid="{00000000-0005-0000-0000-0000B1440000}"/>
    <cellStyle name="20% - uthevingsfarge 5 20 2_BILAG 34-3 Brasil" xfId="17589" xr:uid="{00000000-0005-0000-0000-0000B2440000}"/>
    <cellStyle name="20% - uthevingsfarge 5 20 3" xfId="17590" xr:uid="{00000000-0005-0000-0000-0000B3440000}"/>
    <cellStyle name="20% - uthevingsfarge 5 20 4" xfId="17591" xr:uid="{00000000-0005-0000-0000-0000B4440000}"/>
    <cellStyle name="20% - uthevingsfarge 5 20_BILAG 34-3 Brasil" xfId="17592" xr:uid="{00000000-0005-0000-0000-0000B5440000}"/>
    <cellStyle name="20% - uthevingsfarge 5 200" xfId="17593" xr:uid="{00000000-0005-0000-0000-0000B6440000}"/>
    <cellStyle name="20% - uthevingsfarge 5 201" xfId="17594" xr:uid="{00000000-0005-0000-0000-0000B7440000}"/>
    <cellStyle name="20% - uthevingsfarge 5 202" xfId="17595" xr:uid="{00000000-0005-0000-0000-0000B8440000}"/>
    <cellStyle name="20% - uthevingsfarge 5 203" xfId="17596" xr:uid="{00000000-0005-0000-0000-0000B9440000}"/>
    <cellStyle name="20% - uthevingsfarge 5 204" xfId="17597" xr:uid="{00000000-0005-0000-0000-0000BA440000}"/>
    <cellStyle name="20% - uthevingsfarge 5 205" xfId="17598" xr:uid="{00000000-0005-0000-0000-0000BB440000}"/>
    <cellStyle name="20% - uthevingsfarge 5 206" xfId="17599" xr:uid="{00000000-0005-0000-0000-0000BC440000}"/>
    <cellStyle name="20% - uthevingsfarge 5 207" xfId="17600" xr:uid="{00000000-0005-0000-0000-0000BD440000}"/>
    <cellStyle name="20% - uthevingsfarge 5 208" xfId="17601" xr:uid="{00000000-0005-0000-0000-0000BE440000}"/>
    <cellStyle name="20% - uthevingsfarge 5 209" xfId="17602" xr:uid="{00000000-0005-0000-0000-0000BF440000}"/>
    <cellStyle name="20% - uthevingsfarge 5 21" xfId="17603" xr:uid="{00000000-0005-0000-0000-0000C0440000}"/>
    <cellStyle name="20% - uthevingsfarge 5 21 2" xfId="17604" xr:uid="{00000000-0005-0000-0000-0000C1440000}"/>
    <cellStyle name="20% - uthevingsfarge 5 21 2 2" xfId="17605" xr:uid="{00000000-0005-0000-0000-0000C2440000}"/>
    <cellStyle name="20% - uthevingsfarge 5 21 2 3" xfId="17606" xr:uid="{00000000-0005-0000-0000-0000C3440000}"/>
    <cellStyle name="20% - uthevingsfarge 5 21 2_BILAG 34-3 Brasil" xfId="17607" xr:uid="{00000000-0005-0000-0000-0000C4440000}"/>
    <cellStyle name="20% - uthevingsfarge 5 21 3" xfId="17608" xr:uid="{00000000-0005-0000-0000-0000C5440000}"/>
    <cellStyle name="20% - uthevingsfarge 5 21 4" xfId="17609" xr:uid="{00000000-0005-0000-0000-0000C6440000}"/>
    <cellStyle name="20% - uthevingsfarge 5 21_BILAG 34-3 Brasil" xfId="17610" xr:uid="{00000000-0005-0000-0000-0000C7440000}"/>
    <cellStyle name="20% - uthevingsfarge 5 210" xfId="17611" xr:uid="{00000000-0005-0000-0000-0000C8440000}"/>
    <cellStyle name="20% - uthevingsfarge 5 211" xfId="17612" xr:uid="{00000000-0005-0000-0000-0000C9440000}"/>
    <cellStyle name="20% - uthevingsfarge 5 212" xfId="17613" xr:uid="{00000000-0005-0000-0000-0000CA440000}"/>
    <cellStyle name="20% - uthevingsfarge 5 213" xfId="17614" xr:uid="{00000000-0005-0000-0000-0000CB440000}"/>
    <cellStyle name="20% - uthevingsfarge 5 214" xfId="17615" xr:uid="{00000000-0005-0000-0000-0000CC440000}"/>
    <cellStyle name="20% - uthevingsfarge 5 215" xfId="17616" xr:uid="{00000000-0005-0000-0000-0000CD440000}"/>
    <cellStyle name="20% - uthevingsfarge 5 216" xfId="17617" xr:uid="{00000000-0005-0000-0000-0000CE440000}"/>
    <cellStyle name="20% - uthevingsfarge 5 217" xfId="17618" xr:uid="{00000000-0005-0000-0000-0000CF440000}"/>
    <cellStyle name="20% - uthevingsfarge 5 218" xfId="17619" xr:uid="{00000000-0005-0000-0000-0000D0440000}"/>
    <cellStyle name="20% - uthevingsfarge 5 219" xfId="17620" xr:uid="{00000000-0005-0000-0000-0000D1440000}"/>
    <cellStyle name="20% - uthevingsfarge 5 22" xfId="17621" xr:uid="{00000000-0005-0000-0000-0000D2440000}"/>
    <cellStyle name="20% - uthevingsfarge 5 22 2" xfId="17622" xr:uid="{00000000-0005-0000-0000-0000D3440000}"/>
    <cellStyle name="20% - uthevingsfarge 5 22 2 2" xfId="17623" xr:uid="{00000000-0005-0000-0000-0000D4440000}"/>
    <cellStyle name="20% - uthevingsfarge 5 22 2 3" xfId="17624" xr:uid="{00000000-0005-0000-0000-0000D5440000}"/>
    <cellStyle name="20% - uthevingsfarge 5 22 2_BILAG 34-3 Brasil" xfId="17625" xr:uid="{00000000-0005-0000-0000-0000D6440000}"/>
    <cellStyle name="20% - uthevingsfarge 5 22 3" xfId="17626" xr:uid="{00000000-0005-0000-0000-0000D7440000}"/>
    <cellStyle name="20% - uthevingsfarge 5 22 4" xfId="17627" xr:uid="{00000000-0005-0000-0000-0000D8440000}"/>
    <cellStyle name="20% - uthevingsfarge 5 22_BILAG 34-3 Brasil" xfId="17628" xr:uid="{00000000-0005-0000-0000-0000D9440000}"/>
    <cellStyle name="20% - uthevingsfarge 5 220" xfId="17629" xr:uid="{00000000-0005-0000-0000-0000DA440000}"/>
    <cellStyle name="20% - uthevingsfarge 5 221" xfId="17630" xr:uid="{00000000-0005-0000-0000-0000DB440000}"/>
    <cellStyle name="20% - uthevingsfarge 5 222" xfId="17631" xr:uid="{00000000-0005-0000-0000-0000DC440000}"/>
    <cellStyle name="20% - uthevingsfarge 5 223" xfId="17632" xr:uid="{00000000-0005-0000-0000-0000DD440000}"/>
    <cellStyle name="20% - uthevingsfarge 5 224" xfId="17633" xr:uid="{00000000-0005-0000-0000-0000DE440000}"/>
    <cellStyle name="20% - uthevingsfarge 5 225" xfId="17634" xr:uid="{00000000-0005-0000-0000-0000DF440000}"/>
    <cellStyle name="20% - uthevingsfarge 5 226" xfId="17635" xr:uid="{00000000-0005-0000-0000-0000E0440000}"/>
    <cellStyle name="20% - uthevingsfarge 5 227" xfId="17636" xr:uid="{00000000-0005-0000-0000-0000E1440000}"/>
    <cellStyle name="20% - uthevingsfarge 5 228" xfId="17637" xr:uid="{00000000-0005-0000-0000-0000E2440000}"/>
    <cellStyle name="20% - uthevingsfarge 5 229" xfId="17638" xr:uid="{00000000-0005-0000-0000-0000E3440000}"/>
    <cellStyle name="20% - uthevingsfarge 5 23" xfId="17639" xr:uid="{00000000-0005-0000-0000-0000E4440000}"/>
    <cellStyle name="20% - uthevingsfarge 5 23 2" xfId="17640" xr:uid="{00000000-0005-0000-0000-0000E5440000}"/>
    <cellStyle name="20% - uthevingsfarge 5 23 2 2" xfId="17641" xr:uid="{00000000-0005-0000-0000-0000E6440000}"/>
    <cellStyle name="20% - uthevingsfarge 5 23 2 3" xfId="17642" xr:uid="{00000000-0005-0000-0000-0000E7440000}"/>
    <cellStyle name="20% - uthevingsfarge 5 23 2_BILAG 34-3 Brasil" xfId="17643" xr:uid="{00000000-0005-0000-0000-0000E8440000}"/>
    <cellStyle name="20% - uthevingsfarge 5 23 3" xfId="17644" xr:uid="{00000000-0005-0000-0000-0000E9440000}"/>
    <cellStyle name="20% - uthevingsfarge 5 23 4" xfId="17645" xr:uid="{00000000-0005-0000-0000-0000EA440000}"/>
    <cellStyle name="20% - uthevingsfarge 5 23_BILAG 34-3 Brasil" xfId="17646" xr:uid="{00000000-0005-0000-0000-0000EB440000}"/>
    <cellStyle name="20% - uthevingsfarge 5 230" xfId="17647" xr:uid="{00000000-0005-0000-0000-0000EC440000}"/>
    <cellStyle name="20% - uthevingsfarge 5 231" xfId="17648" xr:uid="{00000000-0005-0000-0000-0000ED440000}"/>
    <cellStyle name="20% - uthevingsfarge 5 232" xfId="17649" xr:uid="{00000000-0005-0000-0000-0000EE440000}"/>
    <cellStyle name="20% - uthevingsfarge 5 233" xfId="17650" xr:uid="{00000000-0005-0000-0000-0000EF440000}"/>
    <cellStyle name="20% - uthevingsfarge 5 24" xfId="17651" xr:uid="{00000000-0005-0000-0000-0000F0440000}"/>
    <cellStyle name="20% - uthevingsfarge 5 24 2" xfId="17652" xr:uid="{00000000-0005-0000-0000-0000F1440000}"/>
    <cellStyle name="20% - uthevingsfarge 5 24 2 2" xfId="17653" xr:uid="{00000000-0005-0000-0000-0000F2440000}"/>
    <cellStyle name="20% - uthevingsfarge 5 24 2 3" xfId="17654" xr:uid="{00000000-0005-0000-0000-0000F3440000}"/>
    <cellStyle name="20% - uthevingsfarge 5 24 2_BILAG 34-3 Brasil" xfId="17655" xr:uid="{00000000-0005-0000-0000-0000F4440000}"/>
    <cellStyle name="20% - uthevingsfarge 5 24 3" xfId="17656" xr:uid="{00000000-0005-0000-0000-0000F5440000}"/>
    <cellStyle name="20% - uthevingsfarge 5 24 4" xfId="17657" xr:uid="{00000000-0005-0000-0000-0000F6440000}"/>
    <cellStyle name="20% - uthevingsfarge 5 24_BILAG 34-3 Brasil" xfId="17658" xr:uid="{00000000-0005-0000-0000-0000F7440000}"/>
    <cellStyle name="20% - uthevingsfarge 5 25" xfId="17659" xr:uid="{00000000-0005-0000-0000-0000F8440000}"/>
    <cellStyle name="20% - uthevingsfarge 5 25 2" xfId="17660" xr:uid="{00000000-0005-0000-0000-0000F9440000}"/>
    <cellStyle name="20% - uthevingsfarge 5 25 2 2" xfId="17661" xr:uid="{00000000-0005-0000-0000-0000FA440000}"/>
    <cellStyle name="20% - uthevingsfarge 5 25 2 3" xfId="17662" xr:uid="{00000000-0005-0000-0000-0000FB440000}"/>
    <cellStyle name="20% - uthevingsfarge 5 25 2_BILAG 34-3 Brasil" xfId="17663" xr:uid="{00000000-0005-0000-0000-0000FC440000}"/>
    <cellStyle name="20% - uthevingsfarge 5 25 3" xfId="17664" xr:uid="{00000000-0005-0000-0000-0000FD440000}"/>
    <cellStyle name="20% - uthevingsfarge 5 25 4" xfId="17665" xr:uid="{00000000-0005-0000-0000-0000FE440000}"/>
    <cellStyle name="20% - uthevingsfarge 5 25_BILAG 34-3 Brasil" xfId="17666" xr:uid="{00000000-0005-0000-0000-0000FF440000}"/>
    <cellStyle name="20% - uthevingsfarge 5 26" xfId="17667" xr:uid="{00000000-0005-0000-0000-000000450000}"/>
    <cellStyle name="20% - uthevingsfarge 5 26 2" xfId="17668" xr:uid="{00000000-0005-0000-0000-000001450000}"/>
    <cellStyle name="20% - uthevingsfarge 5 26 2 2" xfId="17669" xr:uid="{00000000-0005-0000-0000-000002450000}"/>
    <cellStyle name="20% - uthevingsfarge 5 26 2 3" xfId="17670" xr:uid="{00000000-0005-0000-0000-000003450000}"/>
    <cellStyle name="20% - uthevingsfarge 5 26 2_BILAG 34-3 Brasil" xfId="17671" xr:uid="{00000000-0005-0000-0000-000004450000}"/>
    <cellStyle name="20% - uthevingsfarge 5 26 3" xfId="17672" xr:uid="{00000000-0005-0000-0000-000005450000}"/>
    <cellStyle name="20% - uthevingsfarge 5 26 4" xfId="17673" xr:uid="{00000000-0005-0000-0000-000006450000}"/>
    <cellStyle name="20% - uthevingsfarge 5 26_BILAG 34-3 Brasil" xfId="17674" xr:uid="{00000000-0005-0000-0000-000007450000}"/>
    <cellStyle name="20% - uthevingsfarge 5 27" xfId="17675" xr:uid="{00000000-0005-0000-0000-000008450000}"/>
    <cellStyle name="20% - uthevingsfarge 5 27 2" xfId="17676" xr:uid="{00000000-0005-0000-0000-000009450000}"/>
    <cellStyle name="20% - uthevingsfarge 5 27 2 2" xfId="17677" xr:uid="{00000000-0005-0000-0000-00000A450000}"/>
    <cellStyle name="20% - uthevingsfarge 5 27 2 3" xfId="17678" xr:uid="{00000000-0005-0000-0000-00000B450000}"/>
    <cellStyle name="20% - uthevingsfarge 5 27 2_BILAG 34-3 Brasil" xfId="17679" xr:uid="{00000000-0005-0000-0000-00000C450000}"/>
    <cellStyle name="20% - uthevingsfarge 5 27 3" xfId="17680" xr:uid="{00000000-0005-0000-0000-00000D450000}"/>
    <cellStyle name="20% - uthevingsfarge 5 27 4" xfId="17681" xr:uid="{00000000-0005-0000-0000-00000E450000}"/>
    <cellStyle name="20% - uthevingsfarge 5 27_BILAG 34-3 Brasil" xfId="17682" xr:uid="{00000000-0005-0000-0000-00000F450000}"/>
    <cellStyle name="20% - uthevingsfarge 5 28" xfId="17683" xr:uid="{00000000-0005-0000-0000-000010450000}"/>
    <cellStyle name="20% - uthevingsfarge 5 28 2" xfId="17684" xr:uid="{00000000-0005-0000-0000-000011450000}"/>
    <cellStyle name="20% - uthevingsfarge 5 28 2 2" xfId="17685" xr:uid="{00000000-0005-0000-0000-000012450000}"/>
    <cellStyle name="20% - uthevingsfarge 5 28 2 3" xfId="17686" xr:uid="{00000000-0005-0000-0000-000013450000}"/>
    <cellStyle name="20% - uthevingsfarge 5 28 2_BILAG 34-3 Brasil" xfId="17687" xr:uid="{00000000-0005-0000-0000-000014450000}"/>
    <cellStyle name="20% - uthevingsfarge 5 28 3" xfId="17688" xr:uid="{00000000-0005-0000-0000-000015450000}"/>
    <cellStyle name="20% - uthevingsfarge 5 28 4" xfId="17689" xr:uid="{00000000-0005-0000-0000-000016450000}"/>
    <cellStyle name="20% - uthevingsfarge 5 28_BILAG 34-3 Brasil" xfId="17690" xr:uid="{00000000-0005-0000-0000-000017450000}"/>
    <cellStyle name="20% - uthevingsfarge 5 29" xfId="17691" xr:uid="{00000000-0005-0000-0000-000018450000}"/>
    <cellStyle name="20% - uthevingsfarge 5 29 2" xfId="17692" xr:uid="{00000000-0005-0000-0000-000019450000}"/>
    <cellStyle name="20% - uthevingsfarge 5 29 2 2" xfId="17693" xr:uid="{00000000-0005-0000-0000-00001A450000}"/>
    <cellStyle name="20% - uthevingsfarge 5 29 2 3" xfId="17694" xr:uid="{00000000-0005-0000-0000-00001B450000}"/>
    <cellStyle name="20% - uthevingsfarge 5 29 2_BILAG 34-3 Brasil" xfId="17695" xr:uid="{00000000-0005-0000-0000-00001C450000}"/>
    <cellStyle name="20% - uthevingsfarge 5 29 3" xfId="17696" xr:uid="{00000000-0005-0000-0000-00001D450000}"/>
    <cellStyle name="20% - uthevingsfarge 5 29 4" xfId="17697" xr:uid="{00000000-0005-0000-0000-00001E450000}"/>
    <cellStyle name="20% - uthevingsfarge 5 29_BILAG 34-3 Brasil" xfId="17698" xr:uid="{00000000-0005-0000-0000-00001F450000}"/>
    <cellStyle name="20% - uthevingsfarge 5 3" xfId="17699" xr:uid="{00000000-0005-0000-0000-000020450000}"/>
    <cellStyle name="20% - uthevingsfarge 5 3 10" xfId="17700" xr:uid="{00000000-0005-0000-0000-000021450000}"/>
    <cellStyle name="20% - uthevingsfarge 5 3 2" xfId="17701" xr:uid="{00000000-0005-0000-0000-000022450000}"/>
    <cellStyle name="20% - uthevingsfarge 5 3 2 10" xfId="17702" xr:uid="{00000000-0005-0000-0000-000023450000}"/>
    <cellStyle name="20% - uthevingsfarge 5 3 2 11" xfId="17703" xr:uid="{00000000-0005-0000-0000-000024450000}"/>
    <cellStyle name="20% - uthevingsfarge 5 3 2 2" xfId="17704" xr:uid="{00000000-0005-0000-0000-000025450000}"/>
    <cellStyle name="20% - uthevingsfarge 5 3 2 2 10" xfId="17705" xr:uid="{00000000-0005-0000-0000-000026450000}"/>
    <cellStyle name="20% - uthevingsfarge 5 3 2 2 2" xfId="17706" xr:uid="{00000000-0005-0000-0000-000027450000}"/>
    <cellStyle name="20% - uthevingsfarge 5 3 2 2 2 2" xfId="17707" xr:uid="{00000000-0005-0000-0000-000028450000}"/>
    <cellStyle name="20% - uthevingsfarge 5 3 2 2 2 2 2" xfId="17708" xr:uid="{00000000-0005-0000-0000-000029450000}"/>
    <cellStyle name="20% - uthevingsfarge 5 3 2 2 2 2 2 2" xfId="17709" xr:uid="{00000000-0005-0000-0000-00002A450000}"/>
    <cellStyle name="20% - uthevingsfarge 5 3 2 2 2 2 2 2 2" xfId="17710" xr:uid="{00000000-0005-0000-0000-00002B450000}"/>
    <cellStyle name="20% - uthevingsfarge 5 3 2 2 2 2 2 2 2 2" xfId="17711" xr:uid="{00000000-0005-0000-0000-00002C450000}"/>
    <cellStyle name="20% - uthevingsfarge 5 3 2 2 2 2 2 2 3" xfId="17712" xr:uid="{00000000-0005-0000-0000-00002D450000}"/>
    <cellStyle name="20% - uthevingsfarge 5 3 2 2 2 2 2 3" xfId="17713" xr:uid="{00000000-0005-0000-0000-00002E450000}"/>
    <cellStyle name="20% - uthevingsfarge 5 3 2 2 2 2 2 3 2" xfId="17714" xr:uid="{00000000-0005-0000-0000-00002F450000}"/>
    <cellStyle name="20% - uthevingsfarge 5 3 2 2 2 2 2 4" xfId="17715" xr:uid="{00000000-0005-0000-0000-000030450000}"/>
    <cellStyle name="20% - uthevingsfarge 5 3 2 2 2 2 3" xfId="17716" xr:uid="{00000000-0005-0000-0000-000031450000}"/>
    <cellStyle name="20% - uthevingsfarge 5 3 2 2 2 2 3 2" xfId="17717" xr:uid="{00000000-0005-0000-0000-000032450000}"/>
    <cellStyle name="20% - uthevingsfarge 5 3 2 2 2 2 3 2 2" xfId="17718" xr:uid="{00000000-0005-0000-0000-000033450000}"/>
    <cellStyle name="20% - uthevingsfarge 5 3 2 2 2 2 3 3" xfId="17719" xr:uid="{00000000-0005-0000-0000-000034450000}"/>
    <cellStyle name="20% - uthevingsfarge 5 3 2 2 2 2 4" xfId="17720" xr:uid="{00000000-0005-0000-0000-000035450000}"/>
    <cellStyle name="20% - uthevingsfarge 5 3 2 2 2 2 4 2" xfId="17721" xr:uid="{00000000-0005-0000-0000-000036450000}"/>
    <cellStyle name="20% - uthevingsfarge 5 3 2 2 2 2 5" xfId="17722" xr:uid="{00000000-0005-0000-0000-000037450000}"/>
    <cellStyle name="20% - uthevingsfarge 5 3 2 2 2 2_Innskuddsdekning" xfId="17723" xr:uid="{00000000-0005-0000-0000-000038450000}"/>
    <cellStyle name="20% - uthevingsfarge 5 3 2 2 2 3" xfId="17724" xr:uid="{00000000-0005-0000-0000-000039450000}"/>
    <cellStyle name="20% - uthevingsfarge 5 3 2 2 2 3 2" xfId="17725" xr:uid="{00000000-0005-0000-0000-00003A450000}"/>
    <cellStyle name="20% - uthevingsfarge 5 3 2 2 2 3 2 2" xfId="17726" xr:uid="{00000000-0005-0000-0000-00003B450000}"/>
    <cellStyle name="20% - uthevingsfarge 5 3 2 2 2 3 2 2 2" xfId="17727" xr:uid="{00000000-0005-0000-0000-00003C450000}"/>
    <cellStyle name="20% - uthevingsfarge 5 3 2 2 2 3 2 3" xfId="17728" xr:uid="{00000000-0005-0000-0000-00003D450000}"/>
    <cellStyle name="20% - uthevingsfarge 5 3 2 2 2 3 3" xfId="17729" xr:uid="{00000000-0005-0000-0000-00003E450000}"/>
    <cellStyle name="20% - uthevingsfarge 5 3 2 2 2 3 3 2" xfId="17730" xr:uid="{00000000-0005-0000-0000-00003F450000}"/>
    <cellStyle name="20% - uthevingsfarge 5 3 2 2 2 3 4" xfId="17731" xr:uid="{00000000-0005-0000-0000-000040450000}"/>
    <cellStyle name="20% - uthevingsfarge 5 3 2 2 2 4" xfId="17732" xr:uid="{00000000-0005-0000-0000-000041450000}"/>
    <cellStyle name="20% - uthevingsfarge 5 3 2 2 2 4 2" xfId="17733" xr:uid="{00000000-0005-0000-0000-000042450000}"/>
    <cellStyle name="20% - uthevingsfarge 5 3 2 2 2 4 2 2" xfId="17734" xr:uid="{00000000-0005-0000-0000-000043450000}"/>
    <cellStyle name="20% - uthevingsfarge 5 3 2 2 2 4 3" xfId="17735" xr:uid="{00000000-0005-0000-0000-000044450000}"/>
    <cellStyle name="20% - uthevingsfarge 5 3 2 2 2 5" xfId="17736" xr:uid="{00000000-0005-0000-0000-000045450000}"/>
    <cellStyle name="20% - uthevingsfarge 5 3 2 2 2 5 2" xfId="17737" xr:uid="{00000000-0005-0000-0000-000046450000}"/>
    <cellStyle name="20% - uthevingsfarge 5 3 2 2 2 6" xfId="17738" xr:uid="{00000000-0005-0000-0000-000047450000}"/>
    <cellStyle name="20% - uthevingsfarge 5 3 2 2 2_3. Chng in credit spreads" xfId="17739" xr:uid="{00000000-0005-0000-0000-000048450000}"/>
    <cellStyle name="20% - uthevingsfarge 5 3 2 2 3" xfId="17740" xr:uid="{00000000-0005-0000-0000-000049450000}"/>
    <cellStyle name="20% - uthevingsfarge 5 3 2 2 3 2" xfId="17741" xr:uid="{00000000-0005-0000-0000-00004A450000}"/>
    <cellStyle name="20% - uthevingsfarge 5 3 2 2 3 2 2" xfId="17742" xr:uid="{00000000-0005-0000-0000-00004B450000}"/>
    <cellStyle name="20% - uthevingsfarge 5 3 2 2 3 2 2 2" xfId="17743" xr:uid="{00000000-0005-0000-0000-00004C450000}"/>
    <cellStyle name="20% - uthevingsfarge 5 3 2 2 3 2 2 2 2" xfId="17744" xr:uid="{00000000-0005-0000-0000-00004D450000}"/>
    <cellStyle name="20% - uthevingsfarge 5 3 2 2 3 2 2 2 2 2" xfId="17745" xr:uid="{00000000-0005-0000-0000-00004E450000}"/>
    <cellStyle name="20% - uthevingsfarge 5 3 2 2 3 2 2 2 3" xfId="17746" xr:uid="{00000000-0005-0000-0000-00004F450000}"/>
    <cellStyle name="20% - uthevingsfarge 5 3 2 2 3 2 2 3" xfId="17747" xr:uid="{00000000-0005-0000-0000-000050450000}"/>
    <cellStyle name="20% - uthevingsfarge 5 3 2 2 3 2 2 3 2" xfId="17748" xr:uid="{00000000-0005-0000-0000-000051450000}"/>
    <cellStyle name="20% - uthevingsfarge 5 3 2 2 3 2 2 4" xfId="17749" xr:uid="{00000000-0005-0000-0000-000052450000}"/>
    <cellStyle name="20% - uthevingsfarge 5 3 2 2 3 2 3" xfId="17750" xr:uid="{00000000-0005-0000-0000-000053450000}"/>
    <cellStyle name="20% - uthevingsfarge 5 3 2 2 3 2 3 2" xfId="17751" xr:uid="{00000000-0005-0000-0000-000054450000}"/>
    <cellStyle name="20% - uthevingsfarge 5 3 2 2 3 2 3 2 2" xfId="17752" xr:uid="{00000000-0005-0000-0000-000055450000}"/>
    <cellStyle name="20% - uthevingsfarge 5 3 2 2 3 2 3 3" xfId="17753" xr:uid="{00000000-0005-0000-0000-000056450000}"/>
    <cellStyle name="20% - uthevingsfarge 5 3 2 2 3 2 4" xfId="17754" xr:uid="{00000000-0005-0000-0000-000057450000}"/>
    <cellStyle name="20% - uthevingsfarge 5 3 2 2 3 2 4 2" xfId="17755" xr:uid="{00000000-0005-0000-0000-000058450000}"/>
    <cellStyle name="20% - uthevingsfarge 5 3 2 2 3 2 5" xfId="17756" xr:uid="{00000000-0005-0000-0000-000059450000}"/>
    <cellStyle name="20% - uthevingsfarge 5 3 2 2 3 2_Innskuddsdekning" xfId="17757" xr:uid="{00000000-0005-0000-0000-00005A450000}"/>
    <cellStyle name="20% - uthevingsfarge 5 3 2 2 3 3" xfId="17758" xr:uid="{00000000-0005-0000-0000-00005B450000}"/>
    <cellStyle name="20% - uthevingsfarge 5 3 2 2 3 3 2" xfId="17759" xr:uid="{00000000-0005-0000-0000-00005C450000}"/>
    <cellStyle name="20% - uthevingsfarge 5 3 2 2 3 3 2 2" xfId="17760" xr:uid="{00000000-0005-0000-0000-00005D450000}"/>
    <cellStyle name="20% - uthevingsfarge 5 3 2 2 3 3 2 2 2" xfId="17761" xr:uid="{00000000-0005-0000-0000-00005E450000}"/>
    <cellStyle name="20% - uthevingsfarge 5 3 2 2 3 3 2 3" xfId="17762" xr:uid="{00000000-0005-0000-0000-00005F450000}"/>
    <cellStyle name="20% - uthevingsfarge 5 3 2 2 3 3 3" xfId="17763" xr:uid="{00000000-0005-0000-0000-000060450000}"/>
    <cellStyle name="20% - uthevingsfarge 5 3 2 2 3 3 3 2" xfId="17764" xr:uid="{00000000-0005-0000-0000-000061450000}"/>
    <cellStyle name="20% - uthevingsfarge 5 3 2 2 3 3 4" xfId="17765" xr:uid="{00000000-0005-0000-0000-000062450000}"/>
    <cellStyle name="20% - uthevingsfarge 5 3 2 2 3 4" xfId="17766" xr:uid="{00000000-0005-0000-0000-000063450000}"/>
    <cellStyle name="20% - uthevingsfarge 5 3 2 2 3 4 2" xfId="17767" xr:uid="{00000000-0005-0000-0000-000064450000}"/>
    <cellStyle name="20% - uthevingsfarge 5 3 2 2 3 4 2 2" xfId="17768" xr:uid="{00000000-0005-0000-0000-000065450000}"/>
    <cellStyle name="20% - uthevingsfarge 5 3 2 2 3 4 3" xfId="17769" xr:uid="{00000000-0005-0000-0000-000066450000}"/>
    <cellStyle name="20% - uthevingsfarge 5 3 2 2 3 5" xfId="17770" xr:uid="{00000000-0005-0000-0000-000067450000}"/>
    <cellStyle name="20% - uthevingsfarge 5 3 2 2 3 5 2" xfId="17771" xr:uid="{00000000-0005-0000-0000-000068450000}"/>
    <cellStyle name="20% - uthevingsfarge 5 3 2 2 3 6" xfId="17772" xr:uid="{00000000-0005-0000-0000-000069450000}"/>
    <cellStyle name="20% - uthevingsfarge 5 3 2 2 3_3. Chng in credit spreads" xfId="17773" xr:uid="{00000000-0005-0000-0000-00006A450000}"/>
    <cellStyle name="20% - uthevingsfarge 5 3 2 2 4" xfId="17774" xr:uid="{00000000-0005-0000-0000-00006B450000}"/>
    <cellStyle name="20% - uthevingsfarge 5 3 2 2 4 2" xfId="17775" xr:uid="{00000000-0005-0000-0000-00006C450000}"/>
    <cellStyle name="20% - uthevingsfarge 5 3 2 2 4 2 2" xfId="17776" xr:uid="{00000000-0005-0000-0000-00006D450000}"/>
    <cellStyle name="20% - uthevingsfarge 5 3 2 2 4 2 2 2" xfId="17777" xr:uid="{00000000-0005-0000-0000-00006E450000}"/>
    <cellStyle name="20% - uthevingsfarge 5 3 2 2 4 2 2 2 2" xfId="17778" xr:uid="{00000000-0005-0000-0000-00006F450000}"/>
    <cellStyle name="20% - uthevingsfarge 5 3 2 2 4 2 2 3" xfId="17779" xr:uid="{00000000-0005-0000-0000-000070450000}"/>
    <cellStyle name="20% - uthevingsfarge 5 3 2 2 4 2 3" xfId="17780" xr:uid="{00000000-0005-0000-0000-000071450000}"/>
    <cellStyle name="20% - uthevingsfarge 5 3 2 2 4 2 3 2" xfId="17781" xr:uid="{00000000-0005-0000-0000-000072450000}"/>
    <cellStyle name="20% - uthevingsfarge 5 3 2 2 4 2 4" xfId="17782" xr:uid="{00000000-0005-0000-0000-000073450000}"/>
    <cellStyle name="20% - uthevingsfarge 5 3 2 2 4 3" xfId="17783" xr:uid="{00000000-0005-0000-0000-000074450000}"/>
    <cellStyle name="20% - uthevingsfarge 5 3 2 2 4 3 2" xfId="17784" xr:uid="{00000000-0005-0000-0000-000075450000}"/>
    <cellStyle name="20% - uthevingsfarge 5 3 2 2 4 3 2 2" xfId="17785" xr:uid="{00000000-0005-0000-0000-000076450000}"/>
    <cellStyle name="20% - uthevingsfarge 5 3 2 2 4 3 3" xfId="17786" xr:uid="{00000000-0005-0000-0000-000077450000}"/>
    <cellStyle name="20% - uthevingsfarge 5 3 2 2 4 4" xfId="17787" xr:uid="{00000000-0005-0000-0000-000078450000}"/>
    <cellStyle name="20% - uthevingsfarge 5 3 2 2 4 4 2" xfId="17788" xr:uid="{00000000-0005-0000-0000-000079450000}"/>
    <cellStyle name="20% - uthevingsfarge 5 3 2 2 4 5" xfId="17789" xr:uid="{00000000-0005-0000-0000-00007A450000}"/>
    <cellStyle name="20% - uthevingsfarge 5 3 2 2 4_Innskuddsdekning" xfId="17790" xr:uid="{00000000-0005-0000-0000-00007B450000}"/>
    <cellStyle name="20% - uthevingsfarge 5 3 2 2 5" xfId="17791" xr:uid="{00000000-0005-0000-0000-00007C450000}"/>
    <cellStyle name="20% - uthevingsfarge 5 3 2 2 5 2" xfId="17792" xr:uid="{00000000-0005-0000-0000-00007D450000}"/>
    <cellStyle name="20% - uthevingsfarge 5 3 2 2 5 2 2" xfId="17793" xr:uid="{00000000-0005-0000-0000-00007E450000}"/>
    <cellStyle name="20% - uthevingsfarge 5 3 2 2 5 2 2 2" xfId="17794" xr:uid="{00000000-0005-0000-0000-00007F450000}"/>
    <cellStyle name="20% - uthevingsfarge 5 3 2 2 5 2 3" xfId="17795" xr:uid="{00000000-0005-0000-0000-000080450000}"/>
    <cellStyle name="20% - uthevingsfarge 5 3 2 2 5 3" xfId="17796" xr:uid="{00000000-0005-0000-0000-000081450000}"/>
    <cellStyle name="20% - uthevingsfarge 5 3 2 2 5 3 2" xfId="17797" xr:uid="{00000000-0005-0000-0000-000082450000}"/>
    <cellStyle name="20% - uthevingsfarge 5 3 2 2 5 4" xfId="17798" xr:uid="{00000000-0005-0000-0000-000083450000}"/>
    <cellStyle name="20% - uthevingsfarge 5 3 2 2 6" xfId="17799" xr:uid="{00000000-0005-0000-0000-000084450000}"/>
    <cellStyle name="20% - uthevingsfarge 5 3 2 2 6 2" xfId="17800" xr:uid="{00000000-0005-0000-0000-000085450000}"/>
    <cellStyle name="20% - uthevingsfarge 5 3 2 2 6 2 2" xfId="17801" xr:uid="{00000000-0005-0000-0000-000086450000}"/>
    <cellStyle name="20% - uthevingsfarge 5 3 2 2 6 3" xfId="17802" xr:uid="{00000000-0005-0000-0000-000087450000}"/>
    <cellStyle name="20% - uthevingsfarge 5 3 2 2 7" xfId="17803" xr:uid="{00000000-0005-0000-0000-000088450000}"/>
    <cellStyle name="20% - uthevingsfarge 5 3 2 2 7 2" xfId="17804" xr:uid="{00000000-0005-0000-0000-000089450000}"/>
    <cellStyle name="20% - uthevingsfarge 5 3 2 2 8" xfId="17805" xr:uid="{00000000-0005-0000-0000-00008A450000}"/>
    <cellStyle name="20% - uthevingsfarge 5 3 2 2 9" xfId="17806" xr:uid="{00000000-0005-0000-0000-00008B450000}"/>
    <cellStyle name="20% - uthevingsfarge 5 3 2 2_3. Chng in credit spreads" xfId="17807" xr:uid="{00000000-0005-0000-0000-00008C450000}"/>
    <cellStyle name="20% - uthevingsfarge 5 3 2 3" xfId="17808" xr:uid="{00000000-0005-0000-0000-00008D450000}"/>
    <cellStyle name="20% - uthevingsfarge 5 3 2 3 2" xfId="17809" xr:uid="{00000000-0005-0000-0000-00008E450000}"/>
    <cellStyle name="20% - uthevingsfarge 5 3 2 3 2 2" xfId="17810" xr:uid="{00000000-0005-0000-0000-00008F450000}"/>
    <cellStyle name="20% - uthevingsfarge 5 3 2 3 2 2 2" xfId="17811" xr:uid="{00000000-0005-0000-0000-000090450000}"/>
    <cellStyle name="20% - uthevingsfarge 5 3 2 3 2 2 2 2" xfId="17812" xr:uid="{00000000-0005-0000-0000-000091450000}"/>
    <cellStyle name="20% - uthevingsfarge 5 3 2 3 2 2 2 2 2" xfId="17813" xr:uid="{00000000-0005-0000-0000-000092450000}"/>
    <cellStyle name="20% - uthevingsfarge 5 3 2 3 2 2 2 3" xfId="17814" xr:uid="{00000000-0005-0000-0000-000093450000}"/>
    <cellStyle name="20% - uthevingsfarge 5 3 2 3 2 2 3" xfId="17815" xr:uid="{00000000-0005-0000-0000-000094450000}"/>
    <cellStyle name="20% - uthevingsfarge 5 3 2 3 2 2 3 2" xfId="17816" xr:uid="{00000000-0005-0000-0000-000095450000}"/>
    <cellStyle name="20% - uthevingsfarge 5 3 2 3 2 2 4" xfId="17817" xr:uid="{00000000-0005-0000-0000-000096450000}"/>
    <cellStyle name="20% - uthevingsfarge 5 3 2 3 2 3" xfId="17818" xr:uid="{00000000-0005-0000-0000-000097450000}"/>
    <cellStyle name="20% - uthevingsfarge 5 3 2 3 2 3 2" xfId="17819" xr:uid="{00000000-0005-0000-0000-000098450000}"/>
    <cellStyle name="20% - uthevingsfarge 5 3 2 3 2 3 2 2" xfId="17820" xr:uid="{00000000-0005-0000-0000-000099450000}"/>
    <cellStyle name="20% - uthevingsfarge 5 3 2 3 2 3 3" xfId="17821" xr:uid="{00000000-0005-0000-0000-00009A450000}"/>
    <cellStyle name="20% - uthevingsfarge 5 3 2 3 2 4" xfId="17822" xr:uid="{00000000-0005-0000-0000-00009B450000}"/>
    <cellStyle name="20% - uthevingsfarge 5 3 2 3 2 4 2" xfId="17823" xr:uid="{00000000-0005-0000-0000-00009C450000}"/>
    <cellStyle name="20% - uthevingsfarge 5 3 2 3 2 5" xfId="17824" xr:uid="{00000000-0005-0000-0000-00009D450000}"/>
    <cellStyle name="20% - uthevingsfarge 5 3 2 3 2_Innskuddsdekning" xfId="17825" xr:uid="{00000000-0005-0000-0000-00009E450000}"/>
    <cellStyle name="20% - uthevingsfarge 5 3 2 3 3" xfId="17826" xr:uid="{00000000-0005-0000-0000-00009F450000}"/>
    <cellStyle name="20% - uthevingsfarge 5 3 2 3 3 2" xfId="17827" xr:uid="{00000000-0005-0000-0000-0000A0450000}"/>
    <cellStyle name="20% - uthevingsfarge 5 3 2 3 3 2 2" xfId="17828" xr:uid="{00000000-0005-0000-0000-0000A1450000}"/>
    <cellStyle name="20% - uthevingsfarge 5 3 2 3 3 2 2 2" xfId="17829" xr:uid="{00000000-0005-0000-0000-0000A2450000}"/>
    <cellStyle name="20% - uthevingsfarge 5 3 2 3 3 2 3" xfId="17830" xr:uid="{00000000-0005-0000-0000-0000A3450000}"/>
    <cellStyle name="20% - uthevingsfarge 5 3 2 3 3 3" xfId="17831" xr:uid="{00000000-0005-0000-0000-0000A4450000}"/>
    <cellStyle name="20% - uthevingsfarge 5 3 2 3 3 3 2" xfId="17832" xr:uid="{00000000-0005-0000-0000-0000A5450000}"/>
    <cellStyle name="20% - uthevingsfarge 5 3 2 3 3 4" xfId="17833" xr:uid="{00000000-0005-0000-0000-0000A6450000}"/>
    <cellStyle name="20% - uthevingsfarge 5 3 2 3 4" xfId="17834" xr:uid="{00000000-0005-0000-0000-0000A7450000}"/>
    <cellStyle name="20% - uthevingsfarge 5 3 2 3 4 2" xfId="17835" xr:uid="{00000000-0005-0000-0000-0000A8450000}"/>
    <cellStyle name="20% - uthevingsfarge 5 3 2 3 4 2 2" xfId="17836" xr:uid="{00000000-0005-0000-0000-0000A9450000}"/>
    <cellStyle name="20% - uthevingsfarge 5 3 2 3 4 3" xfId="17837" xr:uid="{00000000-0005-0000-0000-0000AA450000}"/>
    <cellStyle name="20% - uthevingsfarge 5 3 2 3 5" xfId="17838" xr:uid="{00000000-0005-0000-0000-0000AB450000}"/>
    <cellStyle name="20% - uthevingsfarge 5 3 2 3 5 2" xfId="17839" xr:uid="{00000000-0005-0000-0000-0000AC450000}"/>
    <cellStyle name="20% - uthevingsfarge 5 3 2 3 6" xfId="17840" xr:uid="{00000000-0005-0000-0000-0000AD450000}"/>
    <cellStyle name="20% - uthevingsfarge 5 3 2 3_3. Chng in credit spreads" xfId="17841" xr:uid="{00000000-0005-0000-0000-0000AE450000}"/>
    <cellStyle name="20% - uthevingsfarge 5 3 2 4" xfId="17842" xr:uid="{00000000-0005-0000-0000-0000AF450000}"/>
    <cellStyle name="20% - uthevingsfarge 5 3 2 4 2" xfId="17843" xr:uid="{00000000-0005-0000-0000-0000B0450000}"/>
    <cellStyle name="20% - uthevingsfarge 5 3 2 4 2 2" xfId="17844" xr:uid="{00000000-0005-0000-0000-0000B1450000}"/>
    <cellStyle name="20% - uthevingsfarge 5 3 2 4 2 2 2" xfId="17845" xr:uid="{00000000-0005-0000-0000-0000B2450000}"/>
    <cellStyle name="20% - uthevingsfarge 5 3 2 4 2 2 2 2" xfId="17846" xr:uid="{00000000-0005-0000-0000-0000B3450000}"/>
    <cellStyle name="20% - uthevingsfarge 5 3 2 4 2 2 2 2 2" xfId="17847" xr:uid="{00000000-0005-0000-0000-0000B4450000}"/>
    <cellStyle name="20% - uthevingsfarge 5 3 2 4 2 2 2 3" xfId="17848" xr:uid="{00000000-0005-0000-0000-0000B5450000}"/>
    <cellStyle name="20% - uthevingsfarge 5 3 2 4 2 2 3" xfId="17849" xr:uid="{00000000-0005-0000-0000-0000B6450000}"/>
    <cellStyle name="20% - uthevingsfarge 5 3 2 4 2 2 3 2" xfId="17850" xr:uid="{00000000-0005-0000-0000-0000B7450000}"/>
    <cellStyle name="20% - uthevingsfarge 5 3 2 4 2 2 4" xfId="17851" xr:uid="{00000000-0005-0000-0000-0000B8450000}"/>
    <cellStyle name="20% - uthevingsfarge 5 3 2 4 2 3" xfId="17852" xr:uid="{00000000-0005-0000-0000-0000B9450000}"/>
    <cellStyle name="20% - uthevingsfarge 5 3 2 4 2 3 2" xfId="17853" xr:uid="{00000000-0005-0000-0000-0000BA450000}"/>
    <cellStyle name="20% - uthevingsfarge 5 3 2 4 2 3 2 2" xfId="17854" xr:uid="{00000000-0005-0000-0000-0000BB450000}"/>
    <cellStyle name="20% - uthevingsfarge 5 3 2 4 2 3 3" xfId="17855" xr:uid="{00000000-0005-0000-0000-0000BC450000}"/>
    <cellStyle name="20% - uthevingsfarge 5 3 2 4 2 4" xfId="17856" xr:uid="{00000000-0005-0000-0000-0000BD450000}"/>
    <cellStyle name="20% - uthevingsfarge 5 3 2 4 2 4 2" xfId="17857" xr:uid="{00000000-0005-0000-0000-0000BE450000}"/>
    <cellStyle name="20% - uthevingsfarge 5 3 2 4 2 5" xfId="17858" xr:uid="{00000000-0005-0000-0000-0000BF450000}"/>
    <cellStyle name="20% - uthevingsfarge 5 3 2 4 2_Innskuddsdekning" xfId="17859" xr:uid="{00000000-0005-0000-0000-0000C0450000}"/>
    <cellStyle name="20% - uthevingsfarge 5 3 2 4 3" xfId="17860" xr:uid="{00000000-0005-0000-0000-0000C1450000}"/>
    <cellStyle name="20% - uthevingsfarge 5 3 2 4 3 2" xfId="17861" xr:uid="{00000000-0005-0000-0000-0000C2450000}"/>
    <cellStyle name="20% - uthevingsfarge 5 3 2 4 3 2 2" xfId="17862" xr:uid="{00000000-0005-0000-0000-0000C3450000}"/>
    <cellStyle name="20% - uthevingsfarge 5 3 2 4 3 2 2 2" xfId="17863" xr:uid="{00000000-0005-0000-0000-0000C4450000}"/>
    <cellStyle name="20% - uthevingsfarge 5 3 2 4 3 2 3" xfId="17864" xr:uid="{00000000-0005-0000-0000-0000C5450000}"/>
    <cellStyle name="20% - uthevingsfarge 5 3 2 4 3 3" xfId="17865" xr:uid="{00000000-0005-0000-0000-0000C6450000}"/>
    <cellStyle name="20% - uthevingsfarge 5 3 2 4 3 3 2" xfId="17866" xr:uid="{00000000-0005-0000-0000-0000C7450000}"/>
    <cellStyle name="20% - uthevingsfarge 5 3 2 4 3 4" xfId="17867" xr:uid="{00000000-0005-0000-0000-0000C8450000}"/>
    <cellStyle name="20% - uthevingsfarge 5 3 2 4 4" xfId="17868" xr:uid="{00000000-0005-0000-0000-0000C9450000}"/>
    <cellStyle name="20% - uthevingsfarge 5 3 2 4 4 2" xfId="17869" xr:uid="{00000000-0005-0000-0000-0000CA450000}"/>
    <cellStyle name="20% - uthevingsfarge 5 3 2 4 4 2 2" xfId="17870" xr:uid="{00000000-0005-0000-0000-0000CB450000}"/>
    <cellStyle name="20% - uthevingsfarge 5 3 2 4 4 3" xfId="17871" xr:uid="{00000000-0005-0000-0000-0000CC450000}"/>
    <cellStyle name="20% - uthevingsfarge 5 3 2 4 5" xfId="17872" xr:uid="{00000000-0005-0000-0000-0000CD450000}"/>
    <cellStyle name="20% - uthevingsfarge 5 3 2 4 5 2" xfId="17873" xr:uid="{00000000-0005-0000-0000-0000CE450000}"/>
    <cellStyle name="20% - uthevingsfarge 5 3 2 4 6" xfId="17874" xr:uid="{00000000-0005-0000-0000-0000CF450000}"/>
    <cellStyle name="20% - uthevingsfarge 5 3 2 4_3. Chng in credit spreads" xfId="17875" xr:uid="{00000000-0005-0000-0000-0000D0450000}"/>
    <cellStyle name="20% - uthevingsfarge 5 3 2 5" xfId="17876" xr:uid="{00000000-0005-0000-0000-0000D1450000}"/>
    <cellStyle name="20% - uthevingsfarge 5 3 2 5 2" xfId="17877" xr:uid="{00000000-0005-0000-0000-0000D2450000}"/>
    <cellStyle name="20% - uthevingsfarge 5 3 2 5 2 2" xfId="17878" xr:uid="{00000000-0005-0000-0000-0000D3450000}"/>
    <cellStyle name="20% - uthevingsfarge 5 3 2 5 2 2 2" xfId="17879" xr:uid="{00000000-0005-0000-0000-0000D4450000}"/>
    <cellStyle name="20% - uthevingsfarge 5 3 2 5 2 2 2 2" xfId="17880" xr:uid="{00000000-0005-0000-0000-0000D5450000}"/>
    <cellStyle name="20% - uthevingsfarge 5 3 2 5 2 2 3" xfId="17881" xr:uid="{00000000-0005-0000-0000-0000D6450000}"/>
    <cellStyle name="20% - uthevingsfarge 5 3 2 5 2 3" xfId="17882" xr:uid="{00000000-0005-0000-0000-0000D7450000}"/>
    <cellStyle name="20% - uthevingsfarge 5 3 2 5 2 3 2" xfId="17883" xr:uid="{00000000-0005-0000-0000-0000D8450000}"/>
    <cellStyle name="20% - uthevingsfarge 5 3 2 5 2 4" xfId="17884" xr:uid="{00000000-0005-0000-0000-0000D9450000}"/>
    <cellStyle name="20% - uthevingsfarge 5 3 2 5 3" xfId="17885" xr:uid="{00000000-0005-0000-0000-0000DA450000}"/>
    <cellStyle name="20% - uthevingsfarge 5 3 2 5 3 2" xfId="17886" xr:uid="{00000000-0005-0000-0000-0000DB450000}"/>
    <cellStyle name="20% - uthevingsfarge 5 3 2 5 3 2 2" xfId="17887" xr:uid="{00000000-0005-0000-0000-0000DC450000}"/>
    <cellStyle name="20% - uthevingsfarge 5 3 2 5 3 3" xfId="17888" xr:uid="{00000000-0005-0000-0000-0000DD450000}"/>
    <cellStyle name="20% - uthevingsfarge 5 3 2 5 4" xfId="17889" xr:uid="{00000000-0005-0000-0000-0000DE450000}"/>
    <cellStyle name="20% - uthevingsfarge 5 3 2 5 4 2" xfId="17890" xr:uid="{00000000-0005-0000-0000-0000DF450000}"/>
    <cellStyle name="20% - uthevingsfarge 5 3 2 5 5" xfId="17891" xr:uid="{00000000-0005-0000-0000-0000E0450000}"/>
    <cellStyle name="20% - uthevingsfarge 5 3 2 5_Innskuddsdekning" xfId="17892" xr:uid="{00000000-0005-0000-0000-0000E1450000}"/>
    <cellStyle name="20% - uthevingsfarge 5 3 2 6" xfId="17893" xr:uid="{00000000-0005-0000-0000-0000E2450000}"/>
    <cellStyle name="20% - uthevingsfarge 5 3 2 6 2" xfId="17894" xr:uid="{00000000-0005-0000-0000-0000E3450000}"/>
    <cellStyle name="20% - uthevingsfarge 5 3 2 6 2 2" xfId="17895" xr:uid="{00000000-0005-0000-0000-0000E4450000}"/>
    <cellStyle name="20% - uthevingsfarge 5 3 2 6 2 2 2" xfId="17896" xr:uid="{00000000-0005-0000-0000-0000E5450000}"/>
    <cellStyle name="20% - uthevingsfarge 5 3 2 6 2 3" xfId="17897" xr:uid="{00000000-0005-0000-0000-0000E6450000}"/>
    <cellStyle name="20% - uthevingsfarge 5 3 2 6 3" xfId="17898" xr:uid="{00000000-0005-0000-0000-0000E7450000}"/>
    <cellStyle name="20% - uthevingsfarge 5 3 2 6 3 2" xfId="17899" xr:uid="{00000000-0005-0000-0000-0000E8450000}"/>
    <cellStyle name="20% - uthevingsfarge 5 3 2 6 4" xfId="17900" xr:uid="{00000000-0005-0000-0000-0000E9450000}"/>
    <cellStyle name="20% - uthevingsfarge 5 3 2 7" xfId="17901" xr:uid="{00000000-0005-0000-0000-0000EA450000}"/>
    <cellStyle name="20% - uthevingsfarge 5 3 2 7 2" xfId="17902" xr:uid="{00000000-0005-0000-0000-0000EB450000}"/>
    <cellStyle name="20% - uthevingsfarge 5 3 2 7 2 2" xfId="17903" xr:uid="{00000000-0005-0000-0000-0000EC450000}"/>
    <cellStyle name="20% - uthevingsfarge 5 3 2 7 3" xfId="17904" xr:uid="{00000000-0005-0000-0000-0000ED450000}"/>
    <cellStyle name="20% - uthevingsfarge 5 3 2 8" xfId="17905" xr:uid="{00000000-0005-0000-0000-0000EE450000}"/>
    <cellStyle name="20% - uthevingsfarge 5 3 2 8 2" xfId="17906" xr:uid="{00000000-0005-0000-0000-0000EF450000}"/>
    <cellStyle name="20% - uthevingsfarge 5 3 2 9" xfId="17907" xr:uid="{00000000-0005-0000-0000-0000F0450000}"/>
    <cellStyle name="20% - uthevingsfarge 5 3 2_3. Chng in credit spreads" xfId="17908" xr:uid="{00000000-0005-0000-0000-0000F1450000}"/>
    <cellStyle name="20% - uthevingsfarge 5 3 3" xfId="17909" xr:uid="{00000000-0005-0000-0000-0000F2450000}"/>
    <cellStyle name="20% - uthevingsfarge 5 3 3 10" xfId="17910" xr:uid="{00000000-0005-0000-0000-0000F3450000}"/>
    <cellStyle name="20% - uthevingsfarge 5 3 3 11" xfId="17911" xr:uid="{00000000-0005-0000-0000-0000F4450000}"/>
    <cellStyle name="20% - uthevingsfarge 5 3 3 2" xfId="17912" xr:uid="{00000000-0005-0000-0000-0000F5450000}"/>
    <cellStyle name="20% - uthevingsfarge 5 3 3 2 2" xfId="17913" xr:uid="{00000000-0005-0000-0000-0000F6450000}"/>
    <cellStyle name="20% - uthevingsfarge 5 3 3 2 2 2" xfId="17914" xr:uid="{00000000-0005-0000-0000-0000F7450000}"/>
    <cellStyle name="20% - uthevingsfarge 5 3 3 2 2 2 2" xfId="17915" xr:uid="{00000000-0005-0000-0000-0000F8450000}"/>
    <cellStyle name="20% - uthevingsfarge 5 3 3 2 2 2 2 2" xfId="17916" xr:uid="{00000000-0005-0000-0000-0000F9450000}"/>
    <cellStyle name="20% - uthevingsfarge 5 3 3 2 2 2 2 2 2" xfId="17917" xr:uid="{00000000-0005-0000-0000-0000FA450000}"/>
    <cellStyle name="20% - uthevingsfarge 5 3 3 2 2 2 2 2 2 2" xfId="17918" xr:uid="{00000000-0005-0000-0000-0000FB450000}"/>
    <cellStyle name="20% - uthevingsfarge 5 3 3 2 2 2 2 2 3" xfId="17919" xr:uid="{00000000-0005-0000-0000-0000FC450000}"/>
    <cellStyle name="20% - uthevingsfarge 5 3 3 2 2 2 2 3" xfId="17920" xr:uid="{00000000-0005-0000-0000-0000FD450000}"/>
    <cellStyle name="20% - uthevingsfarge 5 3 3 2 2 2 2 3 2" xfId="17921" xr:uid="{00000000-0005-0000-0000-0000FE450000}"/>
    <cellStyle name="20% - uthevingsfarge 5 3 3 2 2 2 2 4" xfId="17922" xr:uid="{00000000-0005-0000-0000-0000FF450000}"/>
    <cellStyle name="20% - uthevingsfarge 5 3 3 2 2 2 3" xfId="17923" xr:uid="{00000000-0005-0000-0000-000000460000}"/>
    <cellStyle name="20% - uthevingsfarge 5 3 3 2 2 2 3 2" xfId="17924" xr:uid="{00000000-0005-0000-0000-000001460000}"/>
    <cellStyle name="20% - uthevingsfarge 5 3 3 2 2 2 3 2 2" xfId="17925" xr:uid="{00000000-0005-0000-0000-000002460000}"/>
    <cellStyle name="20% - uthevingsfarge 5 3 3 2 2 2 3 3" xfId="17926" xr:uid="{00000000-0005-0000-0000-000003460000}"/>
    <cellStyle name="20% - uthevingsfarge 5 3 3 2 2 2 4" xfId="17927" xr:uid="{00000000-0005-0000-0000-000004460000}"/>
    <cellStyle name="20% - uthevingsfarge 5 3 3 2 2 2 4 2" xfId="17928" xr:uid="{00000000-0005-0000-0000-000005460000}"/>
    <cellStyle name="20% - uthevingsfarge 5 3 3 2 2 2 5" xfId="17929" xr:uid="{00000000-0005-0000-0000-000006460000}"/>
    <cellStyle name="20% - uthevingsfarge 5 3 3 2 2 2_Innskuddsdekning" xfId="17930" xr:uid="{00000000-0005-0000-0000-000007460000}"/>
    <cellStyle name="20% - uthevingsfarge 5 3 3 2 2 3" xfId="17931" xr:uid="{00000000-0005-0000-0000-000008460000}"/>
    <cellStyle name="20% - uthevingsfarge 5 3 3 2 2 3 2" xfId="17932" xr:uid="{00000000-0005-0000-0000-000009460000}"/>
    <cellStyle name="20% - uthevingsfarge 5 3 3 2 2 3 2 2" xfId="17933" xr:uid="{00000000-0005-0000-0000-00000A460000}"/>
    <cellStyle name="20% - uthevingsfarge 5 3 3 2 2 3 2 2 2" xfId="17934" xr:uid="{00000000-0005-0000-0000-00000B460000}"/>
    <cellStyle name="20% - uthevingsfarge 5 3 3 2 2 3 2 3" xfId="17935" xr:uid="{00000000-0005-0000-0000-00000C460000}"/>
    <cellStyle name="20% - uthevingsfarge 5 3 3 2 2 3 3" xfId="17936" xr:uid="{00000000-0005-0000-0000-00000D460000}"/>
    <cellStyle name="20% - uthevingsfarge 5 3 3 2 2 3 3 2" xfId="17937" xr:uid="{00000000-0005-0000-0000-00000E460000}"/>
    <cellStyle name="20% - uthevingsfarge 5 3 3 2 2 3 4" xfId="17938" xr:uid="{00000000-0005-0000-0000-00000F460000}"/>
    <cellStyle name="20% - uthevingsfarge 5 3 3 2 2 4" xfId="17939" xr:uid="{00000000-0005-0000-0000-000010460000}"/>
    <cellStyle name="20% - uthevingsfarge 5 3 3 2 2 4 2" xfId="17940" xr:uid="{00000000-0005-0000-0000-000011460000}"/>
    <cellStyle name="20% - uthevingsfarge 5 3 3 2 2 4 2 2" xfId="17941" xr:uid="{00000000-0005-0000-0000-000012460000}"/>
    <cellStyle name="20% - uthevingsfarge 5 3 3 2 2 4 3" xfId="17942" xr:uid="{00000000-0005-0000-0000-000013460000}"/>
    <cellStyle name="20% - uthevingsfarge 5 3 3 2 2 5" xfId="17943" xr:uid="{00000000-0005-0000-0000-000014460000}"/>
    <cellStyle name="20% - uthevingsfarge 5 3 3 2 2 5 2" xfId="17944" xr:uid="{00000000-0005-0000-0000-000015460000}"/>
    <cellStyle name="20% - uthevingsfarge 5 3 3 2 2 6" xfId="17945" xr:uid="{00000000-0005-0000-0000-000016460000}"/>
    <cellStyle name="20% - uthevingsfarge 5 3 3 2 2_3. Chng in credit spreads" xfId="17946" xr:uid="{00000000-0005-0000-0000-000017460000}"/>
    <cellStyle name="20% - uthevingsfarge 5 3 3 2 3" xfId="17947" xr:uid="{00000000-0005-0000-0000-000018460000}"/>
    <cellStyle name="20% - uthevingsfarge 5 3 3 2 3 2" xfId="17948" xr:uid="{00000000-0005-0000-0000-000019460000}"/>
    <cellStyle name="20% - uthevingsfarge 5 3 3 2 3 2 2" xfId="17949" xr:uid="{00000000-0005-0000-0000-00001A460000}"/>
    <cellStyle name="20% - uthevingsfarge 5 3 3 2 3 2 2 2" xfId="17950" xr:uid="{00000000-0005-0000-0000-00001B460000}"/>
    <cellStyle name="20% - uthevingsfarge 5 3 3 2 3 2 2 2 2" xfId="17951" xr:uid="{00000000-0005-0000-0000-00001C460000}"/>
    <cellStyle name="20% - uthevingsfarge 5 3 3 2 3 2 2 2 2 2" xfId="17952" xr:uid="{00000000-0005-0000-0000-00001D460000}"/>
    <cellStyle name="20% - uthevingsfarge 5 3 3 2 3 2 2 2 3" xfId="17953" xr:uid="{00000000-0005-0000-0000-00001E460000}"/>
    <cellStyle name="20% - uthevingsfarge 5 3 3 2 3 2 2 3" xfId="17954" xr:uid="{00000000-0005-0000-0000-00001F460000}"/>
    <cellStyle name="20% - uthevingsfarge 5 3 3 2 3 2 2 3 2" xfId="17955" xr:uid="{00000000-0005-0000-0000-000020460000}"/>
    <cellStyle name="20% - uthevingsfarge 5 3 3 2 3 2 2 4" xfId="17956" xr:uid="{00000000-0005-0000-0000-000021460000}"/>
    <cellStyle name="20% - uthevingsfarge 5 3 3 2 3 2 3" xfId="17957" xr:uid="{00000000-0005-0000-0000-000022460000}"/>
    <cellStyle name="20% - uthevingsfarge 5 3 3 2 3 2 3 2" xfId="17958" xr:uid="{00000000-0005-0000-0000-000023460000}"/>
    <cellStyle name="20% - uthevingsfarge 5 3 3 2 3 2 3 2 2" xfId="17959" xr:uid="{00000000-0005-0000-0000-000024460000}"/>
    <cellStyle name="20% - uthevingsfarge 5 3 3 2 3 2 3 3" xfId="17960" xr:uid="{00000000-0005-0000-0000-000025460000}"/>
    <cellStyle name="20% - uthevingsfarge 5 3 3 2 3 2 4" xfId="17961" xr:uid="{00000000-0005-0000-0000-000026460000}"/>
    <cellStyle name="20% - uthevingsfarge 5 3 3 2 3 2 4 2" xfId="17962" xr:uid="{00000000-0005-0000-0000-000027460000}"/>
    <cellStyle name="20% - uthevingsfarge 5 3 3 2 3 2 5" xfId="17963" xr:uid="{00000000-0005-0000-0000-000028460000}"/>
    <cellStyle name="20% - uthevingsfarge 5 3 3 2 3 2_Innskuddsdekning" xfId="17964" xr:uid="{00000000-0005-0000-0000-000029460000}"/>
    <cellStyle name="20% - uthevingsfarge 5 3 3 2 3 3" xfId="17965" xr:uid="{00000000-0005-0000-0000-00002A460000}"/>
    <cellStyle name="20% - uthevingsfarge 5 3 3 2 3 3 2" xfId="17966" xr:uid="{00000000-0005-0000-0000-00002B460000}"/>
    <cellStyle name="20% - uthevingsfarge 5 3 3 2 3 3 2 2" xfId="17967" xr:uid="{00000000-0005-0000-0000-00002C460000}"/>
    <cellStyle name="20% - uthevingsfarge 5 3 3 2 3 3 2 2 2" xfId="17968" xr:uid="{00000000-0005-0000-0000-00002D460000}"/>
    <cellStyle name="20% - uthevingsfarge 5 3 3 2 3 3 2 3" xfId="17969" xr:uid="{00000000-0005-0000-0000-00002E460000}"/>
    <cellStyle name="20% - uthevingsfarge 5 3 3 2 3 3 3" xfId="17970" xr:uid="{00000000-0005-0000-0000-00002F460000}"/>
    <cellStyle name="20% - uthevingsfarge 5 3 3 2 3 3 3 2" xfId="17971" xr:uid="{00000000-0005-0000-0000-000030460000}"/>
    <cellStyle name="20% - uthevingsfarge 5 3 3 2 3 3 4" xfId="17972" xr:uid="{00000000-0005-0000-0000-000031460000}"/>
    <cellStyle name="20% - uthevingsfarge 5 3 3 2 3 4" xfId="17973" xr:uid="{00000000-0005-0000-0000-000032460000}"/>
    <cellStyle name="20% - uthevingsfarge 5 3 3 2 3 4 2" xfId="17974" xr:uid="{00000000-0005-0000-0000-000033460000}"/>
    <cellStyle name="20% - uthevingsfarge 5 3 3 2 3 4 2 2" xfId="17975" xr:uid="{00000000-0005-0000-0000-000034460000}"/>
    <cellStyle name="20% - uthevingsfarge 5 3 3 2 3 4 3" xfId="17976" xr:uid="{00000000-0005-0000-0000-000035460000}"/>
    <cellStyle name="20% - uthevingsfarge 5 3 3 2 3 5" xfId="17977" xr:uid="{00000000-0005-0000-0000-000036460000}"/>
    <cellStyle name="20% - uthevingsfarge 5 3 3 2 3 5 2" xfId="17978" xr:uid="{00000000-0005-0000-0000-000037460000}"/>
    <cellStyle name="20% - uthevingsfarge 5 3 3 2 3 6" xfId="17979" xr:uid="{00000000-0005-0000-0000-000038460000}"/>
    <cellStyle name="20% - uthevingsfarge 5 3 3 2 3_3. Chng in credit spreads" xfId="17980" xr:uid="{00000000-0005-0000-0000-000039460000}"/>
    <cellStyle name="20% - uthevingsfarge 5 3 3 2 4" xfId="17981" xr:uid="{00000000-0005-0000-0000-00003A460000}"/>
    <cellStyle name="20% - uthevingsfarge 5 3 3 2 4 2" xfId="17982" xr:uid="{00000000-0005-0000-0000-00003B460000}"/>
    <cellStyle name="20% - uthevingsfarge 5 3 3 2 4 2 2" xfId="17983" xr:uid="{00000000-0005-0000-0000-00003C460000}"/>
    <cellStyle name="20% - uthevingsfarge 5 3 3 2 4 2 2 2" xfId="17984" xr:uid="{00000000-0005-0000-0000-00003D460000}"/>
    <cellStyle name="20% - uthevingsfarge 5 3 3 2 4 2 2 2 2" xfId="17985" xr:uid="{00000000-0005-0000-0000-00003E460000}"/>
    <cellStyle name="20% - uthevingsfarge 5 3 3 2 4 2 2 3" xfId="17986" xr:uid="{00000000-0005-0000-0000-00003F460000}"/>
    <cellStyle name="20% - uthevingsfarge 5 3 3 2 4 2 3" xfId="17987" xr:uid="{00000000-0005-0000-0000-000040460000}"/>
    <cellStyle name="20% - uthevingsfarge 5 3 3 2 4 2 3 2" xfId="17988" xr:uid="{00000000-0005-0000-0000-000041460000}"/>
    <cellStyle name="20% - uthevingsfarge 5 3 3 2 4 2 4" xfId="17989" xr:uid="{00000000-0005-0000-0000-000042460000}"/>
    <cellStyle name="20% - uthevingsfarge 5 3 3 2 4 3" xfId="17990" xr:uid="{00000000-0005-0000-0000-000043460000}"/>
    <cellStyle name="20% - uthevingsfarge 5 3 3 2 4 3 2" xfId="17991" xr:uid="{00000000-0005-0000-0000-000044460000}"/>
    <cellStyle name="20% - uthevingsfarge 5 3 3 2 4 3 2 2" xfId="17992" xr:uid="{00000000-0005-0000-0000-000045460000}"/>
    <cellStyle name="20% - uthevingsfarge 5 3 3 2 4 3 3" xfId="17993" xr:uid="{00000000-0005-0000-0000-000046460000}"/>
    <cellStyle name="20% - uthevingsfarge 5 3 3 2 4 4" xfId="17994" xr:uid="{00000000-0005-0000-0000-000047460000}"/>
    <cellStyle name="20% - uthevingsfarge 5 3 3 2 4 4 2" xfId="17995" xr:uid="{00000000-0005-0000-0000-000048460000}"/>
    <cellStyle name="20% - uthevingsfarge 5 3 3 2 4 5" xfId="17996" xr:uid="{00000000-0005-0000-0000-000049460000}"/>
    <cellStyle name="20% - uthevingsfarge 5 3 3 2 4_Innskuddsdekning" xfId="17997" xr:uid="{00000000-0005-0000-0000-00004A460000}"/>
    <cellStyle name="20% - uthevingsfarge 5 3 3 2 5" xfId="17998" xr:uid="{00000000-0005-0000-0000-00004B460000}"/>
    <cellStyle name="20% - uthevingsfarge 5 3 3 2 5 2" xfId="17999" xr:uid="{00000000-0005-0000-0000-00004C460000}"/>
    <cellStyle name="20% - uthevingsfarge 5 3 3 2 5 2 2" xfId="18000" xr:uid="{00000000-0005-0000-0000-00004D460000}"/>
    <cellStyle name="20% - uthevingsfarge 5 3 3 2 5 2 2 2" xfId="18001" xr:uid="{00000000-0005-0000-0000-00004E460000}"/>
    <cellStyle name="20% - uthevingsfarge 5 3 3 2 5 2 3" xfId="18002" xr:uid="{00000000-0005-0000-0000-00004F460000}"/>
    <cellStyle name="20% - uthevingsfarge 5 3 3 2 5 3" xfId="18003" xr:uid="{00000000-0005-0000-0000-000050460000}"/>
    <cellStyle name="20% - uthevingsfarge 5 3 3 2 5 3 2" xfId="18004" xr:uid="{00000000-0005-0000-0000-000051460000}"/>
    <cellStyle name="20% - uthevingsfarge 5 3 3 2 5 4" xfId="18005" xr:uid="{00000000-0005-0000-0000-000052460000}"/>
    <cellStyle name="20% - uthevingsfarge 5 3 3 2 6" xfId="18006" xr:uid="{00000000-0005-0000-0000-000053460000}"/>
    <cellStyle name="20% - uthevingsfarge 5 3 3 2 6 2" xfId="18007" xr:uid="{00000000-0005-0000-0000-000054460000}"/>
    <cellStyle name="20% - uthevingsfarge 5 3 3 2 6 2 2" xfId="18008" xr:uid="{00000000-0005-0000-0000-000055460000}"/>
    <cellStyle name="20% - uthevingsfarge 5 3 3 2 6 3" xfId="18009" xr:uid="{00000000-0005-0000-0000-000056460000}"/>
    <cellStyle name="20% - uthevingsfarge 5 3 3 2 7" xfId="18010" xr:uid="{00000000-0005-0000-0000-000057460000}"/>
    <cellStyle name="20% - uthevingsfarge 5 3 3 2 7 2" xfId="18011" xr:uid="{00000000-0005-0000-0000-000058460000}"/>
    <cellStyle name="20% - uthevingsfarge 5 3 3 2 8" xfId="18012" xr:uid="{00000000-0005-0000-0000-000059460000}"/>
    <cellStyle name="20% - uthevingsfarge 5 3 3 2_3. Chng in credit spreads" xfId="18013" xr:uid="{00000000-0005-0000-0000-00005A460000}"/>
    <cellStyle name="20% - uthevingsfarge 5 3 3 3" xfId="18014" xr:uid="{00000000-0005-0000-0000-00005B460000}"/>
    <cellStyle name="20% - uthevingsfarge 5 3 3 3 2" xfId="18015" xr:uid="{00000000-0005-0000-0000-00005C460000}"/>
    <cellStyle name="20% - uthevingsfarge 5 3 3 3 2 2" xfId="18016" xr:uid="{00000000-0005-0000-0000-00005D460000}"/>
    <cellStyle name="20% - uthevingsfarge 5 3 3 3 2 2 2" xfId="18017" xr:uid="{00000000-0005-0000-0000-00005E460000}"/>
    <cellStyle name="20% - uthevingsfarge 5 3 3 3 2 2 2 2" xfId="18018" xr:uid="{00000000-0005-0000-0000-00005F460000}"/>
    <cellStyle name="20% - uthevingsfarge 5 3 3 3 2 2 2 2 2" xfId="18019" xr:uid="{00000000-0005-0000-0000-000060460000}"/>
    <cellStyle name="20% - uthevingsfarge 5 3 3 3 2 2 2 3" xfId="18020" xr:uid="{00000000-0005-0000-0000-000061460000}"/>
    <cellStyle name="20% - uthevingsfarge 5 3 3 3 2 2 3" xfId="18021" xr:uid="{00000000-0005-0000-0000-000062460000}"/>
    <cellStyle name="20% - uthevingsfarge 5 3 3 3 2 2 3 2" xfId="18022" xr:uid="{00000000-0005-0000-0000-000063460000}"/>
    <cellStyle name="20% - uthevingsfarge 5 3 3 3 2 2 4" xfId="18023" xr:uid="{00000000-0005-0000-0000-000064460000}"/>
    <cellStyle name="20% - uthevingsfarge 5 3 3 3 2 3" xfId="18024" xr:uid="{00000000-0005-0000-0000-000065460000}"/>
    <cellStyle name="20% - uthevingsfarge 5 3 3 3 2 3 2" xfId="18025" xr:uid="{00000000-0005-0000-0000-000066460000}"/>
    <cellStyle name="20% - uthevingsfarge 5 3 3 3 2 3 2 2" xfId="18026" xr:uid="{00000000-0005-0000-0000-000067460000}"/>
    <cellStyle name="20% - uthevingsfarge 5 3 3 3 2 3 3" xfId="18027" xr:uid="{00000000-0005-0000-0000-000068460000}"/>
    <cellStyle name="20% - uthevingsfarge 5 3 3 3 2 4" xfId="18028" xr:uid="{00000000-0005-0000-0000-000069460000}"/>
    <cellStyle name="20% - uthevingsfarge 5 3 3 3 2 4 2" xfId="18029" xr:uid="{00000000-0005-0000-0000-00006A460000}"/>
    <cellStyle name="20% - uthevingsfarge 5 3 3 3 2 5" xfId="18030" xr:uid="{00000000-0005-0000-0000-00006B460000}"/>
    <cellStyle name="20% - uthevingsfarge 5 3 3 3 2_Innskuddsdekning" xfId="18031" xr:uid="{00000000-0005-0000-0000-00006C460000}"/>
    <cellStyle name="20% - uthevingsfarge 5 3 3 3 3" xfId="18032" xr:uid="{00000000-0005-0000-0000-00006D460000}"/>
    <cellStyle name="20% - uthevingsfarge 5 3 3 3 3 2" xfId="18033" xr:uid="{00000000-0005-0000-0000-00006E460000}"/>
    <cellStyle name="20% - uthevingsfarge 5 3 3 3 3 2 2" xfId="18034" xr:uid="{00000000-0005-0000-0000-00006F460000}"/>
    <cellStyle name="20% - uthevingsfarge 5 3 3 3 3 2 2 2" xfId="18035" xr:uid="{00000000-0005-0000-0000-000070460000}"/>
    <cellStyle name="20% - uthevingsfarge 5 3 3 3 3 2 3" xfId="18036" xr:uid="{00000000-0005-0000-0000-000071460000}"/>
    <cellStyle name="20% - uthevingsfarge 5 3 3 3 3 3" xfId="18037" xr:uid="{00000000-0005-0000-0000-000072460000}"/>
    <cellStyle name="20% - uthevingsfarge 5 3 3 3 3 3 2" xfId="18038" xr:uid="{00000000-0005-0000-0000-000073460000}"/>
    <cellStyle name="20% - uthevingsfarge 5 3 3 3 3 4" xfId="18039" xr:uid="{00000000-0005-0000-0000-000074460000}"/>
    <cellStyle name="20% - uthevingsfarge 5 3 3 3 4" xfId="18040" xr:uid="{00000000-0005-0000-0000-000075460000}"/>
    <cellStyle name="20% - uthevingsfarge 5 3 3 3 4 2" xfId="18041" xr:uid="{00000000-0005-0000-0000-000076460000}"/>
    <cellStyle name="20% - uthevingsfarge 5 3 3 3 4 2 2" xfId="18042" xr:uid="{00000000-0005-0000-0000-000077460000}"/>
    <cellStyle name="20% - uthevingsfarge 5 3 3 3 4 3" xfId="18043" xr:uid="{00000000-0005-0000-0000-000078460000}"/>
    <cellStyle name="20% - uthevingsfarge 5 3 3 3 5" xfId="18044" xr:uid="{00000000-0005-0000-0000-000079460000}"/>
    <cellStyle name="20% - uthevingsfarge 5 3 3 3 5 2" xfId="18045" xr:uid="{00000000-0005-0000-0000-00007A460000}"/>
    <cellStyle name="20% - uthevingsfarge 5 3 3 3 6" xfId="18046" xr:uid="{00000000-0005-0000-0000-00007B460000}"/>
    <cellStyle name="20% - uthevingsfarge 5 3 3 3_3. Chng in credit spreads" xfId="18047" xr:uid="{00000000-0005-0000-0000-00007C460000}"/>
    <cellStyle name="20% - uthevingsfarge 5 3 3 4" xfId="18048" xr:uid="{00000000-0005-0000-0000-00007D460000}"/>
    <cellStyle name="20% - uthevingsfarge 5 3 3 4 2" xfId="18049" xr:uid="{00000000-0005-0000-0000-00007E460000}"/>
    <cellStyle name="20% - uthevingsfarge 5 3 3 4 2 2" xfId="18050" xr:uid="{00000000-0005-0000-0000-00007F460000}"/>
    <cellStyle name="20% - uthevingsfarge 5 3 3 4 2 2 2" xfId="18051" xr:uid="{00000000-0005-0000-0000-000080460000}"/>
    <cellStyle name="20% - uthevingsfarge 5 3 3 4 2 2 2 2" xfId="18052" xr:uid="{00000000-0005-0000-0000-000081460000}"/>
    <cellStyle name="20% - uthevingsfarge 5 3 3 4 2 2 2 2 2" xfId="18053" xr:uid="{00000000-0005-0000-0000-000082460000}"/>
    <cellStyle name="20% - uthevingsfarge 5 3 3 4 2 2 2 3" xfId="18054" xr:uid="{00000000-0005-0000-0000-000083460000}"/>
    <cellStyle name="20% - uthevingsfarge 5 3 3 4 2 2 3" xfId="18055" xr:uid="{00000000-0005-0000-0000-000084460000}"/>
    <cellStyle name="20% - uthevingsfarge 5 3 3 4 2 2 3 2" xfId="18056" xr:uid="{00000000-0005-0000-0000-000085460000}"/>
    <cellStyle name="20% - uthevingsfarge 5 3 3 4 2 2 4" xfId="18057" xr:uid="{00000000-0005-0000-0000-000086460000}"/>
    <cellStyle name="20% - uthevingsfarge 5 3 3 4 2 3" xfId="18058" xr:uid="{00000000-0005-0000-0000-000087460000}"/>
    <cellStyle name="20% - uthevingsfarge 5 3 3 4 2 3 2" xfId="18059" xr:uid="{00000000-0005-0000-0000-000088460000}"/>
    <cellStyle name="20% - uthevingsfarge 5 3 3 4 2 3 2 2" xfId="18060" xr:uid="{00000000-0005-0000-0000-000089460000}"/>
    <cellStyle name="20% - uthevingsfarge 5 3 3 4 2 3 3" xfId="18061" xr:uid="{00000000-0005-0000-0000-00008A460000}"/>
    <cellStyle name="20% - uthevingsfarge 5 3 3 4 2 4" xfId="18062" xr:uid="{00000000-0005-0000-0000-00008B460000}"/>
    <cellStyle name="20% - uthevingsfarge 5 3 3 4 2 4 2" xfId="18063" xr:uid="{00000000-0005-0000-0000-00008C460000}"/>
    <cellStyle name="20% - uthevingsfarge 5 3 3 4 2 5" xfId="18064" xr:uid="{00000000-0005-0000-0000-00008D460000}"/>
    <cellStyle name="20% - uthevingsfarge 5 3 3 4 2_Innskuddsdekning" xfId="18065" xr:uid="{00000000-0005-0000-0000-00008E460000}"/>
    <cellStyle name="20% - uthevingsfarge 5 3 3 4 3" xfId="18066" xr:uid="{00000000-0005-0000-0000-00008F460000}"/>
    <cellStyle name="20% - uthevingsfarge 5 3 3 4 3 2" xfId="18067" xr:uid="{00000000-0005-0000-0000-000090460000}"/>
    <cellStyle name="20% - uthevingsfarge 5 3 3 4 3 2 2" xfId="18068" xr:uid="{00000000-0005-0000-0000-000091460000}"/>
    <cellStyle name="20% - uthevingsfarge 5 3 3 4 3 2 2 2" xfId="18069" xr:uid="{00000000-0005-0000-0000-000092460000}"/>
    <cellStyle name="20% - uthevingsfarge 5 3 3 4 3 2 3" xfId="18070" xr:uid="{00000000-0005-0000-0000-000093460000}"/>
    <cellStyle name="20% - uthevingsfarge 5 3 3 4 3 3" xfId="18071" xr:uid="{00000000-0005-0000-0000-000094460000}"/>
    <cellStyle name="20% - uthevingsfarge 5 3 3 4 3 3 2" xfId="18072" xr:uid="{00000000-0005-0000-0000-000095460000}"/>
    <cellStyle name="20% - uthevingsfarge 5 3 3 4 3 4" xfId="18073" xr:uid="{00000000-0005-0000-0000-000096460000}"/>
    <cellStyle name="20% - uthevingsfarge 5 3 3 4 4" xfId="18074" xr:uid="{00000000-0005-0000-0000-000097460000}"/>
    <cellStyle name="20% - uthevingsfarge 5 3 3 4 4 2" xfId="18075" xr:uid="{00000000-0005-0000-0000-000098460000}"/>
    <cellStyle name="20% - uthevingsfarge 5 3 3 4 4 2 2" xfId="18076" xr:uid="{00000000-0005-0000-0000-000099460000}"/>
    <cellStyle name="20% - uthevingsfarge 5 3 3 4 4 3" xfId="18077" xr:uid="{00000000-0005-0000-0000-00009A460000}"/>
    <cellStyle name="20% - uthevingsfarge 5 3 3 4 5" xfId="18078" xr:uid="{00000000-0005-0000-0000-00009B460000}"/>
    <cellStyle name="20% - uthevingsfarge 5 3 3 4 5 2" xfId="18079" xr:uid="{00000000-0005-0000-0000-00009C460000}"/>
    <cellStyle name="20% - uthevingsfarge 5 3 3 4 6" xfId="18080" xr:uid="{00000000-0005-0000-0000-00009D460000}"/>
    <cellStyle name="20% - uthevingsfarge 5 3 3 4_3. Chng in credit spreads" xfId="18081" xr:uid="{00000000-0005-0000-0000-00009E460000}"/>
    <cellStyle name="20% - uthevingsfarge 5 3 3 5" xfId="18082" xr:uid="{00000000-0005-0000-0000-00009F460000}"/>
    <cellStyle name="20% - uthevingsfarge 5 3 3 5 2" xfId="18083" xr:uid="{00000000-0005-0000-0000-0000A0460000}"/>
    <cellStyle name="20% - uthevingsfarge 5 3 3 5 2 2" xfId="18084" xr:uid="{00000000-0005-0000-0000-0000A1460000}"/>
    <cellStyle name="20% - uthevingsfarge 5 3 3 5 2 2 2" xfId="18085" xr:uid="{00000000-0005-0000-0000-0000A2460000}"/>
    <cellStyle name="20% - uthevingsfarge 5 3 3 5 2 2 2 2" xfId="18086" xr:uid="{00000000-0005-0000-0000-0000A3460000}"/>
    <cellStyle name="20% - uthevingsfarge 5 3 3 5 2 2 3" xfId="18087" xr:uid="{00000000-0005-0000-0000-0000A4460000}"/>
    <cellStyle name="20% - uthevingsfarge 5 3 3 5 2 3" xfId="18088" xr:uid="{00000000-0005-0000-0000-0000A5460000}"/>
    <cellStyle name="20% - uthevingsfarge 5 3 3 5 2 3 2" xfId="18089" xr:uid="{00000000-0005-0000-0000-0000A6460000}"/>
    <cellStyle name="20% - uthevingsfarge 5 3 3 5 2 4" xfId="18090" xr:uid="{00000000-0005-0000-0000-0000A7460000}"/>
    <cellStyle name="20% - uthevingsfarge 5 3 3 5 3" xfId="18091" xr:uid="{00000000-0005-0000-0000-0000A8460000}"/>
    <cellStyle name="20% - uthevingsfarge 5 3 3 5 3 2" xfId="18092" xr:uid="{00000000-0005-0000-0000-0000A9460000}"/>
    <cellStyle name="20% - uthevingsfarge 5 3 3 5 3 2 2" xfId="18093" xr:uid="{00000000-0005-0000-0000-0000AA460000}"/>
    <cellStyle name="20% - uthevingsfarge 5 3 3 5 3 3" xfId="18094" xr:uid="{00000000-0005-0000-0000-0000AB460000}"/>
    <cellStyle name="20% - uthevingsfarge 5 3 3 5 4" xfId="18095" xr:uid="{00000000-0005-0000-0000-0000AC460000}"/>
    <cellStyle name="20% - uthevingsfarge 5 3 3 5 4 2" xfId="18096" xr:uid="{00000000-0005-0000-0000-0000AD460000}"/>
    <cellStyle name="20% - uthevingsfarge 5 3 3 5 5" xfId="18097" xr:uid="{00000000-0005-0000-0000-0000AE460000}"/>
    <cellStyle name="20% - uthevingsfarge 5 3 3 5_Innskuddsdekning" xfId="18098" xr:uid="{00000000-0005-0000-0000-0000AF460000}"/>
    <cellStyle name="20% - uthevingsfarge 5 3 3 6" xfId="18099" xr:uid="{00000000-0005-0000-0000-0000B0460000}"/>
    <cellStyle name="20% - uthevingsfarge 5 3 3 6 2" xfId="18100" xr:uid="{00000000-0005-0000-0000-0000B1460000}"/>
    <cellStyle name="20% - uthevingsfarge 5 3 3 6 2 2" xfId="18101" xr:uid="{00000000-0005-0000-0000-0000B2460000}"/>
    <cellStyle name="20% - uthevingsfarge 5 3 3 6 2 2 2" xfId="18102" xr:uid="{00000000-0005-0000-0000-0000B3460000}"/>
    <cellStyle name="20% - uthevingsfarge 5 3 3 6 2 3" xfId="18103" xr:uid="{00000000-0005-0000-0000-0000B4460000}"/>
    <cellStyle name="20% - uthevingsfarge 5 3 3 6 3" xfId="18104" xr:uid="{00000000-0005-0000-0000-0000B5460000}"/>
    <cellStyle name="20% - uthevingsfarge 5 3 3 6 3 2" xfId="18105" xr:uid="{00000000-0005-0000-0000-0000B6460000}"/>
    <cellStyle name="20% - uthevingsfarge 5 3 3 6 4" xfId="18106" xr:uid="{00000000-0005-0000-0000-0000B7460000}"/>
    <cellStyle name="20% - uthevingsfarge 5 3 3 7" xfId="18107" xr:uid="{00000000-0005-0000-0000-0000B8460000}"/>
    <cellStyle name="20% - uthevingsfarge 5 3 3 7 2" xfId="18108" xr:uid="{00000000-0005-0000-0000-0000B9460000}"/>
    <cellStyle name="20% - uthevingsfarge 5 3 3 7 2 2" xfId="18109" xr:uid="{00000000-0005-0000-0000-0000BA460000}"/>
    <cellStyle name="20% - uthevingsfarge 5 3 3 7 3" xfId="18110" xr:uid="{00000000-0005-0000-0000-0000BB460000}"/>
    <cellStyle name="20% - uthevingsfarge 5 3 3 8" xfId="18111" xr:uid="{00000000-0005-0000-0000-0000BC460000}"/>
    <cellStyle name="20% - uthevingsfarge 5 3 3 8 2" xfId="18112" xr:uid="{00000000-0005-0000-0000-0000BD460000}"/>
    <cellStyle name="20% - uthevingsfarge 5 3 3 9" xfId="18113" xr:uid="{00000000-0005-0000-0000-0000BE460000}"/>
    <cellStyle name="20% - uthevingsfarge 5 3 3_3. Chng in credit spreads" xfId="18114" xr:uid="{00000000-0005-0000-0000-0000BF460000}"/>
    <cellStyle name="20% - uthevingsfarge 5 3 4" xfId="18115" xr:uid="{00000000-0005-0000-0000-0000C0460000}"/>
    <cellStyle name="20% - uthevingsfarge 5 3 4 2" xfId="18116" xr:uid="{00000000-0005-0000-0000-0000C1460000}"/>
    <cellStyle name="20% - uthevingsfarge 5 3 4 2 2" xfId="18117" xr:uid="{00000000-0005-0000-0000-0000C2460000}"/>
    <cellStyle name="20% - uthevingsfarge 5 3 4 2 2 2" xfId="18118" xr:uid="{00000000-0005-0000-0000-0000C3460000}"/>
    <cellStyle name="20% - uthevingsfarge 5 3 4 2 2 2 2" xfId="18119" xr:uid="{00000000-0005-0000-0000-0000C4460000}"/>
    <cellStyle name="20% - uthevingsfarge 5 3 4 2 2 2 2 2" xfId="18120" xr:uid="{00000000-0005-0000-0000-0000C5460000}"/>
    <cellStyle name="20% - uthevingsfarge 5 3 4 2 2 2 2 2 2" xfId="18121" xr:uid="{00000000-0005-0000-0000-0000C6460000}"/>
    <cellStyle name="20% - uthevingsfarge 5 3 4 2 2 2 2 3" xfId="18122" xr:uid="{00000000-0005-0000-0000-0000C7460000}"/>
    <cellStyle name="20% - uthevingsfarge 5 3 4 2 2 2 3" xfId="18123" xr:uid="{00000000-0005-0000-0000-0000C8460000}"/>
    <cellStyle name="20% - uthevingsfarge 5 3 4 2 2 2 3 2" xfId="18124" xr:uid="{00000000-0005-0000-0000-0000C9460000}"/>
    <cellStyle name="20% - uthevingsfarge 5 3 4 2 2 2 4" xfId="18125" xr:uid="{00000000-0005-0000-0000-0000CA460000}"/>
    <cellStyle name="20% - uthevingsfarge 5 3 4 2 2 3" xfId="18126" xr:uid="{00000000-0005-0000-0000-0000CB460000}"/>
    <cellStyle name="20% - uthevingsfarge 5 3 4 2 2 3 2" xfId="18127" xr:uid="{00000000-0005-0000-0000-0000CC460000}"/>
    <cellStyle name="20% - uthevingsfarge 5 3 4 2 2 3 2 2" xfId="18128" xr:uid="{00000000-0005-0000-0000-0000CD460000}"/>
    <cellStyle name="20% - uthevingsfarge 5 3 4 2 2 3 3" xfId="18129" xr:uid="{00000000-0005-0000-0000-0000CE460000}"/>
    <cellStyle name="20% - uthevingsfarge 5 3 4 2 2 4" xfId="18130" xr:uid="{00000000-0005-0000-0000-0000CF460000}"/>
    <cellStyle name="20% - uthevingsfarge 5 3 4 2 2 4 2" xfId="18131" xr:uid="{00000000-0005-0000-0000-0000D0460000}"/>
    <cellStyle name="20% - uthevingsfarge 5 3 4 2 2 5" xfId="18132" xr:uid="{00000000-0005-0000-0000-0000D1460000}"/>
    <cellStyle name="20% - uthevingsfarge 5 3 4 2 2_Innskuddsdekning" xfId="18133" xr:uid="{00000000-0005-0000-0000-0000D2460000}"/>
    <cellStyle name="20% - uthevingsfarge 5 3 4 2 3" xfId="18134" xr:uid="{00000000-0005-0000-0000-0000D3460000}"/>
    <cellStyle name="20% - uthevingsfarge 5 3 4 2 3 2" xfId="18135" xr:uid="{00000000-0005-0000-0000-0000D4460000}"/>
    <cellStyle name="20% - uthevingsfarge 5 3 4 2 3 2 2" xfId="18136" xr:uid="{00000000-0005-0000-0000-0000D5460000}"/>
    <cellStyle name="20% - uthevingsfarge 5 3 4 2 3 2 2 2" xfId="18137" xr:uid="{00000000-0005-0000-0000-0000D6460000}"/>
    <cellStyle name="20% - uthevingsfarge 5 3 4 2 3 2 3" xfId="18138" xr:uid="{00000000-0005-0000-0000-0000D7460000}"/>
    <cellStyle name="20% - uthevingsfarge 5 3 4 2 3 3" xfId="18139" xr:uid="{00000000-0005-0000-0000-0000D8460000}"/>
    <cellStyle name="20% - uthevingsfarge 5 3 4 2 3 3 2" xfId="18140" xr:uid="{00000000-0005-0000-0000-0000D9460000}"/>
    <cellStyle name="20% - uthevingsfarge 5 3 4 2 3 4" xfId="18141" xr:uid="{00000000-0005-0000-0000-0000DA460000}"/>
    <cellStyle name="20% - uthevingsfarge 5 3 4 2 4" xfId="18142" xr:uid="{00000000-0005-0000-0000-0000DB460000}"/>
    <cellStyle name="20% - uthevingsfarge 5 3 4 2 4 2" xfId="18143" xr:uid="{00000000-0005-0000-0000-0000DC460000}"/>
    <cellStyle name="20% - uthevingsfarge 5 3 4 2 4 2 2" xfId="18144" xr:uid="{00000000-0005-0000-0000-0000DD460000}"/>
    <cellStyle name="20% - uthevingsfarge 5 3 4 2 4 3" xfId="18145" xr:uid="{00000000-0005-0000-0000-0000DE460000}"/>
    <cellStyle name="20% - uthevingsfarge 5 3 4 2 5" xfId="18146" xr:uid="{00000000-0005-0000-0000-0000DF460000}"/>
    <cellStyle name="20% - uthevingsfarge 5 3 4 2 5 2" xfId="18147" xr:uid="{00000000-0005-0000-0000-0000E0460000}"/>
    <cellStyle name="20% - uthevingsfarge 5 3 4 2 6" xfId="18148" xr:uid="{00000000-0005-0000-0000-0000E1460000}"/>
    <cellStyle name="20% - uthevingsfarge 5 3 4 2_3. Chng in credit spreads" xfId="18149" xr:uid="{00000000-0005-0000-0000-0000E2460000}"/>
    <cellStyle name="20% - uthevingsfarge 5 3 4 3" xfId="18150" xr:uid="{00000000-0005-0000-0000-0000E3460000}"/>
    <cellStyle name="20% - uthevingsfarge 5 3 4 3 2" xfId="18151" xr:uid="{00000000-0005-0000-0000-0000E4460000}"/>
    <cellStyle name="20% - uthevingsfarge 5 3 4 3 2 2" xfId="18152" xr:uid="{00000000-0005-0000-0000-0000E5460000}"/>
    <cellStyle name="20% - uthevingsfarge 5 3 4 3 2 2 2" xfId="18153" xr:uid="{00000000-0005-0000-0000-0000E6460000}"/>
    <cellStyle name="20% - uthevingsfarge 5 3 4 3 2 2 2 2" xfId="18154" xr:uid="{00000000-0005-0000-0000-0000E7460000}"/>
    <cellStyle name="20% - uthevingsfarge 5 3 4 3 2 2 2 2 2" xfId="18155" xr:uid="{00000000-0005-0000-0000-0000E8460000}"/>
    <cellStyle name="20% - uthevingsfarge 5 3 4 3 2 2 2 3" xfId="18156" xr:uid="{00000000-0005-0000-0000-0000E9460000}"/>
    <cellStyle name="20% - uthevingsfarge 5 3 4 3 2 2 3" xfId="18157" xr:uid="{00000000-0005-0000-0000-0000EA460000}"/>
    <cellStyle name="20% - uthevingsfarge 5 3 4 3 2 2 3 2" xfId="18158" xr:uid="{00000000-0005-0000-0000-0000EB460000}"/>
    <cellStyle name="20% - uthevingsfarge 5 3 4 3 2 2 4" xfId="18159" xr:uid="{00000000-0005-0000-0000-0000EC460000}"/>
    <cellStyle name="20% - uthevingsfarge 5 3 4 3 2 3" xfId="18160" xr:uid="{00000000-0005-0000-0000-0000ED460000}"/>
    <cellStyle name="20% - uthevingsfarge 5 3 4 3 2 3 2" xfId="18161" xr:uid="{00000000-0005-0000-0000-0000EE460000}"/>
    <cellStyle name="20% - uthevingsfarge 5 3 4 3 2 3 2 2" xfId="18162" xr:uid="{00000000-0005-0000-0000-0000EF460000}"/>
    <cellStyle name="20% - uthevingsfarge 5 3 4 3 2 3 3" xfId="18163" xr:uid="{00000000-0005-0000-0000-0000F0460000}"/>
    <cellStyle name="20% - uthevingsfarge 5 3 4 3 2 4" xfId="18164" xr:uid="{00000000-0005-0000-0000-0000F1460000}"/>
    <cellStyle name="20% - uthevingsfarge 5 3 4 3 2 4 2" xfId="18165" xr:uid="{00000000-0005-0000-0000-0000F2460000}"/>
    <cellStyle name="20% - uthevingsfarge 5 3 4 3 2 5" xfId="18166" xr:uid="{00000000-0005-0000-0000-0000F3460000}"/>
    <cellStyle name="20% - uthevingsfarge 5 3 4 3 2_Innskuddsdekning" xfId="18167" xr:uid="{00000000-0005-0000-0000-0000F4460000}"/>
    <cellStyle name="20% - uthevingsfarge 5 3 4 3 3" xfId="18168" xr:uid="{00000000-0005-0000-0000-0000F5460000}"/>
    <cellStyle name="20% - uthevingsfarge 5 3 4 3 3 2" xfId="18169" xr:uid="{00000000-0005-0000-0000-0000F6460000}"/>
    <cellStyle name="20% - uthevingsfarge 5 3 4 3 3 2 2" xfId="18170" xr:uid="{00000000-0005-0000-0000-0000F7460000}"/>
    <cellStyle name="20% - uthevingsfarge 5 3 4 3 3 2 2 2" xfId="18171" xr:uid="{00000000-0005-0000-0000-0000F8460000}"/>
    <cellStyle name="20% - uthevingsfarge 5 3 4 3 3 2 3" xfId="18172" xr:uid="{00000000-0005-0000-0000-0000F9460000}"/>
    <cellStyle name="20% - uthevingsfarge 5 3 4 3 3 3" xfId="18173" xr:uid="{00000000-0005-0000-0000-0000FA460000}"/>
    <cellStyle name="20% - uthevingsfarge 5 3 4 3 3 3 2" xfId="18174" xr:uid="{00000000-0005-0000-0000-0000FB460000}"/>
    <cellStyle name="20% - uthevingsfarge 5 3 4 3 3 4" xfId="18175" xr:uid="{00000000-0005-0000-0000-0000FC460000}"/>
    <cellStyle name="20% - uthevingsfarge 5 3 4 3 4" xfId="18176" xr:uid="{00000000-0005-0000-0000-0000FD460000}"/>
    <cellStyle name="20% - uthevingsfarge 5 3 4 3 4 2" xfId="18177" xr:uid="{00000000-0005-0000-0000-0000FE460000}"/>
    <cellStyle name="20% - uthevingsfarge 5 3 4 3 4 2 2" xfId="18178" xr:uid="{00000000-0005-0000-0000-0000FF460000}"/>
    <cellStyle name="20% - uthevingsfarge 5 3 4 3 4 3" xfId="18179" xr:uid="{00000000-0005-0000-0000-000000470000}"/>
    <cellStyle name="20% - uthevingsfarge 5 3 4 3 5" xfId="18180" xr:uid="{00000000-0005-0000-0000-000001470000}"/>
    <cellStyle name="20% - uthevingsfarge 5 3 4 3 5 2" xfId="18181" xr:uid="{00000000-0005-0000-0000-000002470000}"/>
    <cellStyle name="20% - uthevingsfarge 5 3 4 3 6" xfId="18182" xr:uid="{00000000-0005-0000-0000-000003470000}"/>
    <cellStyle name="20% - uthevingsfarge 5 3 4 3_3. Chng in credit spreads" xfId="18183" xr:uid="{00000000-0005-0000-0000-000004470000}"/>
    <cellStyle name="20% - uthevingsfarge 5 3 4 4" xfId="18184" xr:uid="{00000000-0005-0000-0000-000005470000}"/>
    <cellStyle name="20% - uthevingsfarge 5 3 4 4 2" xfId="18185" xr:uid="{00000000-0005-0000-0000-000006470000}"/>
    <cellStyle name="20% - uthevingsfarge 5 3 4 4 2 2" xfId="18186" xr:uid="{00000000-0005-0000-0000-000007470000}"/>
    <cellStyle name="20% - uthevingsfarge 5 3 4 4 2 2 2" xfId="18187" xr:uid="{00000000-0005-0000-0000-000008470000}"/>
    <cellStyle name="20% - uthevingsfarge 5 3 4 4 2 2 2 2" xfId="18188" xr:uid="{00000000-0005-0000-0000-000009470000}"/>
    <cellStyle name="20% - uthevingsfarge 5 3 4 4 2 2 3" xfId="18189" xr:uid="{00000000-0005-0000-0000-00000A470000}"/>
    <cellStyle name="20% - uthevingsfarge 5 3 4 4 2 3" xfId="18190" xr:uid="{00000000-0005-0000-0000-00000B470000}"/>
    <cellStyle name="20% - uthevingsfarge 5 3 4 4 2 3 2" xfId="18191" xr:uid="{00000000-0005-0000-0000-00000C470000}"/>
    <cellStyle name="20% - uthevingsfarge 5 3 4 4 2 4" xfId="18192" xr:uid="{00000000-0005-0000-0000-00000D470000}"/>
    <cellStyle name="20% - uthevingsfarge 5 3 4 4 3" xfId="18193" xr:uid="{00000000-0005-0000-0000-00000E470000}"/>
    <cellStyle name="20% - uthevingsfarge 5 3 4 4 3 2" xfId="18194" xr:uid="{00000000-0005-0000-0000-00000F470000}"/>
    <cellStyle name="20% - uthevingsfarge 5 3 4 4 3 2 2" xfId="18195" xr:uid="{00000000-0005-0000-0000-000010470000}"/>
    <cellStyle name="20% - uthevingsfarge 5 3 4 4 3 3" xfId="18196" xr:uid="{00000000-0005-0000-0000-000011470000}"/>
    <cellStyle name="20% - uthevingsfarge 5 3 4 4 4" xfId="18197" xr:uid="{00000000-0005-0000-0000-000012470000}"/>
    <cellStyle name="20% - uthevingsfarge 5 3 4 4 4 2" xfId="18198" xr:uid="{00000000-0005-0000-0000-000013470000}"/>
    <cellStyle name="20% - uthevingsfarge 5 3 4 4 5" xfId="18199" xr:uid="{00000000-0005-0000-0000-000014470000}"/>
    <cellStyle name="20% - uthevingsfarge 5 3 4 4_Innskuddsdekning" xfId="18200" xr:uid="{00000000-0005-0000-0000-000015470000}"/>
    <cellStyle name="20% - uthevingsfarge 5 3 4 5" xfId="18201" xr:uid="{00000000-0005-0000-0000-000016470000}"/>
    <cellStyle name="20% - uthevingsfarge 5 3 4 5 2" xfId="18202" xr:uid="{00000000-0005-0000-0000-000017470000}"/>
    <cellStyle name="20% - uthevingsfarge 5 3 4 5 2 2" xfId="18203" xr:uid="{00000000-0005-0000-0000-000018470000}"/>
    <cellStyle name="20% - uthevingsfarge 5 3 4 5 2 2 2" xfId="18204" xr:uid="{00000000-0005-0000-0000-000019470000}"/>
    <cellStyle name="20% - uthevingsfarge 5 3 4 5 2 3" xfId="18205" xr:uid="{00000000-0005-0000-0000-00001A470000}"/>
    <cellStyle name="20% - uthevingsfarge 5 3 4 5 3" xfId="18206" xr:uid="{00000000-0005-0000-0000-00001B470000}"/>
    <cellStyle name="20% - uthevingsfarge 5 3 4 5 3 2" xfId="18207" xr:uid="{00000000-0005-0000-0000-00001C470000}"/>
    <cellStyle name="20% - uthevingsfarge 5 3 4 5 4" xfId="18208" xr:uid="{00000000-0005-0000-0000-00001D470000}"/>
    <cellStyle name="20% - uthevingsfarge 5 3 4 6" xfId="18209" xr:uid="{00000000-0005-0000-0000-00001E470000}"/>
    <cellStyle name="20% - uthevingsfarge 5 3 4 6 2" xfId="18210" xr:uid="{00000000-0005-0000-0000-00001F470000}"/>
    <cellStyle name="20% - uthevingsfarge 5 3 4 6 2 2" xfId="18211" xr:uid="{00000000-0005-0000-0000-000020470000}"/>
    <cellStyle name="20% - uthevingsfarge 5 3 4 6 3" xfId="18212" xr:uid="{00000000-0005-0000-0000-000021470000}"/>
    <cellStyle name="20% - uthevingsfarge 5 3 4 7" xfId="18213" xr:uid="{00000000-0005-0000-0000-000022470000}"/>
    <cellStyle name="20% - uthevingsfarge 5 3 4 7 2" xfId="18214" xr:uid="{00000000-0005-0000-0000-000023470000}"/>
    <cellStyle name="20% - uthevingsfarge 5 3 4 8" xfId="18215" xr:uid="{00000000-0005-0000-0000-000024470000}"/>
    <cellStyle name="20% - uthevingsfarge 5 3 4_3. Chng in credit spreads" xfId="18216" xr:uid="{00000000-0005-0000-0000-000025470000}"/>
    <cellStyle name="20% - uthevingsfarge 5 3 5" xfId="18217" xr:uid="{00000000-0005-0000-0000-000026470000}"/>
    <cellStyle name="20% - uthevingsfarge 5 3 5 2" xfId="18218" xr:uid="{00000000-0005-0000-0000-000027470000}"/>
    <cellStyle name="20% - uthevingsfarge 5 3 5 2 2" xfId="18219" xr:uid="{00000000-0005-0000-0000-000028470000}"/>
    <cellStyle name="20% - uthevingsfarge 5 3 5 2 2 2" xfId="18220" xr:uid="{00000000-0005-0000-0000-000029470000}"/>
    <cellStyle name="20% - uthevingsfarge 5 3 5 2 2 2 2" xfId="18221" xr:uid="{00000000-0005-0000-0000-00002A470000}"/>
    <cellStyle name="20% - uthevingsfarge 5 3 5 2 2 2 2 2" xfId="18222" xr:uid="{00000000-0005-0000-0000-00002B470000}"/>
    <cellStyle name="20% - uthevingsfarge 5 3 5 2 2 2 3" xfId="18223" xr:uid="{00000000-0005-0000-0000-00002C470000}"/>
    <cellStyle name="20% - uthevingsfarge 5 3 5 2 2 3" xfId="18224" xr:uid="{00000000-0005-0000-0000-00002D470000}"/>
    <cellStyle name="20% - uthevingsfarge 5 3 5 2 2 3 2" xfId="18225" xr:uid="{00000000-0005-0000-0000-00002E470000}"/>
    <cellStyle name="20% - uthevingsfarge 5 3 5 2 2 4" xfId="18226" xr:uid="{00000000-0005-0000-0000-00002F470000}"/>
    <cellStyle name="20% - uthevingsfarge 5 3 5 2 3" xfId="18227" xr:uid="{00000000-0005-0000-0000-000030470000}"/>
    <cellStyle name="20% - uthevingsfarge 5 3 5 2 3 2" xfId="18228" xr:uid="{00000000-0005-0000-0000-000031470000}"/>
    <cellStyle name="20% - uthevingsfarge 5 3 5 2 3 2 2" xfId="18229" xr:uid="{00000000-0005-0000-0000-000032470000}"/>
    <cellStyle name="20% - uthevingsfarge 5 3 5 2 3 3" xfId="18230" xr:uid="{00000000-0005-0000-0000-000033470000}"/>
    <cellStyle name="20% - uthevingsfarge 5 3 5 2 4" xfId="18231" xr:uid="{00000000-0005-0000-0000-000034470000}"/>
    <cellStyle name="20% - uthevingsfarge 5 3 5 2 4 2" xfId="18232" xr:uid="{00000000-0005-0000-0000-000035470000}"/>
    <cellStyle name="20% - uthevingsfarge 5 3 5 2 5" xfId="18233" xr:uid="{00000000-0005-0000-0000-000036470000}"/>
    <cellStyle name="20% - uthevingsfarge 5 3 5 2_Innskuddsdekning" xfId="18234" xr:uid="{00000000-0005-0000-0000-000037470000}"/>
    <cellStyle name="20% - uthevingsfarge 5 3 5 3" xfId="18235" xr:uid="{00000000-0005-0000-0000-000038470000}"/>
    <cellStyle name="20% - uthevingsfarge 5 3 5 3 2" xfId="18236" xr:uid="{00000000-0005-0000-0000-000039470000}"/>
    <cellStyle name="20% - uthevingsfarge 5 3 5 3 2 2" xfId="18237" xr:uid="{00000000-0005-0000-0000-00003A470000}"/>
    <cellStyle name="20% - uthevingsfarge 5 3 5 3 2 2 2" xfId="18238" xr:uid="{00000000-0005-0000-0000-00003B470000}"/>
    <cellStyle name="20% - uthevingsfarge 5 3 5 3 2 3" xfId="18239" xr:uid="{00000000-0005-0000-0000-00003C470000}"/>
    <cellStyle name="20% - uthevingsfarge 5 3 5 3 3" xfId="18240" xr:uid="{00000000-0005-0000-0000-00003D470000}"/>
    <cellStyle name="20% - uthevingsfarge 5 3 5 3 3 2" xfId="18241" xr:uid="{00000000-0005-0000-0000-00003E470000}"/>
    <cellStyle name="20% - uthevingsfarge 5 3 5 3 4" xfId="18242" xr:uid="{00000000-0005-0000-0000-00003F470000}"/>
    <cellStyle name="20% - uthevingsfarge 5 3 5 4" xfId="18243" xr:uid="{00000000-0005-0000-0000-000040470000}"/>
    <cellStyle name="20% - uthevingsfarge 5 3 5 4 2" xfId="18244" xr:uid="{00000000-0005-0000-0000-000041470000}"/>
    <cellStyle name="20% - uthevingsfarge 5 3 5 4 2 2" xfId="18245" xr:uid="{00000000-0005-0000-0000-000042470000}"/>
    <cellStyle name="20% - uthevingsfarge 5 3 5 4 3" xfId="18246" xr:uid="{00000000-0005-0000-0000-000043470000}"/>
    <cellStyle name="20% - uthevingsfarge 5 3 5 5" xfId="18247" xr:uid="{00000000-0005-0000-0000-000044470000}"/>
    <cellStyle name="20% - uthevingsfarge 5 3 5 5 2" xfId="18248" xr:uid="{00000000-0005-0000-0000-000045470000}"/>
    <cellStyle name="20% - uthevingsfarge 5 3 5 6" xfId="18249" xr:uid="{00000000-0005-0000-0000-000046470000}"/>
    <cellStyle name="20% - uthevingsfarge 5 3 5_3. Chng in credit spreads" xfId="18250" xr:uid="{00000000-0005-0000-0000-000047470000}"/>
    <cellStyle name="20% - uthevingsfarge 5 3 6" xfId="18251" xr:uid="{00000000-0005-0000-0000-000048470000}"/>
    <cellStyle name="20% - uthevingsfarge 5 3 6 2" xfId="18252" xr:uid="{00000000-0005-0000-0000-000049470000}"/>
    <cellStyle name="20% - uthevingsfarge 5 3 6 2 2" xfId="18253" xr:uid="{00000000-0005-0000-0000-00004A470000}"/>
    <cellStyle name="20% - uthevingsfarge 5 3 6 2 2 2" xfId="18254" xr:uid="{00000000-0005-0000-0000-00004B470000}"/>
    <cellStyle name="20% - uthevingsfarge 5 3 6 2 2 2 2" xfId="18255" xr:uid="{00000000-0005-0000-0000-00004C470000}"/>
    <cellStyle name="20% - uthevingsfarge 5 3 6 2 2 2 2 2" xfId="18256" xr:uid="{00000000-0005-0000-0000-00004D470000}"/>
    <cellStyle name="20% - uthevingsfarge 5 3 6 2 2 2 3" xfId="18257" xr:uid="{00000000-0005-0000-0000-00004E470000}"/>
    <cellStyle name="20% - uthevingsfarge 5 3 6 2 2 3" xfId="18258" xr:uid="{00000000-0005-0000-0000-00004F470000}"/>
    <cellStyle name="20% - uthevingsfarge 5 3 6 2 2 3 2" xfId="18259" xr:uid="{00000000-0005-0000-0000-000050470000}"/>
    <cellStyle name="20% - uthevingsfarge 5 3 6 2 2 4" xfId="18260" xr:uid="{00000000-0005-0000-0000-000051470000}"/>
    <cellStyle name="20% - uthevingsfarge 5 3 6 2 3" xfId="18261" xr:uid="{00000000-0005-0000-0000-000052470000}"/>
    <cellStyle name="20% - uthevingsfarge 5 3 6 2 3 2" xfId="18262" xr:uid="{00000000-0005-0000-0000-000053470000}"/>
    <cellStyle name="20% - uthevingsfarge 5 3 6 2 3 2 2" xfId="18263" xr:uid="{00000000-0005-0000-0000-000054470000}"/>
    <cellStyle name="20% - uthevingsfarge 5 3 6 2 3 3" xfId="18264" xr:uid="{00000000-0005-0000-0000-000055470000}"/>
    <cellStyle name="20% - uthevingsfarge 5 3 6 2 4" xfId="18265" xr:uid="{00000000-0005-0000-0000-000056470000}"/>
    <cellStyle name="20% - uthevingsfarge 5 3 6 2 4 2" xfId="18266" xr:uid="{00000000-0005-0000-0000-000057470000}"/>
    <cellStyle name="20% - uthevingsfarge 5 3 6 2 5" xfId="18267" xr:uid="{00000000-0005-0000-0000-000058470000}"/>
    <cellStyle name="20% - uthevingsfarge 5 3 6 2_Innskuddsdekning" xfId="18268" xr:uid="{00000000-0005-0000-0000-000059470000}"/>
    <cellStyle name="20% - uthevingsfarge 5 3 6 3" xfId="18269" xr:uid="{00000000-0005-0000-0000-00005A470000}"/>
    <cellStyle name="20% - uthevingsfarge 5 3 6 3 2" xfId="18270" xr:uid="{00000000-0005-0000-0000-00005B470000}"/>
    <cellStyle name="20% - uthevingsfarge 5 3 6 3 2 2" xfId="18271" xr:uid="{00000000-0005-0000-0000-00005C470000}"/>
    <cellStyle name="20% - uthevingsfarge 5 3 6 3 2 2 2" xfId="18272" xr:uid="{00000000-0005-0000-0000-00005D470000}"/>
    <cellStyle name="20% - uthevingsfarge 5 3 6 3 2 3" xfId="18273" xr:uid="{00000000-0005-0000-0000-00005E470000}"/>
    <cellStyle name="20% - uthevingsfarge 5 3 6 3 3" xfId="18274" xr:uid="{00000000-0005-0000-0000-00005F470000}"/>
    <cellStyle name="20% - uthevingsfarge 5 3 6 3 3 2" xfId="18275" xr:uid="{00000000-0005-0000-0000-000060470000}"/>
    <cellStyle name="20% - uthevingsfarge 5 3 6 3 4" xfId="18276" xr:uid="{00000000-0005-0000-0000-000061470000}"/>
    <cellStyle name="20% - uthevingsfarge 5 3 6 4" xfId="18277" xr:uid="{00000000-0005-0000-0000-000062470000}"/>
    <cellStyle name="20% - uthevingsfarge 5 3 6 4 2" xfId="18278" xr:uid="{00000000-0005-0000-0000-000063470000}"/>
    <cellStyle name="20% - uthevingsfarge 5 3 6 4 2 2" xfId="18279" xr:uid="{00000000-0005-0000-0000-000064470000}"/>
    <cellStyle name="20% - uthevingsfarge 5 3 6 4 3" xfId="18280" xr:uid="{00000000-0005-0000-0000-000065470000}"/>
    <cellStyle name="20% - uthevingsfarge 5 3 6 5" xfId="18281" xr:uid="{00000000-0005-0000-0000-000066470000}"/>
    <cellStyle name="20% - uthevingsfarge 5 3 6 5 2" xfId="18282" xr:uid="{00000000-0005-0000-0000-000067470000}"/>
    <cellStyle name="20% - uthevingsfarge 5 3 6 6" xfId="18283" xr:uid="{00000000-0005-0000-0000-000068470000}"/>
    <cellStyle name="20% - uthevingsfarge 5 3 6_3. Chng in credit spreads" xfId="18284" xr:uid="{00000000-0005-0000-0000-000069470000}"/>
    <cellStyle name="20% - uthevingsfarge 5 3 7" xfId="18285" xr:uid="{00000000-0005-0000-0000-00006A470000}"/>
    <cellStyle name="20% - uthevingsfarge 5 3 7 2" xfId="18286" xr:uid="{00000000-0005-0000-0000-00006B470000}"/>
    <cellStyle name="20% - uthevingsfarge 5 3 7 2 2" xfId="18287" xr:uid="{00000000-0005-0000-0000-00006C470000}"/>
    <cellStyle name="20% - uthevingsfarge 5 3 7 2 2 2" xfId="18288" xr:uid="{00000000-0005-0000-0000-00006D470000}"/>
    <cellStyle name="20% - uthevingsfarge 5 3 7 2 2 2 2" xfId="18289" xr:uid="{00000000-0005-0000-0000-00006E470000}"/>
    <cellStyle name="20% - uthevingsfarge 5 3 7 2 2 2 2 2" xfId="18290" xr:uid="{00000000-0005-0000-0000-00006F470000}"/>
    <cellStyle name="20% - uthevingsfarge 5 3 7 2 2 2 3" xfId="18291" xr:uid="{00000000-0005-0000-0000-000070470000}"/>
    <cellStyle name="20% - uthevingsfarge 5 3 7 2 2 3" xfId="18292" xr:uid="{00000000-0005-0000-0000-000071470000}"/>
    <cellStyle name="20% - uthevingsfarge 5 3 7 2 2 3 2" xfId="18293" xr:uid="{00000000-0005-0000-0000-000072470000}"/>
    <cellStyle name="20% - uthevingsfarge 5 3 7 2 2 4" xfId="18294" xr:uid="{00000000-0005-0000-0000-000073470000}"/>
    <cellStyle name="20% - uthevingsfarge 5 3 7 2 3" xfId="18295" xr:uid="{00000000-0005-0000-0000-000074470000}"/>
    <cellStyle name="20% - uthevingsfarge 5 3 7 2 3 2" xfId="18296" xr:uid="{00000000-0005-0000-0000-000075470000}"/>
    <cellStyle name="20% - uthevingsfarge 5 3 7 2 3 2 2" xfId="18297" xr:uid="{00000000-0005-0000-0000-000076470000}"/>
    <cellStyle name="20% - uthevingsfarge 5 3 7 2 3 3" xfId="18298" xr:uid="{00000000-0005-0000-0000-000077470000}"/>
    <cellStyle name="20% - uthevingsfarge 5 3 7 2 4" xfId="18299" xr:uid="{00000000-0005-0000-0000-000078470000}"/>
    <cellStyle name="20% - uthevingsfarge 5 3 7 2 4 2" xfId="18300" xr:uid="{00000000-0005-0000-0000-000079470000}"/>
    <cellStyle name="20% - uthevingsfarge 5 3 7 2 5" xfId="18301" xr:uid="{00000000-0005-0000-0000-00007A470000}"/>
    <cellStyle name="20% - uthevingsfarge 5 3 7 2_Innskuddsdekning" xfId="18302" xr:uid="{00000000-0005-0000-0000-00007B470000}"/>
    <cellStyle name="20% - uthevingsfarge 5 3 7 3" xfId="18303" xr:uid="{00000000-0005-0000-0000-00007C470000}"/>
    <cellStyle name="20% - uthevingsfarge 5 3 7 3 2" xfId="18304" xr:uid="{00000000-0005-0000-0000-00007D470000}"/>
    <cellStyle name="20% - uthevingsfarge 5 3 7 3 2 2" xfId="18305" xr:uid="{00000000-0005-0000-0000-00007E470000}"/>
    <cellStyle name="20% - uthevingsfarge 5 3 7 3 2 2 2" xfId="18306" xr:uid="{00000000-0005-0000-0000-00007F470000}"/>
    <cellStyle name="20% - uthevingsfarge 5 3 7 3 2 3" xfId="18307" xr:uid="{00000000-0005-0000-0000-000080470000}"/>
    <cellStyle name="20% - uthevingsfarge 5 3 7 3 3" xfId="18308" xr:uid="{00000000-0005-0000-0000-000081470000}"/>
    <cellStyle name="20% - uthevingsfarge 5 3 7 3 3 2" xfId="18309" xr:uid="{00000000-0005-0000-0000-000082470000}"/>
    <cellStyle name="20% - uthevingsfarge 5 3 7 3 4" xfId="18310" xr:uid="{00000000-0005-0000-0000-000083470000}"/>
    <cellStyle name="20% - uthevingsfarge 5 3 7 4" xfId="18311" xr:uid="{00000000-0005-0000-0000-000084470000}"/>
    <cellStyle name="20% - uthevingsfarge 5 3 7 4 2" xfId="18312" xr:uid="{00000000-0005-0000-0000-000085470000}"/>
    <cellStyle name="20% - uthevingsfarge 5 3 7 4 2 2" xfId="18313" xr:uid="{00000000-0005-0000-0000-000086470000}"/>
    <cellStyle name="20% - uthevingsfarge 5 3 7 4 3" xfId="18314" xr:uid="{00000000-0005-0000-0000-000087470000}"/>
    <cellStyle name="20% - uthevingsfarge 5 3 7 5" xfId="18315" xr:uid="{00000000-0005-0000-0000-000088470000}"/>
    <cellStyle name="20% - uthevingsfarge 5 3 7 5 2" xfId="18316" xr:uid="{00000000-0005-0000-0000-000089470000}"/>
    <cellStyle name="20% - uthevingsfarge 5 3 7 6" xfId="18317" xr:uid="{00000000-0005-0000-0000-00008A470000}"/>
    <cellStyle name="20% - uthevingsfarge 5 3 7_3. Chng in credit spreads" xfId="18318" xr:uid="{00000000-0005-0000-0000-00008B470000}"/>
    <cellStyle name="20% - uthevingsfarge 5 3 8" xfId="18319" xr:uid="{00000000-0005-0000-0000-00008C470000}"/>
    <cellStyle name="20% - uthevingsfarge 5 3 9" xfId="18320" xr:uid="{00000000-0005-0000-0000-00008D470000}"/>
    <cellStyle name="20% - uthevingsfarge 5 3_BILAG 34-3 Brasil" xfId="18321" xr:uid="{00000000-0005-0000-0000-00008E470000}"/>
    <cellStyle name="20% - uthevingsfarge 5 30" xfId="18322" xr:uid="{00000000-0005-0000-0000-00008F470000}"/>
    <cellStyle name="20% - uthevingsfarge 5 30 2" xfId="18323" xr:uid="{00000000-0005-0000-0000-000090470000}"/>
    <cellStyle name="20% - uthevingsfarge 5 30 2 2" xfId="18324" xr:uid="{00000000-0005-0000-0000-000091470000}"/>
    <cellStyle name="20% - uthevingsfarge 5 30 2 3" xfId="18325" xr:uid="{00000000-0005-0000-0000-000092470000}"/>
    <cellStyle name="20% - uthevingsfarge 5 30 2_BILAG 34-3 Brasil" xfId="18326" xr:uid="{00000000-0005-0000-0000-000093470000}"/>
    <cellStyle name="20% - uthevingsfarge 5 30 3" xfId="18327" xr:uid="{00000000-0005-0000-0000-000094470000}"/>
    <cellStyle name="20% - uthevingsfarge 5 30 4" xfId="18328" xr:uid="{00000000-0005-0000-0000-000095470000}"/>
    <cellStyle name="20% - uthevingsfarge 5 30_BILAG 34-3 Brasil" xfId="18329" xr:uid="{00000000-0005-0000-0000-000096470000}"/>
    <cellStyle name="20% - uthevingsfarge 5 31" xfId="18330" xr:uid="{00000000-0005-0000-0000-000097470000}"/>
    <cellStyle name="20% - uthevingsfarge 5 31 2" xfId="18331" xr:uid="{00000000-0005-0000-0000-000098470000}"/>
    <cellStyle name="20% - uthevingsfarge 5 31 2 2" xfId="18332" xr:uid="{00000000-0005-0000-0000-000099470000}"/>
    <cellStyle name="20% - uthevingsfarge 5 31 2 3" xfId="18333" xr:uid="{00000000-0005-0000-0000-00009A470000}"/>
    <cellStyle name="20% - uthevingsfarge 5 31 2_BILAG 34-3 Brasil" xfId="18334" xr:uid="{00000000-0005-0000-0000-00009B470000}"/>
    <cellStyle name="20% - uthevingsfarge 5 31 3" xfId="18335" xr:uid="{00000000-0005-0000-0000-00009C470000}"/>
    <cellStyle name="20% - uthevingsfarge 5 31 4" xfId="18336" xr:uid="{00000000-0005-0000-0000-00009D470000}"/>
    <cellStyle name="20% - uthevingsfarge 5 31_BILAG 34-3 Brasil" xfId="18337" xr:uid="{00000000-0005-0000-0000-00009E470000}"/>
    <cellStyle name="20% - uthevingsfarge 5 32" xfId="18338" xr:uid="{00000000-0005-0000-0000-00009F470000}"/>
    <cellStyle name="20% - uthevingsfarge 5 32 2" xfId="18339" xr:uid="{00000000-0005-0000-0000-0000A0470000}"/>
    <cellStyle name="20% - uthevingsfarge 5 32 2 2" xfId="18340" xr:uid="{00000000-0005-0000-0000-0000A1470000}"/>
    <cellStyle name="20% - uthevingsfarge 5 32 2 3" xfId="18341" xr:uid="{00000000-0005-0000-0000-0000A2470000}"/>
    <cellStyle name="20% - uthevingsfarge 5 32 2_BILAG 34-3 Brasil" xfId="18342" xr:uid="{00000000-0005-0000-0000-0000A3470000}"/>
    <cellStyle name="20% - uthevingsfarge 5 32 3" xfId="18343" xr:uid="{00000000-0005-0000-0000-0000A4470000}"/>
    <cellStyle name="20% - uthevingsfarge 5 32 4" xfId="18344" xr:uid="{00000000-0005-0000-0000-0000A5470000}"/>
    <cellStyle name="20% - uthevingsfarge 5 32_BILAG 34-3 Brasil" xfId="18345" xr:uid="{00000000-0005-0000-0000-0000A6470000}"/>
    <cellStyle name="20% - uthevingsfarge 5 33" xfId="18346" xr:uid="{00000000-0005-0000-0000-0000A7470000}"/>
    <cellStyle name="20% - uthevingsfarge 5 33 2" xfId="18347" xr:uid="{00000000-0005-0000-0000-0000A8470000}"/>
    <cellStyle name="20% - uthevingsfarge 5 33 2 2" xfId="18348" xr:uid="{00000000-0005-0000-0000-0000A9470000}"/>
    <cellStyle name="20% - uthevingsfarge 5 33 2 3" xfId="18349" xr:uid="{00000000-0005-0000-0000-0000AA470000}"/>
    <cellStyle name="20% - uthevingsfarge 5 33 2_BILAG 34-3 Brasil" xfId="18350" xr:uid="{00000000-0005-0000-0000-0000AB470000}"/>
    <cellStyle name="20% - uthevingsfarge 5 33 3" xfId="18351" xr:uid="{00000000-0005-0000-0000-0000AC470000}"/>
    <cellStyle name="20% - uthevingsfarge 5 33 4" xfId="18352" xr:uid="{00000000-0005-0000-0000-0000AD470000}"/>
    <cellStyle name="20% - uthevingsfarge 5 33_BILAG 34-3 Brasil" xfId="18353" xr:uid="{00000000-0005-0000-0000-0000AE470000}"/>
    <cellStyle name="20% - uthevingsfarge 5 34" xfId="18354" xr:uid="{00000000-0005-0000-0000-0000AF470000}"/>
    <cellStyle name="20% - uthevingsfarge 5 34 2" xfId="18355" xr:uid="{00000000-0005-0000-0000-0000B0470000}"/>
    <cellStyle name="20% - uthevingsfarge 5 34 2 2" xfId="18356" xr:uid="{00000000-0005-0000-0000-0000B1470000}"/>
    <cellStyle name="20% - uthevingsfarge 5 34 2 3" xfId="18357" xr:uid="{00000000-0005-0000-0000-0000B2470000}"/>
    <cellStyle name="20% - uthevingsfarge 5 34 2_BILAG 34-3 Brasil" xfId="18358" xr:uid="{00000000-0005-0000-0000-0000B3470000}"/>
    <cellStyle name="20% - uthevingsfarge 5 34 3" xfId="18359" xr:uid="{00000000-0005-0000-0000-0000B4470000}"/>
    <cellStyle name="20% - uthevingsfarge 5 34 4" xfId="18360" xr:uid="{00000000-0005-0000-0000-0000B5470000}"/>
    <cellStyle name="20% - uthevingsfarge 5 34_BILAG 34-3 Brasil" xfId="18361" xr:uid="{00000000-0005-0000-0000-0000B6470000}"/>
    <cellStyle name="20% - uthevingsfarge 5 35" xfId="18362" xr:uid="{00000000-0005-0000-0000-0000B7470000}"/>
    <cellStyle name="20% - uthevingsfarge 5 35 2" xfId="18363" xr:uid="{00000000-0005-0000-0000-0000B8470000}"/>
    <cellStyle name="20% - uthevingsfarge 5 35 2 2" xfId="18364" xr:uid="{00000000-0005-0000-0000-0000B9470000}"/>
    <cellStyle name="20% - uthevingsfarge 5 35 2 3" xfId="18365" xr:uid="{00000000-0005-0000-0000-0000BA470000}"/>
    <cellStyle name="20% - uthevingsfarge 5 35 2_BILAG 34-3 Brasil" xfId="18366" xr:uid="{00000000-0005-0000-0000-0000BB470000}"/>
    <cellStyle name="20% - uthevingsfarge 5 35 3" xfId="18367" xr:uid="{00000000-0005-0000-0000-0000BC470000}"/>
    <cellStyle name="20% - uthevingsfarge 5 35 4" xfId="18368" xr:uid="{00000000-0005-0000-0000-0000BD470000}"/>
    <cellStyle name="20% - uthevingsfarge 5 35_BILAG 34-3 Brasil" xfId="18369" xr:uid="{00000000-0005-0000-0000-0000BE470000}"/>
    <cellStyle name="20% - uthevingsfarge 5 36" xfId="18370" xr:uid="{00000000-0005-0000-0000-0000BF470000}"/>
    <cellStyle name="20% - uthevingsfarge 5 36 2" xfId="18371" xr:uid="{00000000-0005-0000-0000-0000C0470000}"/>
    <cellStyle name="20% - uthevingsfarge 5 36 2 2" xfId="18372" xr:uid="{00000000-0005-0000-0000-0000C1470000}"/>
    <cellStyle name="20% - uthevingsfarge 5 36 2 3" xfId="18373" xr:uid="{00000000-0005-0000-0000-0000C2470000}"/>
    <cellStyle name="20% - uthevingsfarge 5 36 2_BILAG 34-3 Brasil" xfId="18374" xr:uid="{00000000-0005-0000-0000-0000C3470000}"/>
    <cellStyle name="20% - uthevingsfarge 5 36 3" xfId="18375" xr:uid="{00000000-0005-0000-0000-0000C4470000}"/>
    <cellStyle name="20% - uthevingsfarge 5 36 4" xfId="18376" xr:uid="{00000000-0005-0000-0000-0000C5470000}"/>
    <cellStyle name="20% - uthevingsfarge 5 36_BILAG 34-3 Brasil" xfId="18377" xr:uid="{00000000-0005-0000-0000-0000C6470000}"/>
    <cellStyle name="20% - uthevingsfarge 5 37" xfId="18378" xr:uid="{00000000-0005-0000-0000-0000C7470000}"/>
    <cellStyle name="20% - uthevingsfarge 5 37 2" xfId="18379" xr:uid="{00000000-0005-0000-0000-0000C8470000}"/>
    <cellStyle name="20% - uthevingsfarge 5 37 2 2" xfId="18380" xr:uid="{00000000-0005-0000-0000-0000C9470000}"/>
    <cellStyle name="20% - uthevingsfarge 5 37 2 3" xfId="18381" xr:uid="{00000000-0005-0000-0000-0000CA470000}"/>
    <cellStyle name="20% - uthevingsfarge 5 37 2_BILAG 34-3 Brasil" xfId="18382" xr:uid="{00000000-0005-0000-0000-0000CB470000}"/>
    <cellStyle name="20% - uthevingsfarge 5 37 3" xfId="18383" xr:uid="{00000000-0005-0000-0000-0000CC470000}"/>
    <cellStyle name="20% - uthevingsfarge 5 37 4" xfId="18384" xr:uid="{00000000-0005-0000-0000-0000CD470000}"/>
    <cellStyle name="20% - uthevingsfarge 5 37_BILAG 34-3 Brasil" xfId="18385" xr:uid="{00000000-0005-0000-0000-0000CE470000}"/>
    <cellStyle name="20% - uthevingsfarge 5 38" xfId="18386" xr:uid="{00000000-0005-0000-0000-0000CF470000}"/>
    <cellStyle name="20% - uthevingsfarge 5 38 2" xfId="18387" xr:uid="{00000000-0005-0000-0000-0000D0470000}"/>
    <cellStyle name="20% - uthevingsfarge 5 38 2 2" xfId="18388" xr:uid="{00000000-0005-0000-0000-0000D1470000}"/>
    <cellStyle name="20% - uthevingsfarge 5 38 2 3" xfId="18389" xr:uid="{00000000-0005-0000-0000-0000D2470000}"/>
    <cellStyle name="20% - uthevingsfarge 5 38 2_BILAG 34-3 Brasil" xfId="18390" xr:uid="{00000000-0005-0000-0000-0000D3470000}"/>
    <cellStyle name="20% - uthevingsfarge 5 38 3" xfId="18391" xr:uid="{00000000-0005-0000-0000-0000D4470000}"/>
    <cellStyle name="20% - uthevingsfarge 5 38 4" xfId="18392" xr:uid="{00000000-0005-0000-0000-0000D5470000}"/>
    <cellStyle name="20% - uthevingsfarge 5 38_BILAG 34-3 Brasil" xfId="18393" xr:uid="{00000000-0005-0000-0000-0000D6470000}"/>
    <cellStyle name="20% - uthevingsfarge 5 39" xfId="18394" xr:uid="{00000000-0005-0000-0000-0000D7470000}"/>
    <cellStyle name="20% - uthevingsfarge 5 39 2" xfId="18395" xr:uid="{00000000-0005-0000-0000-0000D8470000}"/>
    <cellStyle name="20% - uthevingsfarge 5 39 2 2" xfId="18396" xr:uid="{00000000-0005-0000-0000-0000D9470000}"/>
    <cellStyle name="20% - uthevingsfarge 5 39 2 3" xfId="18397" xr:uid="{00000000-0005-0000-0000-0000DA470000}"/>
    <cellStyle name="20% - uthevingsfarge 5 39 2_BILAG 34-3 Brasil" xfId="18398" xr:uid="{00000000-0005-0000-0000-0000DB470000}"/>
    <cellStyle name="20% - uthevingsfarge 5 39 3" xfId="18399" xr:uid="{00000000-0005-0000-0000-0000DC470000}"/>
    <cellStyle name="20% - uthevingsfarge 5 39 4" xfId="18400" xr:uid="{00000000-0005-0000-0000-0000DD470000}"/>
    <cellStyle name="20% - uthevingsfarge 5 39_BILAG 34-3 Brasil" xfId="18401" xr:uid="{00000000-0005-0000-0000-0000DE470000}"/>
    <cellStyle name="20% - uthevingsfarge 5 4" xfId="18402" xr:uid="{00000000-0005-0000-0000-0000DF470000}"/>
    <cellStyle name="20% - uthevingsfarge 5 4 10" xfId="18403" xr:uid="{00000000-0005-0000-0000-0000E0470000}"/>
    <cellStyle name="20% - uthevingsfarge 5 4 11" xfId="18404" xr:uid="{00000000-0005-0000-0000-0000E1470000}"/>
    <cellStyle name="20% - uthevingsfarge 5 4 2" xfId="18405" xr:uid="{00000000-0005-0000-0000-0000E2470000}"/>
    <cellStyle name="20% - uthevingsfarge 5 4 2 10" xfId="18406" xr:uid="{00000000-0005-0000-0000-0000E3470000}"/>
    <cellStyle name="20% - uthevingsfarge 5 4 2 2" xfId="18407" xr:uid="{00000000-0005-0000-0000-0000E4470000}"/>
    <cellStyle name="20% - uthevingsfarge 5 4 2 2 2" xfId="18408" xr:uid="{00000000-0005-0000-0000-0000E5470000}"/>
    <cellStyle name="20% - uthevingsfarge 5 4 2 2 2 2" xfId="18409" xr:uid="{00000000-0005-0000-0000-0000E6470000}"/>
    <cellStyle name="20% - uthevingsfarge 5 4 2 2 2 2 2" xfId="18410" xr:uid="{00000000-0005-0000-0000-0000E7470000}"/>
    <cellStyle name="20% - uthevingsfarge 5 4 2 2 2 2 2 2" xfId="18411" xr:uid="{00000000-0005-0000-0000-0000E8470000}"/>
    <cellStyle name="20% - uthevingsfarge 5 4 2 2 2 2 2 2 2" xfId="18412" xr:uid="{00000000-0005-0000-0000-0000E9470000}"/>
    <cellStyle name="20% - uthevingsfarge 5 4 2 2 2 2 2 3" xfId="18413" xr:uid="{00000000-0005-0000-0000-0000EA470000}"/>
    <cellStyle name="20% - uthevingsfarge 5 4 2 2 2 2 3" xfId="18414" xr:uid="{00000000-0005-0000-0000-0000EB470000}"/>
    <cellStyle name="20% - uthevingsfarge 5 4 2 2 2 2 3 2" xfId="18415" xr:uid="{00000000-0005-0000-0000-0000EC470000}"/>
    <cellStyle name="20% - uthevingsfarge 5 4 2 2 2 2 4" xfId="18416" xr:uid="{00000000-0005-0000-0000-0000ED470000}"/>
    <cellStyle name="20% - uthevingsfarge 5 4 2 2 2 3" xfId="18417" xr:uid="{00000000-0005-0000-0000-0000EE470000}"/>
    <cellStyle name="20% - uthevingsfarge 5 4 2 2 2 3 2" xfId="18418" xr:uid="{00000000-0005-0000-0000-0000EF470000}"/>
    <cellStyle name="20% - uthevingsfarge 5 4 2 2 2 3 2 2" xfId="18419" xr:uid="{00000000-0005-0000-0000-0000F0470000}"/>
    <cellStyle name="20% - uthevingsfarge 5 4 2 2 2 3 3" xfId="18420" xr:uid="{00000000-0005-0000-0000-0000F1470000}"/>
    <cellStyle name="20% - uthevingsfarge 5 4 2 2 2 4" xfId="18421" xr:uid="{00000000-0005-0000-0000-0000F2470000}"/>
    <cellStyle name="20% - uthevingsfarge 5 4 2 2 2 4 2" xfId="18422" xr:uid="{00000000-0005-0000-0000-0000F3470000}"/>
    <cellStyle name="20% - uthevingsfarge 5 4 2 2 2 5" xfId="18423" xr:uid="{00000000-0005-0000-0000-0000F4470000}"/>
    <cellStyle name="20% - uthevingsfarge 5 4 2 2 2_Innskuddsdekning" xfId="18424" xr:uid="{00000000-0005-0000-0000-0000F5470000}"/>
    <cellStyle name="20% - uthevingsfarge 5 4 2 2 3" xfId="18425" xr:uid="{00000000-0005-0000-0000-0000F6470000}"/>
    <cellStyle name="20% - uthevingsfarge 5 4 2 2 3 2" xfId="18426" xr:uid="{00000000-0005-0000-0000-0000F7470000}"/>
    <cellStyle name="20% - uthevingsfarge 5 4 2 2 3 2 2" xfId="18427" xr:uid="{00000000-0005-0000-0000-0000F8470000}"/>
    <cellStyle name="20% - uthevingsfarge 5 4 2 2 3 2 2 2" xfId="18428" xr:uid="{00000000-0005-0000-0000-0000F9470000}"/>
    <cellStyle name="20% - uthevingsfarge 5 4 2 2 3 2 3" xfId="18429" xr:uid="{00000000-0005-0000-0000-0000FA470000}"/>
    <cellStyle name="20% - uthevingsfarge 5 4 2 2 3 3" xfId="18430" xr:uid="{00000000-0005-0000-0000-0000FB470000}"/>
    <cellStyle name="20% - uthevingsfarge 5 4 2 2 3 3 2" xfId="18431" xr:uid="{00000000-0005-0000-0000-0000FC470000}"/>
    <cellStyle name="20% - uthevingsfarge 5 4 2 2 3 4" xfId="18432" xr:uid="{00000000-0005-0000-0000-0000FD470000}"/>
    <cellStyle name="20% - uthevingsfarge 5 4 2 2 4" xfId="18433" xr:uid="{00000000-0005-0000-0000-0000FE470000}"/>
    <cellStyle name="20% - uthevingsfarge 5 4 2 2 4 2" xfId="18434" xr:uid="{00000000-0005-0000-0000-0000FF470000}"/>
    <cellStyle name="20% - uthevingsfarge 5 4 2 2 4 2 2" xfId="18435" xr:uid="{00000000-0005-0000-0000-000000480000}"/>
    <cellStyle name="20% - uthevingsfarge 5 4 2 2 4 3" xfId="18436" xr:uid="{00000000-0005-0000-0000-000001480000}"/>
    <cellStyle name="20% - uthevingsfarge 5 4 2 2 5" xfId="18437" xr:uid="{00000000-0005-0000-0000-000002480000}"/>
    <cellStyle name="20% - uthevingsfarge 5 4 2 2 5 2" xfId="18438" xr:uid="{00000000-0005-0000-0000-000003480000}"/>
    <cellStyle name="20% - uthevingsfarge 5 4 2 2 6" xfId="18439" xr:uid="{00000000-0005-0000-0000-000004480000}"/>
    <cellStyle name="20% - uthevingsfarge 5 4 2 2_3. Chng in credit spreads" xfId="18440" xr:uid="{00000000-0005-0000-0000-000005480000}"/>
    <cellStyle name="20% - uthevingsfarge 5 4 2 3" xfId="18441" xr:uid="{00000000-0005-0000-0000-000006480000}"/>
    <cellStyle name="20% - uthevingsfarge 5 4 2 3 2" xfId="18442" xr:uid="{00000000-0005-0000-0000-000007480000}"/>
    <cellStyle name="20% - uthevingsfarge 5 4 2 3 2 2" xfId="18443" xr:uid="{00000000-0005-0000-0000-000008480000}"/>
    <cellStyle name="20% - uthevingsfarge 5 4 2 3 2 2 2" xfId="18444" xr:uid="{00000000-0005-0000-0000-000009480000}"/>
    <cellStyle name="20% - uthevingsfarge 5 4 2 3 2 2 2 2" xfId="18445" xr:uid="{00000000-0005-0000-0000-00000A480000}"/>
    <cellStyle name="20% - uthevingsfarge 5 4 2 3 2 2 2 2 2" xfId="18446" xr:uid="{00000000-0005-0000-0000-00000B480000}"/>
    <cellStyle name="20% - uthevingsfarge 5 4 2 3 2 2 2 3" xfId="18447" xr:uid="{00000000-0005-0000-0000-00000C480000}"/>
    <cellStyle name="20% - uthevingsfarge 5 4 2 3 2 2 3" xfId="18448" xr:uid="{00000000-0005-0000-0000-00000D480000}"/>
    <cellStyle name="20% - uthevingsfarge 5 4 2 3 2 2 3 2" xfId="18449" xr:uid="{00000000-0005-0000-0000-00000E480000}"/>
    <cellStyle name="20% - uthevingsfarge 5 4 2 3 2 2 4" xfId="18450" xr:uid="{00000000-0005-0000-0000-00000F480000}"/>
    <cellStyle name="20% - uthevingsfarge 5 4 2 3 2 3" xfId="18451" xr:uid="{00000000-0005-0000-0000-000010480000}"/>
    <cellStyle name="20% - uthevingsfarge 5 4 2 3 2 3 2" xfId="18452" xr:uid="{00000000-0005-0000-0000-000011480000}"/>
    <cellStyle name="20% - uthevingsfarge 5 4 2 3 2 3 2 2" xfId="18453" xr:uid="{00000000-0005-0000-0000-000012480000}"/>
    <cellStyle name="20% - uthevingsfarge 5 4 2 3 2 3 3" xfId="18454" xr:uid="{00000000-0005-0000-0000-000013480000}"/>
    <cellStyle name="20% - uthevingsfarge 5 4 2 3 2 4" xfId="18455" xr:uid="{00000000-0005-0000-0000-000014480000}"/>
    <cellStyle name="20% - uthevingsfarge 5 4 2 3 2 4 2" xfId="18456" xr:uid="{00000000-0005-0000-0000-000015480000}"/>
    <cellStyle name="20% - uthevingsfarge 5 4 2 3 2 5" xfId="18457" xr:uid="{00000000-0005-0000-0000-000016480000}"/>
    <cellStyle name="20% - uthevingsfarge 5 4 2 3 2_Innskuddsdekning" xfId="18458" xr:uid="{00000000-0005-0000-0000-000017480000}"/>
    <cellStyle name="20% - uthevingsfarge 5 4 2 3 3" xfId="18459" xr:uid="{00000000-0005-0000-0000-000018480000}"/>
    <cellStyle name="20% - uthevingsfarge 5 4 2 3 3 2" xfId="18460" xr:uid="{00000000-0005-0000-0000-000019480000}"/>
    <cellStyle name="20% - uthevingsfarge 5 4 2 3 3 2 2" xfId="18461" xr:uid="{00000000-0005-0000-0000-00001A480000}"/>
    <cellStyle name="20% - uthevingsfarge 5 4 2 3 3 2 2 2" xfId="18462" xr:uid="{00000000-0005-0000-0000-00001B480000}"/>
    <cellStyle name="20% - uthevingsfarge 5 4 2 3 3 2 3" xfId="18463" xr:uid="{00000000-0005-0000-0000-00001C480000}"/>
    <cellStyle name="20% - uthevingsfarge 5 4 2 3 3 3" xfId="18464" xr:uid="{00000000-0005-0000-0000-00001D480000}"/>
    <cellStyle name="20% - uthevingsfarge 5 4 2 3 3 3 2" xfId="18465" xr:uid="{00000000-0005-0000-0000-00001E480000}"/>
    <cellStyle name="20% - uthevingsfarge 5 4 2 3 3 4" xfId="18466" xr:uid="{00000000-0005-0000-0000-00001F480000}"/>
    <cellStyle name="20% - uthevingsfarge 5 4 2 3 4" xfId="18467" xr:uid="{00000000-0005-0000-0000-000020480000}"/>
    <cellStyle name="20% - uthevingsfarge 5 4 2 3 4 2" xfId="18468" xr:uid="{00000000-0005-0000-0000-000021480000}"/>
    <cellStyle name="20% - uthevingsfarge 5 4 2 3 4 2 2" xfId="18469" xr:uid="{00000000-0005-0000-0000-000022480000}"/>
    <cellStyle name="20% - uthevingsfarge 5 4 2 3 4 3" xfId="18470" xr:uid="{00000000-0005-0000-0000-000023480000}"/>
    <cellStyle name="20% - uthevingsfarge 5 4 2 3 5" xfId="18471" xr:uid="{00000000-0005-0000-0000-000024480000}"/>
    <cellStyle name="20% - uthevingsfarge 5 4 2 3 5 2" xfId="18472" xr:uid="{00000000-0005-0000-0000-000025480000}"/>
    <cellStyle name="20% - uthevingsfarge 5 4 2 3 6" xfId="18473" xr:uid="{00000000-0005-0000-0000-000026480000}"/>
    <cellStyle name="20% - uthevingsfarge 5 4 2 3_3. Chng in credit spreads" xfId="18474" xr:uid="{00000000-0005-0000-0000-000027480000}"/>
    <cellStyle name="20% - uthevingsfarge 5 4 2 4" xfId="18475" xr:uid="{00000000-0005-0000-0000-000028480000}"/>
    <cellStyle name="20% - uthevingsfarge 5 4 2 4 2" xfId="18476" xr:uid="{00000000-0005-0000-0000-000029480000}"/>
    <cellStyle name="20% - uthevingsfarge 5 4 2 4 2 2" xfId="18477" xr:uid="{00000000-0005-0000-0000-00002A480000}"/>
    <cellStyle name="20% - uthevingsfarge 5 4 2 4 2 2 2" xfId="18478" xr:uid="{00000000-0005-0000-0000-00002B480000}"/>
    <cellStyle name="20% - uthevingsfarge 5 4 2 4 2 2 2 2" xfId="18479" xr:uid="{00000000-0005-0000-0000-00002C480000}"/>
    <cellStyle name="20% - uthevingsfarge 5 4 2 4 2 2 3" xfId="18480" xr:uid="{00000000-0005-0000-0000-00002D480000}"/>
    <cellStyle name="20% - uthevingsfarge 5 4 2 4 2 3" xfId="18481" xr:uid="{00000000-0005-0000-0000-00002E480000}"/>
    <cellStyle name="20% - uthevingsfarge 5 4 2 4 2 3 2" xfId="18482" xr:uid="{00000000-0005-0000-0000-00002F480000}"/>
    <cellStyle name="20% - uthevingsfarge 5 4 2 4 2 4" xfId="18483" xr:uid="{00000000-0005-0000-0000-000030480000}"/>
    <cellStyle name="20% - uthevingsfarge 5 4 2 4 3" xfId="18484" xr:uid="{00000000-0005-0000-0000-000031480000}"/>
    <cellStyle name="20% - uthevingsfarge 5 4 2 4 3 2" xfId="18485" xr:uid="{00000000-0005-0000-0000-000032480000}"/>
    <cellStyle name="20% - uthevingsfarge 5 4 2 4 3 2 2" xfId="18486" xr:uid="{00000000-0005-0000-0000-000033480000}"/>
    <cellStyle name="20% - uthevingsfarge 5 4 2 4 3 3" xfId="18487" xr:uid="{00000000-0005-0000-0000-000034480000}"/>
    <cellStyle name="20% - uthevingsfarge 5 4 2 4 4" xfId="18488" xr:uid="{00000000-0005-0000-0000-000035480000}"/>
    <cellStyle name="20% - uthevingsfarge 5 4 2 4 4 2" xfId="18489" xr:uid="{00000000-0005-0000-0000-000036480000}"/>
    <cellStyle name="20% - uthevingsfarge 5 4 2 4 5" xfId="18490" xr:uid="{00000000-0005-0000-0000-000037480000}"/>
    <cellStyle name="20% - uthevingsfarge 5 4 2 4_Innskuddsdekning" xfId="18491" xr:uid="{00000000-0005-0000-0000-000038480000}"/>
    <cellStyle name="20% - uthevingsfarge 5 4 2 5" xfId="18492" xr:uid="{00000000-0005-0000-0000-000039480000}"/>
    <cellStyle name="20% - uthevingsfarge 5 4 2 5 2" xfId="18493" xr:uid="{00000000-0005-0000-0000-00003A480000}"/>
    <cellStyle name="20% - uthevingsfarge 5 4 2 5 2 2" xfId="18494" xr:uid="{00000000-0005-0000-0000-00003B480000}"/>
    <cellStyle name="20% - uthevingsfarge 5 4 2 5 2 2 2" xfId="18495" xr:uid="{00000000-0005-0000-0000-00003C480000}"/>
    <cellStyle name="20% - uthevingsfarge 5 4 2 5 2 3" xfId="18496" xr:uid="{00000000-0005-0000-0000-00003D480000}"/>
    <cellStyle name="20% - uthevingsfarge 5 4 2 5 3" xfId="18497" xr:uid="{00000000-0005-0000-0000-00003E480000}"/>
    <cellStyle name="20% - uthevingsfarge 5 4 2 5 3 2" xfId="18498" xr:uid="{00000000-0005-0000-0000-00003F480000}"/>
    <cellStyle name="20% - uthevingsfarge 5 4 2 5 4" xfId="18499" xr:uid="{00000000-0005-0000-0000-000040480000}"/>
    <cellStyle name="20% - uthevingsfarge 5 4 2 6" xfId="18500" xr:uid="{00000000-0005-0000-0000-000041480000}"/>
    <cellStyle name="20% - uthevingsfarge 5 4 2 6 2" xfId="18501" xr:uid="{00000000-0005-0000-0000-000042480000}"/>
    <cellStyle name="20% - uthevingsfarge 5 4 2 6 2 2" xfId="18502" xr:uid="{00000000-0005-0000-0000-000043480000}"/>
    <cellStyle name="20% - uthevingsfarge 5 4 2 6 3" xfId="18503" xr:uid="{00000000-0005-0000-0000-000044480000}"/>
    <cellStyle name="20% - uthevingsfarge 5 4 2 7" xfId="18504" xr:uid="{00000000-0005-0000-0000-000045480000}"/>
    <cellStyle name="20% - uthevingsfarge 5 4 2 7 2" xfId="18505" xr:uid="{00000000-0005-0000-0000-000046480000}"/>
    <cellStyle name="20% - uthevingsfarge 5 4 2 8" xfId="18506" xr:uid="{00000000-0005-0000-0000-000047480000}"/>
    <cellStyle name="20% - uthevingsfarge 5 4 2 9" xfId="18507" xr:uid="{00000000-0005-0000-0000-000048480000}"/>
    <cellStyle name="20% - uthevingsfarge 5 4 2_3. Chng in credit spreads" xfId="18508" xr:uid="{00000000-0005-0000-0000-000049480000}"/>
    <cellStyle name="20% - uthevingsfarge 5 4 3" xfId="18509" xr:uid="{00000000-0005-0000-0000-00004A480000}"/>
    <cellStyle name="20% - uthevingsfarge 5 4 3 2" xfId="18510" xr:uid="{00000000-0005-0000-0000-00004B480000}"/>
    <cellStyle name="20% - uthevingsfarge 5 4 3 2 2" xfId="18511" xr:uid="{00000000-0005-0000-0000-00004C480000}"/>
    <cellStyle name="20% - uthevingsfarge 5 4 3 2 2 2" xfId="18512" xr:uid="{00000000-0005-0000-0000-00004D480000}"/>
    <cellStyle name="20% - uthevingsfarge 5 4 3 2 2 2 2" xfId="18513" xr:uid="{00000000-0005-0000-0000-00004E480000}"/>
    <cellStyle name="20% - uthevingsfarge 5 4 3 2 2 2 2 2" xfId="18514" xr:uid="{00000000-0005-0000-0000-00004F480000}"/>
    <cellStyle name="20% - uthevingsfarge 5 4 3 2 2 2 3" xfId="18515" xr:uid="{00000000-0005-0000-0000-000050480000}"/>
    <cellStyle name="20% - uthevingsfarge 5 4 3 2 2 3" xfId="18516" xr:uid="{00000000-0005-0000-0000-000051480000}"/>
    <cellStyle name="20% - uthevingsfarge 5 4 3 2 2 3 2" xfId="18517" xr:uid="{00000000-0005-0000-0000-000052480000}"/>
    <cellStyle name="20% - uthevingsfarge 5 4 3 2 2 4" xfId="18518" xr:uid="{00000000-0005-0000-0000-000053480000}"/>
    <cellStyle name="20% - uthevingsfarge 5 4 3 2 3" xfId="18519" xr:uid="{00000000-0005-0000-0000-000054480000}"/>
    <cellStyle name="20% - uthevingsfarge 5 4 3 2 3 2" xfId="18520" xr:uid="{00000000-0005-0000-0000-000055480000}"/>
    <cellStyle name="20% - uthevingsfarge 5 4 3 2 3 2 2" xfId="18521" xr:uid="{00000000-0005-0000-0000-000056480000}"/>
    <cellStyle name="20% - uthevingsfarge 5 4 3 2 3 3" xfId="18522" xr:uid="{00000000-0005-0000-0000-000057480000}"/>
    <cellStyle name="20% - uthevingsfarge 5 4 3 2 4" xfId="18523" xr:uid="{00000000-0005-0000-0000-000058480000}"/>
    <cellStyle name="20% - uthevingsfarge 5 4 3 2 4 2" xfId="18524" xr:uid="{00000000-0005-0000-0000-000059480000}"/>
    <cellStyle name="20% - uthevingsfarge 5 4 3 2 5" xfId="18525" xr:uid="{00000000-0005-0000-0000-00005A480000}"/>
    <cellStyle name="20% - uthevingsfarge 5 4 3 2_Innskuddsdekning" xfId="18526" xr:uid="{00000000-0005-0000-0000-00005B480000}"/>
    <cellStyle name="20% - uthevingsfarge 5 4 3 3" xfId="18527" xr:uid="{00000000-0005-0000-0000-00005C480000}"/>
    <cellStyle name="20% - uthevingsfarge 5 4 3 3 2" xfId="18528" xr:uid="{00000000-0005-0000-0000-00005D480000}"/>
    <cellStyle name="20% - uthevingsfarge 5 4 3 3 2 2" xfId="18529" xr:uid="{00000000-0005-0000-0000-00005E480000}"/>
    <cellStyle name="20% - uthevingsfarge 5 4 3 3 2 2 2" xfId="18530" xr:uid="{00000000-0005-0000-0000-00005F480000}"/>
    <cellStyle name="20% - uthevingsfarge 5 4 3 3 2 3" xfId="18531" xr:uid="{00000000-0005-0000-0000-000060480000}"/>
    <cellStyle name="20% - uthevingsfarge 5 4 3 3 3" xfId="18532" xr:uid="{00000000-0005-0000-0000-000061480000}"/>
    <cellStyle name="20% - uthevingsfarge 5 4 3 3 3 2" xfId="18533" xr:uid="{00000000-0005-0000-0000-000062480000}"/>
    <cellStyle name="20% - uthevingsfarge 5 4 3 3 4" xfId="18534" xr:uid="{00000000-0005-0000-0000-000063480000}"/>
    <cellStyle name="20% - uthevingsfarge 5 4 3 4" xfId="18535" xr:uid="{00000000-0005-0000-0000-000064480000}"/>
    <cellStyle name="20% - uthevingsfarge 5 4 3 4 2" xfId="18536" xr:uid="{00000000-0005-0000-0000-000065480000}"/>
    <cellStyle name="20% - uthevingsfarge 5 4 3 4 2 2" xfId="18537" xr:uid="{00000000-0005-0000-0000-000066480000}"/>
    <cellStyle name="20% - uthevingsfarge 5 4 3 4 3" xfId="18538" xr:uid="{00000000-0005-0000-0000-000067480000}"/>
    <cellStyle name="20% - uthevingsfarge 5 4 3 5" xfId="18539" xr:uid="{00000000-0005-0000-0000-000068480000}"/>
    <cellStyle name="20% - uthevingsfarge 5 4 3 5 2" xfId="18540" xr:uid="{00000000-0005-0000-0000-000069480000}"/>
    <cellStyle name="20% - uthevingsfarge 5 4 3 6" xfId="18541" xr:uid="{00000000-0005-0000-0000-00006A480000}"/>
    <cellStyle name="20% - uthevingsfarge 5 4 3_3. Chng in credit spreads" xfId="18542" xr:uid="{00000000-0005-0000-0000-00006B480000}"/>
    <cellStyle name="20% - uthevingsfarge 5 4 4" xfId="18543" xr:uid="{00000000-0005-0000-0000-00006C480000}"/>
    <cellStyle name="20% - uthevingsfarge 5 4 4 2" xfId="18544" xr:uid="{00000000-0005-0000-0000-00006D480000}"/>
    <cellStyle name="20% - uthevingsfarge 5 4 4 2 2" xfId="18545" xr:uid="{00000000-0005-0000-0000-00006E480000}"/>
    <cellStyle name="20% - uthevingsfarge 5 4 4 2 2 2" xfId="18546" xr:uid="{00000000-0005-0000-0000-00006F480000}"/>
    <cellStyle name="20% - uthevingsfarge 5 4 4 2 2 2 2" xfId="18547" xr:uid="{00000000-0005-0000-0000-000070480000}"/>
    <cellStyle name="20% - uthevingsfarge 5 4 4 2 2 2 2 2" xfId="18548" xr:uid="{00000000-0005-0000-0000-000071480000}"/>
    <cellStyle name="20% - uthevingsfarge 5 4 4 2 2 2 3" xfId="18549" xr:uid="{00000000-0005-0000-0000-000072480000}"/>
    <cellStyle name="20% - uthevingsfarge 5 4 4 2 2 3" xfId="18550" xr:uid="{00000000-0005-0000-0000-000073480000}"/>
    <cellStyle name="20% - uthevingsfarge 5 4 4 2 2 3 2" xfId="18551" xr:uid="{00000000-0005-0000-0000-000074480000}"/>
    <cellStyle name="20% - uthevingsfarge 5 4 4 2 2 4" xfId="18552" xr:uid="{00000000-0005-0000-0000-000075480000}"/>
    <cellStyle name="20% - uthevingsfarge 5 4 4 2 3" xfId="18553" xr:uid="{00000000-0005-0000-0000-000076480000}"/>
    <cellStyle name="20% - uthevingsfarge 5 4 4 2 3 2" xfId="18554" xr:uid="{00000000-0005-0000-0000-000077480000}"/>
    <cellStyle name="20% - uthevingsfarge 5 4 4 2 3 2 2" xfId="18555" xr:uid="{00000000-0005-0000-0000-000078480000}"/>
    <cellStyle name="20% - uthevingsfarge 5 4 4 2 3 3" xfId="18556" xr:uid="{00000000-0005-0000-0000-000079480000}"/>
    <cellStyle name="20% - uthevingsfarge 5 4 4 2 4" xfId="18557" xr:uid="{00000000-0005-0000-0000-00007A480000}"/>
    <cellStyle name="20% - uthevingsfarge 5 4 4 2 4 2" xfId="18558" xr:uid="{00000000-0005-0000-0000-00007B480000}"/>
    <cellStyle name="20% - uthevingsfarge 5 4 4 2 5" xfId="18559" xr:uid="{00000000-0005-0000-0000-00007C480000}"/>
    <cellStyle name="20% - uthevingsfarge 5 4 4 2_Innskuddsdekning" xfId="18560" xr:uid="{00000000-0005-0000-0000-00007D480000}"/>
    <cellStyle name="20% - uthevingsfarge 5 4 4 3" xfId="18561" xr:uid="{00000000-0005-0000-0000-00007E480000}"/>
    <cellStyle name="20% - uthevingsfarge 5 4 4 3 2" xfId="18562" xr:uid="{00000000-0005-0000-0000-00007F480000}"/>
    <cellStyle name="20% - uthevingsfarge 5 4 4 3 2 2" xfId="18563" xr:uid="{00000000-0005-0000-0000-000080480000}"/>
    <cellStyle name="20% - uthevingsfarge 5 4 4 3 2 2 2" xfId="18564" xr:uid="{00000000-0005-0000-0000-000081480000}"/>
    <cellStyle name="20% - uthevingsfarge 5 4 4 3 2 3" xfId="18565" xr:uid="{00000000-0005-0000-0000-000082480000}"/>
    <cellStyle name="20% - uthevingsfarge 5 4 4 3 3" xfId="18566" xr:uid="{00000000-0005-0000-0000-000083480000}"/>
    <cellStyle name="20% - uthevingsfarge 5 4 4 3 3 2" xfId="18567" xr:uid="{00000000-0005-0000-0000-000084480000}"/>
    <cellStyle name="20% - uthevingsfarge 5 4 4 3 4" xfId="18568" xr:uid="{00000000-0005-0000-0000-000085480000}"/>
    <cellStyle name="20% - uthevingsfarge 5 4 4 4" xfId="18569" xr:uid="{00000000-0005-0000-0000-000086480000}"/>
    <cellStyle name="20% - uthevingsfarge 5 4 4 4 2" xfId="18570" xr:uid="{00000000-0005-0000-0000-000087480000}"/>
    <cellStyle name="20% - uthevingsfarge 5 4 4 4 2 2" xfId="18571" xr:uid="{00000000-0005-0000-0000-000088480000}"/>
    <cellStyle name="20% - uthevingsfarge 5 4 4 4 3" xfId="18572" xr:uid="{00000000-0005-0000-0000-000089480000}"/>
    <cellStyle name="20% - uthevingsfarge 5 4 4 5" xfId="18573" xr:uid="{00000000-0005-0000-0000-00008A480000}"/>
    <cellStyle name="20% - uthevingsfarge 5 4 4 5 2" xfId="18574" xr:uid="{00000000-0005-0000-0000-00008B480000}"/>
    <cellStyle name="20% - uthevingsfarge 5 4 4 6" xfId="18575" xr:uid="{00000000-0005-0000-0000-00008C480000}"/>
    <cellStyle name="20% - uthevingsfarge 5 4 4_3. Chng in credit spreads" xfId="18576" xr:uid="{00000000-0005-0000-0000-00008D480000}"/>
    <cellStyle name="20% - uthevingsfarge 5 4 5" xfId="18577" xr:uid="{00000000-0005-0000-0000-00008E480000}"/>
    <cellStyle name="20% - uthevingsfarge 5 4 5 2" xfId="18578" xr:uid="{00000000-0005-0000-0000-00008F480000}"/>
    <cellStyle name="20% - uthevingsfarge 5 4 5 2 2" xfId="18579" xr:uid="{00000000-0005-0000-0000-000090480000}"/>
    <cellStyle name="20% - uthevingsfarge 5 4 5 2 2 2" xfId="18580" xr:uid="{00000000-0005-0000-0000-000091480000}"/>
    <cellStyle name="20% - uthevingsfarge 5 4 5 2 2 2 2" xfId="18581" xr:uid="{00000000-0005-0000-0000-000092480000}"/>
    <cellStyle name="20% - uthevingsfarge 5 4 5 2 2 3" xfId="18582" xr:uid="{00000000-0005-0000-0000-000093480000}"/>
    <cellStyle name="20% - uthevingsfarge 5 4 5 2 3" xfId="18583" xr:uid="{00000000-0005-0000-0000-000094480000}"/>
    <cellStyle name="20% - uthevingsfarge 5 4 5 2 3 2" xfId="18584" xr:uid="{00000000-0005-0000-0000-000095480000}"/>
    <cellStyle name="20% - uthevingsfarge 5 4 5 2 4" xfId="18585" xr:uid="{00000000-0005-0000-0000-000096480000}"/>
    <cellStyle name="20% - uthevingsfarge 5 4 5 3" xfId="18586" xr:uid="{00000000-0005-0000-0000-000097480000}"/>
    <cellStyle name="20% - uthevingsfarge 5 4 5 3 2" xfId="18587" xr:uid="{00000000-0005-0000-0000-000098480000}"/>
    <cellStyle name="20% - uthevingsfarge 5 4 5 3 2 2" xfId="18588" xr:uid="{00000000-0005-0000-0000-000099480000}"/>
    <cellStyle name="20% - uthevingsfarge 5 4 5 3 3" xfId="18589" xr:uid="{00000000-0005-0000-0000-00009A480000}"/>
    <cellStyle name="20% - uthevingsfarge 5 4 5 4" xfId="18590" xr:uid="{00000000-0005-0000-0000-00009B480000}"/>
    <cellStyle name="20% - uthevingsfarge 5 4 5 4 2" xfId="18591" xr:uid="{00000000-0005-0000-0000-00009C480000}"/>
    <cellStyle name="20% - uthevingsfarge 5 4 5 5" xfId="18592" xr:uid="{00000000-0005-0000-0000-00009D480000}"/>
    <cellStyle name="20% - uthevingsfarge 5 4 5_Innskuddsdekning" xfId="18593" xr:uid="{00000000-0005-0000-0000-00009E480000}"/>
    <cellStyle name="20% - uthevingsfarge 5 4 6" xfId="18594" xr:uid="{00000000-0005-0000-0000-00009F480000}"/>
    <cellStyle name="20% - uthevingsfarge 5 4 6 2" xfId="18595" xr:uid="{00000000-0005-0000-0000-0000A0480000}"/>
    <cellStyle name="20% - uthevingsfarge 5 4 6 2 2" xfId="18596" xr:uid="{00000000-0005-0000-0000-0000A1480000}"/>
    <cellStyle name="20% - uthevingsfarge 5 4 6 2 2 2" xfId="18597" xr:uid="{00000000-0005-0000-0000-0000A2480000}"/>
    <cellStyle name="20% - uthevingsfarge 5 4 6 2 3" xfId="18598" xr:uid="{00000000-0005-0000-0000-0000A3480000}"/>
    <cellStyle name="20% - uthevingsfarge 5 4 6 3" xfId="18599" xr:uid="{00000000-0005-0000-0000-0000A4480000}"/>
    <cellStyle name="20% - uthevingsfarge 5 4 6 3 2" xfId="18600" xr:uid="{00000000-0005-0000-0000-0000A5480000}"/>
    <cellStyle name="20% - uthevingsfarge 5 4 6 4" xfId="18601" xr:uid="{00000000-0005-0000-0000-0000A6480000}"/>
    <cellStyle name="20% - uthevingsfarge 5 4 7" xfId="18602" xr:uid="{00000000-0005-0000-0000-0000A7480000}"/>
    <cellStyle name="20% - uthevingsfarge 5 4 7 2" xfId="18603" xr:uid="{00000000-0005-0000-0000-0000A8480000}"/>
    <cellStyle name="20% - uthevingsfarge 5 4 7 2 2" xfId="18604" xr:uid="{00000000-0005-0000-0000-0000A9480000}"/>
    <cellStyle name="20% - uthevingsfarge 5 4 7 3" xfId="18605" xr:uid="{00000000-0005-0000-0000-0000AA480000}"/>
    <cellStyle name="20% - uthevingsfarge 5 4 8" xfId="18606" xr:uid="{00000000-0005-0000-0000-0000AB480000}"/>
    <cellStyle name="20% - uthevingsfarge 5 4 8 2" xfId="18607" xr:uid="{00000000-0005-0000-0000-0000AC480000}"/>
    <cellStyle name="20% - uthevingsfarge 5 4 9" xfId="18608" xr:uid="{00000000-0005-0000-0000-0000AD480000}"/>
    <cellStyle name="20% - uthevingsfarge 5 4_3. Chng in credit spreads" xfId="18609" xr:uid="{00000000-0005-0000-0000-0000AE480000}"/>
    <cellStyle name="20% - uthevingsfarge 5 40" xfId="18610" xr:uid="{00000000-0005-0000-0000-0000AF480000}"/>
    <cellStyle name="20% - uthevingsfarge 5 40 2" xfId="18611" xr:uid="{00000000-0005-0000-0000-0000B0480000}"/>
    <cellStyle name="20% - uthevingsfarge 5 40 2 2" xfId="18612" xr:uid="{00000000-0005-0000-0000-0000B1480000}"/>
    <cellStyle name="20% - uthevingsfarge 5 40 2 3" xfId="18613" xr:uid="{00000000-0005-0000-0000-0000B2480000}"/>
    <cellStyle name="20% - uthevingsfarge 5 40 2_BILAG 34-3 Brasil" xfId="18614" xr:uid="{00000000-0005-0000-0000-0000B3480000}"/>
    <cellStyle name="20% - uthevingsfarge 5 40 3" xfId="18615" xr:uid="{00000000-0005-0000-0000-0000B4480000}"/>
    <cellStyle name="20% - uthevingsfarge 5 40 4" xfId="18616" xr:uid="{00000000-0005-0000-0000-0000B5480000}"/>
    <cellStyle name="20% - uthevingsfarge 5 40_BILAG 34-3 Brasil" xfId="18617" xr:uid="{00000000-0005-0000-0000-0000B6480000}"/>
    <cellStyle name="20% - uthevingsfarge 5 41" xfId="18618" xr:uid="{00000000-0005-0000-0000-0000B7480000}"/>
    <cellStyle name="20% - uthevingsfarge 5 41 2" xfId="18619" xr:uid="{00000000-0005-0000-0000-0000B8480000}"/>
    <cellStyle name="20% - uthevingsfarge 5 41 2 2" xfId="18620" xr:uid="{00000000-0005-0000-0000-0000B9480000}"/>
    <cellStyle name="20% - uthevingsfarge 5 41 2 3" xfId="18621" xr:uid="{00000000-0005-0000-0000-0000BA480000}"/>
    <cellStyle name="20% - uthevingsfarge 5 41 2_BILAG 34-3 Brasil" xfId="18622" xr:uid="{00000000-0005-0000-0000-0000BB480000}"/>
    <cellStyle name="20% - uthevingsfarge 5 41 3" xfId="18623" xr:uid="{00000000-0005-0000-0000-0000BC480000}"/>
    <cellStyle name="20% - uthevingsfarge 5 41 4" xfId="18624" xr:uid="{00000000-0005-0000-0000-0000BD480000}"/>
    <cellStyle name="20% - uthevingsfarge 5 41_BILAG 34-3 Brasil" xfId="18625" xr:uid="{00000000-0005-0000-0000-0000BE480000}"/>
    <cellStyle name="20% - uthevingsfarge 5 42" xfId="18626" xr:uid="{00000000-0005-0000-0000-0000BF480000}"/>
    <cellStyle name="20% - uthevingsfarge 5 42 2" xfId="18627" xr:uid="{00000000-0005-0000-0000-0000C0480000}"/>
    <cellStyle name="20% - uthevingsfarge 5 42 2 2" xfId="18628" xr:uid="{00000000-0005-0000-0000-0000C1480000}"/>
    <cellStyle name="20% - uthevingsfarge 5 42 2 3" xfId="18629" xr:uid="{00000000-0005-0000-0000-0000C2480000}"/>
    <cellStyle name="20% - uthevingsfarge 5 42 2_BILAG 34-3 Brasil" xfId="18630" xr:uid="{00000000-0005-0000-0000-0000C3480000}"/>
    <cellStyle name="20% - uthevingsfarge 5 42 3" xfId="18631" xr:uid="{00000000-0005-0000-0000-0000C4480000}"/>
    <cellStyle name="20% - uthevingsfarge 5 42 4" xfId="18632" xr:uid="{00000000-0005-0000-0000-0000C5480000}"/>
    <cellStyle name="20% - uthevingsfarge 5 42_BILAG 34-3 Brasil" xfId="18633" xr:uid="{00000000-0005-0000-0000-0000C6480000}"/>
    <cellStyle name="20% - uthevingsfarge 5 43" xfId="18634" xr:uid="{00000000-0005-0000-0000-0000C7480000}"/>
    <cellStyle name="20% - uthevingsfarge 5 43 2" xfId="18635" xr:uid="{00000000-0005-0000-0000-0000C8480000}"/>
    <cellStyle name="20% - uthevingsfarge 5 43 2 2" xfId="18636" xr:uid="{00000000-0005-0000-0000-0000C9480000}"/>
    <cellStyle name="20% - uthevingsfarge 5 43 2 3" xfId="18637" xr:uid="{00000000-0005-0000-0000-0000CA480000}"/>
    <cellStyle name="20% - uthevingsfarge 5 43 2_BILAG 34-3 Brasil" xfId="18638" xr:uid="{00000000-0005-0000-0000-0000CB480000}"/>
    <cellStyle name="20% - uthevingsfarge 5 43 3" xfId="18639" xr:uid="{00000000-0005-0000-0000-0000CC480000}"/>
    <cellStyle name="20% - uthevingsfarge 5 43 4" xfId="18640" xr:uid="{00000000-0005-0000-0000-0000CD480000}"/>
    <cellStyle name="20% - uthevingsfarge 5 43_BILAG 34-3 Brasil" xfId="18641" xr:uid="{00000000-0005-0000-0000-0000CE480000}"/>
    <cellStyle name="20% - uthevingsfarge 5 44" xfId="18642" xr:uid="{00000000-0005-0000-0000-0000CF480000}"/>
    <cellStyle name="20% - uthevingsfarge 5 44 2" xfId="18643" xr:uid="{00000000-0005-0000-0000-0000D0480000}"/>
    <cellStyle name="20% - uthevingsfarge 5 44 2 2" xfId="18644" xr:uid="{00000000-0005-0000-0000-0000D1480000}"/>
    <cellStyle name="20% - uthevingsfarge 5 44 2 3" xfId="18645" xr:uid="{00000000-0005-0000-0000-0000D2480000}"/>
    <cellStyle name="20% - uthevingsfarge 5 44 2_BILAG 34-3 Brasil" xfId="18646" xr:uid="{00000000-0005-0000-0000-0000D3480000}"/>
    <cellStyle name="20% - uthevingsfarge 5 44 3" xfId="18647" xr:uid="{00000000-0005-0000-0000-0000D4480000}"/>
    <cellStyle name="20% - uthevingsfarge 5 44 4" xfId="18648" xr:uid="{00000000-0005-0000-0000-0000D5480000}"/>
    <cellStyle name="20% - uthevingsfarge 5 44_BILAG 34-3 Brasil" xfId="18649" xr:uid="{00000000-0005-0000-0000-0000D6480000}"/>
    <cellStyle name="20% - uthevingsfarge 5 45" xfId="18650" xr:uid="{00000000-0005-0000-0000-0000D7480000}"/>
    <cellStyle name="20% - uthevingsfarge 5 45 2" xfId="18651" xr:uid="{00000000-0005-0000-0000-0000D8480000}"/>
    <cellStyle name="20% - uthevingsfarge 5 45 2 2" xfId="18652" xr:uid="{00000000-0005-0000-0000-0000D9480000}"/>
    <cellStyle name="20% - uthevingsfarge 5 45 2 3" xfId="18653" xr:uid="{00000000-0005-0000-0000-0000DA480000}"/>
    <cellStyle name="20% - uthevingsfarge 5 45 2_BILAG 34-3 Brasil" xfId="18654" xr:uid="{00000000-0005-0000-0000-0000DB480000}"/>
    <cellStyle name="20% - uthevingsfarge 5 45 3" xfId="18655" xr:uid="{00000000-0005-0000-0000-0000DC480000}"/>
    <cellStyle name="20% - uthevingsfarge 5 45 4" xfId="18656" xr:uid="{00000000-0005-0000-0000-0000DD480000}"/>
    <cellStyle name="20% - uthevingsfarge 5 45_BILAG 34-3 Brasil" xfId="18657" xr:uid="{00000000-0005-0000-0000-0000DE480000}"/>
    <cellStyle name="20% - uthevingsfarge 5 46" xfId="18658" xr:uid="{00000000-0005-0000-0000-0000DF480000}"/>
    <cellStyle name="20% - uthevingsfarge 5 46 2" xfId="18659" xr:uid="{00000000-0005-0000-0000-0000E0480000}"/>
    <cellStyle name="20% - uthevingsfarge 5 46 2 2" xfId="18660" xr:uid="{00000000-0005-0000-0000-0000E1480000}"/>
    <cellStyle name="20% - uthevingsfarge 5 46 2 3" xfId="18661" xr:uid="{00000000-0005-0000-0000-0000E2480000}"/>
    <cellStyle name="20% - uthevingsfarge 5 46 2_BILAG 34-3 Brasil" xfId="18662" xr:uid="{00000000-0005-0000-0000-0000E3480000}"/>
    <cellStyle name="20% - uthevingsfarge 5 46 3" xfId="18663" xr:uid="{00000000-0005-0000-0000-0000E4480000}"/>
    <cellStyle name="20% - uthevingsfarge 5 46 4" xfId="18664" xr:uid="{00000000-0005-0000-0000-0000E5480000}"/>
    <cellStyle name="20% - uthevingsfarge 5 46_BILAG 34-3 Brasil" xfId="18665" xr:uid="{00000000-0005-0000-0000-0000E6480000}"/>
    <cellStyle name="20% - uthevingsfarge 5 47" xfId="18666" xr:uid="{00000000-0005-0000-0000-0000E7480000}"/>
    <cellStyle name="20% - uthevingsfarge 5 47 2" xfId="18667" xr:uid="{00000000-0005-0000-0000-0000E8480000}"/>
    <cellStyle name="20% - uthevingsfarge 5 47 2 2" xfId="18668" xr:uid="{00000000-0005-0000-0000-0000E9480000}"/>
    <cellStyle name="20% - uthevingsfarge 5 47 2 3" xfId="18669" xr:uid="{00000000-0005-0000-0000-0000EA480000}"/>
    <cellStyle name="20% - uthevingsfarge 5 47 2_BILAG 34-3 Brasil" xfId="18670" xr:uid="{00000000-0005-0000-0000-0000EB480000}"/>
    <cellStyle name="20% - uthevingsfarge 5 47 3" xfId="18671" xr:uid="{00000000-0005-0000-0000-0000EC480000}"/>
    <cellStyle name="20% - uthevingsfarge 5 47 4" xfId="18672" xr:uid="{00000000-0005-0000-0000-0000ED480000}"/>
    <cellStyle name="20% - uthevingsfarge 5 47_BILAG 34-3 Brasil" xfId="18673" xr:uid="{00000000-0005-0000-0000-0000EE480000}"/>
    <cellStyle name="20% - uthevingsfarge 5 48" xfId="18674" xr:uid="{00000000-0005-0000-0000-0000EF480000}"/>
    <cellStyle name="20% - uthevingsfarge 5 48 2" xfId="18675" xr:uid="{00000000-0005-0000-0000-0000F0480000}"/>
    <cellStyle name="20% - uthevingsfarge 5 48 2 2" xfId="18676" xr:uid="{00000000-0005-0000-0000-0000F1480000}"/>
    <cellStyle name="20% - uthevingsfarge 5 48 2 3" xfId="18677" xr:uid="{00000000-0005-0000-0000-0000F2480000}"/>
    <cellStyle name="20% - uthevingsfarge 5 48 2_BILAG 34-3 Brasil" xfId="18678" xr:uid="{00000000-0005-0000-0000-0000F3480000}"/>
    <cellStyle name="20% - uthevingsfarge 5 48 3" xfId="18679" xr:uid="{00000000-0005-0000-0000-0000F4480000}"/>
    <cellStyle name="20% - uthevingsfarge 5 48 4" xfId="18680" xr:uid="{00000000-0005-0000-0000-0000F5480000}"/>
    <cellStyle name="20% - uthevingsfarge 5 48_BILAG 34-3 Brasil" xfId="18681" xr:uid="{00000000-0005-0000-0000-0000F6480000}"/>
    <cellStyle name="20% - uthevingsfarge 5 49" xfId="18682" xr:uid="{00000000-0005-0000-0000-0000F7480000}"/>
    <cellStyle name="20% - uthevingsfarge 5 49 2" xfId="18683" xr:uid="{00000000-0005-0000-0000-0000F8480000}"/>
    <cellStyle name="20% - uthevingsfarge 5 49 2 2" xfId="18684" xr:uid="{00000000-0005-0000-0000-0000F9480000}"/>
    <cellStyle name="20% - uthevingsfarge 5 49 2 3" xfId="18685" xr:uid="{00000000-0005-0000-0000-0000FA480000}"/>
    <cellStyle name="20% - uthevingsfarge 5 49 2_BILAG 34-3 Brasil" xfId="18686" xr:uid="{00000000-0005-0000-0000-0000FB480000}"/>
    <cellStyle name="20% - uthevingsfarge 5 49 3" xfId="18687" xr:uid="{00000000-0005-0000-0000-0000FC480000}"/>
    <cellStyle name="20% - uthevingsfarge 5 49 4" xfId="18688" xr:uid="{00000000-0005-0000-0000-0000FD480000}"/>
    <cellStyle name="20% - uthevingsfarge 5 49_BILAG 34-3 Brasil" xfId="18689" xr:uid="{00000000-0005-0000-0000-0000FE480000}"/>
    <cellStyle name="20% - uthevingsfarge 5 5" xfId="18690" xr:uid="{00000000-0005-0000-0000-0000FF480000}"/>
    <cellStyle name="20% - uthevingsfarge 5 5 10" xfId="18691" xr:uid="{00000000-0005-0000-0000-000000490000}"/>
    <cellStyle name="20% - uthevingsfarge 5 5 11" xfId="18692" xr:uid="{00000000-0005-0000-0000-000001490000}"/>
    <cellStyle name="20% - uthevingsfarge 5 5 2" xfId="18693" xr:uid="{00000000-0005-0000-0000-000002490000}"/>
    <cellStyle name="20% - uthevingsfarge 5 5 2 2" xfId="18694" xr:uid="{00000000-0005-0000-0000-000003490000}"/>
    <cellStyle name="20% - uthevingsfarge 5 5 2 2 2" xfId="18695" xr:uid="{00000000-0005-0000-0000-000004490000}"/>
    <cellStyle name="20% - uthevingsfarge 5 5 2 2 2 2" xfId="18696" xr:uid="{00000000-0005-0000-0000-000005490000}"/>
    <cellStyle name="20% - uthevingsfarge 5 5 2 2 2 2 2" xfId="18697" xr:uid="{00000000-0005-0000-0000-000006490000}"/>
    <cellStyle name="20% - uthevingsfarge 5 5 2 2 2 2 2 2" xfId="18698" xr:uid="{00000000-0005-0000-0000-000007490000}"/>
    <cellStyle name="20% - uthevingsfarge 5 5 2 2 2 2 2 2 2" xfId="18699" xr:uid="{00000000-0005-0000-0000-000008490000}"/>
    <cellStyle name="20% - uthevingsfarge 5 5 2 2 2 2 2 3" xfId="18700" xr:uid="{00000000-0005-0000-0000-000009490000}"/>
    <cellStyle name="20% - uthevingsfarge 5 5 2 2 2 2 3" xfId="18701" xr:uid="{00000000-0005-0000-0000-00000A490000}"/>
    <cellStyle name="20% - uthevingsfarge 5 5 2 2 2 2 3 2" xfId="18702" xr:uid="{00000000-0005-0000-0000-00000B490000}"/>
    <cellStyle name="20% - uthevingsfarge 5 5 2 2 2 2 4" xfId="18703" xr:uid="{00000000-0005-0000-0000-00000C490000}"/>
    <cellStyle name="20% - uthevingsfarge 5 5 2 2 2 3" xfId="18704" xr:uid="{00000000-0005-0000-0000-00000D490000}"/>
    <cellStyle name="20% - uthevingsfarge 5 5 2 2 2 3 2" xfId="18705" xr:uid="{00000000-0005-0000-0000-00000E490000}"/>
    <cellStyle name="20% - uthevingsfarge 5 5 2 2 2 3 2 2" xfId="18706" xr:uid="{00000000-0005-0000-0000-00000F490000}"/>
    <cellStyle name="20% - uthevingsfarge 5 5 2 2 2 3 3" xfId="18707" xr:uid="{00000000-0005-0000-0000-000010490000}"/>
    <cellStyle name="20% - uthevingsfarge 5 5 2 2 2 4" xfId="18708" xr:uid="{00000000-0005-0000-0000-000011490000}"/>
    <cellStyle name="20% - uthevingsfarge 5 5 2 2 2 4 2" xfId="18709" xr:uid="{00000000-0005-0000-0000-000012490000}"/>
    <cellStyle name="20% - uthevingsfarge 5 5 2 2 2 5" xfId="18710" xr:uid="{00000000-0005-0000-0000-000013490000}"/>
    <cellStyle name="20% - uthevingsfarge 5 5 2 2 2_Innskuddsdekning" xfId="18711" xr:uid="{00000000-0005-0000-0000-000014490000}"/>
    <cellStyle name="20% - uthevingsfarge 5 5 2 2 3" xfId="18712" xr:uid="{00000000-0005-0000-0000-000015490000}"/>
    <cellStyle name="20% - uthevingsfarge 5 5 2 2 3 2" xfId="18713" xr:uid="{00000000-0005-0000-0000-000016490000}"/>
    <cellStyle name="20% - uthevingsfarge 5 5 2 2 3 2 2" xfId="18714" xr:uid="{00000000-0005-0000-0000-000017490000}"/>
    <cellStyle name="20% - uthevingsfarge 5 5 2 2 3 2 2 2" xfId="18715" xr:uid="{00000000-0005-0000-0000-000018490000}"/>
    <cellStyle name="20% - uthevingsfarge 5 5 2 2 3 2 3" xfId="18716" xr:uid="{00000000-0005-0000-0000-000019490000}"/>
    <cellStyle name="20% - uthevingsfarge 5 5 2 2 3 3" xfId="18717" xr:uid="{00000000-0005-0000-0000-00001A490000}"/>
    <cellStyle name="20% - uthevingsfarge 5 5 2 2 3 3 2" xfId="18718" xr:uid="{00000000-0005-0000-0000-00001B490000}"/>
    <cellStyle name="20% - uthevingsfarge 5 5 2 2 3 4" xfId="18719" xr:uid="{00000000-0005-0000-0000-00001C490000}"/>
    <cellStyle name="20% - uthevingsfarge 5 5 2 2 4" xfId="18720" xr:uid="{00000000-0005-0000-0000-00001D490000}"/>
    <cellStyle name="20% - uthevingsfarge 5 5 2 2 4 2" xfId="18721" xr:uid="{00000000-0005-0000-0000-00001E490000}"/>
    <cellStyle name="20% - uthevingsfarge 5 5 2 2 4 2 2" xfId="18722" xr:uid="{00000000-0005-0000-0000-00001F490000}"/>
    <cellStyle name="20% - uthevingsfarge 5 5 2 2 4 3" xfId="18723" xr:uid="{00000000-0005-0000-0000-000020490000}"/>
    <cellStyle name="20% - uthevingsfarge 5 5 2 2 5" xfId="18724" xr:uid="{00000000-0005-0000-0000-000021490000}"/>
    <cellStyle name="20% - uthevingsfarge 5 5 2 2 5 2" xfId="18725" xr:uid="{00000000-0005-0000-0000-000022490000}"/>
    <cellStyle name="20% - uthevingsfarge 5 5 2 2 6" xfId="18726" xr:uid="{00000000-0005-0000-0000-000023490000}"/>
    <cellStyle name="20% - uthevingsfarge 5 5 2 2_3. Chng in credit spreads" xfId="18727" xr:uid="{00000000-0005-0000-0000-000024490000}"/>
    <cellStyle name="20% - uthevingsfarge 5 5 2 3" xfId="18728" xr:uid="{00000000-0005-0000-0000-000025490000}"/>
    <cellStyle name="20% - uthevingsfarge 5 5 2 3 2" xfId="18729" xr:uid="{00000000-0005-0000-0000-000026490000}"/>
    <cellStyle name="20% - uthevingsfarge 5 5 2 3 2 2" xfId="18730" xr:uid="{00000000-0005-0000-0000-000027490000}"/>
    <cellStyle name="20% - uthevingsfarge 5 5 2 3 2 2 2" xfId="18731" xr:uid="{00000000-0005-0000-0000-000028490000}"/>
    <cellStyle name="20% - uthevingsfarge 5 5 2 3 2 2 2 2" xfId="18732" xr:uid="{00000000-0005-0000-0000-000029490000}"/>
    <cellStyle name="20% - uthevingsfarge 5 5 2 3 2 2 2 2 2" xfId="18733" xr:uid="{00000000-0005-0000-0000-00002A490000}"/>
    <cellStyle name="20% - uthevingsfarge 5 5 2 3 2 2 2 3" xfId="18734" xr:uid="{00000000-0005-0000-0000-00002B490000}"/>
    <cellStyle name="20% - uthevingsfarge 5 5 2 3 2 2 3" xfId="18735" xr:uid="{00000000-0005-0000-0000-00002C490000}"/>
    <cellStyle name="20% - uthevingsfarge 5 5 2 3 2 2 3 2" xfId="18736" xr:uid="{00000000-0005-0000-0000-00002D490000}"/>
    <cellStyle name="20% - uthevingsfarge 5 5 2 3 2 2 4" xfId="18737" xr:uid="{00000000-0005-0000-0000-00002E490000}"/>
    <cellStyle name="20% - uthevingsfarge 5 5 2 3 2 3" xfId="18738" xr:uid="{00000000-0005-0000-0000-00002F490000}"/>
    <cellStyle name="20% - uthevingsfarge 5 5 2 3 2 3 2" xfId="18739" xr:uid="{00000000-0005-0000-0000-000030490000}"/>
    <cellStyle name="20% - uthevingsfarge 5 5 2 3 2 3 2 2" xfId="18740" xr:uid="{00000000-0005-0000-0000-000031490000}"/>
    <cellStyle name="20% - uthevingsfarge 5 5 2 3 2 3 3" xfId="18741" xr:uid="{00000000-0005-0000-0000-000032490000}"/>
    <cellStyle name="20% - uthevingsfarge 5 5 2 3 2 4" xfId="18742" xr:uid="{00000000-0005-0000-0000-000033490000}"/>
    <cellStyle name="20% - uthevingsfarge 5 5 2 3 2 4 2" xfId="18743" xr:uid="{00000000-0005-0000-0000-000034490000}"/>
    <cellStyle name="20% - uthevingsfarge 5 5 2 3 2 5" xfId="18744" xr:uid="{00000000-0005-0000-0000-000035490000}"/>
    <cellStyle name="20% - uthevingsfarge 5 5 2 3 2_Innskuddsdekning" xfId="18745" xr:uid="{00000000-0005-0000-0000-000036490000}"/>
    <cellStyle name="20% - uthevingsfarge 5 5 2 3 3" xfId="18746" xr:uid="{00000000-0005-0000-0000-000037490000}"/>
    <cellStyle name="20% - uthevingsfarge 5 5 2 3 3 2" xfId="18747" xr:uid="{00000000-0005-0000-0000-000038490000}"/>
    <cellStyle name="20% - uthevingsfarge 5 5 2 3 3 2 2" xfId="18748" xr:uid="{00000000-0005-0000-0000-000039490000}"/>
    <cellStyle name="20% - uthevingsfarge 5 5 2 3 3 2 2 2" xfId="18749" xr:uid="{00000000-0005-0000-0000-00003A490000}"/>
    <cellStyle name="20% - uthevingsfarge 5 5 2 3 3 2 3" xfId="18750" xr:uid="{00000000-0005-0000-0000-00003B490000}"/>
    <cellStyle name="20% - uthevingsfarge 5 5 2 3 3 3" xfId="18751" xr:uid="{00000000-0005-0000-0000-00003C490000}"/>
    <cellStyle name="20% - uthevingsfarge 5 5 2 3 3 3 2" xfId="18752" xr:uid="{00000000-0005-0000-0000-00003D490000}"/>
    <cellStyle name="20% - uthevingsfarge 5 5 2 3 3 4" xfId="18753" xr:uid="{00000000-0005-0000-0000-00003E490000}"/>
    <cellStyle name="20% - uthevingsfarge 5 5 2 3 4" xfId="18754" xr:uid="{00000000-0005-0000-0000-00003F490000}"/>
    <cellStyle name="20% - uthevingsfarge 5 5 2 3 4 2" xfId="18755" xr:uid="{00000000-0005-0000-0000-000040490000}"/>
    <cellStyle name="20% - uthevingsfarge 5 5 2 3 4 2 2" xfId="18756" xr:uid="{00000000-0005-0000-0000-000041490000}"/>
    <cellStyle name="20% - uthevingsfarge 5 5 2 3 4 3" xfId="18757" xr:uid="{00000000-0005-0000-0000-000042490000}"/>
    <cellStyle name="20% - uthevingsfarge 5 5 2 3 5" xfId="18758" xr:uid="{00000000-0005-0000-0000-000043490000}"/>
    <cellStyle name="20% - uthevingsfarge 5 5 2 3 5 2" xfId="18759" xr:uid="{00000000-0005-0000-0000-000044490000}"/>
    <cellStyle name="20% - uthevingsfarge 5 5 2 3 6" xfId="18760" xr:uid="{00000000-0005-0000-0000-000045490000}"/>
    <cellStyle name="20% - uthevingsfarge 5 5 2 3_3. Chng in credit spreads" xfId="18761" xr:uid="{00000000-0005-0000-0000-000046490000}"/>
    <cellStyle name="20% - uthevingsfarge 5 5 2 4" xfId="18762" xr:uid="{00000000-0005-0000-0000-000047490000}"/>
    <cellStyle name="20% - uthevingsfarge 5 5 2 4 2" xfId="18763" xr:uid="{00000000-0005-0000-0000-000048490000}"/>
    <cellStyle name="20% - uthevingsfarge 5 5 2 4 2 2" xfId="18764" xr:uid="{00000000-0005-0000-0000-000049490000}"/>
    <cellStyle name="20% - uthevingsfarge 5 5 2 4 2 2 2" xfId="18765" xr:uid="{00000000-0005-0000-0000-00004A490000}"/>
    <cellStyle name="20% - uthevingsfarge 5 5 2 4 2 2 2 2" xfId="18766" xr:uid="{00000000-0005-0000-0000-00004B490000}"/>
    <cellStyle name="20% - uthevingsfarge 5 5 2 4 2 2 3" xfId="18767" xr:uid="{00000000-0005-0000-0000-00004C490000}"/>
    <cellStyle name="20% - uthevingsfarge 5 5 2 4 2 3" xfId="18768" xr:uid="{00000000-0005-0000-0000-00004D490000}"/>
    <cellStyle name="20% - uthevingsfarge 5 5 2 4 2 3 2" xfId="18769" xr:uid="{00000000-0005-0000-0000-00004E490000}"/>
    <cellStyle name="20% - uthevingsfarge 5 5 2 4 2 4" xfId="18770" xr:uid="{00000000-0005-0000-0000-00004F490000}"/>
    <cellStyle name="20% - uthevingsfarge 5 5 2 4 3" xfId="18771" xr:uid="{00000000-0005-0000-0000-000050490000}"/>
    <cellStyle name="20% - uthevingsfarge 5 5 2 4 3 2" xfId="18772" xr:uid="{00000000-0005-0000-0000-000051490000}"/>
    <cellStyle name="20% - uthevingsfarge 5 5 2 4 3 2 2" xfId="18773" xr:uid="{00000000-0005-0000-0000-000052490000}"/>
    <cellStyle name="20% - uthevingsfarge 5 5 2 4 3 3" xfId="18774" xr:uid="{00000000-0005-0000-0000-000053490000}"/>
    <cellStyle name="20% - uthevingsfarge 5 5 2 4 4" xfId="18775" xr:uid="{00000000-0005-0000-0000-000054490000}"/>
    <cellStyle name="20% - uthevingsfarge 5 5 2 4 4 2" xfId="18776" xr:uid="{00000000-0005-0000-0000-000055490000}"/>
    <cellStyle name="20% - uthevingsfarge 5 5 2 4 5" xfId="18777" xr:uid="{00000000-0005-0000-0000-000056490000}"/>
    <cellStyle name="20% - uthevingsfarge 5 5 2 4_Innskuddsdekning" xfId="18778" xr:uid="{00000000-0005-0000-0000-000057490000}"/>
    <cellStyle name="20% - uthevingsfarge 5 5 2 5" xfId="18779" xr:uid="{00000000-0005-0000-0000-000058490000}"/>
    <cellStyle name="20% - uthevingsfarge 5 5 2 5 2" xfId="18780" xr:uid="{00000000-0005-0000-0000-000059490000}"/>
    <cellStyle name="20% - uthevingsfarge 5 5 2 5 2 2" xfId="18781" xr:uid="{00000000-0005-0000-0000-00005A490000}"/>
    <cellStyle name="20% - uthevingsfarge 5 5 2 5 2 2 2" xfId="18782" xr:uid="{00000000-0005-0000-0000-00005B490000}"/>
    <cellStyle name="20% - uthevingsfarge 5 5 2 5 2 3" xfId="18783" xr:uid="{00000000-0005-0000-0000-00005C490000}"/>
    <cellStyle name="20% - uthevingsfarge 5 5 2 5 3" xfId="18784" xr:uid="{00000000-0005-0000-0000-00005D490000}"/>
    <cellStyle name="20% - uthevingsfarge 5 5 2 5 3 2" xfId="18785" xr:uid="{00000000-0005-0000-0000-00005E490000}"/>
    <cellStyle name="20% - uthevingsfarge 5 5 2 5 4" xfId="18786" xr:uid="{00000000-0005-0000-0000-00005F490000}"/>
    <cellStyle name="20% - uthevingsfarge 5 5 2 6" xfId="18787" xr:uid="{00000000-0005-0000-0000-000060490000}"/>
    <cellStyle name="20% - uthevingsfarge 5 5 2 6 2" xfId="18788" xr:uid="{00000000-0005-0000-0000-000061490000}"/>
    <cellStyle name="20% - uthevingsfarge 5 5 2 6 2 2" xfId="18789" xr:uid="{00000000-0005-0000-0000-000062490000}"/>
    <cellStyle name="20% - uthevingsfarge 5 5 2 6 3" xfId="18790" xr:uid="{00000000-0005-0000-0000-000063490000}"/>
    <cellStyle name="20% - uthevingsfarge 5 5 2 7" xfId="18791" xr:uid="{00000000-0005-0000-0000-000064490000}"/>
    <cellStyle name="20% - uthevingsfarge 5 5 2 7 2" xfId="18792" xr:uid="{00000000-0005-0000-0000-000065490000}"/>
    <cellStyle name="20% - uthevingsfarge 5 5 2 8" xfId="18793" xr:uid="{00000000-0005-0000-0000-000066490000}"/>
    <cellStyle name="20% - uthevingsfarge 5 5 2_3. Chng in credit spreads" xfId="18794" xr:uid="{00000000-0005-0000-0000-000067490000}"/>
    <cellStyle name="20% - uthevingsfarge 5 5 3" xfId="18795" xr:uid="{00000000-0005-0000-0000-000068490000}"/>
    <cellStyle name="20% - uthevingsfarge 5 5 3 2" xfId="18796" xr:uid="{00000000-0005-0000-0000-000069490000}"/>
    <cellStyle name="20% - uthevingsfarge 5 5 3 2 2" xfId="18797" xr:uid="{00000000-0005-0000-0000-00006A490000}"/>
    <cellStyle name="20% - uthevingsfarge 5 5 3 2 2 2" xfId="18798" xr:uid="{00000000-0005-0000-0000-00006B490000}"/>
    <cellStyle name="20% - uthevingsfarge 5 5 3 2 2 2 2" xfId="18799" xr:uid="{00000000-0005-0000-0000-00006C490000}"/>
    <cellStyle name="20% - uthevingsfarge 5 5 3 2 2 2 2 2" xfId="18800" xr:uid="{00000000-0005-0000-0000-00006D490000}"/>
    <cellStyle name="20% - uthevingsfarge 5 5 3 2 2 2 3" xfId="18801" xr:uid="{00000000-0005-0000-0000-00006E490000}"/>
    <cellStyle name="20% - uthevingsfarge 5 5 3 2 2 3" xfId="18802" xr:uid="{00000000-0005-0000-0000-00006F490000}"/>
    <cellStyle name="20% - uthevingsfarge 5 5 3 2 2 3 2" xfId="18803" xr:uid="{00000000-0005-0000-0000-000070490000}"/>
    <cellStyle name="20% - uthevingsfarge 5 5 3 2 2 4" xfId="18804" xr:uid="{00000000-0005-0000-0000-000071490000}"/>
    <cellStyle name="20% - uthevingsfarge 5 5 3 2 3" xfId="18805" xr:uid="{00000000-0005-0000-0000-000072490000}"/>
    <cellStyle name="20% - uthevingsfarge 5 5 3 2 3 2" xfId="18806" xr:uid="{00000000-0005-0000-0000-000073490000}"/>
    <cellStyle name="20% - uthevingsfarge 5 5 3 2 3 2 2" xfId="18807" xr:uid="{00000000-0005-0000-0000-000074490000}"/>
    <cellStyle name="20% - uthevingsfarge 5 5 3 2 3 3" xfId="18808" xr:uid="{00000000-0005-0000-0000-000075490000}"/>
    <cellStyle name="20% - uthevingsfarge 5 5 3 2 4" xfId="18809" xr:uid="{00000000-0005-0000-0000-000076490000}"/>
    <cellStyle name="20% - uthevingsfarge 5 5 3 2 4 2" xfId="18810" xr:uid="{00000000-0005-0000-0000-000077490000}"/>
    <cellStyle name="20% - uthevingsfarge 5 5 3 2 5" xfId="18811" xr:uid="{00000000-0005-0000-0000-000078490000}"/>
    <cellStyle name="20% - uthevingsfarge 5 5 3 2_Innskuddsdekning" xfId="18812" xr:uid="{00000000-0005-0000-0000-000079490000}"/>
    <cellStyle name="20% - uthevingsfarge 5 5 3 3" xfId="18813" xr:uid="{00000000-0005-0000-0000-00007A490000}"/>
    <cellStyle name="20% - uthevingsfarge 5 5 3 3 2" xfId="18814" xr:uid="{00000000-0005-0000-0000-00007B490000}"/>
    <cellStyle name="20% - uthevingsfarge 5 5 3 3 2 2" xfId="18815" xr:uid="{00000000-0005-0000-0000-00007C490000}"/>
    <cellStyle name="20% - uthevingsfarge 5 5 3 3 2 2 2" xfId="18816" xr:uid="{00000000-0005-0000-0000-00007D490000}"/>
    <cellStyle name="20% - uthevingsfarge 5 5 3 3 2 3" xfId="18817" xr:uid="{00000000-0005-0000-0000-00007E490000}"/>
    <cellStyle name="20% - uthevingsfarge 5 5 3 3 3" xfId="18818" xr:uid="{00000000-0005-0000-0000-00007F490000}"/>
    <cellStyle name="20% - uthevingsfarge 5 5 3 3 3 2" xfId="18819" xr:uid="{00000000-0005-0000-0000-000080490000}"/>
    <cellStyle name="20% - uthevingsfarge 5 5 3 3 4" xfId="18820" xr:uid="{00000000-0005-0000-0000-000081490000}"/>
    <cellStyle name="20% - uthevingsfarge 5 5 3 4" xfId="18821" xr:uid="{00000000-0005-0000-0000-000082490000}"/>
    <cellStyle name="20% - uthevingsfarge 5 5 3 4 2" xfId="18822" xr:uid="{00000000-0005-0000-0000-000083490000}"/>
    <cellStyle name="20% - uthevingsfarge 5 5 3 4 2 2" xfId="18823" xr:uid="{00000000-0005-0000-0000-000084490000}"/>
    <cellStyle name="20% - uthevingsfarge 5 5 3 4 3" xfId="18824" xr:uid="{00000000-0005-0000-0000-000085490000}"/>
    <cellStyle name="20% - uthevingsfarge 5 5 3 5" xfId="18825" xr:uid="{00000000-0005-0000-0000-000086490000}"/>
    <cellStyle name="20% - uthevingsfarge 5 5 3 5 2" xfId="18826" xr:uid="{00000000-0005-0000-0000-000087490000}"/>
    <cellStyle name="20% - uthevingsfarge 5 5 3 6" xfId="18827" xr:uid="{00000000-0005-0000-0000-000088490000}"/>
    <cellStyle name="20% - uthevingsfarge 5 5 3_3. Chng in credit spreads" xfId="18828" xr:uid="{00000000-0005-0000-0000-000089490000}"/>
    <cellStyle name="20% - uthevingsfarge 5 5 4" xfId="18829" xr:uid="{00000000-0005-0000-0000-00008A490000}"/>
    <cellStyle name="20% - uthevingsfarge 5 5 4 2" xfId="18830" xr:uid="{00000000-0005-0000-0000-00008B490000}"/>
    <cellStyle name="20% - uthevingsfarge 5 5 4 2 2" xfId="18831" xr:uid="{00000000-0005-0000-0000-00008C490000}"/>
    <cellStyle name="20% - uthevingsfarge 5 5 4 2 2 2" xfId="18832" xr:uid="{00000000-0005-0000-0000-00008D490000}"/>
    <cellStyle name="20% - uthevingsfarge 5 5 4 2 2 2 2" xfId="18833" xr:uid="{00000000-0005-0000-0000-00008E490000}"/>
    <cellStyle name="20% - uthevingsfarge 5 5 4 2 2 2 2 2" xfId="18834" xr:uid="{00000000-0005-0000-0000-00008F490000}"/>
    <cellStyle name="20% - uthevingsfarge 5 5 4 2 2 2 3" xfId="18835" xr:uid="{00000000-0005-0000-0000-000090490000}"/>
    <cellStyle name="20% - uthevingsfarge 5 5 4 2 2 3" xfId="18836" xr:uid="{00000000-0005-0000-0000-000091490000}"/>
    <cellStyle name="20% - uthevingsfarge 5 5 4 2 2 3 2" xfId="18837" xr:uid="{00000000-0005-0000-0000-000092490000}"/>
    <cellStyle name="20% - uthevingsfarge 5 5 4 2 2 4" xfId="18838" xr:uid="{00000000-0005-0000-0000-000093490000}"/>
    <cellStyle name="20% - uthevingsfarge 5 5 4 2 3" xfId="18839" xr:uid="{00000000-0005-0000-0000-000094490000}"/>
    <cellStyle name="20% - uthevingsfarge 5 5 4 2 3 2" xfId="18840" xr:uid="{00000000-0005-0000-0000-000095490000}"/>
    <cellStyle name="20% - uthevingsfarge 5 5 4 2 3 2 2" xfId="18841" xr:uid="{00000000-0005-0000-0000-000096490000}"/>
    <cellStyle name="20% - uthevingsfarge 5 5 4 2 3 3" xfId="18842" xr:uid="{00000000-0005-0000-0000-000097490000}"/>
    <cellStyle name="20% - uthevingsfarge 5 5 4 2 4" xfId="18843" xr:uid="{00000000-0005-0000-0000-000098490000}"/>
    <cellStyle name="20% - uthevingsfarge 5 5 4 2 4 2" xfId="18844" xr:uid="{00000000-0005-0000-0000-000099490000}"/>
    <cellStyle name="20% - uthevingsfarge 5 5 4 2 5" xfId="18845" xr:uid="{00000000-0005-0000-0000-00009A490000}"/>
    <cellStyle name="20% - uthevingsfarge 5 5 4 2_Innskuddsdekning" xfId="18846" xr:uid="{00000000-0005-0000-0000-00009B490000}"/>
    <cellStyle name="20% - uthevingsfarge 5 5 4 3" xfId="18847" xr:uid="{00000000-0005-0000-0000-00009C490000}"/>
    <cellStyle name="20% - uthevingsfarge 5 5 4 3 2" xfId="18848" xr:uid="{00000000-0005-0000-0000-00009D490000}"/>
    <cellStyle name="20% - uthevingsfarge 5 5 4 3 2 2" xfId="18849" xr:uid="{00000000-0005-0000-0000-00009E490000}"/>
    <cellStyle name="20% - uthevingsfarge 5 5 4 3 2 2 2" xfId="18850" xr:uid="{00000000-0005-0000-0000-00009F490000}"/>
    <cellStyle name="20% - uthevingsfarge 5 5 4 3 2 3" xfId="18851" xr:uid="{00000000-0005-0000-0000-0000A0490000}"/>
    <cellStyle name="20% - uthevingsfarge 5 5 4 3 3" xfId="18852" xr:uid="{00000000-0005-0000-0000-0000A1490000}"/>
    <cellStyle name="20% - uthevingsfarge 5 5 4 3 3 2" xfId="18853" xr:uid="{00000000-0005-0000-0000-0000A2490000}"/>
    <cellStyle name="20% - uthevingsfarge 5 5 4 3 4" xfId="18854" xr:uid="{00000000-0005-0000-0000-0000A3490000}"/>
    <cellStyle name="20% - uthevingsfarge 5 5 4 4" xfId="18855" xr:uid="{00000000-0005-0000-0000-0000A4490000}"/>
    <cellStyle name="20% - uthevingsfarge 5 5 4 4 2" xfId="18856" xr:uid="{00000000-0005-0000-0000-0000A5490000}"/>
    <cellStyle name="20% - uthevingsfarge 5 5 4 4 2 2" xfId="18857" xr:uid="{00000000-0005-0000-0000-0000A6490000}"/>
    <cellStyle name="20% - uthevingsfarge 5 5 4 4 3" xfId="18858" xr:uid="{00000000-0005-0000-0000-0000A7490000}"/>
    <cellStyle name="20% - uthevingsfarge 5 5 4 5" xfId="18859" xr:uid="{00000000-0005-0000-0000-0000A8490000}"/>
    <cellStyle name="20% - uthevingsfarge 5 5 4 5 2" xfId="18860" xr:uid="{00000000-0005-0000-0000-0000A9490000}"/>
    <cellStyle name="20% - uthevingsfarge 5 5 4 6" xfId="18861" xr:uid="{00000000-0005-0000-0000-0000AA490000}"/>
    <cellStyle name="20% - uthevingsfarge 5 5 4_3. Chng in credit spreads" xfId="18862" xr:uid="{00000000-0005-0000-0000-0000AB490000}"/>
    <cellStyle name="20% - uthevingsfarge 5 5 5" xfId="18863" xr:uid="{00000000-0005-0000-0000-0000AC490000}"/>
    <cellStyle name="20% - uthevingsfarge 5 5 5 2" xfId="18864" xr:uid="{00000000-0005-0000-0000-0000AD490000}"/>
    <cellStyle name="20% - uthevingsfarge 5 5 5 2 2" xfId="18865" xr:uid="{00000000-0005-0000-0000-0000AE490000}"/>
    <cellStyle name="20% - uthevingsfarge 5 5 5 2 2 2" xfId="18866" xr:uid="{00000000-0005-0000-0000-0000AF490000}"/>
    <cellStyle name="20% - uthevingsfarge 5 5 5 2 2 2 2" xfId="18867" xr:uid="{00000000-0005-0000-0000-0000B0490000}"/>
    <cellStyle name="20% - uthevingsfarge 5 5 5 2 2 3" xfId="18868" xr:uid="{00000000-0005-0000-0000-0000B1490000}"/>
    <cellStyle name="20% - uthevingsfarge 5 5 5 2 3" xfId="18869" xr:uid="{00000000-0005-0000-0000-0000B2490000}"/>
    <cellStyle name="20% - uthevingsfarge 5 5 5 2 3 2" xfId="18870" xr:uid="{00000000-0005-0000-0000-0000B3490000}"/>
    <cellStyle name="20% - uthevingsfarge 5 5 5 2 4" xfId="18871" xr:uid="{00000000-0005-0000-0000-0000B4490000}"/>
    <cellStyle name="20% - uthevingsfarge 5 5 5 3" xfId="18872" xr:uid="{00000000-0005-0000-0000-0000B5490000}"/>
    <cellStyle name="20% - uthevingsfarge 5 5 5 3 2" xfId="18873" xr:uid="{00000000-0005-0000-0000-0000B6490000}"/>
    <cellStyle name="20% - uthevingsfarge 5 5 5 3 2 2" xfId="18874" xr:uid="{00000000-0005-0000-0000-0000B7490000}"/>
    <cellStyle name="20% - uthevingsfarge 5 5 5 3 3" xfId="18875" xr:uid="{00000000-0005-0000-0000-0000B8490000}"/>
    <cellStyle name="20% - uthevingsfarge 5 5 5 4" xfId="18876" xr:uid="{00000000-0005-0000-0000-0000B9490000}"/>
    <cellStyle name="20% - uthevingsfarge 5 5 5 4 2" xfId="18877" xr:uid="{00000000-0005-0000-0000-0000BA490000}"/>
    <cellStyle name="20% - uthevingsfarge 5 5 5 5" xfId="18878" xr:uid="{00000000-0005-0000-0000-0000BB490000}"/>
    <cellStyle name="20% - uthevingsfarge 5 5 5_Innskuddsdekning" xfId="18879" xr:uid="{00000000-0005-0000-0000-0000BC490000}"/>
    <cellStyle name="20% - uthevingsfarge 5 5 6" xfId="18880" xr:uid="{00000000-0005-0000-0000-0000BD490000}"/>
    <cellStyle name="20% - uthevingsfarge 5 5 6 2" xfId="18881" xr:uid="{00000000-0005-0000-0000-0000BE490000}"/>
    <cellStyle name="20% - uthevingsfarge 5 5 6 2 2" xfId="18882" xr:uid="{00000000-0005-0000-0000-0000BF490000}"/>
    <cellStyle name="20% - uthevingsfarge 5 5 6 2 2 2" xfId="18883" xr:uid="{00000000-0005-0000-0000-0000C0490000}"/>
    <cellStyle name="20% - uthevingsfarge 5 5 6 2 3" xfId="18884" xr:uid="{00000000-0005-0000-0000-0000C1490000}"/>
    <cellStyle name="20% - uthevingsfarge 5 5 6 3" xfId="18885" xr:uid="{00000000-0005-0000-0000-0000C2490000}"/>
    <cellStyle name="20% - uthevingsfarge 5 5 6 3 2" xfId="18886" xr:uid="{00000000-0005-0000-0000-0000C3490000}"/>
    <cellStyle name="20% - uthevingsfarge 5 5 6 4" xfId="18887" xr:uid="{00000000-0005-0000-0000-0000C4490000}"/>
    <cellStyle name="20% - uthevingsfarge 5 5 7" xfId="18888" xr:uid="{00000000-0005-0000-0000-0000C5490000}"/>
    <cellStyle name="20% - uthevingsfarge 5 5 7 2" xfId="18889" xr:uid="{00000000-0005-0000-0000-0000C6490000}"/>
    <cellStyle name="20% - uthevingsfarge 5 5 7 2 2" xfId="18890" xr:uid="{00000000-0005-0000-0000-0000C7490000}"/>
    <cellStyle name="20% - uthevingsfarge 5 5 7 3" xfId="18891" xr:uid="{00000000-0005-0000-0000-0000C8490000}"/>
    <cellStyle name="20% - uthevingsfarge 5 5 8" xfId="18892" xr:uid="{00000000-0005-0000-0000-0000C9490000}"/>
    <cellStyle name="20% - uthevingsfarge 5 5 8 2" xfId="18893" xr:uid="{00000000-0005-0000-0000-0000CA490000}"/>
    <cellStyle name="20% - uthevingsfarge 5 5 9" xfId="18894" xr:uid="{00000000-0005-0000-0000-0000CB490000}"/>
    <cellStyle name="20% - uthevingsfarge 5 5_3. Chng in credit spreads" xfId="18895" xr:uid="{00000000-0005-0000-0000-0000CC490000}"/>
    <cellStyle name="20% - uthevingsfarge 5 50" xfId="18896" xr:uid="{00000000-0005-0000-0000-0000CD490000}"/>
    <cellStyle name="20% - uthevingsfarge 5 50 2" xfId="18897" xr:uid="{00000000-0005-0000-0000-0000CE490000}"/>
    <cellStyle name="20% - uthevingsfarge 5 50 2 2" xfId="18898" xr:uid="{00000000-0005-0000-0000-0000CF490000}"/>
    <cellStyle name="20% - uthevingsfarge 5 50 2 3" xfId="18899" xr:uid="{00000000-0005-0000-0000-0000D0490000}"/>
    <cellStyle name="20% - uthevingsfarge 5 50 2_BILAG 34-3 Brasil" xfId="18900" xr:uid="{00000000-0005-0000-0000-0000D1490000}"/>
    <cellStyle name="20% - uthevingsfarge 5 50 3" xfId="18901" xr:uid="{00000000-0005-0000-0000-0000D2490000}"/>
    <cellStyle name="20% - uthevingsfarge 5 50 4" xfId="18902" xr:uid="{00000000-0005-0000-0000-0000D3490000}"/>
    <cellStyle name="20% - uthevingsfarge 5 50_BILAG 34-3 Brasil" xfId="18903" xr:uid="{00000000-0005-0000-0000-0000D4490000}"/>
    <cellStyle name="20% - uthevingsfarge 5 51" xfId="18904" xr:uid="{00000000-0005-0000-0000-0000D5490000}"/>
    <cellStyle name="20% - uthevingsfarge 5 51 2" xfId="18905" xr:uid="{00000000-0005-0000-0000-0000D6490000}"/>
    <cellStyle name="20% - uthevingsfarge 5 51 2 2" xfId="18906" xr:uid="{00000000-0005-0000-0000-0000D7490000}"/>
    <cellStyle name="20% - uthevingsfarge 5 51 2 3" xfId="18907" xr:uid="{00000000-0005-0000-0000-0000D8490000}"/>
    <cellStyle name="20% - uthevingsfarge 5 51 2_BILAG 34-3 Brasil" xfId="18908" xr:uid="{00000000-0005-0000-0000-0000D9490000}"/>
    <cellStyle name="20% - uthevingsfarge 5 51 3" xfId="18909" xr:uid="{00000000-0005-0000-0000-0000DA490000}"/>
    <cellStyle name="20% - uthevingsfarge 5 51 4" xfId="18910" xr:uid="{00000000-0005-0000-0000-0000DB490000}"/>
    <cellStyle name="20% - uthevingsfarge 5 51_BILAG 34-3 Brasil" xfId="18911" xr:uid="{00000000-0005-0000-0000-0000DC490000}"/>
    <cellStyle name="20% - uthevingsfarge 5 52" xfId="18912" xr:uid="{00000000-0005-0000-0000-0000DD490000}"/>
    <cellStyle name="20% - uthevingsfarge 5 52 2" xfId="18913" xr:uid="{00000000-0005-0000-0000-0000DE490000}"/>
    <cellStyle name="20% - uthevingsfarge 5 52 2 2" xfId="18914" xr:uid="{00000000-0005-0000-0000-0000DF490000}"/>
    <cellStyle name="20% - uthevingsfarge 5 52 2 3" xfId="18915" xr:uid="{00000000-0005-0000-0000-0000E0490000}"/>
    <cellStyle name="20% - uthevingsfarge 5 52 2_BILAG 34-3 Brasil" xfId="18916" xr:uid="{00000000-0005-0000-0000-0000E1490000}"/>
    <cellStyle name="20% - uthevingsfarge 5 52 3" xfId="18917" xr:uid="{00000000-0005-0000-0000-0000E2490000}"/>
    <cellStyle name="20% - uthevingsfarge 5 52 4" xfId="18918" xr:uid="{00000000-0005-0000-0000-0000E3490000}"/>
    <cellStyle name="20% - uthevingsfarge 5 52_BILAG 34-3 Brasil" xfId="18919" xr:uid="{00000000-0005-0000-0000-0000E4490000}"/>
    <cellStyle name="20% - uthevingsfarge 5 53" xfId="18920" xr:uid="{00000000-0005-0000-0000-0000E5490000}"/>
    <cellStyle name="20% - uthevingsfarge 5 53 2" xfId="18921" xr:uid="{00000000-0005-0000-0000-0000E6490000}"/>
    <cellStyle name="20% - uthevingsfarge 5 53 2 2" xfId="18922" xr:uid="{00000000-0005-0000-0000-0000E7490000}"/>
    <cellStyle name="20% - uthevingsfarge 5 53 2 3" xfId="18923" xr:uid="{00000000-0005-0000-0000-0000E8490000}"/>
    <cellStyle name="20% - uthevingsfarge 5 53 2_BILAG 34-3 Brasil" xfId="18924" xr:uid="{00000000-0005-0000-0000-0000E9490000}"/>
    <cellStyle name="20% - uthevingsfarge 5 53 3" xfId="18925" xr:uid="{00000000-0005-0000-0000-0000EA490000}"/>
    <cellStyle name="20% - uthevingsfarge 5 53 4" xfId="18926" xr:uid="{00000000-0005-0000-0000-0000EB490000}"/>
    <cellStyle name="20% - uthevingsfarge 5 53_BILAG 34-3 Brasil" xfId="18927" xr:uid="{00000000-0005-0000-0000-0000EC490000}"/>
    <cellStyle name="20% - uthevingsfarge 5 54" xfId="18928" xr:uid="{00000000-0005-0000-0000-0000ED490000}"/>
    <cellStyle name="20% - uthevingsfarge 5 54 2" xfId="18929" xr:uid="{00000000-0005-0000-0000-0000EE490000}"/>
    <cellStyle name="20% - uthevingsfarge 5 54 2 2" xfId="18930" xr:uid="{00000000-0005-0000-0000-0000EF490000}"/>
    <cellStyle name="20% - uthevingsfarge 5 54 2 3" xfId="18931" xr:uid="{00000000-0005-0000-0000-0000F0490000}"/>
    <cellStyle name="20% - uthevingsfarge 5 54 2_BILAG 34-3 Brasil" xfId="18932" xr:uid="{00000000-0005-0000-0000-0000F1490000}"/>
    <cellStyle name="20% - uthevingsfarge 5 54 3" xfId="18933" xr:uid="{00000000-0005-0000-0000-0000F2490000}"/>
    <cellStyle name="20% - uthevingsfarge 5 54 4" xfId="18934" xr:uid="{00000000-0005-0000-0000-0000F3490000}"/>
    <cellStyle name="20% - uthevingsfarge 5 54_BILAG 34-3 Brasil" xfId="18935" xr:uid="{00000000-0005-0000-0000-0000F4490000}"/>
    <cellStyle name="20% - uthevingsfarge 5 55" xfId="18936" xr:uid="{00000000-0005-0000-0000-0000F5490000}"/>
    <cellStyle name="20% - uthevingsfarge 5 55 2" xfId="18937" xr:uid="{00000000-0005-0000-0000-0000F6490000}"/>
    <cellStyle name="20% - uthevingsfarge 5 55 2 2" xfId="18938" xr:uid="{00000000-0005-0000-0000-0000F7490000}"/>
    <cellStyle name="20% - uthevingsfarge 5 55 2 3" xfId="18939" xr:uid="{00000000-0005-0000-0000-0000F8490000}"/>
    <cellStyle name="20% - uthevingsfarge 5 55 2_BILAG 34-3 Brasil" xfId="18940" xr:uid="{00000000-0005-0000-0000-0000F9490000}"/>
    <cellStyle name="20% - uthevingsfarge 5 55 3" xfId="18941" xr:uid="{00000000-0005-0000-0000-0000FA490000}"/>
    <cellStyle name="20% - uthevingsfarge 5 55 4" xfId="18942" xr:uid="{00000000-0005-0000-0000-0000FB490000}"/>
    <cellStyle name="20% - uthevingsfarge 5 55_BILAG 34-3 Brasil" xfId="18943" xr:uid="{00000000-0005-0000-0000-0000FC490000}"/>
    <cellStyle name="20% - uthevingsfarge 5 56" xfId="18944" xr:uid="{00000000-0005-0000-0000-0000FD490000}"/>
    <cellStyle name="20% - uthevingsfarge 5 56 2" xfId="18945" xr:uid="{00000000-0005-0000-0000-0000FE490000}"/>
    <cellStyle name="20% - uthevingsfarge 5 56 2 2" xfId="18946" xr:uid="{00000000-0005-0000-0000-0000FF490000}"/>
    <cellStyle name="20% - uthevingsfarge 5 56 2 3" xfId="18947" xr:uid="{00000000-0005-0000-0000-0000004A0000}"/>
    <cellStyle name="20% - uthevingsfarge 5 56 2_BILAG 34-3 Brasil" xfId="18948" xr:uid="{00000000-0005-0000-0000-0000014A0000}"/>
    <cellStyle name="20% - uthevingsfarge 5 56 3" xfId="18949" xr:uid="{00000000-0005-0000-0000-0000024A0000}"/>
    <cellStyle name="20% - uthevingsfarge 5 56 4" xfId="18950" xr:uid="{00000000-0005-0000-0000-0000034A0000}"/>
    <cellStyle name="20% - uthevingsfarge 5 56_BILAG 34-3 Brasil" xfId="18951" xr:uid="{00000000-0005-0000-0000-0000044A0000}"/>
    <cellStyle name="20% - uthevingsfarge 5 57" xfId="18952" xr:uid="{00000000-0005-0000-0000-0000054A0000}"/>
    <cellStyle name="20% - uthevingsfarge 5 57 2" xfId="18953" xr:uid="{00000000-0005-0000-0000-0000064A0000}"/>
    <cellStyle name="20% - uthevingsfarge 5 57 2 2" xfId="18954" xr:uid="{00000000-0005-0000-0000-0000074A0000}"/>
    <cellStyle name="20% - uthevingsfarge 5 57 2 3" xfId="18955" xr:uid="{00000000-0005-0000-0000-0000084A0000}"/>
    <cellStyle name="20% - uthevingsfarge 5 57 2_BILAG 34-3 Brasil" xfId="18956" xr:uid="{00000000-0005-0000-0000-0000094A0000}"/>
    <cellStyle name="20% - uthevingsfarge 5 57 3" xfId="18957" xr:uid="{00000000-0005-0000-0000-00000A4A0000}"/>
    <cellStyle name="20% - uthevingsfarge 5 57 4" xfId="18958" xr:uid="{00000000-0005-0000-0000-00000B4A0000}"/>
    <cellStyle name="20% - uthevingsfarge 5 57_BILAG 34-3 Brasil" xfId="18959" xr:uid="{00000000-0005-0000-0000-00000C4A0000}"/>
    <cellStyle name="20% - uthevingsfarge 5 58" xfId="18960" xr:uid="{00000000-0005-0000-0000-00000D4A0000}"/>
    <cellStyle name="20% - uthevingsfarge 5 58 2" xfId="18961" xr:uid="{00000000-0005-0000-0000-00000E4A0000}"/>
    <cellStyle name="20% - uthevingsfarge 5 58 2 2" xfId="18962" xr:uid="{00000000-0005-0000-0000-00000F4A0000}"/>
    <cellStyle name="20% - uthevingsfarge 5 58 2 3" xfId="18963" xr:uid="{00000000-0005-0000-0000-0000104A0000}"/>
    <cellStyle name="20% - uthevingsfarge 5 58 2_BILAG 34-3 Brasil" xfId="18964" xr:uid="{00000000-0005-0000-0000-0000114A0000}"/>
    <cellStyle name="20% - uthevingsfarge 5 58 3" xfId="18965" xr:uid="{00000000-0005-0000-0000-0000124A0000}"/>
    <cellStyle name="20% - uthevingsfarge 5 58 4" xfId="18966" xr:uid="{00000000-0005-0000-0000-0000134A0000}"/>
    <cellStyle name="20% - uthevingsfarge 5 58_BILAG 34-3 Brasil" xfId="18967" xr:uid="{00000000-0005-0000-0000-0000144A0000}"/>
    <cellStyle name="20% - uthevingsfarge 5 59" xfId="18968" xr:uid="{00000000-0005-0000-0000-0000154A0000}"/>
    <cellStyle name="20% - uthevingsfarge 5 59 2" xfId="18969" xr:uid="{00000000-0005-0000-0000-0000164A0000}"/>
    <cellStyle name="20% - uthevingsfarge 5 59 2 2" xfId="18970" xr:uid="{00000000-0005-0000-0000-0000174A0000}"/>
    <cellStyle name="20% - uthevingsfarge 5 59 2 3" xfId="18971" xr:uid="{00000000-0005-0000-0000-0000184A0000}"/>
    <cellStyle name="20% - uthevingsfarge 5 59 2_BILAG 34-3 Brasil" xfId="18972" xr:uid="{00000000-0005-0000-0000-0000194A0000}"/>
    <cellStyle name="20% - uthevingsfarge 5 59 3" xfId="18973" xr:uid="{00000000-0005-0000-0000-00001A4A0000}"/>
    <cellStyle name="20% - uthevingsfarge 5 59 4" xfId="18974" xr:uid="{00000000-0005-0000-0000-00001B4A0000}"/>
    <cellStyle name="20% - uthevingsfarge 5 59_BILAG 34-3 Brasil" xfId="18975" xr:uid="{00000000-0005-0000-0000-00001C4A0000}"/>
    <cellStyle name="20% - uthevingsfarge 5 6" xfId="18976" xr:uid="{00000000-0005-0000-0000-00001D4A0000}"/>
    <cellStyle name="20% - uthevingsfarge 5 6 2" xfId="18977" xr:uid="{00000000-0005-0000-0000-00001E4A0000}"/>
    <cellStyle name="20% - uthevingsfarge 5 6 2 2" xfId="18978" xr:uid="{00000000-0005-0000-0000-00001F4A0000}"/>
    <cellStyle name="20% - uthevingsfarge 5 6 2 2 2" xfId="18979" xr:uid="{00000000-0005-0000-0000-0000204A0000}"/>
    <cellStyle name="20% - uthevingsfarge 5 6 2 2 2 2" xfId="18980" xr:uid="{00000000-0005-0000-0000-0000214A0000}"/>
    <cellStyle name="20% - uthevingsfarge 5 6 2 2 2 2 2" xfId="18981" xr:uid="{00000000-0005-0000-0000-0000224A0000}"/>
    <cellStyle name="20% - uthevingsfarge 5 6 2 2 2 2 2 2" xfId="18982" xr:uid="{00000000-0005-0000-0000-0000234A0000}"/>
    <cellStyle name="20% - uthevingsfarge 5 6 2 2 2 2 3" xfId="18983" xr:uid="{00000000-0005-0000-0000-0000244A0000}"/>
    <cellStyle name="20% - uthevingsfarge 5 6 2 2 2 3" xfId="18984" xr:uid="{00000000-0005-0000-0000-0000254A0000}"/>
    <cellStyle name="20% - uthevingsfarge 5 6 2 2 2 3 2" xfId="18985" xr:uid="{00000000-0005-0000-0000-0000264A0000}"/>
    <cellStyle name="20% - uthevingsfarge 5 6 2 2 2 4" xfId="18986" xr:uid="{00000000-0005-0000-0000-0000274A0000}"/>
    <cellStyle name="20% - uthevingsfarge 5 6 2 2 3" xfId="18987" xr:uid="{00000000-0005-0000-0000-0000284A0000}"/>
    <cellStyle name="20% - uthevingsfarge 5 6 2 2 3 2" xfId="18988" xr:uid="{00000000-0005-0000-0000-0000294A0000}"/>
    <cellStyle name="20% - uthevingsfarge 5 6 2 2 3 2 2" xfId="18989" xr:uid="{00000000-0005-0000-0000-00002A4A0000}"/>
    <cellStyle name="20% - uthevingsfarge 5 6 2 2 3 3" xfId="18990" xr:uid="{00000000-0005-0000-0000-00002B4A0000}"/>
    <cellStyle name="20% - uthevingsfarge 5 6 2 2 4" xfId="18991" xr:uid="{00000000-0005-0000-0000-00002C4A0000}"/>
    <cellStyle name="20% - uthevingsfarge 5 6 2 2 4 2" xfId="18992" xr:uid="{00000000-0005-0000-0000-00002D4A0000}"/>
    <cellStyle name="20% - uthevingsfarge 5 6 2 2 5" xfId="18993" xr:uid="{00000000-0005-0000-0000-00002E4A0000}"/>
    <cellStyle name="20% - uthevingsfarge 5 6 2 2_Innskuddsdekning" xfId="18994" xr:uid="{00000000-0005-0000-0000-00002F4A0000}"/>
    <cellStyle name="20% - uthevingsfarge 5 6 2 3" xfId="18995" xr:uid="{00000000-0005-0000-0000-0000304A0000}"/>
    <cellStyle name="20% - uthevingsfarge 5 6 2 3 2" xfId="18996" xr:uid="{00000000-0005-0000-0000-0000314A0000}"/>
    <cellStyle name="20% - uthevingsfarge 5 6 2 3 2 2" xfId="18997" xr:uid="{00000000-0005-0000-0000-0000324A0000}"/>
    <cellStyle name="20% - uthevingsfarge 5 6 2 3 2 2 2" xfId="18998" xr:uid="{00000000-0005-0000-0000-0000334A0000}"/>
    <cellStyle name="20% - uthevingsfarge 5 6 2 3 2 3" xfId="18999" xr:uid="{00000000-0005-0000-0000-0000344A0000}"/>
    <cellStyle name="20% - uthevingsfarge 5 6 2 3 3" xfId="19000" xr:uid="{00000000-0005-0000-0000-0000354A0000}"/>
    <cellStyle name="20% - uthevingsfarge 5 6 2 3 3 2" xfId="19001" xr:uid="{00000000-0005-0000-0000-0000364A0000}"/>
    <cellStyle name="20% - uthevingsfarge 5 6 2 3 4" xfId="19002" xr:uid="{00000000-0005-0000-0000-0000374A0000}"/>
    <cellStyle name="20% - uthevingsfarge 5 6 2 4" xfId="19003" xr:uid="{00000000-0005-0000-0000-0000384A0000}"/>
    <cellStyle name="20% - uthevingsfarge 5 6 2 4 2" xfId="19004" xr:uid="{00000000-0005-0000-0000-0000394A0000}"/>
    <cellStyle name="20% - uthevingsfarge 5 6 2 4 2 2" xfId="19005" xr:uid="{00000000-0005-0000-0000-00003A4A0000}"/>
    <cellStyle name="20% - uthevingsfarge 5 6 2 4 3" xfId="19006" xr:uid="{00000000-0005-0000-0000-00003B4A0000}"/>
    <cellStyle name="20% - uthevingsfarge 5 6 2 5" xfId="19007" xr:uid="{00000000-0005-0000-0000-00003C4A0000}"/>
    <cellStyle name="20% - uthevingsfarge 5 6 2 5 2" xfId="19008" xr:uid="{00000000-0005-0000-0000-00003D4A0000}"/>
    <cellStyle name="20% - uthevingsfarge 5 6 2 6" xfId="19009" xr:uid="{00000000-0005-0000-0000-00003E4A0000}"/>
    <cellStyle name="20% - uthevingsfarge 5 6 2_3. Chng in credit spreads" xfId="19010" xr:uid="{00000000-0005-0000-0000-00003F4A0000}"/>
    <cellStyle name="20% - uthevingsfarge 5 6 3" xfId="19011" xr:uid="{00000000-0005-0000-0000-0000404A0000}"/>
    <cellStyle name="20% - uthevingsfarge 5 6 3 2" xfId="19012" xr:uid="{00000000-0005-0000-0000-0000414A0000}"/>
    <cellStyle name="20% - uthevingsfarge 5 6 3 2 2" xfId="19013" xr:uid="{00000000-0005-0000-0000-0000424A0000}"/>
    <cellStyle name="20% - uthevingsfarge 5 6 3 2 2 2" xfId="19014" xr:uid="{00000000-0005-0000-0000-0000434A0000}"/>
    <cellStyle name="20% - uthevingsfarge 5 6 3 2 2 2 2" xfId="19015" xr:uid="{00000000-0005-0000-0000-0000444A0000}"/>
    <cellStyle name="20% - uthevingsfarge 5 6 3 2 2 2 2 2" xfId="19016" xr:uid="{00000000-0005-0000-0000-0000454A0000}"/>
    <cellStyle name="20% - uthevingsfarge 5 6 3 2 2 2 3" xfId="19017" xr:uid="{00000000-0005-0000-0000-0000464A0000}"/>
    <cellStyle name="20% - uthevingsfarge 5 6 3 2 2 3" xfId="19018" xr:uid="{00000000-0005-0000-0000-0000474A0000}"/>
    <cellStyle name="20% - uthevingsfarge 5 6 3 2 2 3 2" xfId="19019" xr:uid="{00000000-0005-0000-0000-0000484A0000}"/>
    <cellStyle name="20% - uthevingsfarge 5 6 3 2 2 4" xfId="19020" xr:uid="{00000000-0005-0000-0000-0000494A0000}"/>
    <cellStyle name="20% - uthevingsfarge 5 6 3 2 3" xfId="19021" xr:uid="{00000000-0005-0000-0000-00004A4A0000}"/>
    <cellStyle name="20% - uthevingsfarge 5 6 3 2 3 2" xfId="19022" xr:uid="{00000000-0005-0000-0000-00004B4A0000}"/>
    <cellStyle name="20% - uthevingsfarge 5 6 3 2 3 2 2" xfId="19023" xr:uid="{00000000-0005-0000-0000-00004C4A0000}"/>
    <cellStyle name="20% - uthevingsfarge 5 6 3 2 3 3" xfId="19024" xr:uid="{00000000-0005-0000-0000-00004D4A0000}"/>
    <cellStyle name="20% - uthevingsfarge 5 6 3 2 4" xfId="19025" xr:uid="{00000000-0005-0000-0000-00004E4A0000}"/>
    <cellStyle name="20% - uthevingsfarge 5 6 3 2 4 2" xfId="19026" xr:uid="{00000000-0005-0000-0000-00004F4A0000}"/>
    <cellStyle name="20% - uthevingsfarge 5 6 3 2 5" xfId="19027" xr:uid="{00000000-0005-0000-0000-0000504A0000}"/>
    <cellStyle name="20% - uthevingsfarge 5 6 3 2_Innskuddsdekning" xfId="19028" xr:uid="{00000000-0005-0000-0000-0000514A0000}"/>
    <cellStyle name="20% - uthevingsfarge 5 6 3 3" xfId="19029" xr:uid="{00000000-0005-0000-0000-0000524A0000}"/>
    <cellStyle name="20% - uthevingsfarge 5 6 3 3 2" xfId="19030" xr:uid="{00000000-0005-0000-0000-0000534A0000}"/>
    <cellStyle name="20% - uthevingsfarge 5 6 3 3 2 2" xfId="19031" xr:uid="{00000000-0005-0000-0000-0000544A0000}"/>
    <cellStyle name="20% - uthevingsfarge 5 6 3 3 2 2 2" xfId="19032" xr:uid="{00000000-0005-0000-0000-0000554A0000}"/>
    <cellStyle name="20% - uthevingsfarge 5 6 3 3 2 3" xfId="19033" xr:uid="{00000000-0005-0000-0000-0000564A0000}"/>
    <cellStyle name="20% - uthevingsfarge 5 6 3 3 3" xfId="19034" xr:uid="{00000000-0005-0000-0000-0000574A0000}"/>
    <cellStyle name="20% - uthevingsfarge 5 6 3 3 3 2" xfId="19035" xr:uid="{00000000-0005-0000-0000-0000584A0000}"/>
    <cellStyle name="20% - uthevingsfarge 5 6 3 3 4" xfId="19036" xr:uid="{00000000-0005-0000-0000-0000594A0000}"/>
    <cellStyle name="20% - uthevingsfarge 5 6 3 4" xfId="19037" xr:uid="{00000000-0005-0000-0000-00005A4A0000}"/>
    <cellStyle name="20% - uthevingsfarge 5 6 3 4 2" xfId="19038" xr:uid="{00000000-0005-0000-0000-00005B4A0000}"/>
    <cellStyle name="20% - uthevingsfarge 5 6 3 4 2 2" xfId="19039" xr:uid="{00000000-0005-0000-0000-00005C4A0000}"/>
    <cellStyle name="20% - uthevingsfarge 5 6 3 4 3" xfId="19040" xr:uid="{00000000-0005-0000-0000-00005D4A0000}"/>
    <cellStyle name="20% - uthevingsfarge 5 6 3 5" xfId="19041" xr:uid="{00000000-0005-0000-0000-00005E4A0000}"/>
    <cellStyle name="20% - uthevingsfarge 5 6 3 5 2" xfId="19042" xr:uid="{00000000-0005-0000-0000-00005F4A0000}"/>
    <cellStyle name="20% - uthevingsfarge 5 6 3 6" xfId="19043" xr:uid="{00000000-0005-0000-0000-0000604A0000}"/>
    <cellStyle name="20% - uthevingsfarge 5 6 3_3. Chng in credit spreads" xfId="19044" xr:uid="{00000000-0005-0000-0000-0000614A0000}"/>
    <cellStyle name="20% - uthevingsfarge 5 6 4" xfId="19045" xr:uid="{00000000-0005-0000-0000-0000624A0000}"/>
    <cellStyle name="20% - uthevingsfarge 5 6 4 2" xfId="19046" xr:uid="{00000000-0005-0000-0000-0000634A0000}"/>
    <cellStyle name="20% - uthevingsfarge 5 6 4 2 2" xfId="19047" xr:uid="{00000000-0005-0000-0000-0000644A0000}"/>
    <cellStyle name="20% - uthevingsfarge 5 6 4 2 2 2" xfId="19048" xr:uid="{00000000-0005-0000-0000-0000654A0000}"/>
    <cellStyle name="20% - uthevingsfarge 5 6 4 2 2 2 2" xfId="19049" xr:uid="{00000000-0005-0000-0000-0000664A0000}"/>
    <cellStyle name="20% - uthevingsfarge 5 6 4 2 2 3" xfId="19050" xr:uid="{00000000-0005-0000-0000-0000674A0000}"/>
    <cellStyle name="20% - uthevingsfarge 5 6 4 2 3" xfId="19051" xr:uid="{00000000-0005-0000-0000-0000684A0000}"/>
    <cellStyle name="20% - uthevingsfarge 5 6 4 2 3 2" xfId="19052" xr:uid="{00000000-0005-0000-0000-0000694A0000}"/>
    <cellStyle name="20% - uthevingsfarge 5 6 4 2 4" xfId="19053" xr:uid="{00000000-0005-0000-0000-00006A4A0000}"/>
    <cellStyle name="20% - uthevingsfarge 5 6 4 3" xfId="19054" xr:uid="{00000000-0005-0000-0000-00006B4A0000}"/>
    <cellStyle name="20% - uthevingsfarge 5 6 4 3 2" xfId="19055" xr:uid="{00000000-0005-0000-0000-00006C4A0000}"/>
    <cellStyle name="20% - uthevingsfarge 5 6 4 3 2 2" xfId="19056" xr:uid="{00000000-0005-0000-0000-00006D4A0000}"/>
    <cellStyle name="20% - uthevingsfarge 5 6 4 3 3" xfId="19057" xr:uid="{00000000-0005-0000-0000-00006E4A0000}"/>
    <cellStyle name="20% - uthevingsfarge 5 6 4 4" xfId="19058" xr:uid="{00000000-0005-0000-0000-00006F4A0000}"/>
    <cellStyle name="20% - uthevingsfarge 5 6 4 4 2" xfId="19059" xr:uid="{00000000-0005-0000-0000-0000704A0000}"/>
    <cellStyle name="20% - uthevingsfarge 5 6 4 5" xfId="19060" xr:uid="{00000000-0005-0000-0000-0000714A0000}"/>
    <cellStyle name="20% - uthevingsfarge 5 6 4_Innskuddsdekning" xfId="19061" xr:uid="{00000000-0005-0000-0000-0000724A0000}"/>
    <cellStyle name="20% - uthevingsfarge 5 6 5" xfId="19062" xr:uid="{00000000-0005-0000-0000-0000734A0000}"/>
    <cellStyle name="20% - uthevingsfarge 5 6 5 2" xfId="19063" xr:uid="{00000000-0005-0000-0000-0000744A0000}"/>
    <cellStyle name="20% - uthevingsfarge 5 6 5 2 2" xfId="19064" xr:uid="{00000000-0005-0000-0000-0000754A0000}"/>
    <cellStyle name="20% - uthevingsfarge 5 6 5 2 2 2" xfId="19065" xr:uid="{00000000-0005-0000-0000-0000764A0000}"/>
    <cellStyle name="20% - uthevingsfarge 5 6 5 2 3" xfId="19066" xr:uid="{00000000-0005-0000-0000-0000774A0000}"/>
    <cellStyle name="20% - uthevingsfarge 5 6 5 3" xfId="19067" xr:uid="{00000000-0005-0000-0000-0000784A0000}"/>
    <cellStyle name="20% - uthevingsfarge 5 6 5 3 2" xfId="19068" xr:uid="{00000000-0005-0000-0000-0000794A0000}"/>
    <cellStyle name="20% - uthevingsfarge 5 6 5 4" xfId="19069" xr:uid="{00000000-0005-0000-0000-00007A4A0000}"/>
    <cellStyle name="20% - uthevingsfarge 5 6 6" xfId="19070" xr:uid="{00000000-0005-0000-0000-00007B4A0000}"/>
    <cellStyle name="20% - uthevingsfarge 5 6 6 2" xfId="19071" xr:uid="{00000000-0005-0000-0000-00007C4A0000}"/>
    <cellStyle name="20% - uthevingsfarge 5 6 6 2 2" xfId="19072" xr:uid="{00000000-0005-0000-0000-00007D4A0000}"/>
    <cellStyle name="20% - uthevingsfarge 5 6 6 3" xfId="19073" xr:uid="{00000000-0005-0000-0000-00007E4A0000}"/>
    <cellStyle name="20% - uthevingsfarge 5 6 7" xfId="19074" xr:uid="{00000000-0005-0000-0000-00007F4A0000}"/>
    <cellStyle name="20% - uthevingsfarge 5 6 7 2" xfId="19075" xr:uid="{00000000-0005-0000-0000-0000804A0000}"/>
    <cellStyle name="20% - uthevingsfarge 5 6 8" xfId="19076" xr:uid="{00000000-0005-0000-0000-0000814A0000}"/>
    <cellStyle name="20% - uthevingsfarge 5 6_3. Chng in credit spreads" xfId="19077" xr:uid="{00000000-0005-0000-0000-0000824A0000}"/>
    <cellStyle name="20% - uthevingsfarge 5 60" xfId="19078" xr:uid="{00000000-0005-0000-0000-0000834A0000}"/>
    <cellStyle name="20% - uthevingsfarge 5 61" xfId="19079" xr:uid="{00000000-0005-0000-0000-0000844A0000}"/>
    <cellStyle name="20% - uthevingsfarge 5 62" xfId="19080" xr:uid="{00000000-0005-0000-0000-0000854A0000}"/>
    <cellStyle name="20% - uthevingsfarge 5 63" xfId="19081" xr:uid="{00000000-0005-0000-0000-0000864A0000}"/>
    <cellStyle name="20% - uthevingsfarge 5 64" xfId="19082" xr:uid="{00000000-0005-0000-0000-0000874A0000}"/>
    <cellStyle name="20% - uthevingsfarge 5 65" xfId="19083" xr:uid="{00000000-0005-0000-0000-0000884A0000}"/>
    <cellStyle name="20% - uthevingsfarge 5 66" xfId="19084" xr:uid="{00000000-0005-0000-0000-0000894A0000}"/>
    <cellStyle name="20% - uthevingsfarge 5 67" xfId="19085" xr:uid="{00000000-0005-0000-0000-00008A4A0000}"/>
    <cellStyle name="20% - uthevingsfarge 5 68" xfId="19086" xr:uid="{00000000-0005-0000-0000-00008B4A0000}"/>
    <cellStyle name="20% - uthevingsfarge 5 69" xfId="19087" xr:uid="{00000000-0005-0000-0000-00008C4A0000}"/>
    <cellStyle name="20% - uthevingsfarge 5 7" xfId="19088" xr:uid="{00000000-0005-0000-0000-00008D4A0000}"/>
    <cellStyle name="20% - uthevingsfarge 5 7 2" xfId="19089" xr:uid="{00000000-0005-0000-0000-00008E4A0000}"/>
    <cellStyle name="20% - uthevingsfarge 5 7 2 2" xfId="19090" xr:uid="{00000000-0005-0000-0000-00008F4A0000}"/>
    <cellStyle name="20% - uthevingsfarge 5 7 2 2 2" xfId="19091" xr:uid="{00000000-0005-0000-0000-0000904A0000}"/>
    <cellStyle name="20% - uthevingsfarge 5 7 2 2 2 2" xfId="19092" xr:uid="{00000000-0005-0000-0000-0000914A0000}"/>
    <cellStyle name="20% - uthevingsfarge 5 7 2 2 2 2 2" xfId="19093" xr:uid="{00000000-0005-0000-0000-0000924A0000}"/>
    <cellStyle name="20% - uthevingsfarge 5 7 2 2 2 3" xfId="19094" xr:uid="{00000000-0005-0000-0000-0000934A0000}"/>
    <cellStyle name="20% - uthevingsfarge 5 7 2 2 3" xfId="19095" xr:uid="{00000000-0005-0000-0000-0000944A0000}"/>
    <cellStyle name="20% - uthevingsfarge 5 7 2 2 3 2" xfId="19096" xr:uid="{00000000-0005-0000-0000-0000954A0000}"/>
    <cellStyle name="20% - uthevingsfarge 5 7 2 2 4" xfId="19097" xr:uid="{00000000-0005-0000-0000-0000964A0000}"/>
    <cellStyle name="20% - uthevingsfarge 5 7 2 3" xfId="19098" xr:uid="{00000000-0005-0000-0000-0000974A0000}"/>
    <cellStyle name="20% - uthevingsfarge 5 7 2 3 2" xfId="19099" xr:uid="{00000000-0005-0000-0000-0000984A0000}"/>
    <cellStyle name="20% - uthevingsfarge 5 7 2 3 2 2" xfId="19100" xr:uid="{00000000-0005-0000-0000-0000994A0000}"/>
    <cellStyle name="20% - uthevingsfarge 5 7 2 3 3" xfId="19101" xr:uid="{00000000-0005-0000-0000-00009A4A0000}"/>
    <cellStyle name="20% - uthevingsfarge 5 7 2 4" xfId="19102" xr:uid="{00000000-0005-0000-0000-00009B4A0000}"/>
    <cellStyle name="20% - uthevingsfarge 5 7 2 4 2" xfId="19103" xr:uid="{00000000-0005-0000-0000-00009C4A0000}"/>
    <cellStyle name="20% - uthevingsfarge 5 7 2 5" xfId="19104" xr:uid="{00000000-0005-0000-0000-00009D4A0000}"/>
    <cellStyle name="20% - uthevingsfarge 5 7 2_BILAG 34-3 Brasil" xfId="19105" xr:uid="{00000000-0005-0000-0000-00009E4A0000}"/>
    <cellStyle name="20% - uthevingsfarge 5 7 3" xfId="19106" xr:uid="{00000000-0005-0000-0000-00009F4A0000}"/>
    <cellStyle name="20% - uthevingsfarge 5 7 3 2" xfId="19107" xr:uid="{00000000-0005-0000-0000-0000A04A0000}"/>
    <cellStyle name="20% - uthevingsfarge 5 7 3 2 2" xfId="19108" xr:uid="{00000000-0005-0000-0000-0000A14A0000}"/>
    <cellStyle name="20% - uthevingsfarge 5 7 3 2 2 2" xfId="19109" xr:uid="{00000000-0005-0000-0000-0000A24A0000}"/>
    <cellStyle name="20% - uthevingsfarge 5 7 3 2 3" xfId="19110" xr:uid="{00000000-0005-0000-0000-0000A34A0000}"/>
    <cellStyle name="20% - uthevingsfarge 5 7 3 3" xfId="19111" xr:uid="{00000000-0005-0000-0000-0000A44A0000}"/>
    <cellStyle name="20% - uthevingsfarge 5 7 3 3 2" xfId="19112" xr:uid="{00000000-0005-0000-0000-0000A54A0000}"/>
    <cellStyle name="20% - uthevingsfarge 5 7 3 4" xfId="19113" xr:uid="{00000000-0005-0000-0000-0000A64A0000}"/>
    <cellStyle name="20% - uthevingsfarge 5 7 4" xfId="19114" xr:uid="{00000000-0005-0000-0000-0000A74A0000}"/>
    <cellStyle name="20% - uthevingsfarge 5 7 4 2" xfId="19115" xr:uid="{00000000-0005-0000-0000-0000A84A0000}"/>
    <cellStyle name="20% - uthevingsfarge 5 7 4 2 2" xfId="19116" xr:uid="{00000000-0005-0000-0000-0000A94A0000}"/>
    <cellStyle name="20% - uthevingsfarge 5 7 4 3" xfId="19117" xr:uid="{00000000-0005-0000-0000-0000AA4A0000}"/>
    <cellStyle name="20% - uthevingsfarge 5 7 5" xfId="19118" xr:uid="{00000000-0005-0000-0000-0000AB4A0000}"/>
    <cellStyle name="20% - uthevingsfarge 5 7 5 2" xfId="19119" xr:uid="{00000000-0005-0000-0000-0000AC4A0000}"/>
    <cellStyle name="20% - uthevingsfarge 5 7 6" xfId="19120" xr:uid="{00000000-0005-0000-0000-0000AD4A0000}"/>
    <cellStyle name="20% - uthevingsfarge 5 7_3. Chng in credit spreads" xfId="19121" xr:uid="{00000000-0005-0000-0000-0000AE4A0000}"/>
    <cellStyle name="20% - uthevingsfarge 5 70" xfId="19122" xr:uid="{00000000-0005-0000-0000-0000AF4A0000}"/>
    <cellStyle name="20% - uthevingsfarge 5 71" xfId="19123" xr:uid="{00000000-0005-0000-0000-0000B04A0000}"/>
    <cellStyle name="20% - uthevingsfarge 5 72" xfId="19124" xr:uid="{00000000-0005-0000-0000-0000B14A0000}"/>
    <cellStyle name="20% - uthevingsfarge 5 73" xfId="19125" xr:uid="{00000000-0005-0000-0000-0000B24A0000}"/>
    <cellStyle name="20% - uthevingsfarge 5 74" xfId="19126" xr:uid="{00000000-0005-0000-0000-0000B34A0000}"/>
    <cellStyle name="20% - uthevingsfarge 5 75" xfId="19127" xr:uid="{00000000-0005-0000-0000-0000B44A0000}"/>
    <cellStyle name="20% - uthevingsfarge 5 76" xfId="19128" xr:uid="{00000000-0005-0000-0000-0000B54A0000}"/>
    <cellStyle name="20% - uthevingsfarge 5 77" xfId="19129" xr:uid="{00000000-0005-0000-0000-0000B64A0000}"/>
    <cellStyle name="20% - uthevingsfarge 5 78" xfId="19130" xr:uid="{00000000-0005-0000-0000-0000B74A0000}"/>
    <cellStyle name="20% - uthevingsfarge 5 79" xfId="19131" xr:uid="{00000000-0005-0000-0000-0000B84A0000}"/>
    <cellStyle name="20% - uthevingsfarge 5 8" xfId="19132" xr:uid="{00000000-0005-0000-0000-0000B94A0000}"/>
    <cellStyle name="20% - uthevingsfarge 5 8 2" xfId="19133" xr:uid="{00000000-0005-0000-0000-0000BA4A0000}"/>
    <cellStyle name="20% - uthevingsfarge 5 8 2 2" xfId="19134" xr:uid="{00000000-0005-0000-0000-0000BB4A0000}"/>
    <cellStyle name="20% - uthevingsfarge 5 8 2 2 2" xfId="19135" xr:uid="{00000000-0005-0000-0000-0000BC4A0000}"/>
    <cellStyle name="20% - uthevingsfarge 5 8 2 2 2 2" xfId="19136" xr:uid="{00000000-0005-0000-0000-0000BD4A0000}"/>
    <cellStyle name="20% - uthevingsfarge 5 8 2 2 2 2 2" xfId="19137" xr:uid="{00000000-0005-0000-0000-0000BE4A0000}"/>
    <cellStyle name="20% - uthevingsfarge 5 8 2 2 2 3" xfId="19138" xr:uid="{00000000-0005-0000-0000-0000BF4A0000}"/>
    <cellStyle name="20% - uthevingsfarge 5 8 2 2 3" xfId="19139" xr:uid="{00000000-0005-0000-0000-0000C04A0000}"/>
    <cellStyle name="20% - uthevingsfarge 5 8 2 2 3 2" xfId="19140" xr:uid="{00000000-0005-0000-0000-0000C14A0000}"/>
    <cellStyle name="20% - uthevingsfarge 5 8 2 2 4" xfId="19141" xr:uid="{00000000-0005-0000-0000-0000C24A0000}"/>
    <cellStyle name="20% - uthevingsfarge 5 8 2 3" xfId="19142" xr:uid="{00000000-0005-0000-0000-0000C34A0000}"/>
    <cellStyle name="20% - uthevingsfarge 5 8 2 3 2" xfId="19143" xr:uid="{00000000-0005-0000-0000-0000C44A0000}"/>
    <cellStyle name="20% - uthevingsfarge 5 8 2 3 2 2" xfId="19144" xr:uid="{00000000-0005-0000-0000-0000C54A0000}"/>
    <cellStyle name="20% - uthevingsfarge 5 8 2 3 3" xfId="19145" xr:uid="{00000000-0005-0000-0000-0000C64A0000}"/>
    <cellStyle name="20% - uthevingsfarge 5 8 2 4" xfId="19146" xr:uid="{00000000-0005-0000-0000-0000C74A0000}"/>
    <cellStyle name="20% - uthevingsfarge 5 8 2 4 2" xfId="19147" xr:uid="{00000000-0005-0000-0000-0000C84A0000}"/>
    <cellStyle name="20% - uthevingsfarge 5 8 2 5" xfId="19148" xr:uid="{00000000-0005-0000-0000-0000C94A0000}"/>
    <cellStyle name="20% - uthevingsfarge 5 8 2_BILAG 34-3 Brasil" xfId="19149" xr:uid="{00000000-0005-0000-0000-0000CA4A0000}"/>
    <cellStyle name="20% - uthevingsfarge 5 8 3" xfId="19150" xr:uid="{00000000-0005-0000-0000-0000CB4A0000}"/>
    <cellStyle name="20% - uthevingsfarge 5 8 3 2" xfId="19151" xr:uid="{00000000-0005-0000-0000-0000CC4A0000}"/>
    <cellStyle name="20% - uthevingsfarge 5 8 3 2 2" xfId="19152" xr:uid="{00000000-0005-0000-0000-0000CD4A0000}"/>
    <cellStyle name="20% - uthevingsfarge 5 8 3 2 2 2" xfId="19153" xr:uid="{00000000-0005-0000-0000-0000CE4A0000}"/>
    <cellStyle name="20% - uthevingsfarge 5 8 3 2 3" xfId="19154" xr:uid="{00000000-0005-0000-0000-0000CF4A0000}"/>
    <cellStyle name="20% - uthevingsfarge 5 8 3 3" xfId="19155" xr:uid="{00000000-0005-0000-0000-0000D04A0000}"/>
    <cellStyle name="20% - uthevingsfarge 5 8 3 3 2" xfId="19156" xr:uid="{00000000-0005-0000-0000-0000D14A0000}"/>
    <cellStyle name="20% - uthevingsfarge 5 8 3 4" xfId="19157" xr:uid="{00000000-0005-0000-0000-0000D24A0000}"/>
    <cellStyle name="20% - uthevingsfarge 5 8 4" xfId="19158" xr:uid="{00000000-0005-0000-0000-0000D34A0000}"/>
    <cellStyle name="20% - uthevingsfarge 5 8 4 2" xfId="19159" xr:uid="{00000000-0005-0000-0000-0000D44A0000}"/>
    <cellStyle name="20% - uthevingsfarge 5 8 4 2 2" xfId="19160" xr:uid="{00000000-0005-0000-0000-0000D54A0000}"/>
    <cellStyle name="20% - uthevingsfarge 5 8 4 3" xfId="19161" xr:uid="{00000000-0005-0000-0000-0000D64A0000}"/>
    <cellStyle name="20% - uthevingsfarge 5 8 5" xfId="19162" xr:uid="{00000000-0005-0000-0000-0000D74A0000}"/>
    <cellStyle name="20% - uthevingsfarge 5 8 5 2" xfId="19163" xr:uid="{00000000-0005-0000-0000-0000D84A0000}"/>
    <cellStyle name="20% - uthevingsfarge 5 8 6" xfId="19164" xr:uid="{00000000-0005-0000-0000-0000D94A0000}"/>
    <cellStyle name="20% - uthevingsfarge 5 8_3. Chng in credit spreads" xfId="19165" xr:uid="{00000000-0005-0000-0000-0000DA4A0000}"/>
    <cellStyle name="20% - uthevingsfarge 5 80" xfId="19166" xr:uid="{00000000-0005-0000-0000-0000DB4A0000}"/>
    <cellStyle name="20% - uthevingsfarge 5 81" xfId="19167" xr:uid="{00000000-0005-0000-0000-0000DC4A0000}"/>
    <cellStyle name="20% - uthevingsfarge 5 82" xfId="19168" xr:uid="{00000000-0005-0000-0000-0000DD4A0000}"/>
    <cellStyle name="20% - uthevingsfarge 5 83" xfId="19169" xr:uid="{00000000-0005-0000-0000-0000DE4A0000}"/>
    <cellStyle name="20% - uthevingsfarge 5 84" xfId="19170" xr:uid="{00000000-0005-0000-0000-0000DF4A0000}"/>
    <cellStyle name="20% - uthevingsfarge 5 85" xfId="19171" xr:uid="{00000000-0005-0000-0000-0000E04A0000}"/>
    <cellStyle name="20% - uthevingsfarge 5 86" xfId="19172" xr:uid="{00000000-0005-0000-0000-0000E14A0000}"/>
    <cellStyle name="20% - uthevingsfarge 5 87" xfId="19173" xr:uid="{00000000-0005-0000-0000-0000E24A0000}"/>
    <cellStyle name="20% - uthevingsfarge 5 88" xfId="19174" xr:uid="{00000000-0005-0000-0000-0000E34A0000}"/>
    <cellStyle name="20% - uthevingsfarge 5 89" xfId="19175" xr:uid="{00000000-0005-0000-0000-0000E44A0000}"/>
    <cellStyle name="20% - uthevingsfarge 5 9" xfId="19176" xr:uid="{00000000-0005-0000-0000-0000E54A0000}"/>
    <cellStyle name="20% - uthevingsfarge 5 9 2" xfId="19177" xr:uid="{00000000-0005-0000-0000-0000E64A0000}"/>
    <cellStyle name="20% - uthevingsfarge 5 9 2 2" xfId="19178" xr:uid="{00000000-0005-0000-0000-0000E74A0000}"/>
    <cellStyle name="20% - uthevingsfarge 5 9 2 2 2" xfId="19179" xr:uid="{00000000-0005-0000-0000-0000E84A0000}"/>
    <cellStyle name="20% - uthevingsfarge 5 9 2 2 2 2" xfId="19180" xr:uid="{00000000-0005-0000-0000-0000E94A0000}"/>
    <cellStyle name="20% - uthevingsfarge 5 9 2 2 3" xfId="19181" xr:uid="{00000000-0005-0000-0000-0000EA4A0000}"/>
    <cellStyle name="20% - uthevingsfarge 5 9 2 3" xfId="19182" xr:uid="{00000000-0005-0000-0000-0000EB4A0000}"/>
    <cellStyle name="20% - uthevingsfarge 5 9 2 3 2" xfId="19183" xr:uid="{00000000-0005-0000-0000-0000EC4A0000}"/>
    <cellStyle name="20% - uthevingsfarge 5 9 2 4" xfId="19184" xr:uid="{00000000-0005-0000-0000-0000ED4A0000}"/>
    <cellStyle name="20% - uthevingsfarge 5 9 2_BILAG 34-3 Brasil" xfId="19185" xr:uid="{00000000-0005-0000-0000-0000EE4A0000}"/>
    <cellStyle name="20% - uthevingsfarge 5 9 3" xfId="19186" xr:uid="{00000000-0005-0000-0000-0000EF4A0000}"/>
    <cellStyle name="20% - uthevingsfarge 5 9 3 2" xfId="19187" xr:uid="{00000000-0005-0000-0000-0000F04A0000}"/>
    <cellStyle name="20% - uthevingsfarge 5 9 3 2 2" xfId="19188" xr:uid="{00000000-0005-0000-0000-0000F14A0000}"/>
    <cellStyle name="20% - uthevingsfarge 5 9 3 3" xfId="19189" xr:uid="{00000000-0005-0000-0000-0000F24A0000}"/>
    <cellStyle name="20% - uthevingsfarge 5 9 4" xfId="19190" xr:uid="{00000000-0005-0000-0000-0000F34A0000}"/>
    <cellStyle name="20% - uthevingsfarge 5 9 4 2" xfId="19191" xr:uid="{00000000-0005-0000-0000-0000F44A0000}"/>
    <cellStyle name="20% - uthevingsfarge 5 9 5" xfId="19192" xr:uid="{00000000-0005-0000-0000-0000F54A0000}"/>
    <cellStyle name="20% - uthevingsfarge 5 9_BILAG 34-3 Brasil" xfId="19193" xr:uid="{00000000-0005-0000-0000-0000F64A0000}"/>
    <cellStyle name="20% - uthevingsfarge 5 90" xfId="19194" xr:uid="{00000000-0005-0000-0000-0000F74A0000}"/>
    <cellStyle name="20% - uthevingsfarge 5 91" xfId="19195" xr:uid="{00000000-0005-0000-0000-0000F84A0000}"/>
    <cellStyle name="20% - uthevingsfarge 5 92" xfId="19196" xr:uid="{00000000-0005-0000-0000-0000F94A0000}"/>
    <cellStyle name="20% - uthevingsfarge 5 93" xfId="19197" xr:uid="{00000000-0005-0000-0000-0000FA4A0000}"/>
    <cellStyle name="20% - uthevingsfarge 5 94" xfId="19198" xr:uid="{00000000-0005-0000-0000-0000FB4A0000}"/>
    <cellStyle name="20% - uthevingsfarge 5 95" xfId="19199" xr:uid="{00000000-0005-0000-0000-0000FC4A0000}"/>
    <cellStyle name="20% - uthevingsfarge 5 96" xfId="19200" xr:uid="{00000000-0005-0000-0000-0000FD4A0000}"/>
    <cellStyle name="20% - uthevingsfarge 5 97" xfId="19201" xr:uid="{00000000-0005-0000-0000-0000FE4A0000}"/>
    <cellStyle name="20% - uthevingsfarge 5 98" xfId="19202" xr:uid="{00000000-0005-0000-0000-0000FF4A0000}"/>
    <cellStyle name="20% - uthevingsfarge 5 99" xfId="19203" xr:uid="{00000000-0005-0000-0000-0000004B0000}"/>
    <cellStyle name="20% - uthevingsfarge 6 10" xfId="19204" xr:uid="{00000000-0005-0000-0000-0000014B0000}"/>
    <cellStyle name="20% - uthevingsfarge 6 10 2" xfId="19205" xr:uid="{00000000-0005-0000-0000-0000024B0000}"/>
    <cellStyle name="20% - uthevingsfarge 6 10 2 2" xfId="19206" xr:uid="{00000000-0005-0000-0000-0000034B0000}"/>
    <cellStyle name="20% - uthevingsfarge 6 10 2 2 2" xfId="19207" xr:uid="{00000000-0005-0000-0000-0000044B0000}"/>
    <cellStyle name="20% - uthevingsfarge 6 10 2 3" xfId="19208" xr:uid="{00000000-0005-0000-0000-0000054B0000}"/>
    <cellStyle name="20% - uthevingsfarge 6 10 2_BILAG 34-3 Brasil" xfId="19209" xr:uid="{00000000-0005-0000-0000-0000064B0000}"/>
    <cellStyle name="20% - uthevingsfarge 6 10 3" xfId="19210" xr:uid="{00000000-0005-0000-0000-0000074B0000}"/>
    <cellStyle name="20% - uthevingsfarge 6 10 3 2" xfId="19211" xr:uid="{00000000-0005-0000-0000-0000084B0000}"/>
    <cellStyle name="20% - uthevingsfarge 6 10 4" xfId="19212" xr:uid="{00000000-0005-0000-0000-0000094B0000}"/>
    <cellStyle name="20% - uthevingsfarge 6 10_BILAG 34-3 Brasil" xfId="19213" xr:uid="{00000000-0005-0000-0000-00000A4B0000}"/>
    <cellStyle name="20% - uthevingsfarge 6 100" xfId="19214" xr:uid="{00000000-0005-0000-0000-00000B4B0000}"/>
    <cellStyle name="20% - uthevingsfarge 6 101" xfId="19215" xr:uid="{00000000-0005-0000-0000-00000C4B0000}"/>
    <cellStyle name="20% - uthevingsfarge 6 102" xfId="19216" xr:uid="{00000000-0005-0000-0000-00000D4B0000}"/>
    <cellStyle name="20% - uthevingsfarge 6 103" xfId="19217" xr:uid="{00000000-0005-0000-0000-00000E4B0000}"/>
    <cellStyle name="20% - uthevingsfarge 6 104" xfId="19218" xr:uid="{00000000-0005-0000-0000-00000F4B0000}"/>
    <cellStyle name="20% - uthevingsfarge 6 105" xfId="19219" xr:uid="{00000000-0005-0000-0000-0000104B0000}"/>
    <cellStyle name="20% - uthevingsfarge 6 106" xfId="19220" xr:uid="{00000000-0005-0000-0000-0000114B0000}"/>
    <cellStyle name="20% - uthevingsfarge 6 107" xfId="19221" xr:uid="{00000000-0005-0000-0000-0000124B0000}"/>
    <cellStyle name="20% - uthevingsfarge 6 108" xfId="19222" xr:uid="{00000000-0005-0000-0000-0000134B0000}"/>
    <cellStyle name="20% - uthevingsfarge 6 109" xfId="19223" xr:uid="{00000000-0005-0000-0000-0000144B0000}"/>
    <cellStyle name="20% - uthevingsfarge 6 11" xfId="19224" xr:uid="{00000000-0005-0000-0000-0000154B0000}"/>
    <cellStyle name="20% - uthevingsfarge 6 11 2" xfId="19225" xr:uid="{00000000-0005-0000-0000-0000164B0000}"/>
    <cellStyle name="20% - uthevingsfarge 6 11 2 2" xfId="19226" xr:uid="{00000000-0005-0000-0000-0000174B0000}"/>
    <cellStyle name="20% - uthevingsfarge 6 11 2 3" xfId="19227" xr:uid="{00000000-0005-0000-0000-0000184B0000}"/>
    <cellStyle name="20% - uthevingsfarge 6 11 2_BILAG 34-3 Brasil" xfId="19228" xr:uid="{00000000-0005-0000-0000-0000194B0000}"/>
    <cellStyle name="20% - uthevingsfarge 6 11 3" xfId="19229" xr:uid="{00000000-0005-0000-0000-00001A4B0000}"/>
    <cellStyle name="20% - uthevingsfarge 6 11 4" xfId="19230" xr:uid="{00000000-0005-0000-0000-00001B4B0000}"/>
    <cellStyle name="20% - uthevingsfarge 6 11_BILAG 34-3 Brasil" xfId="19231" xr:uid="{00000000-0005-0000-0000-00001C4B0000}"/>
    <cellStyle name="20% - uthevingsfarge 6 110" xfId="19232" xr:uid="{00000000-0005-0000-0000-00001D4B0000}"/>
    <cellStyle name="20% - uthevingsfarge 6 111" xfId="19233" xr:uid="{00000000-0005-0000-0000-00001E4B0000}"/>
    <cellStyle name="20% - uthevingsfarge 6 112" xfId="19234" xr:uid="{00000000-0005-0000-0000-00001F4B0000}"/>
    <cellStyle name="20% - uthevingsfarge 6 113" xfId="19235" xr:uid="{00000000-0005-0000-0000-0000204B0000}"/>
    <cellStyle name="20% - uthevingsfarge 6 114" xfId="19236" xr:uid="{00000000-0005-0000-0000-0000214B0000}"/>
    <cellStyle name="20% - uthevingsfarge 6 115" xfId="19237" xr:uid="{00000000-0005-0000-0000-0000224B0000}"/>
    <cellStyle name="20% - uthevingsfarge 6 116" xfId="19238" xr:uid="{00000000-0005-0000-0000-0000234B0000}"/>
    <cellStyle name="20% - uthevingsfarge 6 117" xfId="19239" xr:uid="{00000000-0005-0000-0000-0000244B0000}"/>
    <cellStyle name="20% - uthevingsfarge 6 118" xfId="19240" xr:uid="{00000000-0005-0000-0000-0000254B0000}"/>
    <cellStyle name="20% - uthevingsfarge 6 119" xfId="19241" xr:uid="{00000000-0005-0000-0000-0000264B0000}"/>
    <cellStyle name="20% - uthevingsfarge 6 12" xfId="19242" xr:uid="{00000000-0005-0000-0000-0000274B0000}"/>
    <cellStyle name="20% - uthevingsfarge 6 12 2" xfId="19243" xr:uid="{00000000-0005-0000-0000-0000284B0000}"/>
    <cellStyle name="20% - uthevingsfarge 6 12 2 2" xfId="19244" xr:uid="{00000000-0005-0000-0000-0000294B0000}"/>
    <cellStyle name="20% - uthevingsfarge 6 12 2 3" xfId="19245" xr:uid="{00000000-0005-0000-0000-00002A4B0000}"/>
    <cellStyle name="20% - uthevingsfarge 6 12 2_BILAG 34-3 Brasil" xfId="19246" xr:uid="{00000000-0005-0000-0000-00002B4B0000}"/>
    <cellStyle name="20% - uthevingsfarge 6 12 3" xfId="19247" xr:uid="{00000000-0005-0000-0000-00002C4B0000}"/>
    <cellStyle name="20% - uthevingsfarge 6 12 4" xfId="19248" xr:uid="{00000000-0005-0000-0000-00002D4B0000}"/>
    <cellStyle name="20% - uthevingsfarge 6 12_BILAG 34-3 Brasil" xfId="19249" xr:uid="{00000000-0005-0000-0000-00002E4B0000}"/>
    <cellStyle name="20% - uthevingsfarge 6 120" xfId="19250" xr:uid="{00000000-0005-0000-0000-00002F4B0000}"/>
    <cellStyle name="20% - uthevingsfarge 6 121" xfId="19251" xr:uid="{00000000-0005-0000-0000-0000304B0000}"/>
    <cellStyle name="20% - uthevingsfarge 6 122" xfId="19252" xr:uid="{00000000-0005-0000-0000-0000314B0000}"/>
    <cellStyle name="20% - uthevingsfarge 6 123" xfId="19253" xr:uid="{00000000-0005-0000-0000-0000324B0000}"/>
    <cellStyle name="20% - uthevingsfarge 6 124" xfId="19254" xr:uid="{00000000-0005-0000-0000-0000334B0000}"/>
    <cellStyle name="20% - uthevingsfarge 6 125" xfId="19255" xr:uid="{00000000-0005-0000-0000-0000344B0000}"/>
    <cellStyle name="20% - uthevingsfarge 6 126" xfId="19256" xr:uid="{00000000-0005-0000-0000-0000354B0000}"/>
    <cellStyle name="20% - uthevingsfarge 6 127" xfId="19257" xr:uid="{00000000-0005-0000-0000-0000364B0000}"/>
    <cellStyle name="20% - uthevingsfarge 6 128" xfId="19258" xr:uid="{00000000-0005-0000-0000-0000374B0000}"/>
    <cellStyle name="20% - uthevingsfarge 6 129" xfId="19259" xr:uid="{00000000-0005-0000-0000-0000384B0000}"/>
    <cellStyle name="20% - uthevingsfarge 6 13" xfId="19260" xr:uid="{00000000-0005-0000-0000-0000394B0000}"/>
    <cellStyle name="20% - uthevingsfarge 6 13 2" xfId="19261" xr:uid="{00000000-0005-0000-0000-00003A4B0000}"/>
    <cellStyle name="20% - uthevingsfarge 6 13 2 2" xfId="19262" xr:uid="{00000000-0005-0000-0000-00003B4B0000}"/>
    <cellStyle name="20% - uthevingsfarge 6 13 2 3" xfId="19263" xr:uid="{00000000-0005-0000-0000-00003C4B0000}"/>
    <cellStyle name="20% - uthevingsfarge 6 13 2_BILAG 34-3 Brasil" xfId="19264" xr:uid="{00000000-0005-0000-0000-00003D4B0000}"/>
    <cellStyle name="20% - uthevingsfarge 6 13 3" xfId="19265" xr:uid="{00000000-0005-0000-0000-00003E4B0000}"/>
    <cellStyle name="20% - uthevingsfarge 6 13 4" xfId="19266" xr:uid="{00000000-0005-0000-0000-00003F4B0000}"/>
    <cellStyle name="20% - uthevingsfarge 6 13_BILAG 34-3 Brasil" xfId="19267" xr:uid="{00000000-0005-0000-0000-0000404B0000}"/>
    <cellStyle name="20% - uthevingsfarge 6 130" xfId="19268" xr:uid="{00000000-0005-0000-0000-0000414B0000}"/>
    <cellStyle name="20% - uthevingsfarge 6 131" xfId="19269" xr:uid="{00000000-0005-0000-0000-0000424B0000}"/>
    <cellStyle name="20% - uthevingsfarge 6 132" xfId="19270" xr:uid="{00000000-0005-0000-0000-0000434B0000}"/>
    <cellStyle name="20% - uthevingsfarge 6 133" xfId="19271" xr:uid="{00000000-0005-0000-0000-0000444B0000}"/>
    <cellStyle name="20% - uthevingsfarge 6 134" xfId="19272" xr:uid="{00000000-0005-0000-0000-0000454B0000}"/>
    <cellStyle name="20% - uthevingsfarge 6 135" xfId="19273" xr:uid="{00000000-0005-0000-0000-0000464B0000}"/>
    <cellStyle name="20% - uthevingsfarge 6 136" xfId="19274" xr:uid="{00000000-0005-0000-0000-0000474B0000}"/>
    <cellStyle name="20% - uthevingsfarge 6 137" xfId="19275" xr:uid="{00000000-0005-0000-0000-0000484B0000}"/>
    <cellStyle name="20% - uthevingsfarge 6 138" xfId="19276" xr:uid="{00000000-0005-0000-0000-0000494B0000}"/>
    <cellStyle name="20% - uthevingsfarge 6 139" xfId="19277" xr:uid="{00000000-0005-0000-0000-00004A4B0000}"/>
    <cellStyle name="20% - uthevingsfarge 6 14" xfId="19278" xr:uid="{00000000-0005-0000-0000-00004B4B0000}"/>
    <cellStyle name="20% - uthevingsfarge 6 14 2" xfId="19279" xr:uid="{00000000-0005-0000-0000-00004C4B0000}"/>
    <cellStyle name="20% - uthevingsfarge 6 14 2 2" xfId="19280" xr:uid="{00000000-0005-0000-0000-00004D4B0000}"/>
    <cellStyle name="20% - uthevingsfarge 6 14 2 3" xfId="19281" xr:uid="{00000000-0005-0000-0000-00004E4B0000}"/>
    <cellStyle name="20% - uthevingsfarge 6 14 2_BILAG 34-3 Brasil" xfId="19282" xr:uid="{00000000-0005-0000-0000-00004F4B0000}"/>
    <cellStyle name="20% - uthevingsfarge 6 14 3" xfId="19283" xr:uid="{00000000-0005-0000-0000-0000504B0000}"/>
    <cellStyle name="20% - uthevingsfarge 6 14 4" xfId="19284" xr:uid="{00000000-0005-0000-0000-0000514B0000}"/>
    <cellStyle name="20% - uthevingsfarge 6 14_BILAG 34-3 Brasil" xfId="19285" xr:uid="{00000000-0005-0000-0000-0000524B0000}"/>
    <cellStyle name="20% - uthevingsfarge 6 140" xfId="19286" xr:uid="{00000000-0005-0000-0000-0000534B0000}"/>
    <cellStyle name="20% - uthevingsfarge 6 141" xfId="19287" xr:uid="{00000000-0005-0000-0000-0000544B0000}"/>
    <cellStyle name="20% - uthevingsfarge 6 142" xfId="19288" xr:uid="{00000000-0005-0000-0000-0000554B0000}"/>
    <cellStyle name="20% - uthevingsfarge 6 143" xfId="19289" xr:uid="{00000000-0005-0000-0000-0000564B0000}"/>
    <cellStyle name="20% - uthevingsfarge 6 144" xfId="19290" xr:uid="{00000000-0005-0000-0000-0000574B0000}"/>
    <cellStyle name="20% - uthevingsfarge 6 145" xfId="19291" xr:uid="{00000000-0005-0000-0000-0000584B0000}"/>
    <cellStyle name="20% - uthevingsfarge 6 146" xfId="19292" xr:uid="{00000000-0005-0000-0000-0000594B0000}"/>
    <cellStyle name="20% - uthevingsfarge 6 147" xfId="19293" xr:uid="{00000000-0005-0000-0000-00005A4B0000}"/>
    <cellStyle name="20% - uthevingsfarge 6 148" xfId="19294" xr:uid="{00000000-0005-0000-0000-00005B4B0000}"/>
    <cellStyle name="20% - uthevingsfarge 6 149" xfId="19295" xr:uid="{00000000-0005-0000-0000-00005C4B0000}"/>
    <cellStyle name="20% - uthevingsfarge 6 15" xfId="19296" xr:uid="{00000000-0005-0000-0000-00005D4B0000}"/>
    <cellStyle name="20% - uthevingsfarge 6 15 2" xfId="19297" xr:uid="{00000000-0005-0000-0000-00005E4B0000}"/>
    <cellStyle name="20% - uthevingsfarge 6 15 2 2" xfId="19298" xr:uid="{00000000-0005-0000-0000-00005F4B0000}"/>
    <cellStyle name="20% - uthevingsfarge 6 15 2 3" xfId="19299" xr:uid="{00000000-0005-0000-0000-0000604B0000}"/>
    <cellStyle name="20% - uthevingsfarge 6 15 2_BILAG 34-3 Brasil" xfId="19300" xr:uid="{00000000-0005-0000-0000-0000614B0000}"/>
    <cellStyle name="20% - uthevingsfarge 6 15 3" xfId="19301" xr:uid="{00000000-0005-0000-0000-0000624B0000}"/>
    <cellStyle name="20% - uthevingsfarge 6 15 4" xfId="19302" xr:uid="{00000000-0005-0000-0000-0000634B0000}"/>
    <cellStyle name="20% - uthevingsfarge 6 15_BILAG 34-3 Brasil" xfId="19303" xr:uid="{00000000-0005-0000-0000-0000644B0000}"/>
    <cellStyle name="20% - uthevingsfarge 6 150" xfId="19304" xr:uid="{00000000-0005-0000-0000-0000654B0000}"/>
    <cellStyle name="20% - uthevingsfarge 6 151" xfId="19305" xr:uid="{00000000-0005-0000-0000-0000664B0000}"/>
    <cellStyle name="20% - uthevingsfarge 6 152" xfId="19306" xr:uid="{00000000-0005-0000-0000-0000674B0000}"/>
    <cellStyle name="20% - uthevingsfarge 6 153" xfId="19307" xr:uid="{00000000-0005-0000-0000-0000684B0000}"/>
    <cellStyle name="20% - uthevingsfarge 6 154" xfId="19308" xr:uid="{00000000-0005-0000-0000-0000694B0000}"/>
    <cellStyle name="20% - uthevingsfarge 6 155" xfId="19309" xr:uid="{00000000-0005-0000-0000-00006A4B0000}"/>
    <cellStyle name="20% - uthevingsfarge 6 156" xfId="19310" xr:uid="{00000000-0005-0000-0000-00006B4B0000}"/>
    <cellStyle name="20% - uthevingsfarge 6 157" xfId="19311" xr:uid="{00000000-0005-0000-0000-00006C4B0000}"/>
    <cellStyle name="20% - uthevingsfarge 6 158" xfId="19312" xr:uid="{00000000-0005-0000-0000-00006D4B0000}"/>
    <cellStyle name="20% - uthevingsfarge 6 159" xfId="19313" xr:uid="{00000000-0005-0000-0000-00006E4B0000}"/>
    <cellStyle name="20% - uthevingsfarge 6 16" xfId="19314" xr:uid="{00000000-0005-0000-0000-00006F4B0000}"/>
    <cellStyle name="20% - uthevingsfarge 6 16 2" xfId="19315" xr:uid="{00000000-0005-0000-0000-0000704B0000}"/>
    <cellStyle name="20% - uthevingsfarge 6 16 2 2" xfId="19316" xr:uid="{00000000-0005-0000-0000-0000714B0000}"/>
    <cellStyle name="20% - uthevingsfarge 6 16 2 3" xfId="19317" xr:uid="{00000000-0005-0000-0000-0000724B0000}"/>
    <cellStyle name="20% - uthevingsfarge 6 16 2_BILAG 34-3 Brasil" xfId="19318" xr:uid="{00000000-0005-0000-0000-0000734B0000}"/>
    <cellStyle name="20% - uthevingsfarge 6 16 3" xfId="19319" xr:uid="{00000000-0005-0000-0000-0000744B0000}"/>
    <cellStyle name="20% - uthevingsfarge 6 16 4" xfId="19320" xr:uid="{00000000-0005-0000-0000-0000754B0000}"/>
    <cellStyle name="20% - uthevingsfarge 6 16_BILAG 34-3 Brasil" xfId="19321" xr:uid="{00000000-0005-0000-0000-0000764B0000}"/>
    <cellStyle name="20% - uthevingsfarge 6 160" xfId="19322" xr:uid="{00000000-0005-0000-0000-0000774B0000}"/>
    <cellStyle name="20% - uthevingsfarge 6 161" xfId="19323" xr:uid="{00000000-0005-0000-0000-0000784B0000}"/>
    <cellStyle name="20% - uthevingsfarge 6 162" xfId="19324" xr:uid="{00000000-0005-0000-0000-0000794B0000}"/>
    <cellStyle name="20% - uthevingsfarge 6 163" xfId="19325" xr:uid="{00000000-0005-0000-0000-00007A4B0000}"/>
    <cellStyle name="20% - uthevingsfarge 6 164" xfId="19326" xr:uid="{00000000-0005-0000-0000-00007B4B0000}"/>
    <cellStyle name="20% - uthevingsfarge 6 165" xfId="19327" xr:uid="{00000000-0005-0000-0000-00007C4B0000}"/>
    <cellStyle name="20% - uthevingsfarge 6 166" xfId="19328" xr:uid="{00000000-0005-0000-0000-00007D4B0000}"/>
    <cellStyle name="20% - uthevingsfarge 6 167" xfId="19329" xr:uid="{00000000-0005-0000-0000-00007E4B0000}"/>
    <cellStyle name="20% - uthevingsfarge 6 168" xfId="19330" xr:uid="{00000000-0005-0000-0000-00007F4B0000}"/>
    <cellStyle name="20% - uthevingsfarge 6 169" xfId="19331" xr:uid="{00000000-0005-0000-0000-0000804B0000}"/>
    <cellStyle name="20% - uthevingsfarge 6 17" xfId="19332" xr:uid="{00000000-0005-0000-0000-0000814B0000}"/>
    <cellStyle name="20% - uthevingsfarge 6 17 2" xfId="19333" xr:uid="{00000000-0005-0000-0000-0000824B0000}"/>
    <cellStyle name="20% - uthevingsfarge 6 17 2 2" xfId="19334" xr:uid="{00000000-0005-0000-0000-0000834B0000}"/>
    <cellStyle name="20% - uthevingsfarge 6 17 2 3" xfId="19335" xr:uid="{00000000-0005-0000-0000-0000844B0000}"/>
    <cellStyle name="20% - uthevingsfarge 6 17 2_BILAG 34-3 Brasil" xfId="19336" xr:uid="{00000000-0005-0000-0000-0000854B0000}"/>
    <cellStyle name="20% - uthevingsfarge 6 17 3" xfId="19337" xr:uid="{00000000-0005-0000-0000-0000864B0000}"/>
    <cellStyle name="20% - uthevingsfarge 6 17 4" xfId="19338" xr:uid="{00000000-0005-0000-0000-0000874B0000}"/>
    <cellStyle name="20% - uthevingsfarge 6 17_BILAG 34-3 Brasil" xfId="19339" xr:uid="{00000000-0005-0000-0000-0000884B0000}"/>
    <cellStyle name="20% - uthevingsfarge 6 170" xfId="19340" xr:uid="{00000000-0005-0000-0000-0000894B0000}"/>
    <cellStyle name="20% - uthevingsfarge 6 171" xfId="19341" xr:uid="{00000000-0005-0000-0000-00008A4B0000}"/>
    <cellStyle name="20% - uthevingsfarge 6 172" xfId="19342" xr:uid="{00000000-0005-0000-0000-00008B4B0000}"/>
    <cellStyle name="20% - uthevingsfarge 6 173" xfId="19343" xr:uid="{00000000-0005-0000-0000-00008C4B0000}"/>
    <cellStyle name="20% - uthevingsfarge 6 174" xfId="19344" xr:uid="{00000000-0005-0000-0000-00008D4B0000}"/>
    <cellStyle name="20% - uthevingsfarge 6 175" xfId="19345" xr:uid="{00000000-0005-0000-0000-00008E4B0000}"/>
    <cellStyle name="20% - uthevingsfarge 6 176" xfId="19346" xr:uid="{00000000-0005-0000-0000-00008F4B0000}"/>
    <cellStyle name="20% - uthevingsfarge 6 177" xfId="19347" xr:uid="{00000000-0005-0000-0000-0000904B0000}"/>
    <cellStyle name="20% - uthevingsfarge 6 178" xfId="19348" xr:uid="{00000000-0005-0000-0000-0000914B0000}"/>
    <cellStyle name="20% - uthevingsfarge 6 179" xfId="19349" xr:uid="{00000000-0005-0000-0000-0000924B0000}"/>
    <cellStyle name="20% - uthevingsfarge 6 18" xfId="19350" xr:uid="{00000000-0005-0000-0000-0000934B0000}"/>
    <cellStyle name="20% - uthevingsfarge 6 18 2" xfId="19351" xr:uid="{00000000-0005-0000-0000-0000944B0000}"/>
    <cellStyle name="20% - uthevingsfarge 6 18 2 2" xfId="19352" xr:uid="{00000000-0005-0000-0000-0000954B0000}"/>
    <cellStyle name="20% - uthevingsfarge 6 18 2 3" xfId="19353" xr:uid="{00000000-0005-0000-0000-0000964B0000}"/>
    <cellStyle name="20% - uthevingsfarge 6 18 2_BILAG 34-3 Brasil" xfId="19354" xr:uid="{00000000-0005-0000-0000-0000974B0000}"/>
    <cellStyle name="20% - uthevingsfarge 6 18 3" xfId="19355" xr:uid="{00000000-0005-0000-0000-0000984B0000}"/>
    <cellStyle name="20% - uthevingsfarge 6 18 4" xfId="19356" xr:uid="{00000000-0005-0000-0000-0000994B0000}"/>
    <cellStyle name="20% - uthevingsfarge 6 18_BILAG 34-3 Brasil" xfId="19357" xr:uid="{00000000-0005-0000-0000-00009A4B0000}"/>
    <cellStyle name="20% - uthevingsfarge 6 180" xfId="19358" xr:uid="{00000000-0005-0000-0000-00009B4B0000}"/>
    <cellStyle name="20% - uthevingsfarge 6 181" xfId="19359" xr:uid="{00000000-0005-0000-0000-00009C4B0000}"/>
    <cellStyle name="20% - uthevingsfarge 6 182" xfId="19360" xr:uid="{00000000-0005-0000-0000-00009D4B0000}"/>
    <cellStyle name="20% - uthevingsfarge 6 183" xfId="19361" xr:uid="{00000000-0005-0000-0000-00009E4B0000}"/>
    <cellStyle name="20% - uthevingsfarge 6 184" xfId="19362" xr:uid="{00000000-0005-0000-0000-00009F4B0000}"/>
    <cellStyle name="20% - uthevingsfarge 6 185" xfId="19363" xr:uid="{00000000-0005-0000-0000-0000A04B0000}"/>
    <cellStyle name="20% - uthevingsfarge 6 186" xfId="19364" xr:uid="{00000000-0005-0000-0000-0000A14B0000}"/>
    <cellStyle name="20% - uthevingsfarge 6 187" xfId="19365" xr:uid="{00000000-0005-0000-0000-0000A24B0000}"/>
    <cellStyle name="20% - uthevingsfarge 6 188" xfId="19366" xr:uid="{00000000-0005-0000-0000-0000A34B0000}"/>
    <cellStyle name="20% - uthevingsfarge 6 189" xfId="19367" xr:uid="{00000000-0005-0000-0000-0000A44B0000}"/>
    <cellStyle name="20% - uthevingsfarge 6 19" xfId="19368" xr:uid="{00000000-0005-0000-0000-0000A54B0000}"/>
    <cellStyle name="20% - uthevingsfarge 6 19 2" xfId="19369" xr:uid="{00000000-0005-0000-0000-0000A64B0000}"/>
    <cellStyle name="20% - uthevingsfarge 6 19 2 2" xfId="19370" xr:uid="{00000000-0005-0000-0000-0000A74B0000}"/>
    <cellStyle name="20% - uthevingsfarge 6 19 2 3" xfId="19371" xr:uid="{00000000-0005-0000-0000-0000A84B0000}"/>
    <cellStyle name="20% - uthevingsfarge 6 19 2_BILAG 34-3 Brasil" xfId="19372" xr:uid="{00000000-0005-0000-0000-0000A94B0000}"/>
    <cellStyle name="20% - uthevingsfarge 6 19 3" xfId="19373" xr:uid="{00000000-0005-0000-0000-0000AA4B0000}"/>
    <cellStyle name="20% - uthevingsfarge 6 19 4" xfId="19374" xr:uid="{00000000-0005-0000-0000-0000AB4B0000}"/>
    <cellStyle name="20% - uthevingsfarge 6 19_BILAG 34-3 Brasil" xfId="19375" xr:uid="{00000000-0005-0000-0000-0000AC4B0000}"/>
    <cellStyle name="20% - uthevingsfarge 6 190" xfId="19376" xr:uid="{00000000-0005-0000-0000-0000AD4B0000}"/>
    <cellStyle name="20% - uthevingsfarge 6 191" xfId="19377" xr:uid="{00000000-0005-0000-0000-0000AE4B0000}"/>
    <cellStyle name="20% - uthevingsfarge 6 192" xfId="19378" xr:uid="{00000000-0005-0000-0000-0000AF4B0000}"/>
    <cellStyle name="20% - uthevingsfarge 6 193" xfId="19379" xr:uid="{00000000-0005-0000-0000-0000B04B0000}"/>
    <cellStyle name="20% - uthevingsfarge 6 194" xfId="19380" xr:uid="{00000000-0005-0000-0000-0000B14B0000}"/>
    <cellStyle name="20% - uthevingsfarge 6 195" xfId="19381" xr:uid="{00000000-0005-0000-0000-0000B24B0000}"/>
    <cellStyle name="20% - uthevingsfarge 6 196" xfId="19382" xr:uid="{00000000-0005-0000-0000-0000B34B0000}"/>
    <cellStyle name="20% - uthevingsfarge 6 197" xfId="19383" xr:uid="{00000000-0005-0000-0000-0000B44B0000}"/>
    <cellStyle name="20% - uthevingsfarge 6 198" xfId="19384" xr:uid="{00000000-0005-0000-0000-0000B54B0000}"/>
    <cellStyle name="20% - uthevingsfarge 6 199" xfId="19385" xr:uid="{00000000-0005-0000-0000-0000B64B0000}"/>
    <cellStyle name="20% - uthevingsfarge 6 2" xfId="19386" xr:uid="{00000000-0005-0000-0000-0000B74B0000}"/>
    <cellStyle name="20% - uthevingsfarge 6 2 10" xfId="19387" xr:uid="{00000000-0005-0000-0000-0000B84B0000}"/>
    <cellStyle name="20% - uthevingsfarge 6 2 10 2" xfId="19388" xr:uid="{00000000-0005-0000-0000-0000B94B0000}"/>
    <cellStyle name="20% - uthevingsfarge 6 2 10 2 2" xfId="19389" xr:uid="{00000000-0005-0000-0000-0000BA4B0000}"/>
    <cellStyle name="20% - uthevingsfarge 6 2 10 3" xfId="19390" xr:uid="{00000000-0005-0000-0000-0000BB4B0000}"/>
    <cellStyle name="20% - uthevingsfarge 6 2 11" xfId="19391" xr:uid="{00000000-0005-0000-0000-0000BC4B0000}"/>
    <cellStyle name="20% - uthevingsfarge 6 2 11 2" xfId="19392" xr:uid="{00000000-0005-0000-0000-0000BD4B0000}"/>
    <cellStyle name="20% - uthevingsfarge 6 2 12" xfId="19393" xr:uid="{00000000-0005-0000-0000-0000BE4B0000}"/>
    <cellStyle name="20% - uthevingsfarge 6 2 12 2" xfId="19394" xr:uid="{00000000-0005-0000-0000-0000BF4B0000}"/>
    <cellStyle name="20% - uthevingsfarge 6 2 13" xfId="19395" xr:uid="{00000000-0005-0000-0000-0000C04B0000}"/>
    <cellStyle name="20% - uthevingsfarge 6 2 14" xfId="19396" xr:uid="{00000000-0005-0000-0000-0000C14B0000}"/>
    <cellStyle name="20% - uthevingsfarge 6 2 15" xfId="19397" xr:uid="{00000000-0005-0000-0000-0000C24B0000}"/>
    <cellStyle name="20% - uthevingsfarge 6 2 2" xfId="19398" xr:uid="{00000000-0005-0000-0000-0000C34B0000}"/>
    <cellStyle name="20% - uthevingsfarge 6 2 2 10" xfId="19399" xr:uid="{00000000-0005-0000-0000-0000C44B0000}"/>
    <cellStyle name="20% - uthevingsfarge 6 2 2 11" xfId="19400" xr:uid="{00000000-0005-0000-0000-0000C54B0000}"/>
    <cellStyle name="20% - uthevingsfarge 6 2 2 12" xfId="19401" xr:uid="{00000000-0005-0000-0000-0000C64B0000}"/>
    <cellStyle name="20% - uthevingsfarge 6 2 2 2" xfId="19402" xr:uid="{00000000-0005-0000-0000-0000C74B0000}"/>
    <cellStyle name="20% - uthevingsfarge 6 2 2 2 10" xfId="19403" xr:uid="{00000000-0005-0000-0000-0000C84B0000}"/>
    <cellStyle name="20% - uthevingsfarge 6 2 2 2 11" xfId="19404" xr:uid="{00000000-0005-0000-0000-0000C94B0000}"/>
    <cellStyle name="20% - uthevingsfarge 6 2 2 2 2" xfId="19405" xr:uid="{00000000-0005-0000-0000-0000CA4B0000}"/>
    <cellStyle name="20% - uthevingsfarge 6 2 2 2 2 2" xfId="19406" xr:uid="{00000000-0005-0000-0000-0000CB4B0000}"/>
    <cellStyle name="20% - uthevingsfarge 6 2 2 2 2 2 2" xfId="19407" xr:uid="{00000000-0005-0000-0000-0000CC4B0000}"/>
    <cellStyle name="20% - uthevingsfarge 6 2 2 2 2 2 2 2" xfId="19408" xr:uid="{00000000-0005-0000-0000-0000CD4B0000}"/>
    <cellStyle name="20% - uthevingsfarge 6 2 2 2 2 2 2 2 2" xfId="19409" xr:uid="{00000000-0005-0000-0000-0000CE4B0000}"/>
    <cellStyle name="20% - uthevingsfarge 6 2 2 2 2 2 2 2 2 2" xfId="19410" xr:uid="{00000000-0005-0000-0000-0000CF4B0000}"/>
    <cellStyle name="20% - uthevingsfarge 6 2 2 2 2 2 2 2 3" xfId="19411" xr:uid="{00000000-0005-0000-0000-0000D04B0000}"/>
    <cellStyle name="20% - uthevingsfarge 6 2 2 2 2 2 2 3" xfId="19412" xr:uid="{00000000-0005-0000-0000-0000D14B0000}"/>
    <cellStyle name="20% - uthevingsfarge 6 2 2 2 2 2 2 3 2" xfId="19413" xr:uid="{00000000-0005-0000-0000-0000D24B0000}"/>
    <cellStyle name="20% - uthevingsfarge 6 2 2 2 2 2 2 4" xfId="19414" xr:uid="{00000000-0005-0000-0000-0000D34B0000}"/>
    <cellStyle name="20% - uthevingsfarge 6 2 2 2 2 2 2_Innskuddsdekning" xfId="19415" xr:uid="{00000000-0005-0000-0000-0000D44B0000}"/>
    <cellStyle name="20% - uthevingsfarge 6 2 2 2 2 2 3" xfId="19416" xr:uid="{00000000-0005-0000-0000-0000D54B0000}"/>
    <cellStyle name="20% - uthevingsfarge 6 2 2 2 2 2 3 2" xfId="19417" xr:uid="{00000000-0005-0000-0000-0000D64B0000}"/>
    <cellStyle name="20% - uthevingsfarge 6 2 2 2 2 2 3 2 2" xfId="19418" xr:uid="{00000000-0005-0000-0000-0000D74B0000}"/>
    <cellStyle name="20% - uthevingsfarge 6 2 2 2 2 2 3 3" xfId="19419" xr:uid="{00000000-0005-0000-0000-0000D84B0000}"/>
    <cellStyle name="20% - uthevingsfarge 6 2 2 2 2 2 4" xfId="19420" xr:uid="{00000000-0005-0000-0000-0000D94B0000}"/>
    <cellStyle name="20% - uthevingsfarge 6 2 2 2 2 2 4 2" xfId="19421" xr:uid="{00000000-0005-0000-0000-0000DA4B0000}"/>
    <cellStyle name="20% - uthevingsfarge 6 2 2 2 2 2 5" xfId="19422" xr:uid="{00000000-0005-0000-0000-0000DB4B0000}"/>
    <cellStyle name="20% - uthevingsfarge 6 2 2 2 2 2_3. Chng in credit spreads" xfId="19423" xr:uid="{00000000-0005-0000-0000-0000DC4B0000}"/>
    <cellStyle name="20% - uthevingsfarge 6 2 2 2 2 3" xfId="19424" xr:uid="{00000000-0005-0000-0000-0000DD4B0000}"/>
    <cellStyle name="20% - uthevingsfarge 6 2 2 2 2 3 2" xfId="19425" xr:uid="{00000000-0005-0000-0000-0000DE4B0000}"/>
    <cellStyle name="20% - uthevingsfarge 6 2 2 2 2 3 2 2" xfId="19426" xr:uid="{00000000-0005-0000-0000-0000DF4B0000}"/>
    <cellStyle name="20% - uthevingsfarge 6 2 2 2 2 3 2 2 2" xfId="19427" xr:uid="{00000000-0005-0000-0000-0000E04B0000}"/>
    <cellStyle name="20% - uthevingsfarge 6 2 2 2 2 3 2 3" xfId="19428" xr:uid="{00000000-0005-0000-0000-0000E14B0000}"/>
    <cellStyle name="20% - uthevingsfarge 6 2 2 2 2 3 3" xfId="19429" xr:uid="{00000000-0005-0000-0000-0000E24B0000}"/>
    <cellStyle name="20% - uthevingsfarge 6 2 2 2 2 3 3 2" xfId="19430" xr:uid="{00000000-0005-0000-0000-0000E34B0000}"/>
    <cellStyle name="20% - uthevingsfarge 6 2 2 2 2 3 4" xfId="19431" xr:uid="{00000000-0005-0000-0000-0000E44B0000}"/>
    <cellStyle name="20% - uthevingsfarge 6 2 2 2 2 3_Innskuddsdekning" xfId="19432" xr:uid="{00000000-0005-0000-0000-0000E54B0000}"/>
    <cellStyle name="20% - uthevingsfarge 6 2 2 2 2 4" xfId="19433" xr:uid="{00000000-0005-0000-0000-0000E64B0000}"/>
    <cellStyle name="20% - uthevingsfarge 6 2 2 2 2 4 2" xfId="19434" xr:uid="{00000000-0005-0000-0000-0000E74B0000}"/>
    <cellStyle name="20% - uthevingsfarge 6 2 2 2 2 4 2 2" xfId="19435" xr:uid="{00000000-0005-0000-0000-0000E84B0000}"/>
    <cellStyle name="20% - uthevingsfarge 6 2 2 2 2 4 3" xfId="19436" xr:uid="{00000000-0005-0000-0000-0000E94B0000}"/>
    <cellStyle name="20% - uthevingsfarge 6 2 2 2 2 5" xfId="19437" xr:uid="{00000000-0005-0000-0000-0000EA4B0000}"/>
    <cellStyle name="20% - uthevingsfarge 6 2 2 2 2 5 2" xfId="19438" xr:uid="{00000000-0005-0000-0000-0000EB4B0000}"/>
    <cellStyle name="20% - uthevingsfarge 6 2 2 2 2 6" xfId="19439" xr:uid="{00000000-0005-0000-0000-0000EC4B0000}"/>
    <cellStyle name="20% - uthevingsfarge 6 2 2 2 2 7" xfId="19440" xr:uid="{00000000-0005-0000-0000-0000ED4B0000}"/>
    <cellStyle name="20% - uthevingsfarge 6 2 2 2 2 8" xfId="19441" xr:uid="{00000000-0005-0000-0000-0000EE4B0000}"/>
    <cellStyle name="20% - uthevingsfarge 6 2 2 2 2_3. Chng in credit spreads" xfId="19442" xr:uid="{00000000-0005-0000-0000-0000EF4B0000}"/>
    <cellStyle name="20% - uthevingsfarge 6 2 2 2 3" xfId="19443" xr:uid="{00000000-0005-0000-0000-0000F04B0000}"/>
    <cellStyle name="20% - uthevingsfarge 6 2 2 2 3 2" xfId="19444" xr:uid="{00000000-0005-0000-0000-0000F14B0000}"/>
    <cellStyle name="20% - uthevingsfarge 6 2 2 2 3 2 2" xfId="19445" xr:uid="{00000000-0005-0000-0000-0000F24B0000}"/>
    <cellStyle name="20% - uthevingsfarge 6 2 2 2 3 2 2 2" xfId="19446" xr:uid="{00000000-0005-0000-0000-0000F34B0000}"/>
    <cellStyle name="20% - uthevingsfarge 6 2 2 2 3 2 2 2 2" xfId="19447" xr:uid="{00000000-0005-0000-0000-0000F44B0000}"/>
    <cellStyle name="20% - uthevingsfarge 6 2 2 2 3 2 2 2 2 2" xfId="19448" xr:uid="{00000000-0005-0000-0000-0000F54B0000}"/>
    <cellStyle name="20% - uthevingsfarge 6 2 2 2 3 2 2 2 3" xfId="19449" xr:uid="{00000000-0005-0000-0000-0000F64B0000}"/>
    <cellStyle name="20% - uthevingsfarge 6 2 2 2 3 2 2 3" xfId="19450" xr:uid="{00000000-0005-0000-0000-0000F74B0000}"/>
    <cellStyle name="20% - uthevingsfarge 6 2 2 2 3 2 2 3 2" xfId="19451" xr:uid="{00000000-0005-0000-0000-0000F84B0000}"/>
    <cellStyle name="20% - uthevingsfarge 6 2 2 2 3 2 2 4" xfId="19452" xr:uid="{00000000-0005-0000-0000-0000F94B0000}"/>
    <cellStyle name="20% - uthevingsfarge 6 2 2 2 3 2 2_Innskuddsdekning" xfId="19453" xr:uid="{00000000-0005-0000-0000-0000FA4B0000}"/>
    <cellStyle name="20% - uthevingsfarge 6 2 2 2 3 2 3" xfId="19454" xr:uid="{00000000-0005-0000-0000-0000FB4B0000}"/>
    <cellStyle name="20% - uthevingsfarge 6 2 2 2 3 2 3 2" xfId="19455" xr:uid="{00000000-0005-0000-0000-0000FC4B0000}"/>
    <cellStyle name="20% - uthevingsfarge 6 2 2 2 3 2 3 2 2" xfId="19456" xr:uid="{00000000-0005-0000-0000-0000FD4B0000}"/>
    <cellStyle name="20% - uthevingsfarge 6 2 2 2 3 2 3 3" xfId="19457" xr:uid="{00000000-0005-0000-0000-0000FE4B0000}"/>
    <cellStyle name="20% - uthevingsfarge 6 2 2 2 3 2 4" xfId="19458" xr:uid="{00000000-0005-0000-0000-0000FF4B0000}"/>
    <cellStyle name="20% - uthevingsfarge 6 2 2 2 3 2 4 2" xfId="19459" xr:uid="{00000000-0005-0000-0000-0000004C0000}"/>
    <cellStyle name="20% - uthevingsfarge 6 2 2 2 3 2 5" xfId="19460" xr:uid="{00000000-0005-0000-0000-0000014C0000}"/>
    <cellStyle name="20% - uthevingsfarge 6 2 2 2 3 2_3. Chng in credit spreads" xfId="19461" xr:uid="{00000000-0005-0000-0000-0000024C0000}"/>
    <cellStyle name="20% - uthevingsfarge 6 2 2 2 3 3" xfId="19462" xr:uid="{00000000-0005-0000-0000-0000034C0000}"/>
    <cellStyle name="20% - uthevingsfarge 6 2 2 2 3 3 2" xfId="19463" xr:uid="{00000000-0005-0000-0000-0000044C0000}"/>
    <cellStyle name="20% - uthevingsfarge 6 2 2 2 3 3 2 2" xfId="19464" xr:uid="{00000000-0005-0000-0000-0000054C0000}"/>
    <cellStyle name="20% - uthevingsfarge 6 2 2 2 3 3 2 2 2" xfId="19465" xr:uid="{00000000-0005-0000-0000-0000064C0000}"/>
    <cellStyle name="20% - uthevingsfarge 6 2 2 2 3 3 2 3" xfId="19466" xr:uid="{00000000-0005-0000-0000-0000074C0000}"/>
    <cellStyle name="20% - uthevingsfarge 6 2 2 2 3 3 3" xfId="19467" xr:uid="{00000000-0005-0000-0000-0000084C0000}"/>
    <cellStyle name="20% - uthevingsfarge 6 2 2 2 3 3 3 2" xfId="19468" xr:uid="{00000000-0005-0000-0000-0000094C0000}"/>
    <cellStyle name="20% - uthevingsfarge 6 2 2 2 3 3 4" xfId="19469" xr:uid="{00000000-0005-0000-0000-00000A4C0000}"/>
    <cellStyle name="20% - uthevingsfarge 6 2 2 2 3 3_Innskuddsdekning" xfId="19470" xr:uid="{00000000-0005-0000-0000-00000B4C0000}"/>
    <cellStyle name="20% - uthevingsfarge 6 2 2 2 3 4" xfId="19471" xr:uid="{00000000-0005-0000-0000-00000C4C0000}"/>
    <cellStyle name="20% - uthevingsfarge 6 2 2 2 3 4 2" xfId="19472" xr:uid="{00000000-0005-0000-0000-00000D4C0000}"/>
    <cellStyle name="20% - uthevingsfarge 6 2 2 2 3 4 2 2" xfId="19473" xr:uid="{00000000-0005-0000-0000-00000E4C0000}"/>
    <cellStyle name="20% - uthevingsfarge 6 2 2 2 3 4 3" xfId="19474" xr:uid="{00000000-0005-0000-0000-00000F4C0000}"/>
    <cellStyle name="20% - uthevingsfarge 6 2 2 2 3 5" xfId="19475" xr:uid="{00000000-0005-0000-0000-0000104C0000}"/>
    <cellStyle name="20% - uthevingsfarge 6 2 2 2 3 5 2" xfId="19476" xr:uid="{00000000-0005-0000-0000-0000114C0000}"/>
    <cellStyle name="20% - uthevingsfarge 6 2 2 2 3 6" xfId="19477" xr:uid="{00000000-0005-0000-0000-0000124C0000}"/>
    <cellStyle name="20% - uthevingsfarge 6 2 2 2 3_3. Chng in credit spreads" xfId="19478" xr:uid="{00000000-0005-0000-0000-0000134C0000}"/>
    <cellStyle name="20% - uthevingsfarge 6 2 2 2 4" xfId="19479" xr:uid="{00000000-0005-0000-0000-0000144C0000}"/>
    <cellStyle name="20% - uthevingsfarge 6 2 2 2 4 2" xfId="19480" xr:uid="{00000000-0005-0000-0000-0000154C0000}"/>
    <cellStyle name="20% - uthevingsfarge 6 2 2 2 4 2 2" xfId="19481" xr:uid="{00000000-0005-0000-0000-0000164C0000}"/>
    <cellStyle name="20% - uthevingsfarge 6 2 2 2 4 2 2 2" xfId="19482" xr:uid="{00000000-0005-0000-0000-0000174C0000}"/>
    <cellStyle name="20% - uthevingsfarge 6 2 2 2 4 2 2 2 2" xfId="19483" xr:uid="{00000000-0005-0000-0000-0000184C0000}"/>
    <cellStyle name="20% - uthevingsfarge 6 2 2 2 4 2 2 2 2 2" xfId="19484" xr:uid="{00000000-0005-0000-0000-0000194C0000}"/>
    <cellStyle name="20% - uthevingsfarge 6 2 2 2 4 2 2 2 3" xfId="19485" xr:uid="{00000000-0005-0000-0000-00001A4C0000}"/>
    <cellStyle name="20% - uthevingsfarge 6 2 2 2 4 2 2 3" xfId="19486" xr:uid="{00000000-0005-0000-0000-00001B4C0000}"/>
    <cellStyle name="20% - uthevingsfarge 6 2 2 2 4 2 2 3 2" xfId="19487" xr:uid="{00000000-0005-0000-0000-00001C4C0000}"/>
    <cellStyle name="20% - uthevingsfarge 6 2 2 2 4 2 2 4" xfId="19488" xr:uid="{00000000-0005-0000-0000-00001D4C0000}"/>
    <cellStyle name="20% - uthevingsfarge 6 2 2 2 4 2 3" xfId="19489" xr:uid="{00000000-0005-0000-0000-00001E4C0000}"/>
    <cellStyle name="20% - uthevingsfarge 6 2 2 2 4 2 3 2" xfId="19490" xr:uid="{00000000-0005-0000-0000-00001F4C0000}"/>
    <cellStyle name="20% - uthevingsfarge 6 2 2 2 4 2 3 2 2" xfId="19491" xr:uid="{00000000-0005-0000-0000-0000204C0000}"/>
    <cellStyle name="20% - uthevingsfarge 6 2 2 2 4 2 3 3" xfId="19492" xr:uid="{00000000-0005-0000-0000-0000214C0000}"/>
    <cellStyle name="20% - uthevingsfarge 6 2 2 2 4 2 4" xfId="19493" xr:uid="{00000000-0005-0000-0000-0000224C0000}"/>
    <cellStyle name="20% - uthevingsfarge 6 2 2 2 4 2 4 2" xfId="19494" xr:uid="{00000000-0005-0000-0000-0000234C0000}"/>
    <cellStyle name="20% - uthevingsfarge 6 2 2 2 4 2 5" xfId="19495" xr:uid="{00000000-0005-0000-0000-0000244C0000}"/>
    <cellStyle name="20% - uthevingsfarge 6 2 2 2 4 2_Innskuddsdekning" xfId="19496" xr:uid="{00000000-0005-0000-0000-0000254C0000}"/>
    <cellStyle name="20% - uthevingsfarge 6 2 2 2 4 3" xfId="19497" xr:uid="{00000000-0005-0000-0000-0000264C0000}"/>
    <cellStyle name="20% - uthevingsfarge 6 2 2 2 4 3 2" xfId="19498" xr:uid="{00000000-0005-0000-0000-0000274C0000}"/>
    <cellStyle name="20% - uthevingsfarge 6 2 2 2 4 3 2 2" xfId="19499" xr:uid="{00000000-0005-0000-0000-0000284C0000}"/>
    <cellStyle name="20% - uthevingsfarge 6 2 2 2 4 3 2 2 2" xfId="19500" xr:uid="{00000000-0005-0000-0000-0000294C0000}"/>
    <cellStyle name="20% - uthevingsfarge 6 2 2 2 4 3 2 3" xfId="19501" xr:uid="{00000000-0005-0000-0000-00002A4C0000}"/>
    <cellStyle name="20% - uthevingsfarge 6 2 2 2 4 3 3" xfId="19502" xr:uid="{00000000-0005-0000-0000-00002B4C0000}"/>
    <cellStyle name="20% - uthevingsfarge 6 2 2 2 4 3 3 2" xfId="19503" xr:uid="{00000000-0005-0000-0000-00002C4C0000}"/>
    <cellStyle name="20% - uthevingsfarge 6 2 2 2 4 3 4" xfId="19504" xr:uid="{00000000-0005-0000-0000-00002D4C0000}"/>
    <cellStyle name="20% - uthevingsfarge 6 2 2 2 4 4" xfId="19505" xr:uid="{00000000-0005-0000-0000-00002E4C0000}"/>
    <cellStyle name="20% - uthevingsfarge 6 2 2 2 4 4 2" xfId="19506" xr:uid="{00000000-0005-0000-0000-00002F4C0000}"/>
    <cellStyle name="20% - uthevingsfarge 6 2 2 2 4 4 2 2" xfId="19507" xr:uid="{00000000-0005-0000-0000-0000304C0000}"/>
    <cellStyle name="20% - uthevingsfarge 6 2 2 2 4 4 3" xfId="19508" xr:uid="{00000000-0005-0000-0000-0000314C0000}"/>
    <cellStyle name="20% - uthevingsfarge 6 2 2 2 4 5" xfId="19509" xr:uid="{00000000-0005-0000-0000-0000324C0000}"/>
    <cellStyle name="20% - uthevingsfarge 6 2 2 2 4 5 2" xfId="19510" xr:uid="{00000000-0005-0000-0000-0000334C0000}"/>
    <cellStyle name="20% - uthevingsfarge 6 2 2 2 4 6" xfId="19511" xr:uid="{00000000-0005-0000-0000-0000344C0000}"/>
    <cellStyle name="20% - uthevingsfarge 6 2 2 2 4_3. Chng in credit spreads" xfId="19512" xr:uid="{00000000-0005-0000-0000-0000354C0000}"/>
    <cellStyle name="20% - uthevingsfarge 6 2 2 2 5" xfId="19513" xr:uid="{00000000-0005-0000-0000-0000364C0000}"/>
    <cellStyle name="20% - uthevingsfarge 6 2 2 2 5 2" xfId="19514" xr:uid="{00000000-0005-0000-0000-0000374C0000}"/>
    <cellStyle name="20% - uthevingsfarge 6 2 2 2 5 2 2" xfId="19515" xr:uid="{00000000-0005-0000-0000-0000384C0000}"/>
    <cellStyle name="20% - uthevingsfarge 6 2 2 2 5 2 2 2" xfId="19516" xr:uid="{00000000-0005-0000-0000-0000394C0000}"/>
    <cellStyle name="20% - uthevingsfarge 6 2 2 2 5 2 2 2 2" xfId="19517" xr:uid="{00000000-0005-0000-0000-00003A4C0000}"/>
    <cellStyle name="20% - uthevingsfarge 6 2 2 2 5 2 2 3" xfId="19518" xr:uid="{00000000-0005-0000-0000-00003B4C0000}"/>
    <cellStyle name="20% - uthevingsfarge 6 2 2 2 5 2 3" xfId="19519" xr:uid="{00000000-0005-0000-0000-00003C4C0000}"/>
    <cellStyle name="20% - uthevingsfarge 6 2 2 2 5 2 3 2" xfId="19520" xr:uid="{00000000-0005-0000-0000-00003D4C0000}"/>
    <cellStyle name="20% - uthevingsfarge 6 2 2 2 5 2 4" xfId="19521" xr:uid="{00000000-0005-0000-0000-00003E4C0000}"/>
    <cellStyle name="20% - uthevingsfarge 6 2 2 2 5 2_Innskuddsdekning" xfId="19522" xr:uid="{00000000-0005-0000-0000-00003F4C0000}"/>
    <cellStyle name="20% - uthevingsfarge 6 2 2 2 5 3" xfId="19523" xr:uid="{00000000-0005-0000-0000-0000404C0000}"/>
    <cellStyle name="20% - uthevingsfarge 6 2 2 2 5 3 2" xfId="19524" xr:uid="{00000000-0005-0000-0000-0000414C0000}"/>
    <cellStyle name="20% - uthevingsfarge 6 2 2 2 5 3 2 2" xfId="19525" xr:uid="{00000000-0005-0000-0000-0000424C0000}"/>
    <cellStyle name="20% - uthevingsfarge 6 2 2 2 5 3 3" xfId="19526" xr:uid="{00000000-0005-0000-0000-0000434C0000}"/>
    <cellStyle name="20% - uthevingsfarge 6 2 2 2 5 4" xfId="19527" xr:uid="{00000000-0005-0000-0000-0000444C0000}"/>
    <cellStyle name="20% - uthevingsfarge 6 2 2 2 5 4 2" xfId="19528" xr:uid="{00000000-0005-0000-0000-0000454C0000}"/>
    <cellStyle name="20% - uthevingsfarge 6 2 2 2 5 5" xfId="19529" xr:uid="{00000000-0005-0000-0000-0000464C0000}"/>
    <cellStyle name="20% - uthevingsfarge 6 2 2 2 5_3. Chng in credit spreads" xfId="19530" xr:uid="{00000000-0005-0000-0000-0000474C0000}"/>
    <cellStyle name="20% - uthevingsfarge 6 2 2 2 6" xfId="19531" xr:uid="{00000000-0005-0000-0000-0000484C0000}"/>
    <cellStyle name="20% - uthevingsfarge 6 2 2 2 6 2" xfId="19532" xr:uid="{00000000-0005-0000-0000-0000494C0000}"/>
    <cellStyle name="20% - uthevingsfarge 6 2 2 2 6 2 2" xfId="19533" xr:uid="{00000000-0005-0000-0000-00004A4C0000}"/>
    <cellStyle name="20% - uthevingsfarge 6 2 2 2 6 2 2 2" xfId="19534" xr:uid="{00000000-0005-0000-0000-00004B4C0000}"/>
    <cellStyle name="20% - uthevingsfarge 6 2 2 2 6 2 3" xfId="19535" xr:uid="{00000000-0005-0000-0000-00004C4C0000}"/>
    <cellStyle name="20% - uthevingsfarge 6 2 2 2 6 3" xfId="19536" xr:uid="{00000000-0005-0000-0000-00004D4C0000}"/>
    <cellStyle name="20% - uthevingsfarge 6 2 2 2 6 3 2" xfId="19537" xr:uid="{00000000-0005-0000-0000-00004E4C0000}"/>
    <cellStyle name="20% - uthevingsfarge 6 2 2 2 6 4" xfId="19538" xr:uid="{00000000-0005-0000-0000-00004F4C0000}"/>
    <cellStyle name="20% - uthevingsfarge 6 2 2 2 6_Innskuddsdekning" xfId="19539" xr:uid="{00000000-0005-0000-0000-0000504C0000}"/>
    <cellStyle name="20% - uthevingsfarge 6 2 2 2 7" xfId="19540" xr:uid="{00000000-0005-0000-0000-0000514C0000}"/>
    <cellStyle name="20% - uthevingsfarge 6 2 2 2 7 2" xfId="19541" xr:uid="{00000000-0005-0000-0000-0000524C0000}"/>
    <cellStyle name="20% - uthevingsfarge 6 2 2 2 7 2 2" xfId="19542" xr:uid="{00000000-0005-0000-0000-0000534C0000}"/>
    <cellStyle name="20% - uthevingsfarge 6 2 2 2 7 3" xfId="19543" xr:uid="{00000000-0005-0000-0000-0000544C0000}"/>
    <cellStyle name="20% - uthevingsfarge 6 2 2 2 8" xfId="19544" xr:uid="{00000000-0005-0000-0000-0000554C0000}"/>
    <cellStyle name="20% - uthevingsfarge 6 2 2 2 8 2" xfId="19545" xr:uid="{00000000-0005-0000-0000-0000564C0000}"/>
    <cellStyle name="20% - uthevingsfarge 6 2 2 2 9" xfId="19546" xr:uid="{00000000-0005-0000-0000-0000574C0000}"/>
    <cellStyle name="20% - uthevingsfarge 6 2 2 2_3. Chng in credit spreads" xfId="19547" xr:uid="{00000000-0005-0000-0000-0000584C0000}"/>
    <cellStyle name="20% - uthevingsfarge 6 2 2 3" xfId="19548" xr:uid="{00000000-0005-0000-0000-0000594C0000}"/>
    <cellStyle name="20% - uthevingsfarge 6 2 2 3 2" xfId="19549" xr:uid="{00000000-0005-0000-0000-00005A4C0000}"/>
    <cellStyle name="20% - uthevingsfarge 6 2 2 3 2 2" xfId="19550" xr:uid="{00000000-0005-0000-0000-00005B4C0000}"/>
    <cellStyle name="20% - uthevingsfarge 6 2 2 3 2 2 2" xfId="19551" xr:uid="{00000000-0005-0000-0000-00005C4C0000}"/>
    <cellStyle name="20% - uthevingsfarge 6 2 2 3 2 2 2 2" xfId="19552" xr:uid="{00000000-0005-0000-0000-00005D4C0000}"/>
    <cellStyle name="20% - uthevingsfarge 6 2 2 3 2 2 2 2 2" xfId="19553" xr:uid="{00000000-0005-0000-0000-00005E4C0000}"/>
    <cellStyle name="20% - uthevingsfarge 6 2 2 3 2 2 2 3" xfId="19554" xr:uid="{00000000-0005-0000-0000-00005F4C0000}"/>
    <cellStyle name="20% - uthevingsfarge 6 2 2 3 2 2 3" xfId="19555" xr:uid="{00000000-0005-0000-0000-0000604C0000}"/>
    <cellStyle name="20% - uthevingsfarge 6 2 2 3 2 2 3 2" xfId="19556" xr:uid="{00000000-0005-0000-0000-0000614C0000}"/>
    <cellStyle name="20% - uthevingsfarge 6 2 2 3 2 2 4" xfId="19557" xr:uid="{00000000-0005-0000-0000-0000624C0000}"/>
    <cellStyle name="20% - uthevingsfarge 6 2 2 3 2 2_Innskuddsdekning" xfId="19558" xr:uid="{00000000-0005-0000-0000-0000634C0000}"/>
    <cellStyle name="20% - uthevingsfarge 6 2 2 3 2 3" xfId="19559" xr:uid="{00000000-0005-0000-0000-0000644C0000}"/>
    <cellStyle name="20% - uthevingsfarge 6 2 2 3 2 3 2" xfId="19560" xr:uid="{00000000-0005-0000-0000-0000654C0000}"/>
    <cellStyle name="20% - uthevingsfarge 6 2 2 3 2 3 2 2" xfId="19561" xr:uid="{00000000-0005-0000-0000-0000664C0000}"/>
    <cellStyle name="20% - uthevingsfarge 6 2 2 3 2 3 3" xfId="19562" xr:uid="{00000000-0005-0000-0000-0000674C0000}"/>
    <cellStyle name="20% - uthevingsfarge 6 2 2 3 2 4" xfId="19563" xr:uid="{00000000-0005-0000-0000-0000684C0000}"/>
    <cellStyle name="20% - uthevingsfarge 6 2 2 3 2 4 2" xfId="19564" xr:uid="{00000000-0005-0000-0000-0000694C0000}"/>
    <cellStyle name="20% - uthevingsfarge 6 2 2 3 2 5" xfId="19565" xr:uid="{00000000-0005-0000-0000-00006A4C0000}"/>
    <cellStyle name="20% - uthevingsfarge 6 2 2 3 2_3. Chng in credit spreads" xfId="19566" xr:uid="{00000000-0005-0000-0000-00006B4C0000}"/>
    <cellStyle name="20% - uthevingsfarge 6 2 2 3 3" xfId="19567" xr:uid="{00000000-0005-0000-0000-00006C4C0000}"/>
    <cellStyle name="20% - uthevingsfarge 6 2 2 3 3 2" xfId="19568" xr:uid="{00000000-0005-0000-0000-00006D4C0000}"/>
    <cellStyle name="20% - uthevingsfarge 6 2 2 3 3 2 2" xfId="19569" xr:uid="{00000000-0005-0000-0000-00006E4C0000}"/>
    <cellStyle name="20% - uthevingsfarge 6 2 2 3 3 2 2 2" xfId="19570" xr:uid="{00000000-0005-0000-0000-00006F4C0000}"/>
    <cellStyle name="20% - uthevingsfarge 6 2 2 3 3 2 3" xfId="19571" xr:uid="{00000000-0005-0000-0000-0000704C0000}"/>
    <cellStyle name="20% - uthevingsfarge 6 2 2 3 3 3" xfId="19572" xr:uid="{00000000-0005-0000-0000-0000714C0000}"/>
    <cellStyle name="20% - uthevingsfarge 6 2 2 3 3 3 2" xfId="19573" xr:uid="{00000000-0005-0000-0000-0000724C0000}"/>
    <cellStyle name="20% - uthevingsfarge 6 2 2 3 3 4" xfId="19574" xr:uid="{00000000-0005-0000-0000-0000734C0000}"/>
    <cellStyle name="20% - uthevingsfarge 6 2 2 3 3_Innskuddsdekning" xfId="19575" xr:uid="{00000000-0005-0000-0000-0000744C0000}"/>
    <cellStyle name="20% - uthevingsfarge 6 2 2 3 4" xfId="19576" xr:uid="{00000000-0005-0000-0000-0000754C0000}"/>
    <cellStyle name="20% - uthevingsfarge 6 2 2 3 4 2" xfId="19577" xr:uid="{00000000-0005-0000-0000-0000764C0000}"/>
    <cellStyle name="20% - uthevingsfarge 6 2 2 3 4 2 2" xfId="19578" xr:uid="{00000000-0005-0000-0000-0000774C0000}"/>
    <cellStyle name="20% - uthevingsfarge 6 2 2 3 4 3" xfId="19579" xr:uid="{00000000-0005-0000-0000-0000784C0000}"/>
    <cellStyle name="20% - uthevingsfarge 6 2 2 3 5" xfId="19580" xr:uid="{00000000-0005-0000-0000-0000794C0000}"/>
    <cellStyle name="20% - uthevingsfarge 6 2 2 3 5 2" xfId="19581" xr:uid="{00000000-0005-0000-0000-00007A4C0000}"/>
    <cellStyle name="20% - uthevingsfarge 6 2 2 3 6" xfId="19582" xr:uid="{00000000-0005-0000-0000-00007B4C0000}"/>
    <cellStyle name="20% - uthevingsfarge 6 2 2 3 7" xfId="19583" xr:uid="{00000000-0005-0000-0000-00007C4C0000}"/>
    <cellStyle name="20% - uthevingsfarge 6 2 2 3 8" xfId="19584" xr:uid="{00000000-0005-0000-0000-00007D4C0000}"/>
    <cellStyle name="20% - uthevingsfarge 6 2 2 3_3. Chng in credit spreads" xfId="19585" xr:uid="{00000000-0005-0000-0000-00007E4C0000}"/>
    <cellStyle name="20% - uthevingsfarge 6 2 2 4" xfId="19586" xr:uid="{00000000-0005-0000-0000-00007F4C0000}"/>
    <cellStyle name="20% - uthevingsfarge 6 2 2 4 2" xfId="19587" xr:uid="{00000000-0005-0000-0000-0000804C0000}"/>
    <cellStyle name="20% - uthevingsfarge 6 2 2 4 2 2" xfId="19588" xr:uid="{00000000-0005-0000-0000-0000814C0000}"/>
    <cellStyle name="20% - uthevingsfarge 6 2 2 4 2 2 2" xfId="19589" xr:uid="{00000000-0005-0000-0000-0000824C0000}"/>
    <cellStyle name="20% - uthevingsfarge 6 2 2 4 2 2 2 2" xfId="19590" xr:uid="{00000000-0005-0000-0000-0000834C0000}"/>
    <cellStyle name="20% - uthevingsfarge 6 2 2 4 2 2 2 2 2" xfId="19591" xr:uid="{00000000-0005-0000-0000-0000844C0000}"/>
    <cellStyle name="20% - uthevingsfarge 6 2 2 4 2 2 2 3" xfId="19592" xr:uid="{00000000-0005-0000-0000-0000854C0000}"/>
    <cellStyle name="20% - uthevingsfarge 6 2 2 4 2 2 3" xfId="19593" xr:uid="{00000000-0005-0000-0000-0000864C0000}"/>
    <cellStyle name="20% - uthevingsfarge 6 2 2 4 2 2 3 2" xfId="19594" xr:uid="{00000000-0005-0000-0000-0000874C0000}"/>
    <cellStyle name="20% - uthevingsfarge 6 2 2 4 2 2 4" xfId="19595" xr:uid="{00000000-0005-0000-0000-0000884C0000}"/>
    <cellStyle name="20% - uthevingsfarge 6 2 2 4 2 2_Innskuddsdekning" xfId="19596" xr:uid="{00000000-0005-0000-0000-0000894C0000}"/>
    <cellStyle name="20% - uthevingsfarge 6 2 2 4 2 3" xfId="19597" xr:uid="{00000000-0005-0000-0000-00008A4C0000}"/>
    <cellStyle name="20% - uthevingsfarge 6 2 2 4 2 3 2" xfId="19598" xr:uid="{00000000-0005-0000-0000-00008B4C0000}"/>
    <cellStyle name="20% - uthevingsfarge 6 2 2 4 2 3 2 2" xfId="19599" xr:uid="{00000000-0005-0000-0000-00008C4C0000}"/>
    <cellStyle name="20% - uthevingsfarge 6 2 2 4 2 3 3" xfId="19600" xr:uid="{00000000-0005-0000-0000-00008D4C0000}"/>
    <cellStyle name="20% - uthevingsfarge 6 2 2 4 2 4" xfId="19601" xr:uid="{00000000-0005-0000-0000-00008E4C0000}"/>
    <cellStyle name="20% - uthevingsfarge 6 2 2 4 2 4 2" xfId="19602" xr:uid="{00000000-0005-0000-0000-00008F4C0000}"/>
    <cellStyle name="20% - uthevingsfarge 6 2 2 4 2 5" xfId="19603" xr:uid="{00000000-0005-0000-0000-0000904C0000}"/>
    <cellStyle name="20% - uthevingsfarge 6 2 2 4 2_3. Chng in credit spreads" xfId="19604" xr:uid="{00000000-0005-0000-0000-0000914C0000}"/>
    <cellStyle name="20% - uthevingsfarge 6 2 2 4 3" xfId="19605" xr:uid="{00000000-0005-0000-0000-0000924C0000}"/>
    <cellStyle name="20% - uthevingsfarge 6 2 2 4 3 2" xfId="19606" xr:uid="{00000000-0005-0000-0000-0000934C0000}"/>
    <cellStyle name="20% - uthevingsfarge 6 2 2 4 3 2 2" xfId="19607" xr:uid="{00000000-0005-0000-0000-0000944C0000}"/>
    <cellStyle name="20% - uthevingsfarge 6 2 2 4 3 2 2 2" xfId="19608" xr:uid="{00000000-0005-0000-0000-0000954C0000}"/>
    <cellStyle name="20% - uthevingsfarge 6 2 2 4 3 2 3" xfId="19609" xr:uid="{00000000-0005-0000-0000-0000964C0000}"/>
    <cellStyle name="20% - uthevingsfarge 6 2 2 4 3 3" xfId="19610" xr:uid="{00000000-0005-0000-0000-0000974C0000}"/>
    <cellStyle name="20% - uthevingsfarge 6 2 2 4 3 3 2" xfId="19611" xr:uid="{00000000-0005-0000-0000-0000984C0000}"/>
    <cellStyle name="20% - uthevingsfarge 6 2 2 4 3 4" xfId="19612" xr:uid="{00000000-0005-0000-0000-0000994C0000}"/>
    <cellStyle name="20% - uthevingsfarge 6 2 2 4 3_Innskuddsdekning" xfId="19613" xr:uid="{00000000-0005-0000-0000-00009A4C0000}"/>
    <cellStyle name="20% - uthevingsfarge 6 2 2 4 4" xfId="19614" xr:uid="{00000000-0005-0000-0000-00009B4C0000}"/>
    <cellStyle name="20% - uthevingsfarge 6 2 2 4 4 2" xfId="19615" xr:uid="{00000000-0005-0000-0000-00009C4C0000}"/>
    <cellStyle name="20% - uthevingsfarge 6 2 2 4 4 2 2" xfId="19616" xr:uid="{00000000-0005-0000-0000-00009D4C0000}"/>
    <cellStyle name="20% - uthevingsfarge 6 2 2 4 4 3" xfId="19617" xr:uid="{00000000-0005-0000-0000-00009E4C0000}"/>
    <cellStyle name="20% - uthevingsfarge 6 2 2 4 5" xfId="19618" xr:uid="{00000000-0005-0000-0000-00009F4C0000}"/>
    <cellStyle name="20% - uthevingsfarge 6 2 2 4 5 2" xfId="19619" xr:uid="{00000000-0005-0000-0000-0000A04C0000}"/>
    <cellStyle name="20% - uthevingsfarge 6 2 2 4 6" xfId="19620" xr:uid="{00000000-0005-0000-0000-0000A14C0000}"/>
    <cellStyle name="20% - uthevingsfarge 6 2 2 4_3. Chng in credit spreads" xfId="19621" xr:uid="{00000000-0005-0000-0000-0000A24C0000}"/>
    <cellStyle name="20% - uthevingsfarge 6 2 2 5" xfId="19622" xr:uid="{00000000-0005-0000-0000-0000A34C0000}"/>
    <cellStyle name="20% - uthevingsfarge 6 2 2 5 2" xfId="19623" xr:uid="{00000000-0005-0000-0000-0000A44C0000}"/>
    <cellStyle name="20% - uthevingsfarge 6 2 2 5 2 2" xfId="19624" xr:uid="{00000000-0005-0000-0000-0000A54C0000}"/>
    <cellStyle name="20% - uthevingsfarge 6 2 2 5 2 2 2" xfId="19625" xr:uid="{00000000-0005-0000-0000-0000A64C0000}"/>
    <cellStyle name="20% - uthevingsfarge 6 2 2 5 2 2 2 2" xfId="19626" xr:uid="{00000000-0005-0000-0000-0000A74C0000}"/>
    <cellStyle name="20% - uthevingsfarge 6 2 2 5 2 2 2 2 2" xfId="19627" xr:uid="{00000000-0005-0000-0000-0000A84C0000}"/>
    <cellStyle name="20% - uthevingsfarge 6 2 2 5 2 2 2 3" xfId="19628" xr:uid="{00000000-0005-0000-0000-0000A94C0000}"/>
    <cellStyle name="20% - uthevingsfarge 6 2 2 5 2 2 3" xfId="19629" xr:uid="{00000000-0005-0000-0000-0000AA4C0000}"/>
    <cellStyle name="20% - uthevingsfarge 6 2 2 5 2 2 3 2" xfId="19630" xr:uid="{00000000-0005-0000-0000-0000AB4C0000}"/>
    <cellStyle name="20% - uthevingsfarge 6 2 2 5 2 2 4" xfId="19631" xr:uid="{00000000-0005-0000-0000-0000AC4C0000}"/>
    <cellStyle name="20% - uthevingsfarge 6 2 2 5 2 2_Innskuddsdekning" xfId="19632" xr:uid="{00000000-0005-0000-0000-0000AD4C0000}"/>
    <cellStyle name="20% - uthevingsfarge 6 2 2 5 2 3" xfId="19633" xr:uid="{00000000-0005-0000-0000-0000AE4C0000}"/>
    <cellStyle name="20% - uthevingsfarge 6 2 2 5 2 3 2" xfId="19634" xr:uid="{00000000-0005-0000-0000-0000AF4C0000}"/>
    <cellStyle name="20% - uthevingsfarge 6 2 2 5 2 3 2 2" xfId="19635" xr:uid="{00000000-0005-0000-0000-0000B04C0000}"/>
    <cellStyle name="20% - uthevingsfarge 6 2 2 5 2 3 3" xfId="19636" xr:uid="{00000000-0005-0000-0000-0000B14C0000}"/>
    <cellStyle name="20% - uthevingsfarge 6 2 2 5 2 4" xfId="19637" xr:uid="{00000000-0005-0000-0000-0000B24C0000}"/>
    <cellStyle name="20% - uthevingsfarge 6 2 2 5 2 4 2" xfId="19638" xr:uid="{00000000-0005-0000-0000-0000B34C0000}"/>
    <cellStyle name="20% - uthevingsfarge 6 2 2 5 2 5" xfId="19639" xr:uid="{00000000-0005-0000-0000-0000B44C0000}"/>
    <cellStyle name="20% - uthevingsfarge 6 2 2 5 2_3. Chng in credit spreads" xfId="19640" xr:uid="{00000000-0005-0000-0000-0000B54C0000}"/>
    <cellStyle name="20% - uthevingsfarge 6 2 2 5 3" xfId="19641" xr:uid="{00000000-0005-0000-0000-0000B64C0000}"/>
    <cellStyle name="20% - uthevingsfarge 6 2 2 5 3 2" xfId="19642" xr:uid="{00000000-0005-0000-0000-0000B74C0000}"/>
    <cellStyle name="20% - uthevingsfarge 6 2 2 5 3 2 2" xfId="19643" xr:uid="{00000000-0005-0000-0000-0000B84C0000}"/>
    <cellStyle name="20% - uthevingsfarge 6 2 2 5 3 2 2 2" xfId="19644" xr:uid="{00000000-0005-0000-0000-0000B94C0000}"/>
    <cellStyle name="20% - uthevingsfarge 6 2 2 5 3 2 3" xfId="19645" xr:uid="{00000000-0005-0000-0000-0000BA4C0000}"/>
    <cellStyle name="20% - uthevingsfarge 6 2 2 5 3 3" xfId="19646" xr:uid="{00000000-0005-0000-0000-0000BB4C0000}"/>
    <cellStyle name="20% - uthevingsfarge 6 2 2 5 3 3 2" xfId="19647" xr:uid="{00000000-0005-0000-0000-0000BC4C0000}"/>
    <cellStyle name="20% - uthevingsfarge 6 2 2 5 3 4" xfId="19648" xr:uid="{00000000-0005-0000-0000-0000BD4C0000}"/>
    <cellStyle name="20% - uthevingsfarge 6 2 2 5 3_Innskuddsdekning" xfId="19649" xr:uid="{00000000-0005-0000-0000-0000BE4C0000}"/>
    <cellStyle name="20% - uthevingsfarge 6 2 2 5 4" xfId="19650" xr:uid="{00000000-0005-0000-0000-0000BF4C0000}"/>
    <cellStyle name="20% - uthevingsfarge 6 2 2 5 4 2" xfId="19651" xr:uid="{00000000-0005-0000-0000-0000C04C0000}"/>
    <cellStyle name="20% - uthevingsfarge 6 2 2 5 4 2 2" xfId="19652" xr:uid="{00000000-0005-0000-0000-0000C14C0000}"/>
    <cellStyle name="20% - uthevingsfarge 6 2 2 5 4 3" xfId="19653" xr:uid="{00000000-0005-0000-0000-0000C24C0000}"/>
    <cellStyle name="20% - uthevingsfarge 6 2 2 5 5" xfId="19654" xr:uid="{00000000-0005-0000-0000-0000C34C0000}"/>
    <cellStyle name="20% - uthevingsfarge 6 2 2 5 5 2" xfId="19655" xr:uid="{00000000-0005-0000-0000-0000C44C0000}"/>
    <cellStyle name="20% - uthevingsfarge 6 2 2 5 6" xfId="19656" xr:uid="{00000000-0005-0000-0000-0000C54C0000}"/>
    <cellStyle name="20% - uthevingsfarge 6 2 2 5_3. Chng in credit spreads" xfId="19657" xr:uid="{00000000-0005-0000-0000-0000C64C0000}"/>
    <cellStyle name="20% - uthevingsfarge 6 2 2 6" xfId="19658" xr:uid="{00000000-0005-0000-0000-0000C74C0000}"/>
    <cellStyle name="20% - uthevingsfarge 6 2 2 6 2" xfId="19659" xr:uid="{00000000-0005-0000-0000-0000C84C0000}"/>
    <cellStyle name="20% - uthevingsfarge 6 2 2 6 2 2" xfId="19660" xr:uid="{00000000-0005-0000-0000-0000C94C0000}"/>
    <cellStyle name="20% - uthevingsfarge 6 2 2 6 2 2 2" xfId="19661" xr:uid="{00000000-0005-0000-0000-0000CA4C0000}"/>
    <cellStyle name="20% - uthevingsfarge 6 2 2 6 2 2 2 2" xfId="19662" xr:uid="{00000000-0005-0000-0000-0000CB4C0000}"/>
    <cellStyle name="20% - uthevingsfarge 6 2 2 6 2 2 3" xfId="19663" xr:uid="{00000000-0005-0000-0000-0000CC4C0000}"/>
    <cellStyle name="20% - uthevingsfarge 6 2 2 6 2 3" xfId="19664" xr:uid="{00000000-0005-0000-0000-0000CD4C0000}"/>
    <cellStyle name="20% - uthevingsfarge 6 2 2 6 2 3 2" xfId="19665" xr:uid="{00000000-0005-0000-0000-0000CE4C0000}"/>
    <cellStyle name="20% - uthevingsfarge 6 2 2 6 2 4" xfId="19666" xr:uid="{00000000-0005-0000-0000-0000CF4C0000}"/>
    <cellStyle name="20% - uthevingsfarge 6 2 2 6 2_Innskuddsdekning" xfId="19667" xr:uid="{00000000-0005-0000-0000-0000D04C0000}"/>
    <cellStyle name="20% - uthevingsfarge 6 2 2 6 3" xfId="19668" xr:uid="{00000000-0005-0000-0000-0000D14C0000}"/>
    <cellStyle name="20% - uthevingsfarge 6 2 2 6 3 2" xfId="19669" xr:uid="{00000000-0005-0000-0000-0000D24C0000}"/>
    <cellStyle name="20% - uthevingsfarge 6 2 2 6 3 2 2" xfId="19670" xr:uid="{00000000-0005-0000-0000-0000D34C0000}"/>
    <cellStyle name="20% - uthevingsfarge 6 2 2 6 3 3" xfId="19671" xr:uid="{00000000-0005-0000-0000-0000D44C0000}"/>
    <cellStyle name="20% - uthevingsfarge 6 2 2 6 4" xfId="19672" xr:uid="{00000000-0005-0000-0000-0000D54C0000}"/>
    <cellStyle name="20% - uthevingsfarge 6 2 2 6 4 2" xfId="19673" xr:uid="{00000000-0005-0000-0000-0000D64C0000}"/>
    <cellStyle name="20% - uthevingsfarge 6 2 2 6 5" xfId="19674" xr:uid="{00000000-0005-0000-0000-0000D74C0000}"/>
    <cellStyle name="20% - uthevingsfarge 6 2 2 6_3. Chng in credit spreads" xfId="19675" xr:uid="{00000000-0005-0000-0000-0000D84C0000}"/>
    <cellStyle name="20% - uthevingsfarge 6 2 2 7" xfId="19676" xr:uid="{00000000-0005-0000-0000-0000D94C0000}"/>
    <cellStyle name="20% - uthevingsfarge 6 2 2 7 2" xfId="19677" xr:uid="{00000000-0005-0000-0000-0000DA4C0000}"/>
    <cellStyle name="20% - uthevingsfarge 6 2 2 7 2 2" xfId="19678" xr:uid="{00000000-0005-0000-0000-0000DB4C0000}"/>
    <cellStyle name="20% - uthevingsfarge 6 2 2 7 2 2 2" xfId="19679" xr:uid="{00000000-0005-0000-0000-0000DC4C0000}"/>
    <cellStyle name="20% - uthevingsfarge 6 2 2 7 2 3" xfId="19680" xr:uid="{00000000-0005-0000-0000-0000DD4C0000}"/>
    <cellStyle name="20% - uthevingsfarge 6 2 2 7 3" xfId="19681" xr:uid="{00000000-0005-0000-0000-0000DE4C0000}"/>
    <cellStyle name="20% - uthevingsfarge 6 2 2 7 3 2" xfId="19682" xr:uid="{00000000-0005-0000-0000-0000DF4C0000}"/>
    <cellStyle name="20% - uthevingsfarge 6 2 2 7 4" xfId="19683" xr:uid="{00000000-0005-0000-0000-0000E04C0000}"/>
    <cellStyle name="20% - uthevingsfarge 6 2 2 7_Innskuddsdekning" xfId="19684" xr:uid="{00000000-0005-0000-0000-0000E14C0000}"/>
    <cellStyle name="20% - uthevingsfarge 6 2 2 8" xfId="19685" xr:uid="{00000000-0005-0000-0000-0000E24C0000}"/>
    <cellStyle name="20% - uthevingsfarge 6 2 2 8 2" xfId="19686" xr:uid="{00000000-0005-0000-0000-0000E34C0000}"/>
    <cellStyle name="20% - uthevingsfarge 6 2 2 8 2 2" xfId="19687" xr:uid="{00000000-0005-0000-0000-0000E44C0000}"/>
    <cellStyle name="20% - uthevingsfarge 6 2 2 8 3" xfId="19688" xr:uid="{00000000-0005-0000-0000-0000E54C0000}"/>
    <cellStyle name="20% - uthevingsfarge 6 2 2 9" xfId="19689" xr:uid="{00000000-0005-0000-0000-0000E64C0000}"/>
    <cellStyle name="20% - uthevingsfarge 6 2 2 9 2" xfId="19690" xr:uid="{00000000-0005-0000-0000-0000E74C0000}"/>
    <cellStyle name="20% - uthevingsfarge 6 2 2_3. Chng in credit spreads" xfId="19691" xr:uid="{00000000-0005-0000-0000-0000E84C0000}"/>
    <cellStyle name="20% - uthevingsfarge 6 2 3" xfId="19692" xr:uid="{00000000-0005-0000-0000-0000E94C0000}"/>
    <cellStyle name="20% - uthevingsfarge 6 2 3 10" xfId="19693" xr:uid="{00000000-0005-0000-0000-0000EA4C0000}"/>
    <cellStyle name="20% - uthevingsfarge 6 2 3 11" xfId="19694" xr:uid="{00000000-0005-0000-0000-0000EB4C0000}"/>
    <cellStyle name="20% - uthevingsfarge 6 2 3 12" xfId="19695" xr:uid="{00000000-0005-0000-0000-0000EC4C0000}"/>
    <cellStyle name="20% - uthevingsfarge 6 2 3 2" xfId="19696" xr:uid="{00000000-0005-0000-0000-0000ED4C0000}"/>
    <cellStyle name="20% - uthevingsfarge 6 2 3 2 10" xfId="19697" xr:uid="{00000000-0005-0000-0000-0000EE4C0000}"/>
    <cellStyle name="20% - uthevingsfarge 6 2 3 2 2" xfId="19698" xr:uid="{00000000-0005-0000-0000-0000EF4C0000}"/>
    <cellStyle name="20% - uthevingsfarge 6 2 3 2 2 2" xfId="19699" xr:uid="{00000000-0005-0000-0000-0000F04C0000}"/>
    <cellStyle name="20% - uthevingsfarge 6 2 3 2 2 2 2" xfId="19700" xr:uid="{00000000-0005-0000-0000-0000F14C0000}"/>
    <cellStyle name="20% - uthevingsfarge 6 2 3 2 2 2 2 2" xfId="19701" xr:uid="{00000000-0005-0000-0000-0000F24C0000}"/>
    <cellStyle name="20% - uthevingsfarge 6 2 3 2 2 2 2 2 2" xfId="19702" xr:uid="{00000000-0005-0000-0000-0000F34C0000}"/>
    <cellStyle name="20% - uthevingsfarge 6 2 3 2 2 2 2 2 2 2" xfId="19703" xr:uid="{00000000-0005-0000-0000-0000F44C0000}"/>
    <cellStyle name="20% - uthevingsfarge 6 2 3 2 2 2 2 2 3" xfId="19704" xr:uid="{00000000-0005-0000-0000-0000F54C0000}"/>
    <cellStyle name="20% - uthevingsfarge 6 2 3 2 2 2 2 3" xfId="19705" xr:uid="{00000000-0005-0000-0000-0000F64C0000}"/>
    <cellStyle name="20% - uthevingsfarge 6 2 3 2 2 2 2 3 2" xfId="19706" xr:uid="{00000000-0005-0000-0000-0000F74C0000}"/>
    <cellStyle name="20% - uthevingsfarge 6 2 3 2 2 2 2 4" xfId="19707" xr:uid="{00000000-0005-0000-0000-0000F84C0000}"/>
    <cellStyle name="20% - uthevingsfarge 6 2 3 2 2 2 3" xfId="19708" xr:uid="{00000000-0005-0000-0000-0000F94C0000}"/>
    <cellStyle name="20% - uthevingsfarge 6 2 3 2 2 2 3 2" xfId="19709" xr:uid="{00000000-0005-0000-0000-0000FA4C0000}"/>
    <cellStyle name="20% - uthevingsfarge 6 2 3 2 2 2 3 2 2" xfId="19710" xr:uid="{00000000-0005-0000-0000-0000FB4C0000}"/>
    <cellStyle name="20% - uthevingsfarge 6 2 3 2 2 2 3 3" xfId="19711" xr:uid="{00000000-0005-0000-0000-0000FC4C0000}"/>
    <cellStyle name="20% - uthevingsfarge 6 2 3 2 2 2 4" xfId="19712" xr:uid="{00000000-0005-0000-0000-0000FD4C0000}"/>
    <cellStyle name="20% - uthevingsfarge 6 2 3 2 2 2 4 2" xfId="19713" xr:uid="{00000000-0005-0000-0000-0000FE4C0000}"/>
    <cellStyle name="20% - uthevingsfarge 6 2 3 2 2 2 5" xfId="19714" xr:uid="{00000000-0005-0000-0000-0000FF4C0000}"/>
    <cellStyle name="20% - uthevingsfarge 6 2 3 2 2 2_Innskuddsdekning" xfId="19715" xr:uid="{00000000-0005-0000-0000-0000004D0000}"/>
    <cellStyle name="20% - uthevingsfarge 6 2 3 2 2 3" xfId="19716" xr:uid="{00000000-0005-0000-0000-0000014D0000}"/>
    <cellStyle name="20% - uthevingsfarge 6 2 3 2 2 3 2" xfId="19717" xr:uid="{00000000-0005-0000-0000-0000024D0000}"/>
    <cellStyle name="20% - uthevingsfarge 6 2 3 2 2 3 2 2" xfId="19718" xr:uid="{00000000-0005-0000-0000-0000034D0000}"/>
    <cellStyle name="20% - uthevingsfarge 6 2 3 2 2 3 2 2 2" xfId="19719" xr:uid="{00000000-0005-0000-0000-0000044D0000}"/>
    <cellStyle name="20% - uthevingsfarge 6 2 3 2 2 3 2 3" xfId="19720" xr:uid="{00000000-0005-0000-0000-0000054D0000}"/>
    <cellStyle name="20% - uthevingsfarge 6 2 3 2 2 3 3" xfId="19721" xr:uid="{00000000-0005-0000-0000-0000064D0000}"/>
    <cellStyle name="20% - uthevingsfarge 6 2 3 2 2 3 3 2" xfId="19722" xr:uid="{00000000-0005-0000-0000-0000074D0000}"/>
    <cellStyle name="20% - uthevingsfarge 6 2 3 2 2 3 4" xfId="19723" xr:uid="{00000000-0005-0000-0000-0000084D0000}"/>
    <cellStyle name="20% - uthevingsfarge 6 2 3 2 2 4" xfId="19724" xr:uid="{00000000-0005-0000-0000-0000094D0000}"/>
    <cellStyle name="20% - uthevingsfarge 6 2 3 2 2 4 2" xfId="19725" xr:uid="{00000000-0005-0000-0000-00000A4D0000}"/>
    <cellStyle name="20% - uthevingsfarge 6 2 3 2 2 4 2 2" xfId="19726" xr:uid="{00000000-0005-0000-0000-00000B4D0000}"/>
    <cellStyle name="20% - uthevingsfarge 6 2 3 2 2 4 3" xfId="19727" xr:uid="{00000000-0005-0000-0000-00000C4D0000}"/>
    <cellStyle name="20% - uthevingsfarge 6 2 3 2 2 5" xfId="19728" xr:uid="{00000000-0005-0000-0000-00000D4D0000}"/>
    <cellStyle name="20% - uthevingsfarge 6 2 3 2 2 5 2" xfId="19729" xr:uid="{00000000-0005-0000-0000-00000E4D0000}"/>
    <cellStyle name="20% - uthevingsfarge 6 2 3 2 2 6" xfId="19730" xr:uid="{00000000-0005-0000-0000-00000F4D0000}"/>
    <cellStyle name="20% - uthevingsfarge 6 2 3 2 2_3. Chng in credit spreads" xfId="19731" xr:uid="{00000000-0005-0000-0000-0000104D0000}"/>
    <cellStyle name="20% - uthevingsfarge 6 2 3 2 3" xfId="19732" xr:uid="{00000000-0005-0000-0000-0000114D0000}"/>
    <cellStyle name="20% - uthevingsfarge 6 2 3 2 3 2" xfId="19733" xr:uid="{00000000-0005-0000-0000-0000124D0000}"/>
    <cellStyle name="20% - uthevingsfarge 6 2 3 2 3 2 2" xfId="19734" xr:uid="{00000000-0005-0000-0000-0000134D0000}"/>
    <cellStyle name="20% - uthevingsfarge 6 2 3 2 3 2 2 2" xfId="19735" xr:uid="{00000000-0005-0000-0000-0000144D0000}"/>
    <cellStyle name="20% - uthevingsfarge 6 2 3 2 3 2 2 2 2" xfId="19736" xr:uid="{00000000-0005-0000-0000-0000154D0000}"/>
    <cellStyle name="20% - uthevingsfarge 6 2 3 2 3 2 2 2 2 2" xfId="19737" xr:uid="{00000000-0005-0000-0000-0000164D0000}"/>
    <cellStyle name="20% - uthevingsfarge 6 2 3 2 3 2 2 2 3" xfId="19738" xr:uid="{00000000-0005-0000-0000-0000174D0000}"/>
    <cellStyle name="20% - uthevingsfarge 6 2 3 2 3 2 2 3" xfId="19739" xr:uid="{00000000-0005-0000-0000-0000184D0000}"/>
    <cellStyle name="20% - uthevingsfarge 6 2 3 2 3 2 2 3 2" xfId="19740" xr:uid="{00000000-0005-0000-0000-0000194D0000}"/>
    <cellStyle name="20% - uthevingsfarge 6 2 3 2 3 2 2 4" xfId="19741" xr:uid="{00000000-0005-0000-0000-00001A4D0000}"/>
    <cellStyle name="20% - uthevingsfarge 6 2 3 2 3 2 3" xfId="19742" xr:uid="{00000000-0005-0000-0000-00001B4D0000}"/>
    <cellStyle name="20% - uthevingsfarge 6 2 3 2 3 2 3 2" xfId="19743" xr:uid="{00000000-0005-0000-0000-00001C4D0000}"/>
    <cellStyle name="20% - uthevingsfarge 6 2 3 2 3 2 3 2 2" xfId="19744" xr:uid="{00000000-0005-0000-0000-00001D4D0000}"/>
    <cellStyle name="20% - uthevingsfarge 6 2 3 2 3 2 3 3" xfId="19745" xr:uid="{00000000-0005-0000-0000-00001E4D0000}"/>
    <cellStyle name="20% - uthevingsfarge 6 2 3 2 3 2 4" xfId="19746" xr:uid="{00000000-0005-0000-0000-00001F4D0000}"/>
    <cellStyle name="20% - uthevingsfarge 6 2 3 2 3 2 4 2" xfId="19747" xr:uid="{00000000-0005-0000-0000-0000204D0000}"/>
    <cellStyle name="20% - uthevingsfarge 6 2 3 2 3 2 5" xfId="19748" xr:uid="{00000000-0005-0000-0000-0000214D0000}"/>
    <cellStyle name="20% - uthevingsfarge 6 2 3 2 3 2_Innskuddsdekning" xfId="19749" xr:uid="{00000000-0005-0000-0000-0000224D0000}"/>
    <cellStyle name="20% - uthevingsfarge 6 2 3 2 3 3" xfId="19750" xr:uid="{00000000-0005-0000-0000-0000234D0000}"/>
    <cellStyle name="20% - uthevingsfarge 6 2 3 2 3 3 2" xfId="19751" xr:uid="{00000000-0005-0000-0000-0000244D0000}"/>
    <cellStyle name="20% - uthevingsfarge 6 2 3 2 3 3 2 2" xfId="19752" xr:uid="{00000000-0005-0000-0000-0000254D0000}"/>
    <cellStyle name="20% - uthevingsfarge 6 2 3 2 3 3 2 2 2" xfId="19753" xr:uid="{00000000-0005-0000-0000-0000264D0000}"/>
    <cellStyle name="20% - uthevingsfarge 6 2 3 2 3 3 2 3" xfId="19754" xr:uid="{00000000-0005-0000-0000-0000274D0000}"/>
    <cellStyle name="20% - uthevingsfarge 6 2 3 2 3 3 3" xfId="19755" xr:uid="{00000000-0005-0000-0000-0000284D0000}"/>
    <cellStyle name="20% - uthevingsfarge 6 2 3 2 3 3 3 2" xfId="19756" xr:uid="{00000000-0005-0000-0000-0000294D0000}"/>
    <cellStyle name="20% - uthevingsfarge 6 2 3 2 3 3 4" xfId="19757" xr:uid="{00000000-0005-0000-0000-00002A4D0000}"/>
    <cellStyle name="20% - uthevingsfarge 6 2 3 2 3 4" xfId="19758" xr:uid="{00000000-0005-0000-0000-00002B4D0000}"/>
    <cellStyle name="20% - uthevingsfarge 6 2 3 2 3 4 2" xfId="19759" xr:uid="{00000000-0005-0000-0000-00002C4D0000}"/>
    <cellStyle name="20% - uthevingsfarge 6 2 3 2 3 4 2 2" xfId="19760" xr:uid="{00000000-0005-0000-0000-00002D4D0000}"/>
    <cellStyle name="20% - uthevingsfarge 6 2 3 2 3 4 3" xfId="19761" xr:uid="{00000000-0005-0000-0000-00002E4D0000}"/>
    <cellStyle name="20% - uthevingsfarge 6 2 3 2 3 5" xfId="19762" xr:uid="{00000000-0005-0000-0000-00002F4D0000}"/>
    <cellStyle name="20% - uthevingsfarge 6 2 3 2 3 5 2" xfId="19763" xr:uid="{00000000-0005-0000-0000-0000304D0000}"/>
    <cellStyle name="20% - uthevingsfarge 6 2 3 2 3 6" xfId="19764" xr:uid="{00000000-0005-0000-0000-0000314D0000}"/>
    <cellStyle name="20% - uthevingsfarge 6 2 3 2 3_3. Chng in credit spreads" xfId="19765" xr:uid="{00000000-0005-0000-0000-0000324D0000}"/>
    <cellStyle name="20% - uthevingsfarge 6 2 3 2 4" xfId="19766" xr:uid="{00000000-0005-0000-0000-0000334D0000}"/>
    <cellStyle name="20% - uthevingsfarge 6 2 3 2 4 2" xfId="19767" xr:uid="{00000000-0005-0000-0000-0000344D0000}"/>
    <cellStyle name="20% - uthevingsfarge 6 2 3 2 4 2 2" xfId="19768" xr:uid="{00000000-0005-0000-0000-0000354D0000}"/>
    <cellStyle name="20% - uthevingsfarge 6 2 3 2 4 2 2 2" xfId="19769" xr:uid="{00000000-0005-0000-0000-0000364D0000}"/>
    <cellStyle name="20% - uthevingsfarge 6 2 3 2 4 2 2 2 2" xfId="19770" xr:uid="{00000000-0005-0000-0000-0000374D0000}"/>
    <cellStyle name="20% - uthevingsfarge 6 2 3 2 4 2 2 3" xfId="19771" xr:uid="{00000000-0005-0000-0000-0000384D0000}"/>
    <cellStyle name="20% - uthevingsfarge 6 2 3 2 4 2 3" xfId="19772" xr:uid="{00000000-0005-0000-0000-0000394D0000}"/>
    <cellStyle name="20% - uthevingsfarge 6 2 3 2 4 2 3 2" xfId="19773" xr:uid="{00000000-0005-0000-0000-00003A4D0000}"/>
    <cellStyle name="20% - uthevingsfarge 6 2 3 2 4 2 4" xfId="19774" xr:uid="{00000000-0005-0000-0000-00003B4D0000}"/>
    <cellStyle name="20% - uthevingsfarge 6 2 3 2 4 2_Innskuddsdekning" xfId="19775" xr:uid="{00000000-0005-0000-0000-00003C4D0000}"/>
    <cellStyle name="20% - uthevingsfarge 6 2 3 2 4 3" xfId="19776" xr:uid="{00000000-0005-0000-0000-00003D4D0000}"/>
    <cellStyle name="20% - uthevingsfarge 6 2 3 2 4 3 2" xfId="19777" xr:uid="{00000000-0005-0000-0000-00003E4D0000}"/>
    <cellStyle name="20% - uthevingsfarge 6 2 3 2 4 3 2 2" xfId="19778" xr:uid="{00000000-0005-0000-0000-00003F4D0000}"/>
    <cellStyle name="20% - uthevingsfarge 6 2 3 2 4 3 3" xfId="19779" xr:uid="{00000000-0005-0000-0000-0000404D0000}"/>
    <cellStyle name="20% - uthevingsfarge 6 2 3 2 4 4" xfId="19780" xr:uid="{00000000-0005-0000-0000-0000414D0000}"/>
    <cellStyle name="20% - uthevingsfarge 6 2 3 2 4 4 2" xfId="19781" xr:uid="{00000000-0005-0000-0000-0000424D0000}"/>
    <cellStyle name="20% - uthevingsfarge 6 2 3 2 4 5" xfId="19782" xr:uid="{00000000-0005-0000-0000-0000434D0000}"/>
    <cellStyle name="20% - uthevingsfarge 6 2 3 2 4_3. Chng in credit spreads" xfId="19783" xr:uid="{00000000-0005-0000-0000-0000444D0000}"/>
    <cellStyle name="20% - uthevingsfarge 6 2 3 2 5" xfId="19784" xr:uid="{00000000-0005-0000-0000-0000454D0000}"/>
    <cellStyle name="20% - uthevingsfarge 6 2 3 2 5 2" xfId="19785" xr:uid="{00000000-0005-0000-0000-0000464D0000}"/>
    <cellStyle name="20% - uthevingsfarge 6 2 3 2 5 2 2" xfId="19786" xr:uid="{00000000-0005-0000-0000-0000474D0000}"/>
    <cellStyle name="20% - uthevingsfarge 6 2 3 2 5 2 2 2" xfId="19787" xr:uid="{00000000-0005-0000-0000-0000484D0000}"/>
    <cellStyle name="20% - uthevingsfarge 6 2 3 2 5 2 3" xfId="19788" xr:uid="{00000000-0005-0000-0000-0000494D0000}"/>
    <cellStyle name="20% - uthevingsfarge 6 2 3 2 5 3" xfId="19789" xr:uid="{00000000-0005-0000-0000-00004A4D0000}"/>
    <cellStyle name="20% - uthevingsfarge 6 2 3 2 5 3 2" xfId="19790" xr:uid="{00000000-0005-0000-0000-00004B4D0000}"/>
    <cellStyle name="20% - uthevingsfarge 6 2 3 2 5 4" xfId="19791" xr:uid="{00000000-0005-0000-0000-00004C4D0000}"/>
    <cellStyle name="20% - uthevingsfarge 6 2 3 2 5_Innskuddsdekning" xfId="19792" xr:uid="{00000000-0005-0000-0000-00004D4D0000}"/>
    <cellStyle name="20% - uthevingsfarge 6 2 3 2 6" xfId="19793" xr:uid="{00000000-0005-0000-0000-00004E4D0000}"/>
    <cellStyle name="20% - uthevingsfarge 6 2 3 2 6 2" xfId="19794" xr:uid="{00000000-0005-0000-0000-00004F4D0000}"/>
    <cellStyle name="20% - uthevingsfarge 6 2 3 2 6 2 2" xfId="19795" xr:uid="{00000000-0005-0000-0000-0000504D0000}"/>
    <cellStyle name="20% - uthevingsfarge 6 2 3 2 6 3" xfId="19796" xr:uid="{00000000-0005-0000-0000-0000514D0000}"/>
    <cellStyle name="20% - uthevingsfarge 6 2 3 2 7" xfId="19797" xr:uid="{00000000-0005-0000-0000-0000524D0000}"/>
    <cellStyle name="20% - uthevingsfarge 6 2 3 2 7 2" xfId="19798" xr:uid="{00000000-0005-0000-0000-0000534D0000}"/>
    <cellStyle name="20% - uthevingsfarge 6 2 3 2 8" xfId="19799" xr:uid="{00000000-0005-0000-0000-0000544D0000}"/>
    <cellStyle name="20% - uthevingsfarge 6 2 3 2 9" xfId="19800" xr:uid="{00000000-0005-0000-0000-0000554D0000}"/>
    <cellStyle name="20% - uthevingsfarge 6 2 3 2_3. Chng in credit spreads" xfId="19801" xr:uid="{00000000-0005-0000-0000-0000564D0000}"/>
    <cellStyle name="20% - uthevingsfarge 6 2 3 3" xfId="19802" xr:uid="{00000000-0005-0000-0000-0000574D0000}"/>
    <cellStyle name="20% - uthevingsfarge 6 2 3 3 2" xfId="19803" xr:uid="{00000000-0005-0000-0000-0000584D0000}"/>
    <cellStyle name="20% - uthevingsfarge 6 2 3 3 2 2" xfId="19804" xr:uid="{00000000-0005-0000-0000-0000594D0000}"/>
    <cellStyle name="20% - uthevingsfarge 6 2 3 3 2 2 2" xfId="19805" xr:uid="{00000000-0005-0000-0000-00005A4D0000}"/>
    <cellStyle name="20% - uthevingsfarge 6 2 3 3 2 2 2 2" xfId="19806" xr:uid="{00000000-0005-0000-0000-00005B4D0000}"/>
    <cellStyle name="20% - uthevingsfarge 6 2 3 3 2 2 2 2 2" xfId="19807" xr:uid="{00000000-0005-0000-0000-00005C4D0000}"/>
    <cellStyle name="20% - uthevingsfarge 6 2 3 3 2 2 2 3" xfId="19808" xr:uid="{00000000-0005-0000-0000-00005D4D0000}"/>
    <cellStyle name="20% - uthevingsfarge 6 2 3 3 2 2 3" xfId="19809" xr:uid="{00000000-0005-0000-0000-00005E4D0000}"/>
    <cellStyle name="20% - uthevingsfarge 6 2 3 3 2 2 3 2" xfId="19810" xr:uid="{00000000-0005-0000-0000-00005F4D0000}"/>
    <cellStyle name="20% - uthevingsfarge 6 2 3 3 2 2 4" xfId="19811" xr:uid="{00000000-0005-0000-0000-0000604D0000}"/>
    <cellStyle name="20% - uthevingsfarge 6 2 3 3 2 2_Innskuddsdekning" xfId="19812" xr:uid="{00000000-0005-0000-0000-0000614D0000}"/>
    <cellStyle name="20% - uthevingsfarge 6 2 3 3 2 3" xfId="19813" xr:uid="{00000000-0005-0000-0000-0000624D0000}"/>
    <cellStyle name="20% - uthevingsfarge 6 2 3 3 2 3 2" xfId="19814" xr:uid="{00000000-0005-0000-0000-0000634D0000}"/>
    <cellStyle name="20% - uthevingsfarge 6 2 3 3 2 3 2 2" xfId="19815" xr:uid="{00000000-0005-0000-0000-0000644D0000}"/>
    <cellStyle name="20% - uthevingsfarge 6 2 3 3 2 3 3" xfId="19816" xr:uid="{00000000-0005-0000-0000-0000654D0000}"/>
    <cellStyle name="20% - uthevingsfarge 6 2 3 3 2 4" xfId="19817" xr:uid="{00000000-0005-0000-0000-0000664D0000}"/>
    <cellStyle name="20% - uthevingsfarge 6 2 3 3 2 4 2" xfId="19818" xr:uid="{00000000-0005-0000-0000-0000674D0000}"/>
    <cellStyle name="20% - uthevingsfarge 6 2 3 3 2 5" xfId="19819" xr:uid="{00000000-0005-0000-0000-0000684D0000}"/>
    <cellStyle name="20% - uthevingsfarge 6 2 3 3 2_3. Chng in credit spreads" xfId="19820" xr:uid="{00000000-0005-0000-0000-0000694D0000}"/>
    <cellStyle name="20% - uthevingsfarge 6 2 3 3 3" xfId="19821" xr:uid="{00000000-0005-0000-0000-00006A4D0000}"/>
    <cellStyle name="20% - uthevingsfarge 6 2 3 3 3 2" xfId="19822" xr:uid="{00000000-0005-0000-0000-00006B4D0000}"/>
    <cellStyle name="20% - uthevingsfarge 6 2 3 3 3 2 2" xfId="19823" xr:uid="{00000000-0005-0000-0000-00006C4D0000}"/>
    <cellStyle name="20% - uthevingsfarge 6 2 3 3 3 2 2 2" xfId="19824" xr:uid="{00000000-0005-0000-0000-00006D4D0000}"/>
    <cellStyle name="20% - uthevingsfarge 6 2 3 3 3 2 3" xfId="19825" xr:uid="{00000000-0005-0000-0000-00006E4D0000}"/>
    <cellStyle name="20% - uthevingsfarge 6 2 3 3 3 3" xfId="19826" xr:uid="{00000000-0005-0000-0000-00006F4D0000}"/>
    <cellStyle name="20% - uthevingsfarge 6 2 3 3 3 3 2" xfId="19827" xr:uid="{00000000-0005-0000-0000-0000704D0000}"/>
    <cellStyle name="20% - uthevingsfarge 6 2 3 3 3 4" xfId="19828" xr:uid="{00000000-0005-0000-0000-0000714D0000}"/>
    <cellStyle name="20% - uthevingsfarge 6 2 3 3 3_Innskuddsdekning" xfId="19829" xr:uid="{00000000-0005-0000-0000-0000724D0000}"/>
    <cellStyle name="20% - uthevingsfarge 6 2 3 3 4" xfId="19830" xr:uid="{00000000-0005-0000-0000-0000734D0000}"/>
    <cellStyle name="20% - uthevingsfarge 6 2 3 3 4 2" xfId="19831" xr:uid="{00000000-0005-0000-0000-0000744D0000}"/>
    <cellStyle name="20% - uthevingsfarge 6 2 3 3 4 2 2" xfId="19832" xr:uid="{00000000-0005-0000-0000-0000754D0000}"/>
    <cellStyle name="20% - uthevingsfarge 6 2 3 3 4 3" xfId="19833" xr:uid="{00000000-0005-0000-0000-0000764D0000}"/>
    <cellStyle name="20% - uthevingsfarge 6 2 3 3 5" xfId="19834" xr:uid="{00000000-0005-0000-0000-0000774D0000}"/>
    <cellStyle name="20% - uthevingsfarge 6 2 3 3 5 2" xfId="19835" xr:uid="{00000000-0005-0000-0000-0000784D0000}"/>
    <cellStyle name="20% - uthevingsfarge 6 2 3 3 6" xfId="19836" xr:uid="{00000000-0005-0000-0000-0000794D0000}"/>
    <cellStyle name="20% - uthevingsfarge 6 2 3 3_3. Chng in credit spreads" xfId="19837" xr:uid="{00000000-0005-0000-0000-00007A4D0000}"/>
    <cellStyle name="20% - uthevingsfarge 6 2 3 4" xfId="19838" xr:uid="{00000000-0005-0000-0000-00007B4D0000}"/>
    <cellStyle name="20% - uthevingsfarge 6 2 3 4 2" xfId="19839" xr:uid="{00000000-0005-0000-0000-00007C4D0000}"/>
    <cellStyle name="20% - uthevingsfarge 6 2 3 4 2 2" xfId="19840" xr:uid="{00000000-0005-0000-0000-00007D4D0000}"/>
    <cellStyle name="20% - uthevingsfarge 6 2 3 4 2 2 2" xfId="19841" xr:uid="{00000000-0005-0000-0000-00007E4D0000}"/>
    <cellStyle name="20% - uthevingsfarge 6 2 3 4 2 2 2 2" xfId="19842" xr:uid="{00000000-0005-0000-0000-00007F4D0000}"/>
    <cellStyle name="20% - uthevingsfarge 6 2 3 4 2 2 2 2 2" xfId="19843" xr:uid="{00000000-0005-0000-0000-0000804D0000}"/>
    <cellStyle name="20% - uthevingsfarge 6 2 3 4 2 2 2 3" xfId="19844" xr:uid="{00000000-0005-0000-0000-0000814D0000}"/>
    <cellStyle name="20% - uthevingsfarge 6 2 3 4 2 2 3" xfId="19845" xr:uid="{00000000-0005-0000-0000-0000824D0000}"/>
    <cellStyle name="20% - uthevingsfarge 6 2 3 4 2 2 3 2" xfId="19846" xr:uid="{00000000-0005-0000-0000-0000834D0000}"/>
    <cellStyle name="20% - uthevingsfarge 6 2 3 4 2 2 4" xfId="19847" xr:uid="{00000000-0005-0000-0000-0000844D0000}"/>
    <cellStyle name="20% - uthevingsfarge 6 2 3 4 2 3" xfId="19848" xr:uid="{00000000-0005-0000-0000-0000854D0000}"/>
    <cellStyle name="20% - uthevingsfarge 6 2 3 4 2 3 2" xfId="19849" xr:uid="{00000000-0005-0000-0000-0000864D0000}"/>
    <cellStyle name="20% - uthevingsfarge 6 2 3 4 2 3 2 2" xfId="19850" xr:uid="{00000000-0005-0000-0000-0000874D0000}"/>
    <cellStyle name="20% - uthevingsfarge 6 2 3 4 2 3 3" xfId="19851" xr:uid="{00000000-0005-0000-0000-0000884D0000}"/>
    <cellStyle name="20% - uthevingsfarge 6 2 3 4 2 4" xfId="19852" xr:uid="{00000000-0005-0000-0000-0000894D0000}"/>
    <cellStyle name="20% - uthevingsfarge 6 2 3 4 2 4 2" xfId="19853" xr:uid="{00000000-0005-0000-0000-00008A4D0000}"/>
    <cellStyle name="20% - uthevingsfarge 6 2 3 4 2 5" xfId="19854" xr:uid="{00000000-0005-0000-0000-00008B4D0000}"/>
    <cellStyle name="20% - uthevingsfarge 6 2 3 4 2_Innskuddsdekning" xfId="19855" xr:uid="{00000000-0005-0000-0000-00008C4D0000}"/>
    <cellStyle name="20% - uthevingsfarge 6 2 3 4 3" xfId="19856" xr:uid="{00000000-0005-0000-0000-00008D4D0000}"/>
    <cellStyle name="20% - uthevingsfarge 6 2 3 4 3 2" xfId="19857" xr:uid="{00000000-0005-0000-0000-00008E4D0000}"/>
    <cellStyle name="20% - uthevingsfarge 6 2 3 4 3 2 2" xfId="19858" xr:uid="{00000000-0005-0000-0000-00008F4D0000}"/>
    <cellStyle name="20% - uthevingsfarge 6 2 3 4 3 2 2 2" xfId="19859" xr:uid="{00000000-0005-0000-0000-0000904D0000}"/>
    <cellStyle name="20% - uthevingsfarge 6 2 3 4 3 2 3" xfId="19860" xr:uid="{00000000-0005-0000-0000-0000914D0000}"/>
    <cellStyle name="20% - uthevingsfarge 6 2 3 4 3 3" xfId="19861" xr:uid="{00000000-0005-0000-0000-0000924D0000}"/>
    <cellStyle name="20% - uthevingsfarge 6 2 3 4 3 3 2" xfId="19862" xr:uid="{00000000-0005-0000-0000-0000934D0000}"/>
    <cellStyle name="20% - uthevingsfarge 6 2 3 4 3 4" xfId="19863" xr:uid="{00000000-0005-0000-0000-0000944D0000}"/>
    <cellStyle name="20% - uthevingsfarge 6 2 3 4 4" xfId="19864" xr:uid="{00000000-0005-0000-0000-0000954D0000}"/>
    <cellStyle name="20% - uthevingsfarge 6 2 3 4 4 2" xfId="19865" xr:uid="{00000000-0005-0000-0000-0000964D0000}"/>
    <cellStyle name="20% - uthevingsfarge 6 2 3 4 4 2 2" xfId="19866" xr:uid="{00000000-0005-0000-0000-0000974D0000}"/>
    <cellStyle name="20% - uthevingsfarge 6 2 3 4 4 3" xfId="19867" xr:uid="{00000000-0005-0000-0000-0000984D0000}"/>
    <cellStyle name="20% - uthevingsfarge 6 2 3 4 5" xfId="19868" xr:uid="{00000000-0005-0000-0000-0000994D0000}"/>
    <cellStyle name="20% - uthevingsfarge 6 2 3 4 5 2" xfId="19869" xr:uid="{00000000-0005-0000-0000-00009A4D0000}"/>
    <cellStyle name="20% - uthevingsfarge 6 2 3 4 6" xfId="19870" xr:uid="{00000000-0005-0000-0000-00009B4D0000}"/>
    <cellStyle name="20% - uthevingsfarge 6 2 3 4_3. Chng in credit spreads" xfId="19871" xr:uid="{00000000-0005-0000-0000-00009C4D0000}"/>
    <cellStyle name="20% - uthevingsfarge 6 2 3 5" xfId="19872" xr:uid="{00000000-0005-0000-0000-00009D4D0000}"/>
    <cellStyle name="20% - uthevingsfarge 6 2 3 5 2" xfId="19873" xr:uid="{00000000-0005-0000-0000-00009E4D0000}"/>
    <cellStyle name="20% - uthevingsfarge 6 2 3 5 2 2" xfId="19874" xr:uid="{00000000-0005-0000-0000-00009F4D0000}"/>
    <cellStyle name="20% - uthevingsfarge 6 2 3 5 2 2 2" xfId="19875" xr:uid="{00000000-0005-0000-0000-0000A04D0000}"/>
    <cellStyle name="20% - uthevingsfarge 6 2 3 5 2 2 2 2" xfId="19876" xr:uid="{00000000-0005-0000-0000-0000A14D0000}"/>
    <cellStyle name="20% - uthevingsfarge 6 2 3 5 2 2 2 2 2" xfId="19877" xr:uid="{00000000-0005-0000-0000-0000A24D0000}"/>
    <cellStyle name="20% - uthevingsfarge 6 2 3 5 2 2 2 3" xfId="19878" xr:uid="{00000000-0005-0000-0000-0000A34D0000}"/>
    <cellStyle name="20% - uthevingsfarge 6 2 3 5 2 2 3" xfId="19879" xr:uid="{00000000-0005-0000-0000-0000A44D0000}"/>
    <cellStyle name="20% - uthevingsfarge 6 2 3 5 2 2 3 2" xfId="19880" xr:uid="{00000000-0005-0000-0000-0000A54D0000}"/>
    <cellStyle name="20% - uthevingsfarge 6 2 3 5 2 2 4" xfId="19881" xr:uid="{00000000-0005-0000-0000-0000A64D0000}"/>
    <cellStyle name="20% - uthevingsfarge 6 2 3 5 2 3" xfId="19882" xr:uid="{00000000-0005-0000-0000-0000A74D0000}"/>
    <cellStyle name="20% - uthevingsfarge 6 2 3 5 2 3 2" xfId="19883" xr:uid="{00000000-0005-0000-0000-0000A84D0000}"/>
    <cellStyle name="20% - uthevingsfarge 6 2 3 5 2 3 2 2" xfId="19884" xr:uid="{00000000-0005-0000-0000-0000A94D0000}"/>
    <cellStyle name="20% - uthevingsfarge 6 2 3 5 2 3 3" xfId="19885" xr:uid="{00000000-0005-0000-0000-0000AA4D0000}"/>
    <cellStyle name="20% - uthevingsfarge 6 2 3 5 2 4" xfId="19886" xr:uid="{00000000-0005-0000-0000-0000AB4D0000}"/>
    <cellStyle name="20% - uthevingsfarge 6 2 3 5 2 4 2" xfId="19887" xr:uid="{00000000-0005-0000-0000-0000AC4D0000}"/>
    <cellStyle name="20% - uthevingsfarge 6 2 3 5 2 5" xfId="19888" xr:uid="{00000000-0005-0000-0000-0000AD4D0000}"/>
    <cellStyle name="20% - uthevingsfarge 6 2 3 5 2_Innskuddsdekning" xfId="19889" xr:uid="{00000000-0005-0000-0000-0000AE4D0000}"/>
    <cellStyle name="20% - uthevingsfarge 6 2 3 5 3" xfId="19890" xr:uid="{00000000-0005-0000-0000-0000AF4D0000}"/>
    <cellStyle name="20% - uthevingsfarge 6 2 3 5 3 2" xfId="19891" xr:uid="{00000000-0005-0000-0000-0000B04D0000}"/>
    <cellStyle name="20% - uthevingsfarge 6 2 3 5 3 2 2" xfId="19892" xr:uid="{00000000-0005-0000-0000-0000B14D0000}"/>
    <cellStyle name="20% - uthevingsfarge 6 2 3 5 3 2 2 2" xfId="19893" xr:uid="{00000000-0005-0000-0000-0000B24D0000}"/>
    <cellStyle name="20% - uthevingsfarge 6 2 3 5 3 2 3" xfId="19894" xr:uid="{00000000-0005-0000-0000-0000B34D0000}"/>
    <cellStyle name="20% - uthevingsfarge 6 2 3 5 3 3" xfId="19895" xr:uid="{00000000-0005-0000-0000-0000B44D0000}"/>
    <cellStyle name="20% - uthevingsfarge 6 2 3 5 3 3 2" xfId="19896" xr:uid="{00000000-0005-0000-0000-0000B54D0000}"/>
    <cellStyle name="20% - uthevingsfarge 6 2 3 5 3 4" xfId="19897" xr:uid="{00000000-0005-0000-0000-0000B64D0000}"/>
    <cellStyle name="20% - uthevingsfarge 6 2 3 5 4" xfId="19898" xr:uid="{00000000-0005-0000-0000-0000B74D0000}"/>
    <cellStyle name="20% - uthevingsfarge 6 2 3 5 4 2" xfId="19899" xr:uid="{00000000-0005-0000-0000-0000B84D0000}"/>
    <cellStyle name="20% - uthevingsfarge 6 2 3 5 4 2 2" xfId="19900" xr:uid="{00000000-0005-0000-0000-0000B94D0000}"/>
    <cellStyle name="20% - uthevingsfarge 6 2 3 5 4 3" xfId="19901" xr:uid="{00000000-0005-0000-0000-0000BA4D0000}"/>
    <cellStyle name="20% - uthevingsfarge 6 2 3 5 5" xfId="19902" xr:uid="{00000000-0005-0000-0000-0000BB4D0000}"/>
    <cellStyle name="20% - uthevingsfarge 6 2 3 5 5 2" xfId="19903" xr:uid="{00000000-0005-0000-0000-0000BC4D0000}"/>
    <cellStyle name="20% - uthevingsfarge 6 2 3 5 6" xfId="19904" xr:uid="{00000000-0005-0000-0000-0000BD4D0000}"/>
    <cellStyle name="20% - uthevingsfarge 6 2 3 5_3. Chng in credit spreads" xfId="19905" xr:uid="{00000000-0005-0000-0000-0000BE4D0000}"/>
    <cellStyle name="20% - uthevingsfarge 6 2 3 6" xfId="19906" xr:uid="{00000000-0005-0000-0000-0000BF4D0000}"/>
    <cellStyle name="20% - uthevingsfarge 6 2 3 6 2" xfId="19907" xr:uid="{00000000-0005-0000-0000-0000C04D0000}"/>
    <cellStyle name="20% - uthevingsfarge 6 2 3 6 2 2" xfId="19908" xr:uid="{00000000-0005-0000-0000-0000C14D0000}"/>
    <cellStyle name="20% - uthevingsfarge 6 2 3 6 2 2 2" xfId="19909" xr:uid="{00000000-0005-0000-0000-0000C24D0000}"/>
    <cellStyle name="20% - uthevingsfarge 6 2 3 6 2 2 2 2" xfId="19910" xr:uid="{00000000-0005-0000-0000-0000C34D0000}"/>
    <cellStyle name="20% - uthevingsfarge 6 2 3 6 2 2 3" xfId="19911" xr:uid="{00000000-0005-0000-0000-0000C44D0000}"/>
    <cellStyle name="20% - uthevingsfarge 6 2 3 6 2 3" xfId="19912" xr:uid="{00000000-0005-0000-0000-0000C54D0000}"/>
    <cellStyle name="20% - uthevingsfarge 6 2 3 6 2 3 2" xfId="19913" xr:uid="{00000000-0005-0000-0000-0000C64D0000}"/>
    <cellStyle name="20% - uthevingsfarge 6 2 3 6 2 4" xfId="19914" xr:uid="{00000000-0005-0000-0000-0000C74D0000}"/>
    <cellStyle name="20% - uthevingsfarge 6 2 3 6 2_Innskuddsdekning" xfId="19915" xr:uid="{00000000-0005-0000-0000-0000C84D0000}"/>
    <cellStyle name="20% - uthevingsfarge 6 2 3 6 3" xfId="19916" xr:uid="{00000000-0005-0000-0000-0000C94D0000}"/>
    <cellStyle name="20% - uthevingsfarge 6 2 3 6 3 2" xfId="19917" xr:uid="{00000000-0005-0000-0000-0000CA4D0000}"/>
    <cellStyle name="20% - uthevingsfarge 6 2 3 6 3 2 2" xfId="19918" xr:uid="{00000000-0005-0000-0000-0000CB4D0000}"/>
    <cellStyle name="20% - uthevingsfarge 6 2 3 6 3 3" xfId="19919" xr:uid="{00000000-0005-0000-0000-0000CC4D0000}"/>
    <cellStyle name="20% - uthevingsfarge 6 2 3 6 4" xfId="19920" xr:uid="{00000000-0005-0000-0000-0000CD4D0000}"/>
    <cellStyle name="20% - uthevingsfarge 6 2 3 6 4 2" xfId="19921" xr:uid="{00000000-0005-0000-0000-0000CE4D0000}"/>
    <cellStyle name="20% - uthevingsfarge 6 2 3 6 5" xfId="19922" xr:uid="{00000000-0005-0000-0000-0000CF4D0000}"/>
    <cellStyle name="20% - uthevingsfarge 6 2 3 6_3. Chng in credit spreads" xfId="19923" xr:uid="{00000000-0005-0000-0000-0000D04D0000}"/>
    <cellStyle name="20% - uthevingsfarge 6 2 3 7" xfId="19924" xr:uid="{00000000-0005-0000-0000-0000D14D0000}"/>
    <cellStyle name="20% - uthevingsfarge 6 2 3 7 2" xfId="19925" xr:uid="{00000000-0005-0000-0000-0000D24D0000}"/>
    <cellStyle name="20% - uthevingsfarge 6 2 3 7 2 2" xfId="19926" xr:uid="{00000000-0005-0000-0000-0000D34D0000}"/>
    <cellStyle name="20% - uthevingsfarge 6 2 3 7 2 2 2" xfId="19927" xr:uid="{00000000-0005-0000-0000-0000D44D0000}"/>
    <cellStyle name="20% - uthevingsfarge 6 2 3 7 2 3" xfId="19928" xr:uid="{00000000-0005-0000-0000-0000D54D0000}"/>
    <cellStyle name="20% - uthevingsfarge 6 2 3 7 3" xfId="19929" xr:uid="{00000000-0005-0000-0000-0000D64D0000}"/>
    <cellStyle name="20% - uthevingsfarge 6 2 3 7 3 2" xfId="19930" xr:uid="{00000000-0005-0000-0000-0000D74D0000}"/>
    <cellStyle name="20% - uthevingsfarge 6 2 3 7 4" xfId="19931" xr:uid="{00000000-0005-0000-0000-0000D84D0000}"/>
    <cellStyle name="20% - uthevingsfarge 6 2 3 7_Innskuddsdekning" xfId="19932" xr:uid="{00000000-0005-0000-0000-0000D94D0000}"/>
    <cellStyle name="20% - uthevingsfarge 6 2 3 8" xfId="19933" xr:uid="{00000000-0005-0000-0000-0000DA4D0000}"/>
    <cellStyle name="20% - uthevingsfarge 6 2 3 8 2" xfId="19934" xr:uid="{00000000-0005-0000-0000-0000DB4D0000}"/>
    <cellStyle name="20% - uthevingsfarge 6 2 3 8 2 2" xfId="19935" xr:uid="{00000000-0005-0000-0000-0000DC4D0000}"/>
    <cellStyle name="20% - uthevingsfarge 6 2 3 8 3" xfId="19936" xr:uid="{00000000-0005-0000-0000-0000DD4D0000}"/>
    <cellStyle name="20% - uthevingsfarge 6 2 3 9" xfId="19937" xr:uid="{00000000-0005-0000-0000-0000DE4D0000}"/>
    <cellStyle name="20% - uthevingsfarge 6 2 3 9 2" xfId="19938" xr:uid="{00000000-0005-0000-0000-0000DF4D0000}"/>
    <cellStyle name="20% - uthevingsfarge 6 2 3_3. Chng in credit spreads" xfId="19939" xr:uid="{00000000-0005-0000-0000-0000E04D0000}"/>
    <cellStyle name="20% - uthevingsfarge 6 2 4" xfId="19940" xr:uid="{00000000-0005-0000-0000-0000E14D0000}"/>
    <cellStyle name="20% - uthevingsfarge 6 2 4 10" xfId="19941" xr:uid="{00000000-0005-0000-0000-0000E24D0000}"/>
    <cellStyle name="20% - uthevingsfarge 6 2 4 2" xfId="19942" xr:uid="{00000000-0005-0000-0000-0000E34D0000}"/>
    <cellStyle name="20% - uthevingsfarge 6 2 4 2 2" xfId="19943" xr:uid="{00000000-0005-0000-0000-0000E44D0000}"/>
    <cellStyle name="20% - uthevingsfarge 6 2 4 2 2 2" xfId="19944" xr:uid="{00000000-0005-0000-0000-0000E54D0000}"/>
    <cellStyle name="20% - uthevingsfarge 6 2 4 2 2 2 2" xfId="19945" xr:uid="{00000000-0005-0000-0000-0000E64D0000}"/>
    <cellStyle name="20% - uthevingsfarge 6 2 4 2 2 2 2 2" xfId="19946" xr:uid="{00000000-0005-0000-0000-0000E74D0000}"/>
    <cellStyle name="20% - uthevingsfarge 6 2 4 2 2 2 2 2 2" xfId="19947" xr:uid="{00000000-0005-0000-0000-0000E84D0000}"/>
    <cellStyle name="20% - uthevingsfarge 6 2 4 2 2 2 2 3" xfId="19948" xr:uid="{00000000-0005-0000-0000-0000E94D0000}"/>
    <cellStyle name="20% - uthevingsfarge 6 2 4 2 2 2 3" xfId="19949" xr:uid="{00000000-0005-0000-0000-0000EA4D0000}"/>
    <cellStyle name="20% - uthevingsfarge 6 2 4 2 2 2 3 2" xfId="19950" xr:uid="{00000000-0005-0000-0000-0000EB4D0000}"/>
    <cellStyle name="20% - uthevingsfarge 6 2 4 2 2 2 4" xfId="19951" xr:uid="{00000000-0005-0000-0000-0000EC4D0000}"/>
    <cellStyle name="20% - uthevingsfarge 6 2 4 2 2 3" xfId="19952" xr:uid="{00000000-0005-0000-0000-0000ED4D0000}"/>
    <cellStyle name="20% - uthevingsfarge 6 2 4 2 2 3 2" xfId="19953" xr:uid="{00000000-0005-0000-0000-0000EE4D0000}"/>
    <cellStyle name="20% - uthevingsfarge 6 2 4 2 2 3 2 2" xfId="19954" xr:uid="{00000000-0005-0000-0000-0000EF4D0000}"/>
    <cellStyle name="20% - uthevingsfarge 6 2 4 2 2 3 3" xfId="19955" xr:uid="{00000000-0005-0000-0000-0000F04D0000}"/>
    <cellStyle name="20% - uthevingsfarge 6 2 4 2 2 4" xfId="19956" xr:uid="{00000000-0005-0000-0000-0000F14D0000}"/>
    <cellStyle name="20% - uthevingsfarge 6 2 4 2 2 4 2" xfId="19957" xr:uid="{00000000-0005-0000-0000-0000F24D0000}"/>
    <cellStyle name="20% - uthevingsfarge 6 2 4 2 2 5" xfId="19958" xr:uid="{00000000-0005-0000-0000-0000F34D0000}"/>
    <cellStyle name="20% - uthevingsfarge 6 2 4 2 2_Innskuddsdekning" xfId="19959" xr:uid="{00000000-0005-0000-0000-0000F44D0000}"/>
    <cellStyle name="20% - uthevingsfarge 6 2 4 2 3" xfId="19960" xr:uid="{00000000-0005-0000-0000-0000F54D0000}"/>
    <cellStyle name="20% - uthevingsfarge 6 2 4 2 3 2" xfId="19961" xr:uid="{00000000-0005-0000-0000-0000F64D0000}"/>
    <cellStyle name="20% - uthevingsfarge 6 2 4 2 3 2 2" xfId="19962" xr:uid="{00000000-0005-0000-0000-0000F74D0000}"/>
    <cellStyle name="20% - uthevingsfarge 6 2 4 2 3 2 2 2" xfId="19963" xr:uid="{00000000-0005-0000-0000-0000F84D0000}"/>
    <cellStyle name="20% - uthevingsfarge 6 2 4 2 3 2 3" xfId="19964" xr:uid="{00000000-0005-0000-0000-0000F94D0000}"/>
    <cellStyle name="20% - uthevingsfarge 6 2 4 2 3 3" xfId="19965" xr:uid="{00000000-0005-0000-0000-0000FA4D0000}"/>
    <cellStyle name="20% - uthevingsfarge 6 2 4 2 3 3 2" xfId="19966" xr:uid="{00000000-0005-0000-0000-0000FB4D0000}"/>
    <cellStyle name="20% - uthevingsfarge 6 2 4 2 3 4" xfId="19967" xr:uid="{00000000-0005-0000-0000-0000FC4D0000}"/>
    <cellStyle name="20% - uthevingsfarge 6 2 4 2 4" xfId="19968" xr:uid="{00000000-0005-0000-0000-0000FD4D0000}"/>
    <cellStyle name="20% - uthevingsfarge 6 2 4 2 4 2" xfId="19969" xr:uid="{00000000-0005-0000-0000-0000FE4D0000}"/>
    <cellStyle name="20% - uthevingsfarge 6 2 4 2 4 2 2" xfId="19970" xr:uid="{00000000-0005-0000-0000-0000FF4D0000}"/>
    <cellStyle name="20% - uthevingsfarge 6 2 4 2 4 3" xfId="19971" xr:uid="{00000000-0005-0000-0000-0000004E0000}"/>
    <cellStyle name="20% - uthevingsfarge 6 2 4 2 5" xfId="19972" xr:uid="{00000000-0005-0000-0000-0000014E0000}"/>
    <cellStyle name="20% - uthevingsfarge 6 2 4 2 5 2" xfId="19973" xr:uid="{00000000-0005-0000-0000-0000024E0000}"/>
    <cellStyle name="20% - uthevingsfarge 6 2 4 2 6" xfId="19974" xr:uid="{00000000-0005-0000-0000-0000034E0000}"/>
    <cellStyle name="20% - uthevingsfarge 6 2 4 2_3. Chng in credit spreads" xfId="19975" xr:uid="{00000000-0005-0000-0000-0000044E0000}"/>
    <cellStyle name="20% - uthevingsfarge 6 2 4 3" xfId="19976" xr:uid="{00000000-0005-0000-0000-0000054E0000}"/>
    <cellStyle name="20% - uthevingsfarge 6 2 4 3 2" xfId="19977" xr:uid="{00000000-0005-0000-0000-0000064E0000}"/>
    <cellStyle name="20% - uthevingsfarge 6 2 4 3 2 2" xfId="19978" xr:uid="{00000000-0005-0000-0000-0000074E0000}"/>
    <cellStyle name="20% - uthevingsfarge 6 2 4 3 2 2 2" xfId="19979" xr:uid="{00000000-0005-0000-0000-0000084E0000}"/>
    <cellStyle name="20% - uthevingsfarge 6 2 4 3 2 2 2 2" xfId="19980" xr:uid="{00000000-0005-0000-0000-0000094E0000}"/>
    <cellStyle name="20% - uthevingsfarge 6 2 4 3 2 2 2 2 2" xfId="19981" xr:uid="{00000000-0005-0000-0000-00000A4E0000}"/>
    <cellStyle name="20% - uthevingsfarge 6 2 4 3 2 2 2 3" xfId="19982" xr:uid="{00000000-0005-0000-0000-00000B4E0000}"/>
    <cellStyle name="20% - uthevingsfarge 6 2 4 3 2 2 3" xfId="19983" xr:uid="{00000000-0005-0000-0000-00000C4E0000}"/>
    <cellStyle name="20% - uthevingsfarge 6 2 4 3 2 2 3 2" xfId="19984" xr:uid="{00000000-0005-0000-0000-00000D4E0000}"/>
    <cellStyle name="20% - uthevingsfarge 6 2 4 3 2 2 4" xfId="19985" xr:uid="{00000000-0005-0000-0000-00000E4E0000}"/>
    <cellStyle name="20% - uthevingsfarge 6 2 4 3 2 3" xfId="19986" xr:uid="{00000000-0005-0000-0000-00000F4E0000}"/>
    <cellStyle name="20% - uthevingsfarge 6 2 4 3 2 3 2" xfId="19987" xr:uid="{00000000-0005-0000-0000-0000104E0000}"/>
    <cellStyle name="20% - uthevingsfarge 6 2 4 3 2 3 2 2" xfId="19988" xr:uid="{00000000-0005-0000-0000-0000114E0000}"/>
    <cellStyle name="20% - uthevingsfarge 6 2 4 3 2 3 3" xfId="19989" xr:uid="{00000000-0005-0000-0000-0000124E0000}"/>
    <cellStyle name="20% - uthevingsfarge 6 2 4 3 2 4" xfId="19990" xr:uid="{00000000-0005-0000-0000-0000134E0000}"/>
    <cellStyle name="20% - uthevingsfarge 6 2 4 3 2 4 2" xfId="19991" xr:uid="{00000000-0005-0000-0000-0000144E0000}"/>
    <cellStyle name="20% - uthevingsfarge 6 2 4 3 2 5" xfId="19992" xr:uid="{00000000-0005-0000-0000-0000154E0000}"/>
    <cellStyle name="20% - uthevingsfarge 6 2 4 3 2_Innskuddsdekning" xfId="19993" xr:uid="{00000000-0005-0000-0000-0000164E0000}"/>
    <cellStyle name="20% - uthevingsfarge 6 2 4 3 3" xfId="19994" xr:uid="{00000000-0005-0000-0000-0000174E0000}"/>
    <cellStyle name="20% - uthevingsfarge 6 2 4 3 3 2" xfId="19995" xr:uid="{00000000-0005-0000-0000-0000184E0000}"/>
    <cellStyle name="20% - uthevingsfarge 6 2 4 3 3 2 2" xfId="19996" xr:uid="{00000000-0005-0000-0000-0000194E0000}"/>
    <cellStyle name="20% - uthevingsfarge 6 2 4 3 3 2 2 2" xfId="19997" xr:uid="{00000000-0005-0000-0000-00001A4E0000}"/>
    <cellStyle name="20% - uthevingsfarge 6 2 4 3 3 2 3" xfId="19998" xr:uid="{00000000-0005-0000-0000-00001B4E0000}"/>
    <cellStyle name="20% - uthevingsfarge 6 2 4 3 3 3" xfId="19999" xr:uid="{00000000-0005-0000-0000-00001C4E0000}"/>
    <cellStyle name="20% - uthevingsfarge 6 2 4 3 3 3 2" xfId="20000" xr:uid="{00000000-0005-0000-0000-00001D4E0000}"/>
    <cellStyle name="20% - uthevingsfarge 6 2 4 3 3 4" xfId="20001" xr:uid="{00000000-0005-0000-0000-00001E4E0000}"/>
    <cellStyle name="20% - uthevingsfarge 6 2 4 3 4" xfId="20002" xr:uid="{00000000-0005-0000-0000-00001F4E0000}"/>
    <cellStyle name="20% - uthevingsfarge 6 2 4 3 4 2" xfId="20003" xr:uid="{00000000-0005-0000-0000-0000204E0000}"/>
    <cellStyle name="20% - uthevingsfarge 6 2 4 3 4 2 2" xfId="20004" xr:uid="{00000000-0005-0000-0000-0000214E0000}"/>
    <cellStyle name="20% - uthevingsfarge 6 2 4 3 4 3" xfId="20005" xr:uid="{00000000-0005-0000-0000-0000224E0000}"/>
    <cellStyle name="20% - uthevingsfarge 6 2 4 3 5" xfId="20006" xr:uid="{00000000-0005-0000-0000-0000234E0000}"/>
    <cellStyle name="20% - uthevingsfarge 6 2 4 3 5 2" xfId="20007" xr:uid="{00000000-0005-0000-0000-0000244E0000}"/>
    <cellStyle name="20% - uthevingsfarge 6 2 4 3 6" xfId="20008" xr:uid="{00000000-0005-0000-0000-0000254E0000}"/>
    <cellStyle name="20% - uthevingsfarge 6 2 4 3_3. Chng in credit spreads" xfId="20009" xr:uid="{00000000-0005-0000-0000-0000264E0000}"/>
    <cellStyle name="20% - uthevingsfarge 6 2 4 4" xfId="20010" xr:uid="{00000000-0005-0000-0000-0000274E0000}"/>
    <cellStyle name="20% - uthevingsfarge 6 2 4 4 2" xfId="20011" xr:uid="{00000000-0005-0000-0000-0000284E0000}"/>
    <cellStyle name="20% - uthevingsfarge 6 2 4 4 2 2" xfId="20012" xr:uid="{00000000-0005-0000-0000-0000294E0000}"/>
    <cellStyle name="20% - uthevingsfarge 6 2 4 4 2 2 2" xfId="20013" xr:uid="{00000000-0005-0000-0000-00002A4E0000}"/>
    <cellStyle name="20% - uthevingsfarge 6 2 4 4 2 2 2 2" xfId="20014" xr:uid="{00000000-0005-0000-0000-00002B4E0000}"/>
    <cellStyle name="20% - uthevingsfarge 6 2 4 4 2 2 3" xfId="20015" xr:uid="{00000000-0005-0000-0000-00002C4E0000}"/>
    <cellStyle name="20% - uthevingsfarge 6 2 4 4 2 3" xfId="20016" xr:uid="{00000000-0005-0000-0000-00002D4E0000}"/>
    <cellStyle name="20% - uthevingsfarge 6 2 4 4 2 3 2" xfId="20017" xr:uid="{00000000-0005-0000-0000-00002E4E0000}"/>
    <cellStyle name="20% - uthevingsfarge 6 2 4 4 2 4" xfId="20018" xr:uid="{00000000-0005-0000-0000-00002F4E0000}"/>
    <cellStyle name="20% - uthevingsfarge 6 2 4 4 2_Innskuddsdekning" xfId="20019" xr:uid="{00000000-0005-0000-0000-0000304E0000}"/>
    <cellStyle name="20% - uthevingsfarge 6 2 4 4 3" xfId="20020" xr:uid="{00000000-0005-0000-0000-0000314E0000}"/>
    <cellStyle name="20% - uthevingsfarge 6 2 4 4 3 2" xfId="20021" xr:uid="{00000000-0005-0000-0000-0000324E0000}"/>
    <cellStyle name="20% - uthevingsfarge 6 2 4 4 3 2 2" xfId="20022" xr:uid="{00000000-0005-0000-0000-0000334E0000}"/>
    <cellStyle name="20% - uthevingsfarge 6 2 4 4 3 3" xfId="20023" xr:uid="{00000000-0005-0000-0000-0000344E0000}"/>
    <cellStyle name="20% - uthevingsfarge 6 2 4 4 4" xfId="20024" xr:uid="{00000000-0005-0000-0000-0000354E0000}"/>
    <cellStyle name="20% - uthevingsfarge 6 2 4 4 4 2" xfId="20025" xr:uid="{00000000-0005-0000-0000-0000364E0000}"/>
    <cellStyle name="20% - uthevingsfarge 6 2 4 4 5" xfId="20026" xr:uid="{00000000-0005-0000-0000-0000374E0000}"/>
    <cellStyle name="20% - uthevingsfarge 6 2 4 4_3. Chng in credit spreads" xfId="20027" xr:uid="{00000000-0005-0000-0000-0000384E0000}"/>
    <cellStyle name="20% - uthevingsfarge 6 2 4 5" xfId="20028" xr:uid="{00000000-0005-0000-0000-0000394E0000}"/>
    <cellStyle name="20% - uthevingsfarge 6 2 4 5 2" xfId="20029" xr:uid="{00000000-0005-0000-0000-00003A4E0000}"/>
    <cellStyle name="20% - uthevingsfarge 6 2 4 5 2 2" xfId="20030" xr:uid="{00000000-0005-0000-0000-00003B4E0000}"/>
    <cellStyle name="20% - uthevingsfarge 6 2 4 5 2 2 2" xfId="20031" xr:uid="{00000000-0005-0000-0000-00003C4E0000}"/>
    <cellStyle name="20% - uthevingsfarge 6 2 4 5 2 3" xfId="20032" xr:uid="{00000000-0005-0000-0000-00003D4E0000}"/>
    <cellStyle name="20% - uthevingsfarge 6 2 4 5 3" xfId="20033" xr:uid="{00000000-0005-0000-0000-00003E4E0000}"/>
    <cellStyle name="20% - uthevingsfarge 6 2 4 5 3 2" xfId="20034" xr:uid="{00000000-0005-0000-0000-00003F4E0000}"/>
    <cellStyle name="20% - uthevingsfarge 6 2 4 5 4" xfId="20035" xr:uid="{00000000-0005-0000-0000-0000404E0000}"/>
    <cellStyle name="20% - uthevingsfarge 6 2 4 5_Innskuddsdekning" xfId="20036" xr:uid="{00000000-0005-0000-0000-0000414E0000}"/>
    <cellStyle name="20% - uthevingsfarge 6 2 4 6" xfId="20037" xr:uid="{00000000-0005-0000-0000-0000424E0000}"/>
    <cellStyle name="20% - uthevingsfarge 6 2 4 6 2" xfId="20038" xr:uid="{00000000-0005-0000-0000-0000434E0000}"/>
    <cellStyle name="20% - uthevingsfarge 6 2 4 6 2 2" xfId="20039" xr:uid="{00000000-0005-0000-0000-0000444E0000}"/>
    <cellStyle name="20% - uthevingsfarge 6 2 4 6 3" xfId="20040" xr:uid="{00000000-0005-0000-0000-0000454E0000}"/>
    <cellStyle name="20% - uthevingsfarge 6 2 4 7" xfId="20041" xr:uid="{00000000-0005-0000-0000-0000464E0000}"/>
    <cellStyle name="20% - uthevingsfarge 6 2 4 7 2" xfId="20042" xr:uid="{00000000-0005-0000-0000-0000474E0000}"/>
    <cellStyle name="20% - uthevingsfarge 6 2 4 8" xfId="20043" xr:uid="{00000000-0005-0000-0000-0000484E0000}"/>
    <cellStyle name="20% - uthevingsfarge 6 2 4 9" xfId="20044" xr:uid="{00000000-0005-0000-0000-0000494E0000}"/>
    <cellStyle name="20% - uthevingsfarge 6 2 4_3. Chng in credit spreads" xfId="20045" xr:uid="{00000000-0005-0000-0000-00004A4E0000}"/>
    <cellStyle name="20% - uthevingsfarge 6 2 5" xfId="20046" xr:uid="{00000000-0005-0000-0000-00004B4E0000}"/>
    <cellStyle name="20% - uthevingsfarge 6 2 5 2" xfId="20047" xr:uid="{00000000-0005-0000-0000-00004C4E0000}"/>
    <cellStyle name="20% - uthevingsfarge 6 2 5 2 2" xfId="20048" xr:uid="{00000000-0005-0000-0000-00004D4E0000}"/>
    <cellStyle name="20% - uthevingsfarge 6 2 5 2 2 2" xfId="20049" xr:uid="{00000000-0005-0000-0000-00004E4E0000}"/>
    <cellStyle name="20% - uthevingsfarge 6 2 5 2 2 2 2" xfId="20050" xr:uid="{00000000-0005-0000-0000-00004F4E0000}"/>
    <cellStyle name="20% - uthevingsfarge 6 2 5 2 2 2 2 2" xfId="20051" xr:uid="{00000000-0005-0000-0000-0000504E0000}"/>
    <cellStyle name="20% - uthevingsfarge 6 2 5 2 2 2 3" xfId="20052" xr:uid="{00000000-0005-0000-0000-0000514E0000}"/>
    <cellStyle name="20% - uthevingsfarge 6 2 5 2 2 3" xfId="20053" xr:uid="{00000000-0005-0000-0000-0000524E0000}"/>
    <cellStyle name="20% - uthevingsfarge 6 2 5 2 2 3 2" xfId="20054" xr:uid="{00000000-0005-0000-0000-0000534E0000}"/>
    <cellStyle name="20% - uthevingsfarge 6 2 5 2 2 4" xfId="20055" xr:uid="{00000000-0005-0000-0000-0000544E0000}"/>
    <cellStyle name="20% - uthevingsfarge 6 2 5 2 2_Innskuddsdekning" xfId="20056" xr:uid="{00000000-0005-0000-0000-0000554E0000}"/>
    <cellStyle name="20% - uthevingsfarge 6 2 5 2 3" xfId="20057" xr:uid="{00000000-0005-0000-0000-0000564E0000}"/>
    <cellStyle name="20% - uthevingsfarge 6 2 5 2 3 2" xfId="20058" xr:uid="{00000000-0005-0000-0000-0000574E0000}"/>
    <cellStyle name="20% - uthevingsfarge 6 2 5 2 3 2 2" xfId="20059" xr:uid="{00000000-0005-0000-0000-0000584E0000}"/>
    <cellStyle name="20% - uthevingsfarge 6 2 5 2 3 3" xfId="20060" xr:uid="{00000000-0005-0000-0000-0000594E0000}"/>
    <cellStyle name="20% - uthevingsfarge 6 2 5 2 4" xfId="20061" xr:uid="{00000000-0005-0000-0000-00005A4E0000}"/>
    <cellStyle name="20% - uthevingsfarge 6 2 5 2 4 2" xfId="20062" xr:uid="{00000000-0005-0000-0000-00005B4E0000}"/>
    <cellStyle name="20% - uthevingsfarge 6 2 5 2 5" xfId="20063" xr:uid="{00000000-0005-0000-0000-00005C4E0000}"/>
    <cellStyle name="20% - uthevingsfarge 6 2 5 2_3. Chng in credit spreads" xfId="20064" xr:uid="{00000000-0005-0000-0000-00005D4E0000}"/>
    <cellStyle name="20% - uthevingsfarge 6 2 5 3" xfId="20065" xr:uid="{00000000-0005-0000-0000-00005E4E0000}"/>
    <cellStyle name="20% - uthevingsfarge 6 2 5 3 2" xfId="20066" xr:uid="{00000000-0005-0000-0000-00005F4E0000}"/>
    <cellStyle name="20% - uthevingsfarge 6 2 5 3 2 2" xfId="20067" xr:uid="{00000000-0005-0000-0000-0000604E0000}"/>
    <cellStyle name="20% - uthevingsfarge 6 2 5 3 2 2 2" xfId="20068" xr:uid="{00000000-0005-0000-0000-0000614E0000}"/>
    <cellStyle name="20% - uthevingsfarge 6 2 5 3 2 3" xfId="20069" xr:uid="{00000000-0005-0000-0000-0000624E0000}"/>
    <cellStyle name="20% - uthevingsfarge 6 2 5 3 3" xfId="20070" xr:uid="{00000000-0005-0000-0000-0000634E0000}"/>
    <cellStyle name="20% - uthevingsfarge 6 2 5 3 3 2" xfId="20071" xr:uid="{00000000-0005-0000-0000-0000644E0000}"/>
    <cellStyle name="20% - uthevingsfarge 6 2 5 3 4" xfId="20072" xr:uid="{00000000-0005-0000-0000-0000654E0000}"/>
    <cellStyle name="20% - uthevingsfarge 6 2 5 3_Innskuddsdekning" xfId="20073" xr:uid="{00000000-0005-0000-0000-0000664E0000}"/>
    <cellStyle name="20% - uthevingsfarge 6 2 5 4" xfId="20074" xr:uid="{00000000-0005-0000-0000-0000674E0000}"/>
    <cellStyle name="20% - uthevingsfarge 6 2 5 4 2" xfId="20075" xr:uid="{00000000-0005-0000-0000-0000684E0000}"/>
    <cellStyle name="20% - uthevingsfarge 6 2 5 4 2 2" xfId="20076" xr:uid="{00000000-0005-0000-0000-0000694E0000}"/>
    <cellStyle name="20% - uthevingsfarge 6 2 5 4 3" xfId="20077" xr:uid="{00000000-0005-0000-0000-00006A4E0000}"/>
    <cellStyle name="20% - uthevingsfarge 6 2 5 5" xfId="20078" xr:uid="{00000000-0005-0000-0000-00006B4E0000}"/>
    <cellStyle name="20% - uthevingsfarge 6 2 5 5 2" xfId="20079" xr:uid="{00000000-0005-0000-0000-00006C4E0000}"/>
    <cellStyle name="20% - uthevingsfarge 6 2 5 6" xfId="20080" xr:uid="{00000000-0005-0000-0000-00006D4E0000}"/>
    <cellStyle name="20% - uthevingsfarge 6 2 5_3. Chng in credit spreads" xfId="20081" xr:uid="{00000000-0005-0000-0000-00006E4E0000}"/>
    <cellStyle name="20% - uthevingsfarge 6 2 6" xfId="20082" xr:uid="{00000000-0005-0000-0000-00006F4E0000}"/>
    <cellStyle name="20% - uthevingsfarge 6 2 6 2" xfId="20083" xr:uid="{00000000-0005-0000-0000-0000704E0000}"/>
    <cellStyle name="20% - uthevingsfarge 6 2 6 2 2" xfId="20084" xr:uid="{00000000-0005-0000-0000-0000714E0000}"/>
    <cellStyle name="20% - uthevingsfarge 6 2 6 2 2 2" xfId="20085" xr:uid="{00000000-0005-0000-0000-0000724E0000}"/>
    <cellStyle name="20% - uthevingsfarge 6 2 6 2 2 2 2" xfId="20086" xr:uid="{00000000-0005-0000-0000-0000734E0000}"/>
    <cellStyle name="20% - uthevingsfarge 6 2 6 2 2 2 2 2" xfId="20087" xr:uid="{00000000-0005-0000-0000-0000744E0000}"/>
    <cellStyle name="20% - uthevingsfarge 6 2 6 2 2 2 3" xfId="20088" xr:uid="{00000000-0005-0000-0000-0000754E0000}"/>
    <cellStyle name="20% - uthevingsfarge 6 2 6 2 2 3" xfId="20089" xr:uid="{00000000-0005-0000-0000-0000764E0000}"/>
    <cellStyle name="20% - uthevingsfarge 6 2 6 2 2 3 2" xfId="20090" xr:uid="{00000000-0005-0000-0000-0000774E0000}"/>
    <cellStyle name="20% - uthevingsfarge 6 2 6 2 2 4" xfId="20091" xr:uid="{00000000-0005-0000-0000-0000784E0000}"/>
    <cellStyle name="20% - uthevingsfarge 6 2 6 2 2_Innskuddsdekning" xfId="20092" xr:uid="{00000000-0005-0000-0000-0000794E0000}"/>
    <cellStyle name="20% - uthevingsfarge 6 2 6 2 3" xfId="20093" xr:uid="{00000000-0005-0000-0000-00007A4E0000}"/>
    <cellStyle name="20% - uthevingsfarge 6 2 6 2 3 2" xfId="20094" xr:uid="{00000000-0005-0000-0000-00007B4E0000}"/>
    <cellStyle name="20% - uthevingsfarge 6 2 6 2 3 2 2" xfId="20095" xr:uid="{00000000-0005-0000-0000-00007C4E0000}"/>
    <cellStyle name="20% - uthevingsfarge 6 2 6 2 3 3" xfId="20096" xr:uid="{00000000-0005-0000-0000-00007D4E0000}"/>
    <cellStyle name="20% - uthevingsfarge 6 2 6 2 4" xfId="20097" xr:uid="{00000000-0005-0000-0000-00007E4E0000}"/>
    <cellStyle name="20% - uthevingsfarge 6 2 6 2 4 2" xfId="20098" xr:uid="{00000000-0005-0000-0000-00007F4E0000}"/>
    <cellStyle name="20% - uthevingsfarge 6 2 6 2 5" xfId="20099" xr:uid="{00000000-0005-0000-0000-0000804E0000}"/>
    <cellStyle name="20% - uthevingsfarge 6 2 6 2_3. Chng in credit spreads" xfId="20100" xr:uid="{00000000-0005-0000-0000-0000814E0000}"/>
    <cellStyle name="20% - uthevingsfarge 6 2 6 3" xfId="20101" xr:uid="{00000000-0005-0000-0000-0000824E0000}"/>
    <cellStyle name="20% - uthevingsfarge 6 2 6 3 2" xfId="20102" xr:uid="{00000000-0005-0000-0000-0000834E0000}"/>
    <cellStyle name="20% - uthevingsfarge 6 2 6 3 2 2" xfId="20103" xr:uid="{00000000-0005-0000-0000-0000844E0000}"/>
    <cellStyle name="20% - uthevingsfarge 6 2 6 3 2 2 2" xfId="20104" xr:uid="{00000000-0005-0000-0000-0000854E0000}"/>
    <cellStyle name="20% - uthevingsfarge 6 2 6 3 2 3" xfId="20105" xr:uid="{00000000-0005-0000-0000-0000864E0000}"/>
    <cellStyle name="20% - uthevingsfarge 6 2 6 3 3" xfId="20106" xr:uid="{00000000-0005-0000-0000-0000874E0000}"/>
    <cellStyle name="20% - uthevingsfarge 6 2 6 3 3 2" xfId="20107" xr:uid="{00000000-0005-0000-0000-0000884E0000}"/>
    <cellStyle name="20% - uthevingsfarge 6 2 6 3 4" xfId="20108" xr:uid="{00000000-0005-0000-0000-0000894E0000}"/>
    <cellStyle name="20% - uthevingsfarge 6 2 6 3_Innskuddsdekning" xfId="20109" xr:uid="{00000000-0005-0000-0000-00008A4E0000}"/>
    <cellStyle name="20% - uthevingsfarge 6 2 6 4" xfId="20110" xr:uid="{00000000-0005-0000-0000-00008B4E0000}"/>
    <cellStyle name="20% - uthevingsfarge 6 2 6 4 2" xfId="20111" xr:uid="{00000000-0005-0000-0000-00008C4E0000}"/>
    <cellStyle name="20% - uthevingsfarge 6 2 6 4 2 2" xfId="20112" xr:uid="{00000000-0005-0000-0000-00008D4E0000}"/>
    <cellStyle name="20% - uthevingsfarge 6 2 6 4 3" xfId="20113" xr:uid="{00000000-0005-0000-0000-00008E4E0000}"/>
    <cellStyle name="20% - uthevingsfarge 6 2 6 5" xfId="20114" xr:uid="{00000000-0005-0000-0000-00008F4E0000}"/>
    <cellStyle name="20% - uthevingsfarge 6 2 6 5 2" xfId="20115" xr:uid="{00000000-0005-0000-0000-0000904E0000}"/>
    <cellStyle name="20% - uthevingsfarge 6 2 6 6" xfId="20116" xr:uid="{00000000-0005-0000-0000-0000914E0000}"/>
    <cellStyle name="20% - uthevingsfarge 6 2 6_3. Chng in credit spreads" xfId="20117" xr:uid="{00000000-0005-0000-0000-0000924E0000}"/>
    <cellStyle name="20% - uthevingsfarge 6 2 7" xfId="20118" xr:uid="{00000000-0005-0000-0000-0000934E0000}"/>
    <cellStyle name="20% - uthevingsfarge 6 2 7 2" xfId="20119" xr:uid="{00000000-0005-0000-0000-0000944E0000}"/>
    <cellStyle name="20% - uthevingsfarge 6 2 7 2 2" xfId="20120" xr:uid="{00000000-0005-0000-0000-0000954E0000}"/>
    <cellStyle name="20% - uthevingsfarge 6 2 7 2 2 2" xfId="20121" xr:uid="{00000000-0005-0000-0000-0000964E0000}"/>
    <cellStyle name="20% - uthevingsfarge 6 2 7 2 2 2 2" xfId="20122" xr:uid="{00000000-0005-0000-0000-0000974E0000}"/>
    <cellStyle name="20% - uthevingsfarge 6 2 7 2 2 2 2 2" xfId="20123" xr:uid="{00000000-0005-0000-0000-0000984E0000}"/>
    <cellStyle name="20% - uthevingsfarge 6 2 7 2 2 2 3" xfId="20124" xr:uid="{00000000-0005-0000-0000-0000994E0000}"/>
    <cellStyle name="20% - uthevingsfarge 6 2 7 2 2 3" xfId="20125" xr:uid="{00000000-0005-0000-0000-00009A4E0000}"/>
    <cellStyle name="20% - uthevingsfarge 6 2 7 2 2 3 2" xfId="20126" xr:uid="{00000000-0005-0000-0000-00009B4E0000}"/>
    <cellStyle name="20% - uthevingsfarge 6 2 7 2 2 4" xfId="20127" xr:uid="{00000000-0005-0000-0000-00009C4E0000}"/>
    <cellStyle name="20% - uthevingsfarge 6 2 7 2 3" xfId="20128" xr:uid="{00000000-0005-0000-0000-00009D4E0000}"/>
    <cellStyle name="20% - uthevingsfarge 6 2 7 2 3 2" xfId="20129" xr:uid="{00000000-0005-0000-0000-00009E4E0000}"/>
    <cellStyle name="20% - uthevingsfarge 6 2 7 2 3 2 2" xfId="20130" xr:uid="{00000000-0005-0000-0000-00009F4E0000}"/>
    <cellStyle name="20% - uthevingsfarge 6 2 7 2 3 3" xfId="20131" xr:uid="{00000000-0005-0000-0000-0000A04E0000}"/>
    <cellStyle name="20% - uthevingsfarge 6 2 7 2 4" xfId="20132" xr:uid="{00000000-0005-0000-0000-0000A14E0000}"/>
    <cellStyle name="20% - uthevingsfarge 6 2 7 2 4 2" xfId="20133" xr:uid="{00000000-0005-0000-0000-0000A24E0000}"/>
    <cellStyle name="20% - uthevingsfarge 6 2 7 2 5" xfId="20134" xr:uid="{00000000-0005-0000-0000-0000A34E0000}"/>
    <cellStyle name="20% - uthevingsfarge 6 2 7 2_Innskuddsdekning" xfId="20135" xr:uid="{00000000-0005-0000-0000-0000A44E0000}"/>
    <cellStyle name="20% - uthevingsfarge 6 2 7 3" xfId="20136" xr:uid="{00000000-0005-0000-0000-0000A54E0000}"/>
    <cellStyle name="20% - uthevingsfarge 6 2 7 3 2" xfId="20137" xr:uid="{00000000-0005-0000-0000-0000A64E0000}"/>
    <cellStyle name="20% - uthevingsfarge 6 2 7 3 2 2" xfId="20138" xr:uid="{00000000-0005-0000-0000-0000A74E0000}"/>
    <cellStyle name="20% - uthevingsfarge 6 2 7 3 2 2 2" xfId="20139" xr:uid="{00000000-0005-0000-0000-0000A84E0000}"/>
    <cellStyle name="20% - uthevingsfarge 6 2 7 3 2 3" xfId="20140" xr:uid="{00000000-0005-0000-0000-0000A94E0000}"/>
    <cellStyle name="20% - uthevingsfarge 6 2 7 3 3" xfId="20141" xr:uid="{00000000-0005-0000-0000-0000AA4E0000}"/>
    <cellStyle name="20% - uthevingsfarge 6 2 7 3 3 2" xfId="20142" xr:uid="{00000000-0005-0000-0000-0000AB4E0000}"/>
    <cellStyle name="20% - uthevingsfarge 6 2 7 3 4" xfId="20143" xr:uid="{00000000-0005-0000-0000-0000AC4E0000}"/>
    <cellStyle name="20% - uthevingsfarge 6 2 7 4" xfId="20144" xr:uid="{00000000-0005-0000-0000-0000AD4E0000}"/>
    <cellStyle name="20% - uthevingsfarge 6 2 7 4 2" xfId="20145" xr:uid="{00000000-0005-0000-0000-0000AE4E0000}"/>
    <cellStyle name="20% - uthevingsfarge 6 2 7 4 2 2" xfId="20146" xr:uid="{00000000-0005-0000-0000-0000AF4E0000}"/>
    <cellStyle name="20% - uthevingsfarge 6 2 7 4 3" xfId="20147" xr:uid="{00000000-0005-0000-0000-0000B04E0000}"/>
    <cellStyle name="20% - uthevingsfarge 6 2 7 5" xfId="20148" xr:uid="{00000000-0005-0000-0000-0000B14E0000}"/>
    <cellStyle name="20% - uthevingsfarge 6 2 7 5 2" xfId="20149" xr:uid="{00000000-0005-0000-0000-0000B24E0000}"/>
    <cellStyle name="20% - uthevingsfarge 6 2 7 6" xfId="20150" xr:uid="{00000000-0005-0000-0000-0000B34E0000}"/>
    <cellStyle name="20% - uthevingsfarge 6 2 7_3. Chng in credit spreads" xfId="20151" xr:uid="{00000000-0005-0000-0000-0000B44E0000}"/>
    <cellStyle name="20% - uthevingsfarge 6 2 8" xfId="20152" xr:uid="{00000000-0005-0000-0000-0000B54E0000}"/>
    <cellStyle name="20% - uthevingsfarge 6 2 8 2" xfId="20153" xr:uid="{00000000-0005-0000-0000-0000B64E0000}"/>
    <cellStyle name="20% - uthevingsfarge 6 2 8 2 2" xfId="20154" xr:uid="{00000000-0005-0000-0000-0000B74E0000}"/>
    <cellStyle name="20% - uthevingsfarge 6 2 8 2 2 2" xfId="20155" xr:uid="{00000000-0005-0000-0000-0000B84E0000}"/>
    <cellStyle name="20% - uthevingsfarge 6 2 8 2 2 2 2" xfId="20156" xr:uid="{00000000-0005-0000-0000-0000B94E0000}"/>
    <cellStyle name="20% - uthevingsfarge 6 2 8 2 2 3" xfId="20157" xr:uid="{00000000-0005-0000-0000-0000BA4E0000}"/>
    <cellStyle name="20% - uthevingsfarge 6 2 8 2 3" xfId="20158" xr:uid="{00000000-0005-0000-0000-0000BB4E0000}"/>
    <cellStyle name="20% - uthevingsfarge 6 2 8 2 3 2" xfId="20159" xr:uid="{00000000-0005-0000-0000-0000BC4E0000}"/>
    <cellStyle name="20% - uthevingsfarge 6 2 8 2 4" xfId="20160" xr:uid="{00000000-0005-0000-0000-0000BD4E0000}"/>
    <cellStyle name="20% - uthevingsfarge 6 2 8 2_Innskuddsdekning" xfId="20161" xr:uid="{00000000-0005-0000-0000-0000BE4E0000}"/>
    <cellStyle name="20% - uthevingsfarge 6 2 8 3" xfId="20162" xr:uid="{00000000-0005-0000-0000-0000BF4E0000}"/>
    <cellStyle name="20% - uthevingsfarge 6 2 8 3 2" xfId="20163" xr:uid="{00000000-0005-0000-0000-0000C04E0000}"/>
    <cellStyle name="20% - uthevingsfarge 6 2 8 3 2 2" xfId="20164" xr:uid="{00000000-0005-0000-0000-0000C14E0000}"/>
    <cellStyle name="20% - uthevingsfarge 6 2 8 3 3" xfId="20165" xr:uid="{00000000-0005-0000-0000-0000C24E0000}"/>
    <cellStyle name="20% - uthevingsfarge 6 2 8 4" xfId="20166" xr:uid="{00000000-0005-0000-0000-0000C34E0000}"/>
    <cellStyle name="20% - uthevingsfarge 6 2 8 4 2" xfId="20167" xr:uid="{00000000-0005-0000-0000-0000C44E0000}"/>
    <cellStyle name="20% - uthevingsfarge 6 2 8 5" xfId="20168" xr:uid="{00000000-0005-0000-0000-0000C54E0000}"/>
    <cellStyle name="20% - uthevingsfarge 6 2 8_3. Chng in credit spreads" xfId="20169" xr:uid="{00000000-0005-0000-0000-0000C64E0000}"/>
    <cellStyle name="20% - uthevingsfarge 6 2 9" xfId="20170" xr:uid="{00000000-0005-0000-0000-0000C74E0000}"/>
    <cellStyle name="20% - uthevingsfarge 6 2 9 2" xfId="20171" xr:uid="{00000000-0005-0000-0000-0000C84E0000}"/>
    <cellStyle name="20% - uthevingsfarge 6 2 9 2 2" xfId="20172" xr:uid="{00000000-0005-0000-0000-0000C94E0000}"/>
    <cellStyle name="20% - uthevingsfarge 6 2 9 2 2 2" xfId="20173" xr:uid="{00000000-0005-0000-0000-0000CA4E0000}"/>
    <cellStyle name="20% - uthevingsfarge 6 2 9 2 3" xfId="20174" xr:uid="{00000000-0005-0000-0000-0000CB4E0000}"/>
    <cellStyle name="20% - uthevingsfarge 6 2 9 3" xfId="20175" xr:uid="{00000000-0005-0000-0000-0000CC4E0000}"/>
    <cellStyle name="20% - uthevingsfarge 6 2 9 3 2" xfId="20176" xr:uid="{00000000-0005-0000-0000-0000CD4E0000}"/>
    <cellStyle name="20% - uthevingsfarge 6 2 9 4" xfId="20177" xr:uid="{00000000-0005-0000-0000-0000CE4E0000}"/>
    <cellStyle name="20% - uthevingsfarge 6 2_Adj_Operating_expenses" xfId="20178" xr:uid="{00000000-0005-0000-0000-0000CF4E0000}"/>
    <cellStyle name="20% - uthevingsfarge 6 20" xfId="20179" xr:uid="{00000000-0005-0000-0000-0000D04E0000}"/>
    <cellStyle name="20% - uthevingsfarge 6 20 2" xfId="20180" xr:uid="{00000000-0005-0000-0000-0000D14E0000}"/>
    <cellStyle name="20% - uthevingsfarge 6 20 2 2" xfId="20181" xr:uid="{00000000-0005-0000-0000-0000D24E0000}"/>
    <cellStyle name="20% - uthevingsfarge 6 20 2 3" xfId="20182" xr:uid="{00000000-0005-0000-0000-0000D34E0000}"/>
    <cellStyle name="20% - uthevingsfarge 6 20 2_BILAG 34-3 Brasil" xfId="20183" xr:uid="{00000000-0005-0000-0000-0000D44E0000}"/>
    <cellStyle name="20% - uthevingsfarge 6 20 3" xfId="20184" xr:uid="{00000000-0005-0000-0000-0000D54E0000}"/>
    <cellStyle name="20% - uthevingsfarge 6 20 4" xfId="20185" xr:uid="{00000000-0005-0000-0000-0000D64E0000}"/>
    <cellStyle name="20% - uthevingsfarge 6 20_BILAG 34-3 Brasil" xfId="20186" xr:uid="{00000000-0005-0000-0000-0000D74E0000}"/>
    <cellStyle name="20% - uthevingsfarge 6 200" xfId="20187" xr:uid="{00000000-0005-0000-0000-0000D84E0000}"/>
    <cellStyle name="20% - uthevingsfarge 6 201" xfId="20188" xr:uid="{00000000-0005-0000-0000-0000D94E0000}"/>
    <cellStyle name="20% - uthevingsfarge 6 202" xfId="20189" xr:uid="{00000000-0005-0000-0000-0000DA4E0000}"/>
    <cellStyle name="20% - uthevingsfarge 6 203" xfId="20190" xr:uid="{00000000-0005-0000-0000-0000DB4E0000}"/>
    <cellStyle name="20% - uthevingsfarge 6 204" xfId="20191" xr:uid="{00000000-0005-0000-0000-0000DC4E0000}"/>
    <cellStyle name="20% - uthevingsfarge 6 205" xfId="20192" xr:uid="{00000000-0005-0000-0000-0000DD4E0000}"/>
    <cellStyle name="20% - uthevingsfarge 6 206" xfId="20193" xr:uid="{00000000-0005-0000-0000-0000DE4E0000}"/>
    <cellStyle name="20% - uthevingsfarge 6 207" xfId="20194" xr:uid="{00000000-0005-0000-0000-0000DF4E0000}"/>
    <cellStyle name="20% - uthevingsfarge 6 208" xfId="20195" xr:uid="{00000000-0005-0000-0000-0000E04E0000}"/>
    <cellStyle name="20% - uthevingsfarge 6 209" xfId="20196" xr:uid="{00000000-0005-0000-0000-0000E14E0000}"/>
    <cellStyle name="20% - uthevingsfarge 6 21" xfId="20197" xr:uid="{00000000-0005-0000-0000-0000E24E0000}"/>
    <cellStyle name="20% - uthevingsfarge 6 21 2" xfId="20198" xr:uid="{00000000-0005-0000-0000-0000E34E0000}"/>
    <cellStyle name="20% - uthevingsfarge 6 21 2 2" xfId="20199" xr:uid="{00000000-0005-0000-0000-0000E44E0000}"/>
    <cellStyle name="20% - uthevingsfarge 6 21 2 3" xfId="20200" xr:uid="{00000000-0005-0000-0000-0000E54E0000}"/>
    <cellStyle name="20% - uthevingsfarge 6 21 2_BILAG 34-3 Brasil" xfId="20201" xr:uid="{00000000-0005-0000-0000-0000E64E0000}"/>
    <cellStyle name="20% - uthevingsfarge 6 21 3" xfId="20202" xr:uid="{00000000-0005-0000-0000-0000E74E0000}"/>
    <cellStyle name="20% - uthevingsfarge 6 21 4" xfId="20203" xr:uid="{00000000-0005-0000-0000-0000E84E0000}"/>
    <cellStyle name="20% - uthevingsfarge 6 21_BILAG 34-3 Brasil" xfId="20204" xr:uid="{00000000-0005-0000-0000-0000E94E0000}"/>
    <cellStyle name="20% - uthevingsfarge 6 210" xfId="20205" xr:uid="{00000000-0005-0000-0000-0000EA4E0000}"/>
    <cellStyle name="20% - uthevingsfarge 6 211" xfId="20206" xr:uid="{00000000-0005-0000-0000-0000EB4E0000}"/>
    <cellStyle name="20% - uthevingsfarge 6 212" xfId="20207" xr:uid="{00000000-0005-0000-0000-0000EC4E0000}"/>
    <cellStyle name="20% - uthevingsfarge 6 213" xfId="20208" xr:uid="{00000000-0005-0000-0000-0000ED4E0000}"/>
    <cellStyle name="20% - uthevingsfarge 6 214" xfId="20209" xr:uid="{00000000-0005-0000-0000-0000EE4E0000}"/>
    <cellStyle name="20% - uthevingsfarge 6 215" xfId="20210" xr:uid="{00000000-0005-0000-0000-0000EF4E0000}"/>
    <cellStyle name="20% - uthevingsfarge 6 216" xfId="20211" xr:uid="{00000000-0005-0000-0000-0000F04E0000}"/>
    <cellStyle name="20% - uthevingsfarge 6 217" xfId="20212" xr:uid="{00000000-0005-0000-0000-0000F14E0000}"/>
    <cellStyle name="20% - uthevingsfarge 6 218" xfId="20213" xr:uid="{00000000-0005-0000-0000-0000F24E0000}"/>
    <cellStyle name="20% - uthevingsfarge 6 219" xfId="20214" xr:uid="{00000000-0005-0000-0000-0000F34E0000}"/>
    <cellStyle name="20% - uthevingsfarge 6 22" xfId="20215" xr:uid="{00000000-0005-0000-0000-0000F44E0000}"/>
    <cellStyle name="20% - uthevingsfarge 6 22 2" xfId="20216" xr:uid="{00000000-0005-0000-0000-0000F54E0000}"/>
    <cellStyle name="20% - uthevingsfarge 6 22 2 2" xfId="20217" xr:uid="{00000000-0005-0000-0000-0000F64E0000}"/>
    <cellStyle name="20% - uthevingsfarge 6 22 2 3" xfId="20218" xr:uid="{00000000-0005-0000-0000-0000F74E0000}"/>
    <cellStyle name="20% - uthevingsfarge 6 22 2_BILAG 34-3 Brasil" xfId="20219" xr:uid="{00000000-0005-0000-0000-0000F84E0000}"/>
    <cellStyle name="20% - uthevingsfarge 6 22 3" xfId="20220" xr:uid="{00000000-0005-0000-0000-0000F94E0000}"/>
    <cellStyle name="20% - uthevingsfarge 6 22 4" xfId="20221" xr:uid="{00000000-0005-0000-0000-0000FA4E0000}"/>
    <cellStyle name="20% - uthevingsfarge 6 22_BILAG 34-3 Brasil" xfId="20222" xr:uid="{00000000-0005-0000-0000-0000FB4E0000}"/>
    <cellStyle name="20% - uthevingsfarge 6 220" xfId="20223" xr:uid="{00000000-0005-0000-0000-0000FC4E0000}"/>
    <cellStyle name="20% - uthevingsfarge 6 221" xfId="20224" xr:uid="{00000000-0005-0000-0000-0000FD4E0000}"/>
    <cellStyle name="20% - uthevingsfarge 6 222" xfId="20225" xr:uid="{00000000-0005-0000-0000-0000FE4E0000}"/>
    <cellStyle name="20% - uthevingsfarge 6 223" xfId="20226" xr:uid="{00000000-0005-0000-0000-0000FF4E0000}"/>
    <cellStyle name="20% - uthevingsfarge 6 224" xfId="20227" xr:uid="{00000000-0005-0000-0000-0000004F0000}"/>
    <cellStyle name="20% - uthevingsfarge 6 225" xfId="20228" xr:uid="{00000000-0005-0000-0000-0000014F0000}"/>
    <cellStyle name="20% - uthevingsfarge 6 226" xfId="20229" xr:uid="{00000000-0005-0000-0000-0000024F0000}"/>
    <cellStyle name="20% - uthevingsfarge 6 227" xfId="20230" xr:uid="{00000000-0005-0000-0000-0000034F0000}"/>
    <cellStyle name="20% - uthevingsfarge 6 228" xfId="20231" xr:uid="{00000000-0005-0000-0000-0000044F0000}"/>
    <cellStyle name="20% - uthevingsfarge 6 229" xfId="20232" xr:uid="{00000000-0005-0000-0000-0000054F0000}"/>
    <cellStyle name="20% - uthevingsfarge 6 23" xfId="20233" xr:uid="{00000000-0005-0000-0000-0000064F0000}"/>
    <cellStyle name="20% - uthevingsfarge 6 23 2" xfId="20234" xr:uid="{00000000-0005-0000-0000-0000074F0000}"/>
    <cellStyle name="20% - uthevingsfarge 6 23 2 2" xfId="20235" xr:uid="{00000000-0005-0000-0000-0000084F0000}"/>
    <cellStyle name="20% - uthevingsfarge 6 23 2 3" xfId="20236" xr:uid="{00000000-0005-0000-0000-0000094F0000}"/>
    <cellStyle name="20% - uthevingsfarge 6 23 2_BILAG 34-3 Brasil" xfId="20237" xr:uid="{00000000-0005-0000-0000-00000A4F0000}"/>
    <cellStyle name="20% - uthevingsfarge 6 23 3" xfId="20238" xr:uid="{00000000-0005-0000-0000-00000B4F0000}"/>
    <cellStyle name="20% - uthevingsfarge 6 23 4" xfId="20239" xr:uid="{00000000-0005-0000-0000-00000C4F0000}"/>
    <cellStyle name="20% - uthevingsfarge 6 23_BILAG 34-3 Brasil" xfId="20240" xr:uid="{00000000-0005-0000-0000-00000D4F0000}"/>
    <cellStyle name="20% - uthevingsfarge 6 230" xfId="20241" xr:uid="{00000000-0005-0000-0000-00000E4F0000}"/>
    <cellStyle name="20% - uthevingsfarge 6 24" xfId="20242" xr:uid="{00000000-0005-0000-0000-00000F4F0000}"/>
    <cellStyle name="20% - uthevingsfarge 6 24 2" xfId="20243" xr:uid="{00000000-0005-0000-0000-0000104F0000}"/>
    <cellStyle name="20% - uthevingsfarge 6 24 2 2" xfId="20244" xr:uid="{00000000-0005-0000-0000-0000114F0000}"/>
    <cellStyle name="20% - uthevingsfarge 6 24 2 3" xfId="20245" xr:uid="{00000000-0005-0000-0000-0000124F0000}"/>
    <cellStyle name="20% - uthevingsfarge 6 24 2_BILAG 34-3 Brasil" xfId="20246" xr:uid="{00000000-0005-0000-0000-0000134F0000}"/>
    <cellStyle name="20% - uthevingsfarge 6 24 3" xfId="20247" xr:uid="{00000000-0005-0000-0000-0000144F0000}"/>
    <cellStyle name="20% - uthevingsfarge 6 24 4" xfId="20248" xr:uid="{00000000-0005-0000-0000-0000154F0000}"/>
    <cellStyle name="20% - uthevingsfarge 6 24_BILAG 34-3 Brasil" xfId="20249" xr:uid="{00000000-0005-0000-0000-0000164F0000}"/>
    <cellStyle name="20% - uthevingsfarge 6 25" xfId="20250" xr:uid="{00000000-0005-0000-0000-0000174F0000}"/>
    <cellStyle name="20% - uthevingsfarge 6 25 2" xfId="20251" xr:uid="{00000000-0005-0000-0000-0000184F0000}"/>
    <cellStyle name="20% - uthevingsfarge 6 25 2 2" xfId="20252" xr:uid="{00000000-0005-0000-0000-0000194F0000}"/>
    <cellStyle name="20% - uthevingsfarge 6 25 2 3" xfId="20253" xr:uid="{00000000-0005-0000-0000-00001A4F0000}"/>
    <cellStyle name="20% - uthevingsfarge 6 25 2_BILAG 34-3 Brasil" xfId="20254" xr:uid="{00000000-0005-0000-0000-00001B4F0000}"/>
    <cellStyle name="20% - uthevingsfarge 6 25 3" xfId="20255" xr:uid="{00000000-0005-0000-0000-00001C4F0000}"/>
    <cellStyle name="20% - uthevingsfarge 6 25 4" xfId="20256" xr:uid="{00000000-0005-0000-0000-00001D4F0000}"/>
    <cellStyle name="20% - uthevingsfarge 6 25_BILAG 34-3 Brasil" xfId="20257" xr:uid="{00000000-0005-0000-0000-00001E4F0000}"/>
    <cellStyle name="20% - uthevingsfarge 6 26" xfId="20258" xr:uid="{00000000-0005-0000-0000-00001F4F0000}"/>
    <cellStyle name="20% - uthevingsfarge 6 26 2" xfId="20259" xr:uid="{00000000-0005-0000-0000-0000204F0000}"/>
    <cellStyle name="20% - uthevingsfarge 6 26 2 2" xfId="20260" xr:uid="{00000000-0005-0000-0000-0000214F0000}"/>
    <cellStyle name="20% - uthevingsfarge 6 26 2 3" xfId="20261" xr:uid="{00000000-0005-0000-0000-0000224F0000}"/>
    <cellStyle name="20% - uthevingsfarge 6 26 2_BILAG 34-3 Brasil" xfId="20262" xr:uid="{00000000-0005-0000-0000-0000234F0000}"/>
    <cellStyle name="20% - uthevingsfarge 6 26 3" xfId="20263" xr:uid="{00000000-0005-0000-0000-0000244F0000}"/>
    <cellStyle name="20% - uthevingsfarge 6 26 4" xfId="20264" xr:uid="{00000000-0005-0000-0000-0000254F0000}"/>
    <cellStyle name="20% - uthevingsfarge 6 26_BILAG 34-3 Brasil" xfId="20265" xr:uid="{00000000-0005-0000-0000-0000264F0000}"/>
    <cellStyle name="20% - uthevingsfarge 6 27" xfId="20266" xr:uid="{00000000-0005-0000-0000-0000274F0000}"/>
    <cellStyle name="20% - uthevingsfarge 6 27 2" xfId="20267" xr:uid="{00000000-0005-0000-0000-0000284F0000}"/>
    <cellStyle name="20% - uthevingsfarge 6 27 2 2" xfId="20268" xr:uid="{00000000-0005-0000-0000-0000294F0000}"/>
    <cellStyle name="20% - uthevingsfarge 6 27 2 3" xfId="20269" xr:uid="{00000000-0005-0000-0000-00002A4F0000}"/>
    <cellStyle name="20% - uthevingsfarge 6 27 2_BILAG 34-3 Brasil" xfId="20270" xr:uid="{00000000-0005-0000-0000-00002B4F0000}"/>
    <cellStyle name="20% - uthevingsfarge 6 27 3" xfId="20271" xr:uid="{00000000-0005-0000-0000-00002C4F0000}"/>
    <cellStyle name="20% - uthevingsfarge 6 27 4" xfId="20272" xr:uid="{00000000-0005-0000-0000-00002D4F0000}"/>
    <cellStyle name="20% - uthevingsfarge 6 27_BILAG 34-3 Brasil" xfId="20273" xr:uid="{00000000-0005-0000-0000-00002E4F0000}"/>
    <cellStyle name="20% - uthevingsfarge 6 28" xfId="20274" xr:uid="{00000000-0005-0000-0000-00002F4F0000}"/>
    <cellStyle name="20% - uthevingsfarge 6 28 2" xfId="20275" xr:uid="{00000000-0005-0000-0000-0000304F0000}"/>
    <cellStyle name="20% - uthevingsfarge 6 28 2 2" xfId="20276" xr:uid="{00000000-0005-0000-0000-0000314F0000}"/>
    <cellStyle name="20% - uthevingsfarge 6 28 2 3" xfId="20277" xr:uid="{00000000-0005-0000-0000-0000324F0000}"/>
    <cellStyle name="20% - uthevingsfarge 6 28 2_BILAG 34-3 Brasil" xfId="20278" xr:uid="{00000000-0005-0000-0000-0000334F0000}"/>
    <cellStyle name="20% - uthevingsfarge 6 28 3" xfId="20279" xr:uid="{00000000-0005-0000-0000-0000344F0000}"/>
    <cellStyle name="20% - uthevingsfarge 6 28 4" xfId="20280" xr:uid="{00000000-0005-0000-0000-0000354F0000}"/>
    <cellStyle name="20% - uthevingsfarge 6 28_BILAG 34-3 Brasil" xfId="20281" xr:uid="{00000000-0005-0000-0000-0000364F0000}"/>
    <cellStyle name="20% - uthevingsfarge 6 29" xfId="20282" xr:uid="{00000000-0005-0000-0000-0000374F0000}"/>
    <cellStyle name="20% - uthevingsfarge 6 29 2" xfId="20283" xr:uid="{00000000-0005-0000-0000-0000384F0000}"/>
    <cellStyle name="20% - uthevingsfarge 6 29 2 2" xfId="20284" xr:uid="{00000000-0005-0000-0000-0000394F0000}"/>
    <cellStyle name="20% - uthevingsfarge 6 29 2 3" xfId="20285" xr:uid="{00000000-0005-0000-0000-00003A4F0000}"/>
    <cellStyle name="20% - uthevingsfarge 6 29 2_BILAG 34-3 Brasil" xfId="20286" xr:uid="{00000000-0005-0000-0000-00003B4F0000}"/>
    <cellStyle name="20% - uthevingsfarge 6 29 3" xfId="20287" xr:uid="{00000000-0005-0000-0000-00003C4F0000}"/>
    <cellStyle name="20% - uthevingsfarge 6 29 4" xfId="20288" xr:uid="{00000000-0005-0000-0000-00003D4F0000}"/>
    <cellStyle name="20% - uthevingsfarge 6 29_BILAG 34-3 Brasil" xfId="20289" xr:uid="{00000000-0005-0000-0000-00003E4F0000}"/>
    <cellStyle name="20% - uthevingsfarge 6 3" xfId="20290" xr:uid="{00000000-0005-0000-0000-00003F4F0000}"/>
    <cellStyle name="20% - uthevingsfarge 6 3 10" xfId="20291" xr:uid="{00000000-0005-0000-0000-0000404F0000}"/>
    <cellStyle name="20% - uthevingsfarge 6 3 2" xfId="20292" xr:uid="{00000000-0005-0000-0000-0000414F0000}"/>
    <cellStyle name="20% - uthevingsfarge 6 3 2 10" xfId="20293" xr:uid="{00000000-0005-0000-0000-0000424F0000}"/>
    <cellStyle name="20% - uthevingsfarge 6 3 2 11" xfId="20294" xr:uid="{00000000-0005-0000-0000-0000434F0000}"/>
    <cellStyle name="20% - uthevingsfarge 6 3 2 2" xfId="20295" xr:uid="{00000000-0005-0000-0000-0000444F0000}"/>
    <cellStyle name="20% - uthevingsfarge 6 3 2 2 10" xfId="20296" xr:uid="{00000000-0005-0000-0000-0000454F0000}"/>
    <cellStyle name="20% - uthevingsfarge 6 3 2 2 2" xfId="20297" xr:uid="{00000000-0005-0000-0000-0000464F0000}"/>
    <cellStyle name="20% - uthevingsfarge 6 3 2 2 2 2" xfId="20298" xr:uid="{00000000-0005-0000-0000-0000474F0000}"/>
    <cellStyle name="20% - uthevingsfarge 6 3 2 2 2 2 2" xfId="20299" xr:uid="{00000000-0005-0000-0000-0000484F0000}"/>
    <cellStyle name="20% - uthevingsfarge 6 3 2 2 2 2 2 2" xfId="20300" xr:uid="{00000000-0005-0000-0000-0000494F0000}"/>
    <cellStyle name="20% - uthevingsfarge 6 3 2 2 2 2 2 2 2" xfId="20301" xr:uid="{00000000-0005-0000-0000-00004A4F0000}"/>
    <cellStyle name="20% - uthevingsfarge 6 3 2 2 2 2 2 2 2 2" xfId="20302" xr:uid="{00000000-0005-0000-0000-00004B4F0000}"/>
    <cellStyle name="20% - uthevingsfarge 6 3 2 2 2 2 2 2 3" xfId="20303" xr:uid="{00000000-0005-0000-0000-00004C4F0000}"/>
    <cellStyle name="20% - uthevingsfarge 6 3 2 2 2 2 2 3" xfId="20304" xr:uid="{00000000-0005-0000-0000-00004D4F0000}"/>
    <cellStyle name="20% - uthevingsfarge 6 3 2 2 2 2 2 3 2" xfId="20305" xr:uid="{00000000-0005-0000-0000-00004E4F0000}"/>
    <cellStyle name="20% - uthevingsfarge 6 3 2 2 2 2 2 4" xfId="20306" xr:uid="{00000000-0005-0000-0000-00004F4F0000}"/>
    <cellStyle name="20% - uthevingsfarge 6 3 2 2 2 2 3" xfId="20307" xr:uid="{00000000-0005-0000-0000-0000504F0000}"/>
    <cellStyle name="20% - uthevingsfarge 6 3 2 2 2 2 3 2" xfId="20308" xr:uid="{00000000-0005-0000-0000-0000514F0000}"/>
    <cellStyle name="20% - uthevingsfarge 6 3 2 2 2 2 3 2 2" xfId="20309" xr:uid="{00000000-0005-0000-0000-0000524F0000}"/>
    <cellStyle name="20% - uthevingsfarge 6 3 2 2 2 2 3 3" xfId="20310" xr:uid="{00000000-0005-0000-0000-0000534F0000}"/>
    <cellStyle name="20% - uthevingsfarge 6 3 2 2 2 2 4" xfId="20311" xr:uid="{00000000-0005-0000-0000-0000544F0000}"/>
    <cellStyle name="20% - uthevingsfarge 6 3 2 2 2 2 4 2" xfId="20312" xr:uid="{00000000-0005-0000-0000-0000554F0000}"/>
    <cellStyle name="20% - uthevingsfarge 6 3 2 2 2 2 5" xfId="20313" xr:uid="{00000000-0005-0000-0000-0000564F0000}"/>
    <cellStyle name="20% - uthevingsfarge 6 3 2 2 2 2_Innskuddsdekning" xfId="20314" xr:uid="{00000000-0005-0000-0000-0000574F0000}"/>
    <cellStyle name="20% - uthevingsfarge 6 3 2 2 2 3" xfId="20315" xr:uid="{00000000-0005-0000-0000-0000584F0000}"/>
    <cellStyle name="20% - uthevingsfarge 6 3 2 2 2 3 2" xfId="20316" xr:uid="{00000000-0005-0000-0000-0000594F0000}"/>
    <cellStyle name="20% - uthevingsfarge 6 3 2 2 2 3 2 2" xfId="20317" xr:uid="{00000000-0005-0000-0000-00005A4F0000}"/>
    <cellStyle name="20% - uthevingsfarge 6 3 2 2 2 3 2 2 2" xfId="20318" xr:uid="{00000000-0005-0000-0000-00005B4F0000}"/>
    <cellStyle name="20% - uthevingsfarge 6 3 2 2 2 3 2 3" xfId="20319" xr:uid="{00000000-0005-0000-0000-00005C4F0000}"/>
    <cellStyle name="20% - uthevingsfarge 6 3 2 2 2 3 3" xfId="20320" xr:uid="{00000000-0005-0000-0000-00005D4F0000}"/>
    <cellStyle name="20% - uthevingsfarge 6 3 2 2 2 3 3 2" xfId="20321" xr:uid="{00000000-0005-0000-0000-00005E4F0000}"/>
    <cellStyle name="20% - uthevingsfarge 6 3 2 2 2 3 4" xfId="20322" xr:uid="{00000000-0005-0000-0000-00005F4F0000}"/>
    <cellStyle name="20% - uthevingsfarge 6 3 2 2 2 4" xfId="20323" xr:uid="{00000000-0005-0000-0000-0000604F0000}"/>
    <cellStyle name="20% - uthevingsfarge 6 3 2 2 2 4 2" xfId="20324" xr:uid="{00000000-0005-0000-0000-0000614F0000}"/>
    <cellStyle name="20% - uthevingsfarge 6 3 2 2 2 4 2 2" xfId="20325" xr:uid="{00000000-0005-0000-0000-0000624F0000}"/>
    <cellStyle name="20% - uthevingsfarge 6 3 2 2 2 4 3" xfId="20326" xr:uid="{00000000-0005-0000-0000-0000634F0000}"/>
    <cellStyle name="20% - uthevingsfarge 6 3 2 2 2 5" xfId="20327" xr:uid="{00000000-0005-0000-0000-0000644F0000}"/>
    <cellStyle name="20% - uthevingsfarge 6 3 2 2 2 5 2" xfId="20328" xr:uid="{00000000-0005-0000-0000-0000654F0000}"/>
    <cellStyle name="20% - uthevingsfarge 6 3 2 2 2 6" xfId="20329" xr:uid="{00000000-0005-0000-0000-0000664F0000}"/>
    <cellStyle name="20% - uthevingsfarge 6 3 2 2 2_3. Chng in credit spreads" xfId="20330" xr:uid="{00000000-0005-0000-0000-0000674F0000}"/>
    <cellStyle name="20% - uthevingsfarge 6 3 2 2 3" xfId="20331" xr:uid="{00000000-0005-0000-0000-0000684F0000}"/>
    <cellStyle name="20% - uthevingsfarge 6 3 2 2 3 2" xfId="20332" xr:uid="{00000000-0005-0000-0000-0000694F0000}"/>
    <cellStyle name="20% - uthevingsfarge 6 3 2 2 3 2 2" xfId="20333" xr:uid="{00000000-0005-0000-0000-00006A4F0000}"/>
    <cellStyle name="20% - uthevingsfarge 6 3 2 2 3 2 2 2" xfId="20334" xr:uid="{00000000-0005-0000-0000-00006B4F0000}"/>
    <cellStyle name="20% - uthevingsfarge 6 3 2 2 3 2 2 2 2" xfId="20335" xr:uid="{00000000-0005-0000-0000-00006C4F0000}"/>
    <cellStyle name="20% - uthevingsfarge 6 3 2 2 3 2 2 2 2 2" xfId="20336" xr:uid="{00000000-0005-0000-0000-00006D4F0000}"/>
    <cellStyle name="20% - uthevingsfarge 6 3 2 2 3 2 2 2 3" xfId="20337" xr:uid="{00000000-0005-0000-0000-00006E4F0000}"/>
    <cellStyle name="20% - uthevingsfarge 6 3 2 2 3 2 2 3" xfId="20338" xr:uid="{00000000-0005-0000-0000-00006F4F0000}"/>
    <cellStyle name="20% - uthevingsfarge 6 3 2 2 3 2 2 3 2" xfId="20339" xr:uid="{00000000-0005-0000-0000-0000704F0000}"/>
    <cellStyle name="20% - uthevingsfarge 6 3 2 2 3 2 2 4" xfId="20340" xr:uid="{00000000-0005-0000-0000-0000714F0000}"/>
    <cellStyle name="20% - uthevingsfarge 6 3 2 2 3 2 3" xfId="20341" xr:uid="{00000000-0005-0000-0000-0000724F0000}"/>
    <cellStyle name="20% - uthevingsfarge 6 3 2 2 3 2 3 2" xfId="20342" xr:uid="{00000000-0005-0000-0000-0000734F0000}"/>
    <cellStyle name="20% - uthevingsfarge 6 3 2 2 3 2 3 2 2" xfId="20343" xr:uid="{00000000-0005-0000-0000-0000744F0000}"/>
    <cellStyle name="20% - uthevingsfarge 6 3 2 2 3 2 3 3" xfId="20344" xr:uid="{00000000-0005-0000-0000-0000754F0000}"/>
    <cellStyle name="20% - uthevingsfarge 6 3 2 2 3 2 4" xfId="20345" xr:uid="{00000000-0005-0000-0000-0000764F0000}"/>
    <cellStyle name="20% - uthevingsfarge 6 3 2 2 3 2 4 2" xfId="20346" xr:uid="{00000000-0005-0000-0000-0000774F0000}"/>
    <cellStyle name="20% - uthevingsfarge 6 3 2 2 3 2 5" xfId="20347" xr:uid="{00000000-0005-0000-0000-0000784F0000}"/>
    <cellStyle name="20% - uthevingsfarge 6 3 2 2 3 2_Innskuddsdekning" xfId="20348" xr:uid="{00000000-0005-0000-0000-0000794F0000}"/>
    <cellStyle name="20% - uthevingsfarge 6 3 2 2 3 3" xfId="20349" xr:uid="{00000000-0005-0000-0000-00007A4F0000}"/>
    <cellStyle name="20% - uthevingsfarge 6 3 2 2 3 3 2" xfId="20350" xr:uid="{00000000-0005-0000-0000-00007B4F0000}"/>
    <cellStyle name="20% - uthevingsfarge 6 3 2 2 3 3 2 2" xfId="20351" xr:uid="{00000000-0005-0000-0000-00007C4F0000}"/>
    <cellStyle name="20% - uthevingsfarge 6 3 2 2 3 3 2 2 2" xfId="20352" xr:uid="{00000000-0005-0000-0000-00007D4F0000}"/>
    <cellStyle name="20% - uthevingsfarge 6 3 2 2 3 3 2 3" xfId="20353" xr:uid="{00000000-0005-0000-0000-00007E4F0000}"/>
    <cellStyle name="20% - uthevingsfarge 6 3 2 2 3 3 3" xfId="20354" xr:uid="{00000000-0005-0000-0000-00007F4F0000}"/>
    <cellStyle name="20% - uthevingsfarge 6 3 2 2 3 3 3 2" xfId="20355" xr:uid="{00000000-0005-0000-0000-0000804F0000}"/>
    <cellStyle name="20% - uthevingsfarge 6 3 2 2 3 3 4" xfId="20356" xr:uid="{00000000-0005-0000-0000-0000814F0000}"/>
    <cellStyle name="20% - uthevingsfarge 6 3 2 2 3 4" xfId="20357" xr:uid="{00000000-0005-0000-0000-0000824F0000}"/>
    <cellStyle name="20% - uthevingsfarge 6 3 2 2 3 4 2" xfId="20358" xr:uid="{00000000-0005-0000-0000-0000834F0000}"/>
    <cellStyle name="20% - uthevingsfarge 6 3 2 2 3 4 2 2" xfId="20359" xr:uid="{00000000-0005-0000-0000-0000844F0000}"/>
    <cellStyle name="20% - uthevingsfarge 6 3 2 2 3 4 3" xfId="20360" xr:uid="{00000000-0005-0000-0000-0000854F0000}"/>
    <cellStyle name="20% - uthevingsfarge 6 3 2 2 3 5" xfId="20361" xr:uid="{00000000-0005-0000-0000-0000864F0000}"/>
    <cellStyle name="20% - uthevingsfarge 6 3 2 2 3 5 2" xfId="20362" xr:uid="{00000000-0005-0000-0000-0000874F0000}"/>
    <cellStyle name="20% - uthevingsfarge 6 3 2 2 3 6" xfId="20363" xr:uid="{00000000-0005-0000-0000-0000884F0000}"/>
    <cellStyle name="20% - uthevingsfarge 6 3 2 2 3_3. Chng in credit spreads" xfId="20364" xr:uid="{00000000-0005-0000-0000-0000894F0000}"/>
    <cellStyle name="20% - uthevingsfarge 6 3 2 2 4" xfId="20365" xr:uid="{00000000-0005-0000-0000-00008A4F0000}"/>
    <cellStyle name="20% - uthevingsfarge 6 3 2 2 4 2" xfId="20366" xr:uid="{00000000-0005-0000-0000-00008B4F0000}"/>
    <cellStyle name="20% - uthevingsfarge 6 3 2 2 4 2 2" xfId="20367" xr:uid="{00000000-0005-0000-0000-00008C4F0000}"/>
    <cellStyle name="20% - uthevingsfarge 6 3 2 2 4 2 2 2" xfId="20368" xr:uid="{00000000-0005-0000-0000-00008D4F0000}"/>
    <cellStyle name="20% - uthevingsfarge 6 3 2 2 4 2 2 2 2" xfId="20369" xr:uid="{00000000-0005-0000-0000-00008E4F0000}"/>
    <cellStyle name="20% - uthevingsfarge 6 3 2 2 4 2 2 3" xfId="20370" xr:uid="{00000000-0005-0000-0000-00008F4F0000}"/>
    <cellStyle name="20% - uthevingsfarge 6 3 2 2 4 2 3" xfId="20371" xr:uid="{00000000-0005-0000-0000-0000904F0000}"/>
    <cellStyle name="20% - uthevingsfarge 6 3 2 2 4 2 3 2" xfId="20372" xr:uid="{00000000-0005-0000-0000-0000914F0000}"/>
    <cellStyle name="20% - uthevingsfarge 6 3 2 2 4 2 4" xfId="20373" xr:uid="{00000000-0005-0000-0000-0000924F0000}"/>
    <cellStyle name="20% - uthevingsfarge 6 3 2 2 4 3" xfId="20374" xr:uid="{00000000-0005-0000-0000-0000934F0000}"/>
    <cellStyle name="20% - uthevingsfarge 6 3 2 2 4 3 2" xfId="20375" xr:uid="{00000000-0005-0000-0000-0000944F0000}"/>
    <cellStyle name="20% - uthevingsfarge 6 3 2 2 4 3 2 2" xfId="20376" xr:uid="{00000000-0005-0000-0000-0000954F0000}"/>
    <cellStyle name="20% - uthevingsfarge 6 3 2 2 4 3 3" xfId="20377" xr:uid="{00000000-0005-0000-0000-0000964F0000}"/>
    <cellStyle name="20% - uthevingsfarge 6 3 2 2 4 4" xfId="20378" xr:uid="{00000000-0005-0000-0000-0000974F0000}"/>
    <cellStyle name="20% - uthevingsfarge 6 3 2 2 4 4 2" xfId="20379" xr:uid="{00000000-0005-0000-0000-0000984F0000}"/>
    <cellStyle name="20% - uthevingsfarge 6 3 2 2 4 5" xfId="20380" xr:uid="{00000000-0005-0000-0000-0000994F0000}"/>
    <cellStyle name="20% - uthevingsfarge 6 3 2 2 4_Innskuddsdekning" xfId="20381" xr:uid="{00000000-0005-0000-0000-00009A4F0000}"/>
    <cellStyle name="20% - uthevingsfarge 6 3 2 2 5" xfId="20382" xr:uid="{00000000-0005-0000-0000-00009B4F0000}"/>
    <cellStyle name="20% - uthevingsfarge 6 3 2 2 5 2" xfId="20383" xr:uid="{00000000-0005-0000-0000-00009C4F0000}"/>
    <cellStyle name="20% - uthevingsfarge 6 3 2 2 5 2 2" xfId="20384" xr:uid="{00000000-0005-0000-0000-00009D4F0000}"/>
    <cellStyle name="20% - uthevingsfarge 6 3 2 2 5 2 2 2" xfId="20385" xr:uid="{00000000-0005-0000-0000-00009E4F0000}"/>
    <cellStyle name="20% - uthevingsfarge 6 3 2 2 5 2 3" xfId="20386" xr:uid="{00000000-0005-0000-0000-00009F4F0000}"/>
    <cellStyle name="20% - uthevingsfarge 6 3 2 2 5 3" xfId="20387" xr:uid="{00000000-0005-0000-0000-0000A04F0000}"/>
    <cellStyle name="20% - uthevingsfarge 6 3 2 2 5 3 2" xfId="20388" xr:uid="{00000000-0005-0000-0000-0000A14F0000}"/>
    <cellStyle name="20% - uthevingsfarge 6 3 2 2 5 4" xfId="20389" xr:uid="{00000000-0005-0000-0000-0000A24F0000}"/>
    <cellStyle name="20% - uthevingsfarge 6 3 2 2 6" xfId="20390" xr:uid="{00000000-0005-0000-0000-0000A34F0000}"/>
    <cellStyle name="20% - uthevingsfarge 6 3 2 2 6 2" xfId="20391" xr:uid="{00000000-0005-0000-0000-0000A44F0000}"/>
    <cellStyle name="20% - uthevingsfarge 6 3 2 2 6 2 2" xfId="20392" xr:uid="{00000000-0005-0000-0000-0000A54F0000}"/>
    <cellStyle name="20% - uthevingsfarge 6 3 2 2 6 3" xfId="20393" xr:uid="{00000000-0005-0000-0000-0000A64F0000}"/>
    <cellStyle name="20% - uthevingsfarge 6 3 2 2 7" xfId="20394" xr:uid="{00000000-0005-0000-0000-0000A74F0000}"/>
    <cellStyle name="20% - uthevingsfarge 6 3 2 2 7 2" xfId="20395" xr:uid="{00000000-0005-0000-0000-0000A84F0000}"/>
    <cellStyle name="20% - uthevingsfarge 6 3 2 2 8" xfId="20396" xr:uid="{00000000-0005-0000-0000-0000A94F0000}"/>
    <cellStyle name="20% - uthevingsfarge 6 3 2 2 9" xfId="20397" xr:uid="{00000000-0005-0000-0000-0000AA4F0000}"/>
    <cellStyle name="20% - uthevingsfarge 6 3 2 2_3. Chng in credit spreads" xfId="20398" xr:uid="{00000000-0005-0000-0000-0000AB4F0000}"/>
    <cellStyle name="20% - uthevingsfarge 6 3 2 3" xfId="20399" xr:uid="{00000000-0005-0000-0000-0000AC4F0000}"/>
    <cellStyle name="20% - uthevingsfarge 6 3 2 3 2" xfId="20400" xr:uid="{00000000-0005-0000-0000-0000AD4F0000}"/>
    <cellStyle name="20% - uthevingsfarge 6 3 2 3 2 2" xfId="20401" xr:uid="{00000000-0005-0000-0000-0000AE4F0000}"/>
    <cellStyle name="20% - uthevingsfarge 6 3 2 3 2 2 2" xfId="20402" xr:uid="{00000000-0005-0000-0000-0000AF4F0000}"/>
    <cellStyle name="20% - uthevingsfarge 6 3 2 3 2 2 2 2" xfId="20403" xr:uid="{00000000-0005-0000-0000-0000B04F0000}"/>
    <cellStyle name="20% - uthevingsfarge 6 3 2 3 2 2 2 2 2" xfId="20404" xr:uid="{00000000-0005-0000-0000-0000B14F0000}"/>
    <cellStyle name="20% - uthevingsfarge 6 3 2 3 2 2 2 3" xfId="20405" xr:uid="{00000000-0005-0000-0000-0000B24F0000}"/>
    <cellStyle name="20% - uthevingsfarge 6 3 2 3 2 2 3" xfId="20406" xr:uid="{00000000-0005-0000-0000-0000B34F0000}"/>
    <cellStyle name="20% - uthevingsfarge 6 3 2 3 2 2 3 2" xfId="20407" xr:uid="{00000000-0005-0000-0000-0000B44F0000}"/>
    <cellStyle name="20% - uthevingsfarge 6 3 2 3 2 2 4" xfId="20408" xr:uid="{00000000-0005-0000-0000-0000B54F0000}"/>
    <cellStyle name="20% - uthevingsfarge 6 3 2 3 2 3" xfId="20409" xr:uid="{00000000-0005-0000-0000-0000B64F0000}"/>
    <cellStyle name="20% - uthevingsfarge 6 3 2 3 2 3 2" xfId="20410" xr:uid="{00000000-0005-0000-0000-0000B74F0000}"/>
    <cellStyle name="20% - uthevingsfarge 6 3 2 3 2 3 2 2" xfId="20411" xr:uid="{00000000-0005-0000-0000-0000B84F0000}"/>
    <cellStyle name="20% - uthevingsfarge 6 3 2 3 2 3 3" xfId="20412" xr:uid="{00000000-0005-0000-0000-0000B94F0000}"/>
    <cellStyle name="20% - uthevingsfarge 6 3 2 3 2 4" xfId="20413" xr:uid="{00000000-0005-0000-0000-0000BA4F0000}"/>
    <cellStyle name="20% - uthevingsfarge 6 3 2 3 2 4 2" xfId="20414" xr:uid="{00000000-0005-0000-0000-0000BB4F0000}"/>
    <cellStyle name="20% - uthevingsfarge 6 3 2 3 2 5" xfId="20415" xr:uid="{00000000-0005-0000-0000-0000BC4F0000}"/>
    <cellStyle name="20% - uthevingsfarge 6 3 2 3 2_Innskuddsdekning" xfId="20416" xr:uid="{00000000-0005-0000-0000-0000BD4F0000}"/>
    <cellStyle name="20% - uthevingsfarge 6 3 2 3 3" xfId="20417" xr:uid="{00000000-0005-0000-0000-0000BE4F0000}"/>
    <cellStyle name="20% - uthevingsfarge 6 3 2 3 3 2" xfId="20418" xr:uid="{00000000-0005-0000-0000-0000BF4F0000}"/>
    <cellStyle name="20% - uthevingsfarge 6 3 2 3 3 2 2" xfId="20419" xr:uid="{00000000-0005-0000-0000-0000C04F0000}"/>
    <cellStyle name="20% - uthevingsfarge 6 3 2 3 3 2 2 2" xfId="20420" xr:uid="{00000000-0005-0000-0000-0000C14F0000}"/>
    <cellStyle name="20% - uthevingsfarge 6 3 2 3 3 2 3" xfId="20421" xr:uid="{00000000-0005-0000-0000-0000C24F0000}"/>
    <cellStyle name="20% - uthevingsfarge 6 3 2 3 3 3" xfId="20422" xr:uid="{00000000-0005-0000-0000-0000C34F0000}"/>
    <cellStyle name="20% - uthevingsfarge 6 3 2 3 3 3 2" xfId="20423" xr:uid="{00000000-0005-0000-0000-0000C44F0000}"/>
    <cellStyle name="20% - uthevingsfarge 6 3 2 3 3 4" xfId="20424" xr:uid="{00000000-0005-0000-0000-0000C54F0000}"/>
    <cellStyle name="20% - uthevingsfarge 6 3 2 3 4" xfId="20425" xr:uid="{00000000-0005-0000-0000-0000C64F0000}"/>
    <cellStyle name="20% - uthevingsfarge 6 3 2 3 4 2" xfId="20426" xr:uid="{00000000-0005-0000-0000-0000C74F0000}"/>
    <cellStyle name="20% - uthevingsfarge 6 3 2 3 4 2 2" xfId="20427" xr:uid="{00000000-0005-0000-0000-0000C84F0000}"/>
    <cellStyle name="20% - uthevingsfarge 6 3 2 3 4 3" xfId="20428" xr:uid="{00000000-0005-0000-0000-0000C94F0000}"/>
    <cellStyle name="20% - uthevingsfarge 6 3 2 3 5" xfId="20429" xr:uid="{00000000-0005-0000-0000-0000CA4F0000}"/>
    <cellStyle name="20% - uthevingsfarge 6 3 2 3 5 2" xfId="20430" xr:uid="{00000000-0005-0000-0000-0000CB4F0000}"/>
    <cellStyle name="20% - uthevingsfarge 6 3 2 3 6" xfId="20431" xr:uid="{00000000-0005-0000-0000-0000CC4F0000}"/>
    <cellStyle name="20% - uthevingsfarge 6 3 2 3_3. Chng in credit spreads" xfId="20432" xr:uid="{00000000-0005-0000-0000-0000CD4F0000}"/>
    <cellStyle name="20% - uthevingsfarge 6 3 2 4" xfId="20433" xr:uid="{00000000-0005-0000-0000-0000CE4F0000}"/>
    <cellStyle name="20% - uthevingsfarge 6 3 2 4 2" xfId="20434" xr:uid="{00000000-0005-0000-0000-0000CF4F0000}"/>
    <cellStyle name="20% - uthevingsfarge 6 3 2 4 2 2" xfId="20435" xr:uid="{00000000-0005-0000-0000-0000D04F0000}"/>
    <cellStyle name="20% - uthevingsfarge 6 3 2 4 2 2 2" xfId="20436" xr:uid="{00000000-0005-0000-0000-0000D14F0000}"/>
    <cellStyle name="20% - uthevingsfarge 6 3 2 4 2 2 2 2" xfId="20437" xr:uid="{00000000-0005-0000-0000-0000D24F0000}"/>
    <cellStyle name="20% - uthevingsfarge 6 3 2 4 2 2 2 2 2" xfId="20438" xr:uid="{00000000-0005-0000-0000-0000D34F0000}"/>
    <cellStyle name="20% - uthevingsfarge 6 3 2 4 2 2 2 3" xfId="20439" xr:uid="{00000000-0005-0000-0000-0000D44F0000}"/>
    <cellStyle name="20% - uthevingsfarge 6 3 2 4 2 2 3" xfId="20440" xr:uid="{00000000-0005-0000-0000-0000D54F0000}"/>
    <cellStyle name="20% - uthevingsfarge 6 3 2 4 2 2 3 2" xfId="20441" xr:uid="{00000000-0005-0000-0000-0000D64F0000}"/>
    <cellStyle name="20% - uthevingsfarge 6 3 2 4 2 2 4" xfId="20442" xr:uid="{00000000-0005-0000-0000-0000D74F0000}"/>
    <cellStyle name="20% - uthevingsfarge 6 3 2 4 2 3" xfId="20443" xr:uid="{00000000-0005-0000-0000-0000D84F0000}"/>
    <cellStyle name="20% - uthevingsfarge 6 3 2 4 2 3 2" xfId="20444" xr:uid="{00000000-0005-0000-0000-0000D94F0000}"/>
    <cellStyle name="20% - uthevingsfarge 6 3 2 4 2 3 2 2" xfId="20445" xr:uid="{00000000-0005-0000-0000-0000DA4F0000}"/>
    <cellStyle name="20% - uthevingsfarge 6 3 2 4 2 3 3" xfId="20446" xr:uid="{00000000-0005-0000-0000-0000DB4F0000}"/>
    <cellStyle name="20% - uthevingsfarge 6 3 2 4 2 4" xfId="20447" xr:uid="{00000000-0005-0000-0000-0000DC4F0000}"/>
    <cellStyle name="20% - uthevingsfarge 6 3 2 4 2 4 2" xfId="20448" xr:uid="{00000000-0005-0000-0000-0000DD4F0000}"/>
    <cellStyle name="20% - uthevingsfarge 6 3 2 4 2 5" xfId="20449" xr:uid="{00000000-0005-0000-0000-0000DE4F0000}"/>
    <cellStyle name="20% - uthevingsfarge 6 3 2 4 2_Innskuddsdekning" xfId="20450" xr:uid="{00000000-0005-0000-0000-0000DF4F0000}"/>
    <cellStyle name="20% - uthevingsfarge 6 3 2 4 3" xfId="20451" xr:uid="{00000000-0005-0000-0000-0000E04F0000}"/>
    <cellStyle name="20% - uthevingsfarge 6 3 2 4 3 2" xfId="20452" xr:uid="{00000000-0005-0000-0000-0000E14F0000}"/>
    <cellStyle name="20% - uthevingsfarge 6 3 2 4 3 2 2" xfId="20453" xr:uid="{00000000-0005-0000-0000-0000E24F0000}"/>
    <cellStyle name="20% - uthevingsfarge 6 3 2 4 3 2 2 2" xfId="20454" xr:uid="{00000000-0005-0000-0000-0000E34F0000}"/>
    <cellStyle name="20% - uthevingsfarge 6 3 2 4 3 2 3" xfId="20455" xr:uid="{00000000-0005-0000-0000-0000E44F0000}"/>
    <cellStyle name="20% - uthevingsfarge 6 3 2 4 3 3" xfId="20456" xr:uid="{00000000-0005-0000-0000-0000E54F0000}"/>
    <cellStyle name="20% - uthevingsfarge 6 3 2 4 3 3 2" xfId="20457" xr:uid="{00000000-0005-0000-0000-0000E64F0000}"/>
    <cellStyle name="20% - uthevingsfarge 6 3 2 4 3 4" xfId="20458" xr:uid="{00000000-0005-0000-0000-0000E74F0000}"/>
    <cellStyle name="20% - uthevingsfarge 6 3 2 4 4" xfId="20459" xr:uid="{00000000-0005-0000-0000-0000E84F0000}"/>
    <cellStyle name="20% - uthevingsfarge 6 3 2 4 4 2" xfId="20460" xr:uid="{00000000-0005-0000-0000-0000E94F0000}"/>
    <cellStyle name="20% - uthevingsfarge 6 3 2 4 4 2 2" xfId="20461" xr:uid="{00000000-0005-0000-0000-0000EA4F0000}"/>
    <cellStyle name="20% - uthevingsfarge 6 3 2 4 4 3" xfId="20462" xr:uid="{00000000-0005-0000-0000-0000EB4F0000}"/>
    <cellStyle name="20% - uthevingsfarge 6 3 2 4 5" xfId="20463" xr:uid="{00000000-0005-0000-0000-0000EC4F0000}"/>
    <cellStyle name="20% - uthevingsfarge 6 3 2 4 5 2" xfId="20464" xr:uid="{00000000-0005-0000-0000-0000ED4F0000}"/>
    <cellStyle name="20% - uthevingsfarge 6 3 2 4 6" xfId="20465" xr:uid="{00000000-0005-0000-0000-0000EE4F0000}"/>
    <cellStyle name="20% - uthevingsfarge 6 3 2 4_3. Chng in credit spreads" xfId="20466" xr:uid="{00000000-0005-0000-0000-0000EF4F0000}"/>
    <cellStyle name="20% - uthevingsfarge 6 3 2 5" xfId="20467" xr:uid="{00000000-0005-0000-0000-0000F04F0000}"/>
    <cellStyle name="20% - uthevingsfarge 6 3 2 5 2" xfId="20468" xr:uid="{00000000-0005-0000-0000-0000F14F0000}"/>
    <cellStyle name="20% - uthevingsfarge 6 3 2 5 2 2" xfId="20469" xr:uid="{00000000-0005-0000-0000-0000F24F0000}"/>
    <cellStyle name="20% - uthevingsfarge 6 3 2 5 2 2 2" xfId="20470" xr:uid="{00000000-0005-0000-0000-0000F34F0000}"/>
    <cellStyle name="20% - uthevingsfarge 6 3 2 5 2 2 2 2" xfId="20471" xr:uid="{00000000-0005-0000-0000-0000F44F0000}"/>
    <cellStyle name="20% - uthevingsfarge 6 3 2 5 2 2 3" xfId="20472" xr:uid="{00000000-0005-0000-0000-0000F54F0000}"/>
    <cellStyle name="20% - uthevingsfarge 6 3 2 5 2 3" xfId="20473" xr:uid="{00000000-0005-0000-0000-0000F64F0000}"/>
    <cellStyle name="20% - uthevingsfarge 6 3 2 5 2 3 2" xfId="20474" xr:uid="{00000000-0005-0000-0000-0000F74F0000}"/>
    <cellStyle name="20% - uthevingsfarge 6 3 2 5 2 4" xfId="20475" xr:uid="{00000000-0005-0000-0000-0000F84F0000}"/>
    <cellStyle name="20% - uthevingsfarge 6 3 2 5 3" xfId="20476" xr:uid="{00000000-0005-0000-0000-0000F94F0000}"/>
    <cellStyle name="20% - uthevingsfarge 6 3 2 5 3 2" xfId="20477" xr:uid="{00000000-0005-0000-0000-0000FA4F0000}"/>
    <cellStyle name="20% - uthevingsfarge 6 3 2 5 3 2 2" xfId="20478" xr:uid="{00000000-0005-0000-0000-0000FB4F0000}"/>
    <cellStyle name="20% - uthevingsfarge 6 3 2 5 3 3" xfId="20479" xr:uid="{00000000-0005-0000-0000-0000FC4F0000}"/>
    <cellStyle name="20% - uthevingsfarge 6 3 2 5 4" xfId="20480" xr:uid="{00000000-0005-0000-0000-0000FD4F0000}"/>
    <cellStyle name="20% - uthevingsfarge 6 3 2 5 4 2" xfId="20481" xr:uid="{00000000-0005-0000-0000-0000FE4F0000}"/>
    <cellStyle name="20% - uthevingsfarge 6 3 2 5 5" xfId="20482" xr:uid="{00000000-0005-0000-0000-0000FF4F0000}"/>
    <cellStyle name="20% - uthevingsfarge 6 3 2 5_Innskuddsdekning" xfId="20483" xr:uid="{00000000-0005-0000-0000-000000500000}"/>
    <cellStyle name="20% - uthevingsfarge 6 3 2 6" xfId="20484" xr:uid="{00000000-0005-0000-0000-000001500000}"/>
    <cellStyle name="20% - uthevingsfarge 6 3 2 6 2" xfId="20485" xr:uid="{00000000-0005-0000-0000-000002500000}"/>
    <cellStyle name="20% - uthevingsfarge 6 3 2 6 2 2" xfId="20486" xr:uid="{00000000-0005-0000-0000-000003500000}"/>
    <cellStyle name="20% - uthevingsfarge 6 3 2 6 2 2 2" xfId="20487" xr:uid="{00000000-0005-0000-0000-000004500000}"/>
    <cellStyle name="20% - uthevingsfarge 6 3 2 6 2 3" xfId="20488" xr:uid="{00000000-0005-0000-0000-000005500000}"/>
    <cellStyle name="20% - uthevingsfarge 6 3 2 6 3" xfId="20489" xr:uid="{00000000-0005-0000-0000-000006500000}"/>
    <cellStyle name="20% - uthevingsfarge 6 3 2 6 3 2" xfId="20490" xr:uid="{00000000-0005-0000-0000-000007500000}"/>
    <cellStyle name="20% - uthevingsfarge 6 3 2 6 4" xfId="20491" xr:uid="{00000000-0005-0000-0000-000008500000}"/>
    <cellStyle name="20% - uthevingsfarge 6 3 2 7" xfId="20492" xr:uid="{00000000-0005-0000-0000-000009500000}"/>
    <cellStyle name="20% - uthevingsfarge 6 3 2 7 2" xfId="20493" xr:uid="{00000000-0005-0000-0000-00000A500000}"/>
    <cellStyle name="20% - uthevingsfarge 6 3 2 7 2 2" xfId="20494" xr:uid="{00000000-0005-0000-0000-00000B500000}"/>
    <cellStyle name="20% - uthevingsfarge 6 3 2 7 3" xfId="20495" xr:uid="{00000000-0005-0000-0000-00000C500000}"/>
    <cellStyle name="20% - uthevingsfarge 6 3 2 8" xfId="20496" xr:uid="{00000000-0005-0000-0000-00000D500000}"/>
    <cellStyle name="20% - uthevingsfarge 6 3 2 8 2" xfId="20497" xr:uid="{00000000-0005-0000-0000-00000E500000}"/>
    <cellStyle name="20% - uthevingsfarge 6 3 2 9" xfId="20498" xr:uid="{00000000-0005-0000-0000-00000F500000}"/>
    <cellStyle name="20% - uthevingsfarge 6 3 2_3. Chng in credit spreads" xfId="20499" xr:uid="{00000000-0005-0000-0000-000010500000}"/>
    <cellStyle name="20% - uthevingsfarge 6 3 3" xfId="20500" xr:uid="{00000000-0005-0000-0000-000011500000}"/>
    <cellStyle name="20% - uthevingsfarge 6 3 3 10" xfId="20501" xr:uid="{00000000-0005-0000-0000-000012500000}"/>
    <cellStyle name="20% - uthevingsfarge 6 3 3 11" xfId="20502" xr:uid="{00000000-0005-0000-0000-000013500000}"/>
    <cellStyle name="20% - uthevingsfarge 6 3 3 2" xfId="20503" xr:uid="{00000000-0005-0000-0000-000014500000}"/>
    <cellStyle name="20% - uthevingsfarge 6 3 3 2 2" xfId="20504" xr:uid="{00000000-0005-0000-0000-000015500000}"/>
    <cellStyle name="20% - uthevingsfarge 6 3 3 2 2 2" xfId="20505" xr:uid="{00000000-0005-0000-0000-000016500000}"/>
    <cellStyle name="20% - uthevingsfarge 6 3 3 2 2 2 2" xfId="20506" xr:uid="{00000000-0005-0000-0000-000017500000}"/>
    <cellStyle name="20% - uthevingsfarge 6 3 3 2 2 2 2 2" xfId="20507" xr:uid="{00000000-0005-0000-0000-000018500000}"/>
    <cellStyle name="20% - uthevingsfarge 6 3 3 2 2 2 2 2 2" xfId="20508" xr:uid="{00000000-0005-0000-0000-000019500000}"/>
    <cellStyle name="20% - uthevingsfarge 6 3 3 2 2 2 2 2 2 2" xfId="20509" xr:uid="{00000000-0005-0000-0000-00001A500000}"/>
    <cellStyle name="20% - uthevingsfarge 6 3 3 2 2 2 2 2 3" xfId="20510" xr:uid="{00000000-0005-0000-0000-00001B500000}"/>
    <cellStyle name="20% - uthevingsfarge 6 3 3 2 2 2 2 3" xfId="20511" xr:uid="{00000000-0005-0000-0000-00001C500000}"/>
    <cellStyle name="20% - uthevingsfarge 6 3 3 2 2 2 2 3 2" xfId="20512" xr:uid="{00000000-0005-0000-0000-00001D500000}"/>
    <cellStyle name="20% - uthevingsfarge 6 3 3 2 2 2 2 4" xfId="20513" xr:uid="{00000000-0005-0000-0000-00001E500000}"/>
    <cellStyle name="20% - uthevingsfarge 6 3 3 2 2 2 3" xfId="20514" xr:uid="{00000000-0005-0000-0000-00001F500000}"/>
    <cellStyle name="20% - uthevingsfarge 6 3 3 2 2 2 3 2" xfId="20515" xr:uid="{00000000-0005-0000-0000-000020500000}"/>
    <cellStyle name="20% - uthevingsfarge 6 3 3 2 2 2 3 2 2" xfId="20516" xr:uid="{00000000-0005-0000-0000-000021500000}"/>
    <cellStyle name="20% - uthevingsfarge 6 3 3 2 2 2 3 3" xfId="20517" xr:uid="{00000000-0005-0000-0000-000022500000}"/>
    <cellStyle name="20% - uthevingsfarge 6 3 3 2 2 2 4" xfId="20518" xr:uid="{00000000-0005-0000-0000-000023500000}"/>
    <cellStyle name="20% - uthevingsfarge 6 3 3 2 2 2 4 2" xfId="20519" xr:uid="{00000000-0005-0000-0000-000024500000}"/>
    <cellStyle name="20% - uthevingsfarge 6 3 3 2 2 2 5" xfId="20520" xr:uid="{00000000-0005-0000-0000-000025500000}"/>
    <cellStyle name="20% - uthevingsfarge 6 3 3 2 2 2_Innskuddsdekning" xfId="20521" xr:uid="{00000000-0005-0000-0000-000026500000}"/>
    <cellStyle name="20% - uthevingsfarge 6 3 3 2 2 3" xfId="20522" xr:uid="{00000000-0005-0000-0000-000027500000}"/>
    <cellStyle name="20% - uthevingsfarge 6 3 3 2 2 3 2" xfId="20523" xr:uid="{00000000-0005-0000-0000-000028500000}"/>
    <cellStyle name="20% - uthevingsfarge 6 3 3 2 2 3 2 2" xfId="20524" xr:uid="{00000000-0005-0000-0000-000029500000}"/>
    <cellStyle name="20% - uthevingsfarge 6 3 3 2 2 3 2 2 2" xfId="20525" xr:uid="{00000000-0005-0000-0000-00002A500000}"/>
    <cellStyle name="20% - uthevingsfarge 6 3 3 2 2 3 2 3" xfId="20526" xr:uid="{00000000-0005-0000-0000-00002B500000}"/>
    <cellStyle name="20% - uthevingsfarge 6 3 3 2 2 3 3" xfId="20527" xr:uid="{00000000-0005-0000-0000-00002C500000}"/>
    <cellStyle name="20% - uthevingsfarge 6 3 3 2 2 3 3 2" xfId="20528" xr:uid="{00000000-0005-0000-0000-00002D500000}"/>
    <cellStyle name="20% - uthevingsfarge 6 3 3 2 2 3 4" xfId="20529" xr:uid="{00000000-0005-0000-0000-00002E500000}"/>
    <cellStyle name="20% - uthevingsfarge 6 3 3 2 2 4" xfId="20530" xr:uid="{00000000-0005-0000-0000-00002F500000}"/>
    <cellStyle name="20% - uthevingsfarge 6 3 3 2 2 4 2" xfId="20531" xr:uid="{00000000-0005-0000-0000-000030500000}"/>
    <cellStyle name="20% - uthevingsfarge 6 3 3 2 2 4 2 2" xfId="20532" xr:uid="{00000000-0005-0000-0000-000031500000}"/>
    <cellStyle name="20% - uthevingsfarge 6 3 3 2 2 4 3" xfId="20533" xr:uid="{00000000-0005-0000-0000-000032500000}"/>
    <cellStyle name="20% - uthevingsfarge 6 3 3 2 2 5" xfId="20534" xr:uid="{00000000-0005-0000-0000-000033500000}"/>
    <cellStyle name="20% - uthevingsfarge 6 3 3 2 2 5 2" xfId="20535" xr:uid="{00000000-0005-0000-0000-000034500000}"/>
    <cellStyle name="20% - uthevingsfarge 6 3 3 2 2 6" xfId="20536" xr:uid="{00000000-0005-0000-0000-000035500000}"/>
    <cellStyle name="20% - uthevingsfarge 6 3 3 2 2_3. Chng in credit spreads" xfId="20537" xr:uid="{00000000-0005-0000-0000-000036500000}"/>
    <cellStyle name="20% - uthevingsfarge 6 3 3 2 3" xfId="20538" xr:uid="{00000000-0005-0000-0000-000037500000}"/>
    <cellStyle name="20% - uthevingsfarge 6 3 3 2 3 2" xfId="20539" xr:uid="{00000000-0005-0000-0000-000038500000}"/>
    <cellStyle name="20% - uthevingsfarge 6 3 3 2 3 2 2" xfId="20540" xr:uid="{00000000-0005-0000-0000-000039500000}"/>
    <cellStyle name="20% - uthevingsfarge 6 3 3 2 3 2 2 2" xfId="20541" xr:uid="{00000000-0005-0000-0000-00003A500000}"/>
    <cellStyle name="20% - uthevingsfarge 6 3 3 2 3 2 2 2 2" xfId="20542" xr:uid="{00000000-0005-0000-0000-00003B500000}"/>
    <cellStyle name="20% - uthevingsfarge 6 3 3 2 3 2 2 2 2 2" xfId="20543" xr:uid="{00000000-0005-0000-0000-00003C500000}"/>
    <cellStyle name="20% - uthevingsfarge 6 3 3 2 3 2 2 2 3" xfId="20544" xr:uid="{00000000-0005-0000-0000-00003D500000}"/>
    <cellStyle name="20% - uthevingsfarge 6 3 3 2 3 2 2 3" xfId="20545" xr:uid="{00000000-0005-0000-0000-00003E500000}"/>
    <cellStyle name="20% - uthevingsfarge 6 3 3 2 3 2 2 3 2" xfId="20546" xr:uid="{00000000-0005-0000-0000-00003F500000}"/>
    <cellStyle name="20% - uthevingsfarge 6 3 3 2 3 2 2 4" xfId="20547" xr:uid="{00000000-0005-0000-0000-000040500000}"/>
    <cellStyle name="20% - uthevingsfarge 6 3 3 2 3 2 3" xfId="20548" xr:uid="{00000000-0005-0000-0000-000041500000}"/>
    <cellStyle name="20% - uthevingsfarge 6 3 3 2 3 2 3 2" xfId="20549" xr:uid="{00000000-0005-0000-0000-000042500000}"/>
    <cellStyle name="20% - uthevingsfarge 6 3 3 2 3 2 3 2 2" xfId="20550" xr:uid="{00000000-0005-0000-0000-000043500000}"/>
    <cellStyle name="20% - uthevingsfarge 6 3 3 2 3 2 3 3" xfId="20551" xr:uid="{00000000-0005-0000-0000-000044500000}"/>
    <cellStyle name="20% - uthevingsfarge 6 3 3 2 3 2 4" xfId="20552" xr:uid="{00000000-0005-0000-0000-000045500000}"/>
    <cellStyle name="20% - uthevingsfarge 6 3 3 2 3 2 4 2" xfId="20553" xr:uid="{00000000-0005-0000-0000-000046500000}"/>
    <cellStyle name="20% - uthevingsfarge 6 3 3 2 3 2 5" xfId="20554" xr:uid="{00000000-0005-0000-0000-000047500000}"/>
    <cellStyle name="20% - uthevingsfarge 6 3 3 2 3 2_Innskuddsdekning" xfId="20555" xr:uid="{00000000-0005-0000-0000-000048500000}"/>
    <cellStyle name="20% - uthevingsfarge 6 3 3 2 3 3" xfId="20556" xr:uid="{00000000-0005-0000-0000-000049500000}"/>
    <cellStyle name="20% - uthevingsfarge 6 3 3 2 3 3 2" xfId="20557" xr:uid="{00000000-0005-0000-0000-00004A500000}"/>
    <cellStyle name="20% - uthevingsfarge 6 3 3 2 3 3 2 2" xfId="20558" xr:uid="{00000000-0005-0000-0000-00004B500000}"/>
    <cellStyle name="20% - uthevingsfarge 6 3 3 2 3 3 2 2 2" xfId="20559" xr:uid="{00000000-0005-0000-0000-00004C500000}"/>
    <cellStyle name="20% - uthevingsfarge 6 3 3 2 3 3 2 3" xfId="20560" xr:uid="{00000000-0005-0000-0000-00004D500000}"/>
    <cellStyle name="20% - uthevingsfarge 6 3 3 2 3 3 3" xfId="20561" xr:uid="{00000000-0005-0000-0000-00004E500000}"/>
    <cellStyle name="20% - uthevingsfarge 6 3 3 2 3 3 3 2" xfId="20562" xr:uid="{00000000-0005-0000-0000-00004F500000}"/>
    <cellStyle name="20% - uthevingsfarge 6 3 3 2 3 3 4" xfId="20563" xr:uid="{00000000-0005-0000-0000-000050500000}"/>
    <cellStyle name="20% - uthevingsfarge 6 3 3 2 3 4" xfId="20564" xr:uid="{00000000-0005-0000-0000-000051500000}"/>
    <cellStyle name="20% - uthevingsfarge 6 3 3 2 3 4 2" xfId="20565" xr:uid="{00000000-0005-0000-0000-000052500000}"/>
    <cellStyle name="20% - uthevingsfarge 6 3 3 2 3 4 2 2" xfId="20566" xr:uid="{00000000-0005-0000-0000-000053500000}"/>
    <cellStyle name="20% - uthevingsfarge 6 3 3 2 3 4 3" xfId="20567" xr:uid="{00000000-0005-0000-0000-000054500000}"/>
    <cellStyle name="20% - uthevingsfarge 6 3 3 2 3 5" xfId="20568" xr:uid="{00000000-0005-0000-0000-000055500000}"/>
    <cellStyle name="20% - uthevingsfarge 6 3 3 2 3 5 2" xfId="20569" xr:uid="{00000000-0005-0000-0000-000056500000}"/>
    <cellStyle name="20% - uthevingsfarge 6 3 3 2 3 6" xfId="20570" xr:uid="{00000000-0005-0000-0000-000057500000}"/>
    <cellStyle name="20% - uthevingsfarge 6 3 3 2 3_3. Chng in credit spreads" xfId="20571" xr:uid="{00000000-0005-0000-0000-000058500000}"/>
    <cellStyle name="20% - uthevingsfarge 6 3 3 2 4" xfId="20572" xr:uid="{00000000-0005-0000-0000-000059500000}"/>
    <cellStyle name="20% - uthevingsfarge 6 3 3 2 4 2" xfId="20573" xr:uid="{00000000-0005-0000-0000-00005A500000}"/>
    <cellStyle name="20% - uthevingsfarge 6 3 3 2 4 2 2" xfId="20574" xr:uid="{00000000-0005-0000-0000-00005B500000}"/>
    <cellStyle name="20% - uthevingsfarge 6 3 3 2 4 2 2 2" xfId="20575" xr:uid="{00000000-0005-0000-0000-00005C500000}"/>
    <cellStyle name="20% - uthevingsfarge 6 3 3 2 4 2 2 2 2" xfId="20576" xr:uid="{00000000-0005-0000-0000-00005D500000}"/>
    <cellStyle name="20% - uthevingsfarge 6 3 3 2 4 2 2 3" xfId="20577" xr:uid="{00000000-0005-0000-0000-00005E500000}"/>
    <cellStyle name="20% - uthevingsfarge 6 3 3 2 4 2 3" xfId="20578" xr:uid="{00000000-0005-0000-0000-00005F500000}"/>
    <cellStyle name="20% - uthevingsfarge 6 3 3 2 4 2 3 2" xfId="20579" xr:uid="{00000000-0005-0000-0000-000060500000}"/>
    <cellStyle name="20% - uthevingsfarge 6 3 3 2 4 2 4" xfId="20580" xr:uid="{00000000-0005-0000-0000-000061500000}"/>
    <cellStyle name="20% - uthevingsfarge 6 3 3 2 4 3" xfId="20581" xr:uid="{00000000-0005-0000-0000-000062500000}"/>
    <cellStyle name="20% - uthevingsfarge 6 3 3 2 4 3 2" xfId="20582" xr:uid="{00000000-0005-0000-0000-000063500000}"/>
    <cellStyle name="20% - uthevingsfarge 6 3 3 2 4 3 2 2" xfId="20583" xr:uid="{00000000-0005-0000-0000-000064500000}"/>
    <cellStyle name="20% - uthevingsfarge 6 3 3 2 4 3 3" xfId="20584" xr:uid="{00000000-0005-0000-0000-000065500000}"/>
    <cellStyle name="20% - uthevingsfarge 6 3 3 2 4 4" xfId="20585" xr:uid="{00000000-0005-0000-0000-000066500000}"/>
    <cellStyle name="20% - uthevingsfarge 6 3 3 2 4 4 2" xfId="20586" xr:uid="{00000000-0005-0000-0000-000067500000}"/>
    <cellStyle name="20% - uthevingsfarge 6 3 3 2 4 5" xfId="20587" xr:uid="{00000000-0005-0000-0000-000068500000}"/>
    <cellStyle name="20% - uthevingsfarge 6 3 3 2 4_Innskuddsdekning" xfId="20588" xr:uid="{00000000-0005-0000-0000-000069500000}"/>
    <cellStyle name="20% - uthevingsfarge 6 3 3 2 5" xfId="20589" xr:uid="{00000000-0005-0000-0000-00006A500000}"/>
    <cellStyle name="20% - uthevingsfarge 6 3 3 2 5 2" xfId="20590" xr:uid="{00000000-0005-0000-0000-00006B500000}"/>
    <cellStyle name="20% - uthevingsfarge 6 3 3 2 5 2 2" xfId="20591" xr:uid="{00000000-0005-0000-0000-00006C500000}"/>
    <cellStyle name="20% - uthevingsfarge 6 3 3 2 5 2 2 2" xfId="20592" xr:uid="{00000000-0005-0000-0000-00006D500000}"/>
    <cellStyle name="20% - uthevingsfarge 6 3 3 2 5 2 3" xfId="20593" xr:uid="{00000000-0005-0000-0000-00006E500000}"/>
    <cellStyle name="20% - uthevingsfarge 6 3 3 2 5 3" xfId="20594" xr:uid="{00000000-0005-0000-0000-00006F500000}"/>
    <cellStyle name="20% - uthevingsfarge 6 3 3 2 5 3 2" xfId="20595" xr:uid="{00000000-0005-0000-0000-000070500000}"/>
    <cellStyle name="20% - uthevingsfarge 6 3 3 2 5 4" xfId="20596" xr:uid="{00000000-0005-0000-0000-000071500000}"/>
    <cellStyle name="20% - uthevingsfarge 6 3 3 2 6" xfId="20597" xr:uid="{00000000-0005-0000-0000-000072500000}"/>
    <cellStyle name="20% - uthevingsfarge 6 3 3 2 6 2" xfId="20598" xr:uid="{00000000-0005-0000-0000-000073500000}"/>
    <cellStyle name="20% - uthevingsfarge 6 3 3 2 6 2 2" xfId="20599" xr:uid="{00000000-0005-0000-0000-000074500000}"/>
    <cellStyle name="20% - uthevingsfarge 6 3 3 2 6 3" xfId="20600" xr:uid="{00000000-0005-0000-0000-000075500000}"/>
    <cellStyle name="20% - uthevingsfarge 6 3 3 2 7" xfId="20601" xr:uid="{00000000-0005-0000-0000-000076500000}"/>
    <cellStyle name="20% - uthevingsfarge 6 3 3 2 7 2" xfId="20602" xr:uid="{00000000-0005-0000-0000-000077500000}"/>
    <cellStyle name="20% - uthevingsfarge 6 3 3 2 8" xfId="20603" xr:uid="{00000000-0005-0000-0000-000078500000}"/>
    <cellStyle name="20% - uthevingsfarge 6 3 3 2_3. Chng in credit spreads" xfId="20604" xr:uid="{00000000-0005-0000-0000-000079500000}"/>
    <cellStyle name="20% - uthevingsfarge 6 3 3 3" xfId="20605" xr:uid="{00000000-0005-0000-0000-00007A500000}"/>
    <cellStyle name="20% - uthevingsfarge 6 3 3 3 2" xfId="20606" xr:uid="{00000000-0005-0000-0000-00007B500000}"/>
    <cellStyle name="20% - uthevingsfarge 6 3 3 3 2 2" xfId="20607" xr:uid="{00000000-0005-0000-0000-00007C500000}"/>
    <cellStyle name="20% - uthevingsfarge 6 3 3 3 2 2 2" xfId="20608" xr:uid="{00000000-0005-0000-0000-00007D500000}"/>
    <cellStyle name="20% - uthevingsfarge 6 3 3 3 2 2 2 2" xfId="20609" xr:uid="{00000000-0005-0000-0000-00007E500000}"/>
    <cellStyle name="20% - uthevingsfarge 6 3 3 3 2 2 2 2 2" xfId="20610" xr:uid="{00000000-0005-0000-0000-00007F500000}"/>
    <cellStyle name="20% - uthevingsfarge 6 3 3 3 2 2 2 3" xfId="20611" xr:uid="{00000000-0005-0000-0000-000080500000}"/>
    <cellStyle name="20% - uthevingsfarge 6 3 3 3 2 2 3" xfId="20612" xr:uid="{00000000-0005-0000-0000-000081500000}"/>
    <cellStyle name="20% - uthevingsfarge 6 3 3 3 2 2 3 2" xfId="20613" xr:uid="{00000000-0005-0000-0000-000082500000}"/>
    <cellStyle name="20% - uthevingsfarge 6 3 3 3 2 2 4" xfId="20614" xr:uid="{00000000-0005-0000-0000-000083500000}"/>
    <cellStyle name="20% - uthevingsfarge 6 3 3 3 2 3" xfId="20615" xr:uid="{00000000-0005-0000-0000-000084500000}"/>
    <cellStyle name="20% - uthevingsfarge 6 3 3 3 2 3 2" xfId="20616" xr:uid="{00000000-0005-0000-0000-000085500000}"/>
    <cellStyle name="20% - uthevingsfarge 6 3 3 3 2 3 2 2" xfId="20617" xr:uid="{00000000-0005-0000-0000-000086500000}"/>
    <cellStyle name="20% - uthevingsfarge 6 3 3 3 2 3 3" xfId="20618" xr:uid="{00000000-0005-0000-0000-000087500000}"/>
    <cellStyle name="20% - uthevingsfarge 6 3 3 3 2 4" xfId="20619" xr:uid="{00000000-0005-0000-0000-000088500000}"/>
    <cellStyle name="20% - uthevingsfarge 6 3 3 3 2 4 2" xfId="20620" xr:uid="{00000000-0005-0000-0000-000089500000}"/>
    <cellStyle name="20% - uthevingsfarge 6 3 3 3 2 5" xfId="20621" xr:uid="{00000000-0005-0000-0000-00008A500000}"/>
    <cellStyle name="20% - uthevingsfarge 6 3 3 3 2_Innskuddsdekning" xfId="20622" xr:uid="{00000000-0005-0000-0000-00008B500000}"/>
    <cellStyle name="20% - uthevingsfarge 6 3 3 3 3" xfId="20623" xr:uid="{00000000-0005-0000-0000-00008C500000}"/>
    <cellStyle name="20% - uthevingsfarge 6 3 3 3 3 2" xfId="20624" xr:uid="{00000000-0005-0000-0000-00008D500000}"/>
    <cellStyle name="20% - uthevingsfarge 6 3 3 3 3 2 2" xfId="20625" xr:uid="{00000000-0005-0000-0000-00008E500000}"/>
    <cellStyle name="20% - uthevingsfarge 6 3 3 3 3 2 2 2" xfId="20626" xr:uid="{00000000-0005-0000-0000-00008F500000}"/>
    <cellStyle name="20% - uthevingsfarge 6 3 3 3 3 2 3" xfId="20627" xr:uid="{00000000-0005-0000-0000-000090500000}"/>
    <cellStyle name="20% - uthevingsfarge 6 3 3 3 3 3" xfId="20628" xr:uid="{00000000-0005-0000-0000-000091500000}"/>
    <cellStyle name="20% - uthevingsfarge 6 3 3 3 3 3 2" xfId="20629" xr:uid="{00000000-0005-0000-0000-000092500000}"/>
    <cellStyle name="20% - uthevingsfarge 6 3 3 3 3 4" xfId="20630" xr:uid="{00000000-0005-0000-0000-000093500000}"/>
    <cellStyle name="20% - uthevingsfarge 6 3 3 3 4" xfId="20631" xr:uid="{00000000-0005-0000-0000-000094500000}"/>
    <cellStyle name="20% - uthevingsfarge 6 3 3 3 4 2" xfId="20632" xr:uid="{00000000-0005-0000-0000-000095500000}"/>
    <cellStyle name="20% - uthevingsfarge 6 3 3 3 4 2 2" xfId="20633" xr:uid="{00000000-0005-0000-0000-000096500000}"/>
    <cellStyle name="20% - uthevingsfarge 6 3 3 3 4 3" xfId="20634" xr:uid="{00000000-0005-0000-0000-000097500000}"/>
    <cellStyle name="20% - uthevingsfarge 6 3 3 3 5" xfId="20635" xr:uid="{00000000-0005-0000-0000-000098500000}"/>
    <cellStyle name="20% - uthevingsfarge 6 3 3 3 5 2" xfId="20636" xr:uid="{00000000-0005-0000-0000-000099500000}"/>
    <cellStyle name="20% - uthevingsfarge 6 3 3 3 6" xfId="20637" xr:uid="{00000000-0005-0000-0000-00009A500000}"/>
    <cellStyle name="20% - uthevingsfarge 6 3 3 3_3. Chng in credit spreads" xfId="20638" xr:uid="{00000000-0005-0000-0000-00009B500000}"/>
    <cellStyle name="20% - uthevingsfarge 6 3 3 4" xfId="20639" xr:uid="{00000000-0005-0000-0000-00009C500000}"/>
    <cellStyle name="20% - uthevingsfarge 6 3 3 4 2" xfId="20640" xr:uid="{00000000-0005-0000-0000-00009D500000}"/>
    <cellStyle name="20% - uthevingsfarge 6 3 3 4 2 2" xfId="20641" xr:uid="{00000000-0005-0000-0000-00009E500000}"/>
    <cellStyle name="20% - uthevingsfarge 6 3 3 4 2 2 2" xfId="20642" xr:uid="{00000000-0005-0000-0000-00009F500000}"/>
    <cellStyle name="20% - uthevingsfarge 6 3 3 4 2 2 2 2" xfId="20643" xr:uid="{00000000-0005-0000-0000-0000A0500000}"/>
    <cellStyle name="20% - uthevingsfarge 6 3 3 4 2 2 2 2 2" xfId="20644" xr:uid="{00000000-0005-0000-0000-0000A1500000}"/>
    <cellStyle name="20% - uthevingsfarge 6 3 3 4 2 2 2 3" xfId="20645" xr:uid="{00000000-0005-0000-0000-0000A2500000}"/>
    <cellStyle name="20% - uthevingsfarge 6 3 3 4 2 2 3" xfId="20646" xr:uid="{00000000-0005-0000-0000-0000A3500000}"/>
    <cellStyle name="20% - uthevingsfarge 6 3 3 4 2 2 3 2" xfId="20647" xr:uid="{00000000-0005-0000-0000-0000A4500000}"/>
    <cellStyle name="20% - uthevingsfarge 6 3 3 4 2 2 4" xfId="20648" xr:uid="{00000000-0005-0000-0000-0000A5500000}"/>
    <cellStyle name="20% - uthevingsfarge 6 3 3 4 2 3" xfId="20649" xr:uid="{00000000-0005-0000-0000-0000A6500000}"/>
    <cellStyle name="20% - uthevingsfarge 6 3 3 4 2 3 2" xfId="20650" xr:uid="{00000000-0005-0000-0000-0000A7500000}"/>
    <cellStyle name="20% - uthevingsfarge 6 3 3 4 2 3 2 2" xfId="20651" xr:uid="{00000000-0005-0000-0000-0000A8500000}"/>
    <cellStyle name="20% - uthevingsfarge 6 3 3 4 2 3 3" xfId="20652" xr:uid="{00000000-0005-0000-0000-0000A9500000}"/>
    <cellStyle name="20% - uthevingsfarge 6 3 3 4 2 4" xfId="20653" xr:uid="{00000000-0005-0000-0000-0000AA500000}"/>
    <cellStyle name="20% - uthevingsfarge 6 3 3 4 2 4 2" xfId="20654" xr:uid="{00000000-0005-0000-0000-0000AB500000}"/>
    <cellStyle name="20% - uthevingsfarge 6 3 3 4 2 5" xfId="20655" xr:uid="{00000000-0005-0000-0000-0000AC500000}"/>
    <cellStyle name="20% - uthevingsfarge 6 3 3 4 2_Innskuddsdekning" xfId="20656" xr:uid="{00000000-0005-0000-0000-0000AD500000}"/>
    <cellStyle name="20% - uthevingsfarge 6 3 3 4 3" xfId="20657" xr:uid="{00000000-0005-0000-0000-0000AE500000}"/>
    <cellStyle name="20% - uthevingsfarge 6 3 3 4 3 2" xfId="20658" xr:uid="{00000000-0005-0000-0000-0000AF500000}"/>
    <cellStyle name="20% - uthevingsfarge 6 3 3 4 3 2 2" xfId="20659" xr:uid="{00000000-0005-0000-0000-0000B0500000}"/>
    <cellStyle name="20% - uthevingsfarge 6 3 3 4 3 2 2 2" xfId="20660" xr:uid="{00000000-0005-0000-0000-0000B1500000}"/>
    <cellStyle name="20% - uthevingsfarge 6 3 3 4 3 2 3" xfId="20661" xr:uid="{00000000-0005-0000-0000-0000B2500000}"/>
    <cellStyle name="20% - uthevingsfarge 6 3 3 4 3 3" xfId="20662" xr:uid="{00000000-0005-0000-0000-0000B3500000}"/>
    <cellStyle name="20% - uthevingsfarge 6 3 3 4 3 3 2" xfId="20663" xr:uid="{00000000-0005-0000-0000-0000B4500000}"/>
    <cellStyle name="20% - uthevingsfarge 6 3 3 4 3 4" xfId="20664" xr:uid="{00000000-0005-0000-0000-0000B5500000}"/>
    <cellStyle name="20% - uthevingsfarge 6 3 3 4 4" xfId="20665" xr:uid="{00000000-0005-0000-0000-0000B6500000}"/>
    <cellStyle name="20% - uthevingsfarge 6 3 3 4 4 2" xfId="20666" xr:uid="{00000000-0005-0000-0000-0000B7500000}"/>
    <cellStyle name="20% - uthevingsfarge 6 3 3 4 4 2 2" xfId="20667" xr:uid="{00000000-0005-0000-0000-0000B8500000}"/>
    <cellStyle name="20% - uthevingsfarge 6 3 3 4 4 3" xfId="20668" xr:uid="{00000000-0005-0000-0000-0000B9500000}"/>
    <cellStyle name="20% - uthevingsfarge 6 3 3 4 5" xfId="20669" xr:uid="{00000000-0005-0000-0000-0000BA500000}"/>
    <cellStyle name="20% - uthevingsfarge 6 3 3 4 5 2" xfId="20670" xr:uid="{00000000-0005-0000-0000-0000BB500000}"/>
    <cellStyle name="20% - uthevingsfarge 6 3 3 4 6" xfId="20671" xr:uid="{00000000-0005-0000-0000-0000BC500000}"/>
    <cellStyle name="20% - uthevingsfarge 6 3 3 4_3. Chng in credit spreads" xfId="20672" xr:uid="{00000000-0005-0000-0000-0000BD500000}"/>
    <cellStyle name="20% - uthevingsfarge 6 3 3 5" xfId="20673" xr:uid="{00000000-0005-0000-0000-0000BE500000}"/>
    <cellStyle name="20% - uthevingsfarge 6 3 3 5 2" xfId="20674" xr:uid="{00000000-0005-0000-0000-0000BF500000}"/>
    <cellStyle name="20% - uthevingsfarge 6 3 3 5 2 2" xfId="20675" xr:uid="{00000000-0005-0000-0000-0000C0500000}"/>
    <cellStyle name="20% - uthevingsfarge 6 3 3 5 2 2 2" xfId="20676" xr:uid="{00000000-0005-0000-0000-0000C1500000}"/>
    <cellStyle name="20% - uthevingsfarge 6 3 3 5 2 2 2 2" xfId="20677" xr:uid="{00000000-0005-0000-0000-0000C2500000}"/>
    <cellStyle name="20% - uthevingsfarge 6 3 3 5 2 2 3" xfId="20678" xr:uid="{00000000-0005-0000-0000-0000C3500000}"/>
    <cellStyle name="20% - uthevingsfarge 6 3 3 5 2 3" xfId="20679" xr:uid="{00000000-0005-0000-0000-0000C4500000}"/>
    <cellStyle name="20% - uthevingsfarge 6 3 3 5 2 3 2" xfId="20680" xr:uid="{00000000-0005-0000-0000-0000C5500000}"/>
    <cellStyle name="20% - uthevingsfarge 6 3 3 5 2 4" xfId="20681" xr:uid="{00000000-0005-0000-0000-0000C6500000}"/>
    <cellStyle name="20% - uthevingsfarge 6 3 3 5 3" xfId="20682" xr:uid="{00000000-0005-0000-0000-0000C7500000}"/>
    <cellStyle name="20% - uthevingsfarge 6 3 3 5 3 2" xfId="20683" xr:uid="{00000000-0005-0000-0000-0000C8500000}"/>
    <cellStyle name="20% - uthevingsfarge 6 3 3 5 3 2 2" xfId="20684" xr:uid="{00000000-0005-0000-0000-0000C9500000}"/>
    <cellStyle name="20% - uthevingsfarge 6 3 3 5 3 3" xfId="20685" xr:uid="{00000000-0005-0000-0000-0000CA500000}"/>
    <cellStyle name="20% - uthevingsfarge 6 3 3 5 4" xfId="20686" xr:uid="{00000000-0005-0000-0000-0000CB500000}"/>
    <cellStyle name="20% - uthevingsfarge 6 3 3 5 4 2" xfId="20687" xr:uid="{00000000-0005-0000-0000-0000CC500000}"/>
    <cellStyle name="20% - uthevingsfarge 6 3 3 5 5" xfId="20688" xr:uid="{00000000-0005-0000-0000-0000CD500000}"/>
    <cellStyle name="20% - uthevingsfarge 6 3 3 5_Innskuddsdekning" xfId="20689" xr:uid="{00000000-0005-0000-0000-0000CE500000}"/>
    <cellStyle name="20% - uthevingsfarge 6 3 3 6" xfId="20690" xr:uid="{00000000-0005-0000-0000-0000CF500000}"/>
    <cellStyle name="20% - uthevingsfarge 6 3 3 6 2" xfId="20691" xr:uid="{00000000-0005-0000-0000-0000D0500000}"/>
    <cellStyle name="20% - uthevingsfarge 6 3 3 6 2 2" xfId="20692" xr:uid="{00000000-0005-0000-0000-0000D1500000}"/>
    <cellStyle name="20% - uthevingsfarge 6 3 3 6 2 2 2" xfId="20693" xr:uid="{00000000-0005-0000-0000-0000D2500000}"/>
    <cellStyle name="20% - uthevingsfarge 6 3 3 6 2 3" xfId="20694" xr:uid="{00000000-0005-0000-0000-0000D3500000}"/>
    <cellStyle name="20% - uthevingsfarge 6 3 3 6 3" xfId="20695" xr:uid="{00000000-0005-0000-0000-0000D4500000}"/>
    <cellStyle name="20% - uthevingsfarge 6 3 3 6 3 2" xfId="20696" xr:uid="{00000000-0005-0000-0000-0000D5500000}"/>
    <cellStyle name="20% - uthevingsfarge 6 3 3 6 4" xfId="20697" xr:uid="{00000000-0005-0000-0000-0000D6500000}"/>
    <cellStyle name="20% - uthevingsfarge 6 3 3 7" xfId="20698" xr:uid="{00000000-0005-0000-0000-0000D7500000}"/>
    <cellStyle name="20% - uthevingsfarge 6 3 3 7 2" xfId="20699" xr:uid="{00000000-0005-0000-0000-0000D8500000}"/>
    <cellStyle name="20% - uthevingsfarge 6 3 3 7 2 2" xfId="20700" xr:uid="{00000000-0005-0000-0000-0000D9500000}"/>
    <cellStyle name="20% - uthevingsfarge 6 3 3 7 3" xfId="20701" xr:uid="{00000000-0005-0000-0000-0000DA500000}"/>
    <cellStyle name="20% - uthevingsfarge 6 3 3 8" xfId="20702" xr:uid="{00000000-0005-0000-0000-0000DB500000}"/>
    <cellStyle name="20% - uthevingsfarge 6 3 3 8 2" xfId="20703" xr:uid="{00000000-0005-0000-0000-0000DC500000}"/>
    <cellStyle name="20% - uthevingsfarge 6 3 3 9" xfId="20704" xr:uid="{00000000-0005-0000-0000-0000DD500000}"/>
    <cellStyle name="20% - uthevingsfarge 6 3 3_3. Chng in credit spreads" xfId="20705" xr:uid="{00000000-0005-0000-0000-0000DE500000}"/>
    <cellStyle name="20% - uthevingsfarge 6 3 4" xfId="20706" xr:uid="{00000000-0005-0000-0000-0000DF500000}"/>
    <cellStyle name="20% - uthevingsfarge 6 3 4 2" xfId="20707" xr:uid="{00000000-0005-0000-0000-0000E0500000}"/>
    <cellStyle name="20% - uthevingsfarge 6 3 4 2 2" xfId="20708" xr:uid="{00000000-0005-0000-0000-0000E1500000}"/>
    <cellStyle name="20% - uthevingsfarge 6 3 4 2 2 2" xfId="20709" xr:uid="{00000000-0005-0000-0000-0000E2500000}"/>
    <cellStyle name="20% - uthevingsfarge 6 3 4 2 2 2 2" xfId="20710" xr:uid="{00000000-0005-0000-0000-0000E3500000}"/>
    <cellStyle name="20% - uthevingsfarge 6 3 4 2 2 2 2 2" xfId="20711" xr:uid="{00000000-0005-0000-0000-0000E4500000}"/>
    <cellStyle name="20% - uthevingsfarge 6 3 4 2 2 2 2 2 2" xfId="20712" xr:uid="{00000000-0005-0000-0000-0000E5500000}"/>
    <cellStyle name="20% - uthevingsfarge 6 3 4 2 2 2 2 3" xfId="20713" xr:uid="{00000000-0005-0000-0000-0000E6500000}"/>
    <cellStyle name="20% - uthevingsfarge 6 3 4 2 2 2 3" xfId="20714" xr:uid="{00000000-0005-0000-0000-0000E7500000}"/>
    <cellStyle name="20% - uthevingsfarge 6 3 4 2 2 2 3 2" xfId="20715" xr:uid="{00000000-0005-0000-0000-0000E8500000}"/>
    <cellStyle name="20% - uthevingsfarge 6 3 4 2 2 2 4" xfId="20716" xr:uid="{00000000-0005-0000-0000-0000E9500000}"/>
    <cellStyle name="20% - uthevingsfarge 6 3 4 2 2 3" xfId="20717" xr:uid="{00000000-0005-0000-0000-0000EA500000}"/>
    <cellStyle name="20% - uthevingsfarge 6 3 4 2 2 3 2" xfId="20718" xr:uid="{00000000-0005-0000-0000-0000EB500000}"/>
    <cellStyle name="20% - uthevingsfarge 6 3 4 2 2 3 2 2" xfId="20719" xr:uid="{00000000-0005-0000-0000-0000EC500000}"/>
    <cellStyle name="20% - uthevingsfarge 6 3 4 2 2 3 3" xfId="20720" xr:uid="{00000000-0005-0000-0000-0000ED500000}"/>
    <cellStyle name="20% - uthevingsfarge 6 3 4 2 2 4" xfId="20721" xr:uid="{00000000-0005-0000-0000-0000EE500000}"/>
    <cellStyle name="20% - uthevingsfarge 6 3 4 2 2 4 2" xfId="20722" xr:uid="{00000000-0005-0000-0000-0000EF500000}"/>
    <cellStyle name="20% - uthevingsfarge 6 3 4 2 2 5" xfId="20723" xr:uid="{00000000-0005-0000-0000-0000F0500000}"/>
    <cellStyle name="20% - uthevingsfarge 6 3 4 2 2_Innskuddsdekning" xfId="20724" xr:uid="{00000000-0005-0000-0000-0000F1500000}"/>
    <cellStyle name="20% - uthevingsfarge 6 3 4 2 3" xfId="20725" xr:uid="{00000000-0005-0000-0000-0000F2500000}"/>
    <cellStyle name="20% - uthevingsfarge 6 3 4 2 3 2" xfId="20726" xr:uid="{00000000-0005-0000-0000-0000F3500000}"/>
    <cellStyle name="20% - uthevingsfarge 6 3 4 2 3 2 2" xfId="20727" xr:uid="{00000000-0005-0000-0000-0000F4500000}"/>
    <cellStyle name="20% - uthevingsfarge 6 3 4 2 3 2 2 2" xfId="20728" xr:uid="{00000000-0005-0000-0000-0000F5500000}"/>
    <cellStyle name="20% - uthevingsfarge 6 3 4 2 3 2 3" xfId="20729" xr:uid="{00000000-0005-0000-0000-0000F6500000}"/>
    <cellStyle name="20% - uthevingsfarge 6 3 4 2 3 3" xfId="20730" xr:uid="{00000000-0005-0000-0000-0000F7500000}"/>
    <cellStyle name="20% - uthevingsfarge 6 3 4 2 3 3 2" xfId="20731" xr:uid="{00000000-0005-0000-0000-0000F8500000}"/>
    <cellStyle name="20% - uthevingsfarge 6 3 4 2 3 4" xfId="20732" xr:uid="{00000000-0005-0000-0000-0000F9500000}"/>
    <cellStyle name="20% - uthevingsfarge 6 3 4 2 4" xfId="20733" xr:uid="{00000000-0005-0000-0000-0000FA500000}"/>
    <cellStyle name="20% - uthevingsfarge 6 3 4 2 4 2" xfId="20734" xr:uid="{00000000-0005-0000-0000-0000FB500000}"/>
    <cellStyle name="20% - uthevingsfarge 6 3 4 2 4 2 2" xfId="20735" xr:uid="{00000000-0005-0000-0000-0000FC500000}"/>
    <cellStyle name="20% - uthevingsfarge 6 3 4 2 4 3" xfId="20736" xr:uid="{00000000-0005-0000-0000-0000FD500000}"/>
    <cellStyle name="20% - uthevingsfarge 6 3 4 2 5" xfId="20737" xr:uid="{00000000-0005-0000-0000-0000FE500000}"/>
    <cellStyle name="20% - uthevingsfarge 6 3 4 2 5 2" xfId="20738" xr:uid="{00000000-0005-0000-0000-0000FF500000}"/>
    <cellStyle name="20% - uthevingsfarge 6 3 4 2 6" xfId="20739" xr:uid="{00000000-0005-0000-0000-000000510000}"/>
    <cellStyle name="20% - uthevingsfarge 6 3 4 2_3. Chng in credit spreads" xfId="20740" xr:uid="{00000000-0005-0000-0000-000001510000}"/>
    <cellStyle name="20% - uthevingsfarge 6 3 4 3" xfId="20741" xr:uid="{00000000-0005-0000-0000-000002510000}"/>
    <cellStyle name="20% - uthevingsfarge 6 3 4 3 2" xfId="20742" xr:uid="{00000000-0005-0000-0000-000003510000}"/>
    <cellStyle name="20% - uthevingsfarge 6 3 4 3 2 2" xfId="20743" xr:uid="{00000000-0005-0000-0000-000004510000}"/>
    <cellStyle name="20% - uthevingsfarge 6 3 4 3 2 2 2" xfId="20744" xr:uid="{00000000-0005-0000-0000-000005510000}"/>
    <cellStyle name="20% - uthevingsfarge 6 3 4 3 2 2 2 2" xfId="20745" xr:uid="{00000000-0005-0000-0000-000006510000}"/>
    <cellStyle name="20% - uthevingsfarge 6 3 4 3 2 2 2 2 2" xfId="20746" xr:uid="{00000000-0005-0000-0000-000007510000}"/>
    <cellStyle name="20% - uthevingsfarge 6 3 4 3 2 2 2 3" xfId="20747" xr:uid="{00000000-0005-0000-0000-000008510000}"/>
    <cellStyle name="20% - uthevingsfarge 6 3 4 3 2 2 3" xfId="20748" xr:uid="{00000000-0005-0000-0000-000009510000}"/>
    <cellStyle name="20% - uthevingsfarge 6 3 4 3 2 2 3 2" xfId="20749" xr:uid="{00000000-0005-0000-0000-00000A510000}"/>
    <cellStyle name="20% - uthevingsfarge 6 3 4 3 2 2 4" xfId="20750" xr:uid="{00000000-0005-0000-0000-00000B510000}"/>
    <cellStyle name="20% - uthevingsfarge 6 3 4 3 2 3" xfId="20751" xr:uid="{00000000-0005-0000-0000-00000C510000}"/>
    <cellStyle name="20% - uthevingsfarge 6 3 4 3 2 3 2" xfId="20752" xr:uid="{00000000-0005-0000-0000-00000D510000}"/>
    <cellStyle name="20% - uthevingsfarge 6 3 4 3 2 3 2 2" xfId="20753" xr:uid="{00000000-0005-0000-0000-00000E510000}"/>
    <cellStyle name="20% - uthevingsfarge 6 3 4 3 2 3 3" xfId="20754" xr:uid="{00000000-0005-0000-0000-00000F510000}"/>
    <cellStyle name="20% - uthevingsfarge 6 3 4 3 2 4" xfId="20755" xr:uid="{00000000-0005-0000-0000-000010510000}"/>
    <cellStyle name="20% - uthevingsfarge 6 3 4 3 2 4 2" xfId="20756" xr:uid="{00000000-0005-0000-0000-000011510000}"/>
    <cellStyle name="20% - uthevingsfarge 6 3 4 3 2 5" xfId="20757" xr:uid="{00000000-0005-0000-0000-000012510000}"/>
    <cellStyle name="20% - uthevingsfarge 6 3 4 3 2_Innskuddsdekning" xfId="20758" xr:uid="{00000000-0005-0000-0000-000013510000}"/>
    <cellStyle name="20% - uthevingsfarge 6 3 4 3 3" xfId="20759" xr:uid="{00000000-0005-0000-0000-000014510000}"/>
    <cellStyle name="20% - uthevingsfarge 6 3 4 3 3 2" xfId="20760" xr:uid="{00000000-0005-0000-0000-000015510000}"/>
    <cellStyle name="20% - uthevingsfarge 6 3 4 3 3 2 2" xfId="20761" xr:uid="{00000000-0005-0000-0000-000016510000}"/>
    <cellStyle name="20% - uthevingsfarge 6 3 4 3 3 2 2 2" xfId="20762" xr:uid="{00000000-0005-0000-0000-000017510000}"/>
    <cellStyle name="20% - uthevingsfarge 6 3 4 3 3 2 3" xfId="20763" xr:uid="{00000000-0005-0000-0000-000018510000}"/>
    <cellStyle name="20% - uthevingsfarge 6 3 4 3 3 3" xfId="20764" xr:uid="{00000000-0005-0000-0000-000019510000}"/>
    <cellStyle name="20% - uthevingsfarge 6 3 4 3 3 3 2" xfId="20765" xr:uid="{00000000-0005-0000-0000-00001A510000}"/>
    <cellStyle name="20% - uthevingsfarge 6 3 4 3 3 4" xfId="20766" xr:uid="{00000000-0005-0000-0000-00001B510000}"/>
    <cellStyle name="20% - uthevingsfarge 6 3 4 3 4" xfId="20767" xr:uid="{00000000-0005-0000-0000-00001C510000}"/>
    <cellStyle name="20% - uthevingsfarge 6 3 4 3 4 2" xfId="20768" xr:uid="{00000000-0005-0000-0000-00001D510000}"/>
    <cellStyle name="20% - uthevingsfarge 6 3 4 3 4 2 2" xfId="20769" xr:uid="{00000000-0005-0000-0000-00001E510000}"/>
    <cellStyle name="20% - uthevingsfarge 6 3 4 3 4 3" xfId="20770" xr:uid="{00000000-0005-0000-0000-00001F510000}"/>
    <cellStyle name="20% - uthevingsfarge 6 3 4 3 5" xfId="20771" xr:uid="{00000000-0005-0000-0000-000020510000}"/>
    <cellStyle name="20% - uthevingsfarge 6 3 4 3 5 2" xfId="20772" xr:uid="{00000000-0005-0000-0000-000021510000}"/>
    <cellStyle name="20% - uthevingsfarge 6 3 4 3 6" xfId="20773" xr:uid="{00000000-0005-0000-0000-000022510000}"/>
    <cellStyle name="20% - uthevingsfarge 6 3 4 3_3. Chng in credit spreads" xfId="20774" xr:uid="{00000000-0005-0000-0000-000023510000}"/>
    <cellStyle name="20% - uthevingsfarge 6 3 4 4" xfId="20775" xr:uid="{00000000-0005-0000-0000-000024510000}"/>
    <cellStyle name="20% - uthevingsfarge 6 3 4 4 2" xfId="20776" xr:uid="{00000000-0005-0000-0000-000025510000}"/>
    <cellStyle name="20% - uthevingsfarge 6 3 4 4 2 2" xfId="20777" xr:uid="{00000000-0005-0000-0000-000026510000}"/>
    <cellStyle name="20% - uthevingsfarge 6 3 4 4 2 2 2" xfId="20778" xr:uid="{00000000-0005-0000-0000-000027510000}"/>
    <cellStyle name="20% - uthevingsfarge 6 3 4 4 2 2 2 2" xfId="20779" xr:uid="{00000000-0005-0000-0000-000028510000}"/>
    <cellStyle name="20% - uthevingsfarge 6 3 4 4 2 2 3" xfId="20780" xr:uid="{00000000-0005-0000-0000-000029510000}"/>
    <cellStyle name="20% - uthevingsfarge 6 3 4 4 2 3" xfId="20781" xr:uid="{00000000-0005-0000-0000-00002A510000}"/>
    <cellStyle name="20% - uthevingsfarge 6 3 4 4 2 3 2" xfId="20782" xr:uid="{00000000-0005-0000-0000-00002B510000}"/>
    <cellStyle name="20% - uthevingsfarge 6 3 4 4 2 4" xfId="20783" xr:uid="{00000000-0005-0000-0000-00002C510000}"/>
    <cellStyle name="20% - uthevingsfarge 6 3 4 4 3" xfId="20784" xr:uid="{00000000-0005-0000-0000-00002D510000}"/>
    <cellStyle name="20% - uthevingsfarge 6 3 4 4 3 2" xfId="20785" xr:uid="{00000000-0005-0000-0000-00002E510000}"/>
    <cellStyle name="20% - uthevingsfarge 6 3 4 4 3 2 2" xfId="20786" xr:uid="{00000000-0005-0000-0000-00002F510000}"/>
    <cellStyle name="20% - uthevingsfarge 6 3 4 4 3 3" xfId="20787" xr:uid="{00000000-0005-0000-0000-000030510000}"/>
    <cellStyle name="20% - uthevingsfarge 6 3 4 4 4" xfId="20788" xr:uid="{00000000-0005-0000-0000-000031510000}"/>
    <cellStyle name="20% - uthevingsfarge 6 3 4 4 4 2" xfId="20789" xr:uid="{00000000-0005-0000-0000-000032510000}"/>
    <cellStyle name="20% - uthevingsfarge 6 3 4 4 5" xfId="20790" xr:uid="{00000000-0005-0000-0000-000033510000}"/>
    <cellStyle name="20% - uthevingsfarge 6 3 4 4_Innskuddsdekning" xfId="20791" xr:uid="{00000000-0005-0000-0000-000034510000}"/>
    <cellStyle name="20% - uthevingsfarge 6 3 4 5" xfId="20792" xr:uid="{00000000-0005-0000-0000-000035510000}"/>
    <cellStyle name="20% - uthevingsfarge 6 3 4 5 2" xfId="20793" xr:uid="{00000000-0005-0000-0000-000036510000}"/>
    <cellStyle name="20% - uthevingsfarge 6 3 4 5 2 2" xfId="20794" xr:uid="{00000000-0005-0000-0000-000037510000}"/>
    <cellStyle name="20% - uthevingsfarge 6 3 4 5 2 2 2" xfId="20795" xr:uid="{00000000-0005-0000-0000-000038510000}"/>
    <cellStyle name="20% - uthevingsfarge 6 3 4 5 2 3" xfId="20796" xr:uid="{00000000-0005-0000-0000-000039510000}"/>
    <cellStyle name="20% - uthevingsfarge 6 3 4 5 3" xfId="20797" xr:uid="{00000000-0005-0000-0000-00003A510000}"/>
    <cellStyle name="20% - uthevingsfarge 6 3 4 5 3 2" xfId="20798" xr:uid="{00000000-0005-0000-0000-00003B510000}"/>
    <cellStyle name="20% - uthevingsfarge 6 3 4 5 4" xfId="20799" xr:uid="{00000000-0005-0000-0000-00003C510000}"/>
    <cellStyle name="20% - uthevingsfarge 6 3 4 6" xfId="20800" xr:uid="{00000000-0005-0000-0000-00003D510000}"/>
    <cellStyle name="20% - uthevingsfarge 6 3 4 6 2" xfId="20801" xr:uid="{00000000-0005-0000-0000-00003E510000}"/>
    <cellStyle name="20% - uthevingsfarge 6 3 4 6 2 2" xfId="20802" xr:uid="{00000000-0005-0000-0000-00003F510000}"/>
    <cellStyle name="20% - uthevingsfarge 6 3 4 6 3" xfId="20803" xr:uid="{00000000-0005-0000-0000-000040510000}"/>
    <cellStyle name="20% - uthevingsfarge 6 3 4 7" xfId="20804" xr:uid="{00000000-0005-0000-0000-000041510000}"/>
    <cellStyle name="20% - uthevingsfarge 6 3 4 7 2" xfId="20805" xr:uid="{00000000-0005-0000-0000-000042510000}"/>
    <cellStyle name="20% - uthevingsfarge 6 3 4 8" xfId="20806" xr:uid="{00000000-0005-0000-0000-000043510000}"/>
    <cellStyle name="20% - uthevingsfarge 6 3 4_3. Chng in credit spreads" xfId="20807" xr:uid="{00000000-0005-0000-0000-000044510000}"/>
    <cellStyle name="20% - uthevingsfarge 6 3 5" xfId="20808" xr:uid="{00000000-0005-0000-0000-000045510000}"/>
    <cellStyle name="20% - uthevingsfarge 6 3 5 2" xfId="20809" xr:uid="{00000000-0005-0000-0000-000046510000}"/>
    <cellStyle name="20% - uthevingsfarge 6 3 5 2 2" xfId="20810" xr:uid="{00000000-0005-0000-0000-000047510000}"/>
    <cellStyle name="20% - uthevingsfarge 6 3 5 2 2 2" xfId="20811" xr:uid="{00000000-0005-0000-0000-000048510000}"/>
    <cellStyle name="20% - uthevingsfarge 6 3 5 2 2 2 2" xfId="20812" xr:uid="{00000000-0005-0000-0000-000049510000}"/>
    <cellStyle name="20% - uthevingsfarge 6 3 5 2 2 2 2 2" xfId="20813" xr:uid="{00000000-0005-0000-0000-00004A510000}"/>
    <cellStyle name="20% - uthevingsfarge 6 3 5 2 2 2 3" xfId="20814" xr:uid="{00000000-0005-0000-0000-00004B510000}"/>
    <cellStyle name="20% - uthevingsfarge 6 3 5 2 2 3" xfId="20815" xr:uid="{00000000-0005-0000-0000-00004C510000}"/>
    <cellStyle name="20% - uthevingsfarge 6 3 5 2 2 3 2" xfId="20816" xr:uid="{00000000-0005-0000-0000-00004D510000}"/>
    <cellStyle name="20% - uthevingsfarge 6 3 5 2 2 4" xfId="20817" xr:uid="{00000000-0005-0000-0000-00004E510000}"/>
    <cellStyle name="20% - uthevingsfarge 6 3 5 2 3" xfId="20818" xr:uid="{00000000-0005-0000-0000-00004F510000}"/>
    <cellStyle name="20% - uthevingsfarge 6 3 5 2 3 2" xfId="20819" xr:uid="{00000000-0005-0000-0000-000050510000}"/>
    <cellStyle name="20% - uthevingsfarge 6 3 5 2 3 2 2" xfId="20820" xr:uid="{00000000-0005-0000-0000-000051510000}"/>
    <cellStyle name="20% - uthevingsfarge 6 3 5 2 3 3" xfId="20821" xr:uid="{00000000-0005-0000-0000-000052510000}"/>
    <cellStyle name="20% - uthevingsfarge 6 3 5 2 4" xfId="20822" xr:uid="{00000000-0005-0000-0000-000053510000}"/>
    <cellStyle name="20% - uthevingsfarge 6 3 5 2 4 2" xfId="20823" xr:uid="{00000000-0005-0000-0000-000054510000}"/>
    <cellStyle name="20% - uthevingsfarge 6 3 5 2 5" xfId="20824" xr:uid="{00000000-0005-0000-0000-000055510000}"/>
    <cellStyle name="20% - uthevingsfarge 6 3 5 2_Innskuddsdekning" xfId="20825" xr:uid="{00000000-0005-0000-0000-000056510000}"/>
    <cellStyle name="20% - uthevingsfarge 6 3 5 3" xfId="20826" xr:uid="{00000000-0005-0000-0000-000057510000}"/>
    <cellStyle name="20% - uthevingsfarge 6 3 5 3 2" xfId="20827" xr:uid="{00000000-0005-0000-0000-000058510000}"/>
    <cellStyle name="20% - uthevingsfarge 6 3 5 3 2 2" xfId="20828" xr:uid="{00000000-0005-0000-0000-000059510000}"/>
    <cellStyle name="20% - uthevingsfarge 6 3 5 3 2 2 2" xfId="20829" xr:uid="{00000000-0005-0000-0000-00005A510000}"/>
    <cellStyle name="20% - uthevingsfarge 6 3 5 3 2 3" xfId="20830" xr:uid="{00000000-0005-0000-0000-00005B510000}"/>
    <cellStyle name="20% - uthevingsfarge 6 3 5 3 3" xfId="20831" xr:uid="{00000000-0005-0000-0000-00005C510000}"/>
    <cellStyle name="20% - uthevingsfarge 6 3 5 3 3 2" xfId="20832" xr:uid="{00000000-0005-0000-0000-00005D510000}"/>
    <cellStyle name="20% - uthevingsfarge 6 3 5 3 4" xfId="20833" xr:uid="{00000000-0005-0000-0000-00005E510000}"/>
    <cellStyle name="20% - uthevingsfarge 6 3 5 4" xfId="20834" xr:uid="{00000000-0005-0000-0000-00005F510000}"/>
    <cellStyle name="20% - uthevingsfarge 6 3 5 4 2" xfId="20835" xr:uid="{00000000-0005-0000-0000-000060510000}"/>
    <cellStyle name="20% - uthevingsfarge 6 3 5 4 2 2" xfId="20836" xr:uid="{00000000-0005-0000-0000-000061510000}"/>
    <cellStyle name="20% - uthevingsfarge 6 3 5 4 3" xfId="20837" xr:uid="{00000000-0005-0000-0000-000062510000}"/>
    <cellStyle name="20% - uthevingsfarge 6 3 5 5" xfId="20838" xr:uid="{00000000-0005-0000-0000-000063510000}"/>
    <cellStyle name="20% - uthevingsfarge 6 3 5 5 2" xfId="20839" xr:uid="{00000000-0005-0000-0000-000064510000}"/>
    <cellStyle name="20% - uthevingsfarge 6 3 5 6" xfId="20840" xr:uid="{00000000-0005-0000-0000-000065510000}"/>
    <cellStyle name="20% - uthevingsfarge 6 3 5_3. Chng in credit spreads" xfId="20841" xr:uid="{00000000-0005-0000-0000-000066510000}"/>
    <cellStyle name="20% - uthevingsfarge 6 3 6" xfId="20842" xr:uid="{00000000-0005-0000-0000-000067510000}"/>
    <cellStyle name="20% - uthevingsfarge 6 3 6 2" xfId="20843" xr:uid="{00000000-0005-0000-0000-000068510000}"/>
    <cellStyle name="20% - uthevingsfarge 6 3 6 2 2" xfId="20844" xr:uid="{00000000-0005-0000-0000-000069510000}"/>
    <cellStyle name="20% - uthevingsfarge 6 3 6 2 2 2" xfId="20845" xr:uid="{00000000-0005-0000-0000-00006A510000}"/>
    <cellStyle name="20% - uthevingsfarge 6 3 6 2 2 2 2" xfId="20846" xr:uid="{00000000-0005-0000-0000-00006B510000}"/>
    <cellStyle name="20% - uthevingsfarge 6 3 6 2 2 2 2 2" xfId="20847" xr:uid="{00000000-0005-0000-0000-00006C510000}"/>
    <cellStyle name="20% - uthevingsfarge 6 3 6 2 2 2 3" xfId="20848" xr:uid="{00000000-0005-0000-0000-00006D510000}"/>
    <cellStyle name="20% - uthevingsfarge 6 3 6 2 2 3" xfId="20849" xr:uid="{00000000-0005-0000-0000-00006E510000}"/>
    <cellStyle name="20% - uthevingsfarge 6 3 6 2 2 3 2" xfId="20850" xr:uid="{00000000-0005-0000-0000-00006F510000}"/>
    <cellStyle name="20% - uthevingsfarge 6 3 6 2 2 4" xfId="20851" xr:uid="{00000000-0005-0000-0000-000070510000}"/>
    <cellStyle name="20% - uthevingsfarge 6 3 6 2 3" xfId="20852" xr:uid="{00000000-0005-0000-0000-000071510000}"/>
    <cellStyle name="20% - uthevingsfarge 6 3 6 2 3 2" xfId="20853" xr:uid="{00000000-0005-0000-0000-000072510000}"/>
    <cellStyle name="20% - uthevingsfarge 6 3 6 2 3 2 2" xfId="20854" xr:uid="{00000000-0005-0000-0000-000073510000}"/>
    <cellStyle name="20% - uthevingsfarge 6 3 6 2 3 3" xfId="20855" xr:uid="{00000000-0005-0000-0000-000074510000}"/>
    <cellStyle name="20% - uthevingsfarge 6 3 6 2 4" xfId="20856" xr:uid="{00000000-0005-0000-0000-000075510000}"/>
    <cellStyle name="20% - uthevingsfarge 6 3 6 2 4 2" xfId="20857" xr:uid="{00000000-0005-0000-0000-000076510000}"/>
    <cellStyle name="20% - uthevingsfarge 6 3 6 2 5" xfId="20858" xr:uid="{00000000-0005-0000-0000-000077510000}"/>
    <cellStyle name="20% - uthevingsfarge 6 3 6 2_Innskuddsdekning" xfId="20859" xr:uid="{00000000-0005-0000-0000-000078510000}"/>
    <cellStyle name="20% - uthevingsfarge 6 3 6 3" xfId="20860" xr:uid="{00000000-0005-0000-0000-000079510000}"/>
    <cellStyle name="20% - uthevingsfarge 6 3 6 3 2" xfId="20861" xr:uid="{00000000-0005-0000-0000-00007A510000}"/>
    <cellStyle name="20% - uthevingsfarge 6 3 6 3 2 2" xfId="20862" xr:uid="{00000000-0005-0000-0000-00007B510000}"/>
    <cellStyle name="20% - uthevingsfarge 6 3 6 3 2 2 2" xfId="20863" xr:uid="{00000000-0005-0000-0000-00007C510000}"/>
    <cellStyle name="20% - uthevingsfarge 6 3 6 3 2 3" xfId="20864" xr:uid="{00000000-0005-0000-0000-00007D510000}"/>
    <cellStyle name="20% - uthevingsfarge 6 3 6 3 3" xfId="20865" xr:uid="{00000000-0005-0000-0000-00007E510000}"/>
    <cellStyle name="20% - uthevingsfarge 6 3 6 3 3 2" xfId="20866" xr:uid="{00000000-0005-0000-0000-00007F510000}"/>
    <cellStyle name="20% - uthevingsfarge 6 3 6 3 4" xfId="20867" xr:uid="{00000000-0005-0000-0000-000080510000}"/>
    <cellStyle name="20% - uthevingsfarge 6 3 6 4" xfId="20868" xr:uid="{00000000-0005-0000-0000-000081510000}"/>
    <cellStyle name="20% - uthevingsfarge 6 3 6 4 2" xfId="20869" xr:uid="{00000000-0005-0000-0000-000082510000}"/>
    <cellStyle name="20% - uthevingsfarge 6 3 6 4 2 2" xfId="20870" xr:uid="{00000000-0005-0000-0000-000083510000}"/>
    <cellStyle name="20% - uthevingsfarge 6 3 6 4 3" xfId="20871" xr:uid="{00000000-0005-0000-0000-000084510000}"/>
    <cellStyle name="20% - uthevingsfarge 6 3 6 5" xfId="20872" xr:uid="{00000000-0005-0000-0000-000085510000}"/>
    <cellStyle name="20% - uthevingsfarge 6 3 6 5 2" xfId="20873" xr:uid="{00000000-0005-0000-0000-000086510000}"/>
    <cellStyle name="20% - uthevingsfarge 6 3 6 6" xfId="20874" xr:uid="{00000000-0005-0000-0000-000087510000}"/>
    <cellStyle name="20% - uthevingsfarge 6 3 6_3. Chng in credit spreads" xfId="20875" xr:uid="{00000000-0005-0000-0000-000088510000}"/>
    <cellStyle name="20% - uthevingsfarge 6 3 7" xfId="20876" xr:uid="{00000000-0005-0000-0000-000089510000}"/>
    <cellStyle name="20% - uthevingsfarge 6 3 7 2" xfId="20877" xr:uid="{00000000-0005-0000-0000-00008A510000}"/>
    <cellStyle name="20% - uthevingsfarge 6 3 7 2 2" xfId="20878" xr:uid="{00000000-0005-0000-0000-00008B510000}"/>
    <cellStyle name="20% - uthevingsfarge 6 3 7 2 2 2" xfId="20879" xr:uid="{00000000-0005-0000-0000-00008C510000}"/>
    <cellStyle name="20% - uthevingsfarge 6 3 7 2 2 2 2" xfId="20880" xr:uid="{00000000-0005-0000-0000-00008D510000}"/>
    <cellStyle name="20% - uthevingsfarge 6 3 7 2 2 2 2 2" xfId="20881" xr:uid="{00000000-0005-0000-0000-00008E510000}"/>
    <cellStyle name="20% - uthevingsfarge 6 3 7 2 2 2 3" xfId="20882" xr:uid="{00000000-0005-0000-0000-00008F510000}"/>
    <cellStyle name="20% - uthevingsfarge 6 3 7 2 2 3" xfId="20883" xr:uid="{00000000-0005-0000-0000-000090510000}"/>
    <cellStyle name="20% - uthevingsfarge 6 3 7 2 2 3 2" xfId="20884" xr:uid="{00000000-0005-0000-0000-000091510000}"/>
    <cellStyle name="20% - uthevingsfarge 6 3 7 2 2 4" xfId="20885" xr:uid="{00000000-0005-0000-0000-000092510000}"/>
    <cellStyle name="20% - uthevingsfarge 6 3 7 2 3" xfId="20886" xr:uid="{00000000-0005-0000-0000-000093510000}"/>
    <cellStyle name="20% - uthevingsfarge 6 3 7 2 3 2" xfId="20887" xr:uid="{00000000-0005-0000-0000-000094510000}"/>
    <cellStyle name="20% - uthevingsfarge 6 3 7 2 3 2 2" xfId="20888" xr:uid="{00000000-0005-0000-0000-000095510000}"/>
    <cellStyle name="20% - uthevingsfarge 6 3 7 2 3 3" xfId="20889" xr:uid="{00000000-0005-0000-0000-000096510000}"/>
    <cellStyle name="20% - uthevingsfarge 6 3 7 2 4" xfId="20890" xr:uid="{00000000-0005-0000-0000-000097510000}"/>
    <cellStyle name="20% - uthevingsfarge 6 3 7 2 4 2" xfId="20891" xr:uid="{00000000-0005-0000-0000-000098510000}"/>
    <cellStyle name="20% - uthevingsfarge 6 3 7 2 5" xfId="20892" xr:uid="{00000000-0005-0000-0000-000099510000}"/>
    <cellStyle name="20% - uthevingsfarge 6 3 7 2_Innskuddsdekning" xfId="20893" xr:uid="{00000000-0005-0000-0000-00009A510000}"/>
    <cellStyle name="20% - uthevingsfarge 6 3 7 3" xfId="20894" xr:uid="{00000000-0005-0000-0000-00009B510000}"/>
    <cellStyle name="20% - uthevingsfarge 6 3 7 3 2" xfId="20895" xr:uid="{00000000-0005-0000-0000-00009C510000}"/>
    <cellStyle name="20% - uthevingsfarge 6 3 7 3 2 2" xfId="20896" xr:uid="{00000000-0005-0000-0000-00009D510000}"/>
    <cellStyle name="20% - uthevingsfarge 6 3 7 3 2 2 2" xfId="20897" xr:uid="{00000000-0005-0000-0000-00009E510000}"/>
    <cellStyle name="20% - uthevingsfarge 6 3 7 3 2 3" xfId="20898" xr:uid="{00000000-0005-0000-0000-00009F510000}"/>
    <cellStyle name="20% - uthevingsfarge 6 3 7 3 3" xfId="20899" xr:uid="{00000000-0005-0000-0000-0000A0510000}"/>
    <cellStyle name="20% - uthevingsfarge 6 3 7 3 3 2" xfId="20900" xr:uid="{00000000-0005-0000-0000-0000A1510000}"/>
    <cellStyle name="20% - uthevingsfarge 6 3 7 3 4" xfId="20901" xr:uid="{00000000-0005-0000-0000-0000A2510000}"/>
    <cellStyle name="20% - uthevingsfarge 6 3 7 4" xfId="20902" xr:uid="{00000000-0005-0000-0000-0000A3510000}"/>
    <cellStyle name="20% - uthevingsfarge 6 3 7 4 2" xfId="20903" xr:uid="{00000000-0005-0000-0000-0000A4510000}"/>
    <cellStyle name="20% - uthevingsfarge 6 3 7 4 2 2" xfId="20904" xr:uid="{00000000-0005-0000-0000-0000A5510000}"/>
    <cellStyle name="20% - uthevingsfarge 6 3 7 4 3" xfId="20905" xr:uid="{00000000-0005-0000-0000-0000A6510000}"/>
    <cellStyle name="20% - uthevingsfarge 6 3 7 5" xfId="20906" xr:uid="{00000000-0005-0000-0000-0000A7510000}"/>
    <cellStyle name="20% - uthevingsfarge 6 3 7 5 2" xfId="20907" xr:uid="{00000000-0005-0000-0000-0000A8510000}"/>
    <cellStyle name="20% - uthevingsfarge 6 3 7 6" xfId="20908" xr:uid="{00000000-0005-0000-0000-0000A9510000}"/>
    <cellStyle name="20% - uthevingsfarge 6 3 7_3. Chng in credit spreads" xfId="20909" xr:uid="{00000000-0005-0000-0000-0000AA510000}"/>
    <cellStyle name="20% - uthevingsfarge 6 3 8" xfId="20910" xr:uid="{00000000-0005-0000-0000-0000AB510000}"/>
    <cellStyle name="20% - uthevingsfarge 6 3 9" xfId="20911" xr:uid="{00000000-0005-0000-0000-0000AC510000}"/>
    <cellStyle name="20% - uthevingsfarge 6 3_BILAG 34-3 Brasil" xfId="20912" xr:uid="{00000000-0005-0000-0000-0000AD510000}"/>
    <cellStyle name="20% - uthevingsfarge 6 30" xfId="20913" xr:uid="{00000000-0005-0000-0000-0000AE510000}"/>
    <cellStyle name="20% - uthevingsfarge 6 30 2" xfId="20914" xr:uid="{00000000-0005-0000-0000-0000AF510000}"/>
    <cellStyle name="20% - uthevingsfarge 6 30 2 2" xfId="20915" xr:uid="{00000000-0005-0000-0000-0000B0510000}"/>
    <cellStyle name="20% - uthevingsfarge 6 30 2 3" xfId="20916" xr:uid="{00000000-0005-0000-0000-0000B1510000}"/>
    <cellStyle name="20% - uthevingsfarge 6 30 2_BILAG 34-3 Brasil" xfId="20917" xr:uid="{00000000-0005-0000-0000-0000B2510000}"/>
    <cellStyle name="20% - uthevingsfarge 6 30 3" xfId="20918" xr:uid="{00000000-0005-0000-0000-0000B3510000}"/>
    <cellStyle name="20% - uthevingsfarge 6 30 4" xfId="20919" xr:uid="{00000000-0005-0000-0000-0000B4510000}"/>
    <cellStyle name="20% - uthevingsfarge 6 30_BILAG 34-3 Brasil" xfId="20920" xr:uid="{00000000-0005-0000-0000-0000B5510000}"/>
    <cellStyle name="20% - uthevingsfarge 6 31" xfId="20921" xr:uid="{00000000-0005-0000-0000-0000B6510000}"/>
    <cellStyle name="20% - uthevingsfarge 6 31 2" xfId="20922" xr:uid="{00000000-0005-0000-0000-0000B7510000}"/>
    <cellStyle name="20% - uthevingsfarge 6 31 2 2" xfId="20923" xr:uid="{00000000-0005-0000-0000-0000B8510000}"/>
    <cellStyle name="20% - uthevingsfarge 6 31 2 3" xfId="20924" xr:uid="{00000000-0005-0000-0000-0000B9510000}"/>
    <cellStyle name="20% - uthevingsfarge 6 31 2_BILAG 34-3 Brasil" xfId="20925" xr:uid="{00000000-0005-0000-0000-0000BA510000}"/>
    <cellStyle name="20% - uthevingsfarge 6 31 3" xfId="20926" xr:uid="{00000000-0005-0000-0000-0000BB510000}"/>
    <cellStyle name="20% - uthevingsfarge 6 31 4" xfId="20927" xr:uid="{00000000-0005-0000-0000-0000BC510000}"/>
    <cellStyle name="20% - uthevingsfarge 6 31_BILAG 34-3 Brasil" xfId="20928" xr:uid="{00000000-0005-0000-0000-0000BD510000}"/>
    <cellStyle name="20% - uthevingsfarge 6 32" xfId="20929" xr:uid="{00000000-0005-0000-0000-0000BE510000}"/>
    <cellStyle name="20% - uthevingsfarge 6 32 2" xfId="20930" xr:uid="{00000000-0005-0000-0000-0000BF510000}"/>
    <cellStyle name="20% - uthevingsfarge 6 32 2 2" xfId="20931" xr:uid="{00000000-0005-0000-0000-0000C0510000}"/>
    <cellStyle name="20% - uthevingsfarge 6 32 2 3" xfId="20932" xr:uid="{00000000-0005-0000-0000-0000C1510000}"/>
    <cellStyle name="20% - uthevingsfarge 6 32 2_BILAG 34-3 Brasil" xfId="20933" xr:uid="{00000000-0005-0000-0000-0000C2510000}"/>
    <cellStyle name="20% - uthevingsfarge 6 32 3" xfId="20934" xr:uid="{00000000-0005-0000-0000-0000C3510000}"/>
    <cellStyle name="20% - uthevingsfarge 6 32 4" xfId="20935" xr:uid="{00000000-0005-0000-0000-0000C4510000}"/>
    <cellStyle name="20% - uthevingsfarge 6 32_BILAG 34-3 Brasil" xfId="20936" xr:uid="{00000000-0005-0000-0000-0000C5510000}"/>
    <cellStyle name="20% - uthevingsfarge 6 33" xfId="20937" xr:uid="{00000000-0005-0000-0000-0000C6510000}"/>
    <cellStyle name="20% - uthevingsfarge 6 33 2" xfId="20938" xr:uid="{00000000-0005-0000-0000-0000C7510000}"/>
    <cellStyle name="20% - uthevingsfarge 6 33 2 2" xfId="20939" xr:uid="{00000000-0005-0000-0000-0000C8510000}"/>
    <cellStyle name="20% - uthevingsfarge 6 33 2 3" xfId="20940" xr:uid="{00000000-0005-0000-0000-0000C9510000}"/>
    <cellStyle name="20% - uthevingsfarge 6 33 2_BILAG 34-3 Brasil" xfId="20941" xr:uid="{00000000-0005-0000-0000-0000CA510000}"/>
    <cellStyle name="20% - uthevingsfarge 6 33 3" xfId="20942" xr:uid="{00000000-0005-0000-0000-0000CB510000}"/>
    <cellStyle name="20% - uthevingsfarge 6 33 4" xfId="20943" xr:uid="{00000000-0005-0000-0000-0000CC510000}"/>
    <cellStyle name="20% - uthevingsfarge 6 33_BILAG 34-3 Brasil" xfId="20944" xr:uid="{00000000-0005-0000-0000-0000CD510000}"/>
    <cellStyle name="20% - uthevingsfarge 6 34" xfId="20945" xr:uid="{00000000-0005-0000-0000-0000CE510000}"/>
    <cellStyle name="20% - uthevingsfarge 6 34 2" xfId="20946" xr:uid="{00000000-0005-0000-0000-0000CF510000}"/>
    <cellStyle name="20% - uthevingsfarge 6 34 2 2" xfId="20947" xr:uid="{00000000-0005-0000-0000-0000D0510000}"/>
    <cellStyle name="20% - uthevingsfarge 6 34 2 3" xfId="20948" xr:uid="{00000000-0005-0000-0000-0000D1510000}"/>
    <cellStyle name="20% - uthevingsfarge 6 34 2_BILAG 34-3 Brasil" xfId="20949" xr:uid="{00000000-0005-0000-0000-0000D2510000}"/>
    <cellStyle name="20% - uthevingsfarge 6 34 3" xfId="20950" xr:uid="{00000000-0005-0000-0000-0000D3510000}"/>
    <cellStyle name="20% - uthevingsfarge 6 34 4" xfId="20951" xr:uid="{00000000-0005-0000-0000-0000D4510000}"/>
    <cellStyle name="20% - uthevingsfarge 6 34_BILAG 34-3 Brasil" xfId="20952" xr:uid="{00000000-0005-0000-0000-0000D5510000}"/>
    <cellStyle name="20% - uthevingsfarge 6 35" xfId="20953" xr:uid="{00000000-0005-0000-0000-0000D6510000}"/>
    <cellStyle name="20% - uthevingsfarge 6 35 2" xfId="20954" xr:uid="{00000000-0005-0000-0000-0000D7510000}"/>
    <cellStyle name="20% - uthevingsfarge 6 35 2 2" xfId="20955" xr:uid="{00000000-0005-0000-0000-0000D8510000}"/>
    <cellStyle name="20% - uthevingsfarge 6 35 2 3" xfId="20956" xr:uid="{00000000-0005-0000-0000-0000D9510000}"/>
    <cellStyle name="20% - uthevingsfarge 6 35 2_BILAG 34-3 Brasil" xfId="20957" xr:uid="{00000000-0005-0000-0000-0000DA510000}"/>
    <cellStyle name="20% - uthevingsfarge 6 35 3" xfId="20958" xr:uid="{00000000-0005-0000-0000-0000DB510000}"/>
    <cellStyle name="20% - uthevingsfarge 6 35 4" xfId="20959" xr:uid="{00000000-0005-0000-0000-0000DC510000}"/>
    <cellStyle name="20% - uthevingsfarge 6 35_BILAG 34-3 Brasil" xfId="20960" xr:uid="{00000000-0005-0000-0000-0000DD510000}"/>
    <cellStyle name="20% - uthevingsfarge 6 36" xfId="20961" xr:uid="{00000000-0005-0000-0000-0000DE510000}"/>
    <cellStyle name="20% - uthevingsfarge 6 36 2" xfId="20962" xr:uid="{00000000-0005-0000-0000-0000DF510000}"/>
    <cellStyle name="20% - uthevingsfarge 6 36 2 2" xfId="20963" xr:uid="{00000000-0005-0000-0000-0000E0510000}"/>
    <cellStyle name="20% - uthevingsfarge 6 36 2 3" xfId="20964" xr:uid="{00000000-0005-0000-0000-0000E1510000}"/>
    <cellStyle name="20% - uthevingsfarge 6 36 2_BILAG 34-3 Brasil" xfId="20965" xr:uid="{00000000-0005-0000-0000-0000E2510000}"/>
    <cellStyle name="20% - uthevingsfarge 6 36 3" xfId="20966" xr:uid="{00000000-0005-0000-0000-0000E3510000}"/>
    <cellStyle name="20% - uthevingsfarge 6 36 4" xfId="20967" xr:uid="{00000000-0005-0000-0000-0000E4510000}"/>
    <cellStyle name="20% - uthevingsfarge 6 36_BILAG 34-3 Brasil" xfId="20968" xr:uid="{00000000-0005-0000-0000-0000E5510000}"/>
    <cellStyle name="20% - uthevingsfarge 6 37" xfId="20969" xr:uid="{00000000-0005-0000-0000-0000E6510000}"/>
    <cellStyle name="20% - uthevingsfarge 6 37 2" xfId="20970" xr:uid="{00000000-0005-0000-0000-0000E7510000}"/>
    <cellStyle name="20% - uthevingsfarge 6 37 2 2" xfId="20971" xr:uid="{00000000-0005-0000-0000-0000E8510000}"/>
    <cellStyle name="20% - uthevingsfarge 6 37 2 3" xfId="20972" xr:uid="{00000000-0005-0000-0000-0000E9510000}"/>
    <cellStyle name="20% - uthevingsfarge 6 37 2_BILAG 34-3 Brasil" xfId="20973" xr:uid="{00000000-0005-0000-0000-0000EA510000}"/>
    <cellStyle name="20% - uthevingsfarge 6 37 3" xfId="20974" xr:uid="{00000000-0005-0000-0000-0000EB510000}"/>
    <cellStyle name="20% - uthevingsfarge 6 37 4" xfId="20975" xr:uid="{00000000-0005-0000-0000-0000EC510000}"/>
    <cellStyle name="20% - uthevingsfarge 6 37_BILAG 34-3 Brasil" xfId="20976" xr:uid="{00000000-0005-0000-0000-0000ED510000}"/>
    <cellStyle name="20% - uthevingsfarge 6 38" xfId="20977" xr:uid="{00000000-0005-0000-0000-0000EE510000}"/>
    <cellStyle name="20% - uthevingsfarge 6 38 2" xfId="20978" xr:uid="{00000000-0005-0000-0000-0000EF510000}"/>
    <cellStyle name="20% - uthevingsfarge 6 38 2 2" xfId="20979" xr:uid="{00000000-0005-0000-0000-0000F0510000}"/>
    <cellStyle name="20% - uthevingsfarge 6 38 2 3" xfId="20980" xr:uid="{00000000-0005-0000-0000-0000F1510000}"/>
    <cellStyle name="20% - uthevingsfarge 6 38 2_BILAG 34-3 Brasil" xfId="20981" xr:uid="{00000000-0005-0000-0000-0000F2510000}"/>
    <cellStyle name="20% - uthevingsfarge 6 38 3" xfId="20982" xr:uid="{00000000-0005-0000-0000-0000F3510000}"/>
    <cellStyle name="20% - uthevingsfarge 6 38 4" xfId="20983" xr:uid="{00000000-0005-0000-0000-0000F4510000}"/>
    <cellStyle name="20% - uthevingsfarge 6 38_BILAG 34-3 Brasil" xfId="20984" xr:uid="{00000000-0005-0000-0000-0000F5510000}"/>
    <cellStyle name="20% - uthevingsfarge 6 39" xfId="20985" xr:uid="{00000000-0005-0000-0000-0000F6510000}"/>
    <cellStyle name="20% - uthevingsfarge 6 39 2" xfId="20986" xr:uid="{00000000-0005-0000-0000-0000F7510000}"/>
    <cellStyle name="20% - uthevingsfarge 6 39 2 2" xfId="20987" xr:uid="{00000000-0005-0000-0000-0000F8510000}"/>
    <cellStyle name="20% - uthevingsfarge 6 39 2 3" xfId="20988" xr:uid="{00000000-0005-0000-0000-0000F9510000}"/>
    <cellStyle name="20% - uthevingsfarge 6 39 2_BILAG 34-3 Brasil" xfId="20989" xr:uid="{00000000-0005-0000-0000-0000FA510000}"/>
    <cellStyle name="20% - uthevingsfarge 6 39 3" xfId="20990" xr:uid="{00000000-0005-0000-0000-0000FB510000}"/>
    <cellStyle name="20% - uthevingsfarge 6 39 4" xfId="20991" xr:uid="{00000000-0005-0000-0000-0000FC510000}"/>
    <cellStyle name="20% - uthevingsfarge 6 39_BILAG 34-3 Brasil" xfId="20992" xr:uid="{00000000-0005-0000-0000-0000FD510000}"/>
    <cellStyle name="20% - uthevingsfarge 6 4" xfId="20993" xr:uid="{00000000-0005-0000-0000-0000FE510000}"/>
    <cellStyle name="20% - uthevingsfarge 6 4 10" xfId="20994" xr:uid="{00000000-0005-0000-0000-0000FF510000}"/>
    <cellStyle name="20% - uthevingsfarge 6 4 11" xfId="20995" xr:uid="{00000000-0005-0000-0000-000000520000}"/>
    <cellStyle name="20% - uthevingsfarge 6 4 2" xfId="20996" xr:uid="{00000000-0005-0000-0000-000001520000}"/>
    <cellStyle name="20% - uthevingsfarge 6 4 2 10" xfId="20997" xr:uid="{00000000-0005-0000-0000-000002520000}"/>
    <cellStyle name="20% - uthevingsfarge 6 4 2 2" xfId="20998" xr:uid="{00000000-0005-0000-0000-000003520000}"/>
    <cellStyle name="20% - uthevingsfarge 6 4 2 2 2" xfId="20999" xr:uid="{00000000-0005-0000-0000-000004520000}"/>
    <cellStyle name="20% - uthevingsfarge 6 4 2 2 2 2" xfId="21000" xr:uid="{00000000-0005-0000-0000-000005520000}"/>
    <cellStyle name="20% - uthevingsfarge 6 4 2 2 2 2 2" xfId="21001" xr:uid="{00000000-0005-0000-0000-000006520000}"/>
    <cellStyle name="20% - uthevingsfarge 6 4 2 2 2 2 2 2" xfId="21002" xr:uid="{00000000-0005-0000-0000-000007520000}"/>
    <cellStyle name="20% - uthevingsfarge 6 4 2 2 2 2 2 2 2" xfId="21003" xr:uid="{00000000-0005-0000-0000-000008520000}"/>
    <cellStyle name="20% - uthevingsfarge 6 4 2 2 2 2 2 3" xfId="21004" xr:uid="{00000000-0005-0000-0000-000009520000}"/>
    <cellStyle name="20% - uthevingsfarge 6 4 2 2 2 2 3" xfId="21005" xr:uid="{00000000-0005-0000-0000-00000A520000}"/>
    <cellStyle name="20% - uthevingsfarge 6 4 2 2 2 2 3 2" xfId="21006" xr:uid="{00000000-0005-0000-0000-00000B520000}"/>
    <cellStyle name="20% - uthevingsfarge 6 4 2 2 2 2 4" xfId="21007" xr:uid="{00000000-0005-0000-0000-00000C520000}"/>
    <cellStyle name="20% - uthevingsfarge 6 4 2 2 2 3" xfId="21008" xr:uid="{00000000-0005-0000-0000-00000D520000}"/>
    <cellStyle name="20% - uthevingsfarge 6 4 2 2 2 3 2" xfId="21009" xr:uid="{00000000-0005-0000-0000-00000E520000}"/>
    <cellStyle name="20% - uthevingsfarge 6 4 2 2 2 3 2 2" xfId="21010" xr:uid="{00000000-0005-0000-0000-00000F520000}"/>
    <cellStyle name="20% - uthevingsfarge 6 4 2 2 2 3 3" xfId="21011" xr:uid="{00000000-0005-0000-0000-000010520000}"/>
    <cellStyle name="20% - uthevingsfarge 6 4 2 2 2 4" xfId="21012" xr:uid="{00000000-0005-0000-0000-000011520000}"/>
    <cellStyle name="20% - uthevingsfarge 6 4 2 2 2 4 2" xfId="21013" xr:uid="{00000000-0005-0000-0000-000012520000}"/>
    <cellStyle name="20% - uthevingsfarge 6 4 2 2 2 5" xfId="21014" xr:uid="{00000000-0005-0000-0000-000013520000}"/>
    <cellStyle name="20% - uthevingsfarge 6 4 2 2 2_Innskuddsdekning" xfId="21015" xr:uid="{00000000-0005-0000-0000-000014520000}"/>
    <cellStyle name="20% - uthevingsfarge 6 4 2 2 3" xfId="21016" xr:uid="{00000000-0005-0000-0000-000015520000}"/>
    <cellStyle name="20% - uthevingsfarge 6 4 2 2 3 2" xfId="21017" xr:uid="{00000000-0005-0000-0000-000016520000}"/>
    <cellStyle name="20% - uthevingsfarge 6 4 2 2 3 2 2" xfId="21018" xr:uid="{00000000-0005-0000-0000-000017520000}"/>
    <cellStyle name="20% - uthevingsfarge 6 4 2 2 3 2 2 2" xfId="21019" xr:uid="{00000000-0005-0000-0000-000018520000}"/>
    <cellStyle name="20% - uthevingsfarge 6 4 2 2 3 2 3" xfId="21020" xr:uid="{00000000-0005-0000-0000-000019520000}"/>
    <cellStyle name="20% - uthevingsfarge 6 4 2 2 3 3" xfId="21021" xr:uid="{00000000-0005-0000-0000-00001A520000}"/>
    <cellStyle name="20% - uthevingsfarge 6 4 2 2 3 3 2" xfId="21022" xr:uid="{00000000-0005-0000-0000-00001B520000}"/>
    <cellStyle name="20% - uthevingsfarge 6 4 2 2 3 4" xfId="21023" xr:uid="{00000000-0005-0000-0000-00001C520000}"/>
    <cellStyle name="20% - uthevingsfarge 6 4 2 2 4" xfId="21024" xr:uid="{00000000-0005-0000-0000-00001D520000}"/>
    <cellStyle name="20% - uthevingsfarge 6 4 2 2 4 2" xfId="21025" xr:uid="{00000000-0005-0000-0000-00001E520000}"/>
    <cellStyle name="20% - uthevingsfarge 6 4 2 2 4 2 2" xfId="21026" xr:uid="{00000000-0005-0000-0000-00001F520000}"/>
    <cellStyle name="20% - uthevingsfarge 6 4 2 2 4 3" xfId="21027" xr:uid="{00000000-0005-0000-0000-000020520000}"/>
    <cellStyle name="20% - uthevingsfarge 6 4 2 2 5" xfId="21028" xr:uid="{00000000-0005-0000-0000-000021520000}"/>
    <cellStyle name="20% - uthevingsfarge 6 4 2 2 5 2" xfId="21029" xr:uid="{00000000-0005-0000-0000-000022520000}"/>
    <cellStyle name="20% - uthevingsfarge 6 4 2 2 6" xfId="21030" xr:uid="{00000000-0005-0000-0000-000023520000}"/>
    <cellStyle name="20% - uthevingsfarge 6 4 2 2_3. Chng in credit spreads" xfId="21031" xr:uid="{00000000-0005-0000-0000-000024520000}"/>
    <cellStyle name="20% - uthevingsfarge 6 4 2 3" xfId="21032" xr:uid="{00000000-0005-0000-0000-000025520000}"/>
    <cellStyle name="20% - uthevingsfarge 6 4 2 3 2" xfId="21033" xr:uid="{00000000-0005-0000-0000-000026520000}"/>
    <cellStyle name="20% - uthevingsfarge 6 4 2 3 2 2" xfId="21034" xr:uid="{00000000-0005-0000-0000-000027520000}"/>
    <cellStyle name="20% - uthevingsfarge 6 4 2 3 2 2 2" xfId="21035" xr:uid="{00000000-0005-0000-0000-000028520000}"/>
    <cellStyle name="20% - uthevingsfarge 6 4 2 3 2 2 2 2" xfId="21036" xr:uid="{00000000-0005-0000-0000-000029520000}"/>
    <cellStyle name="20% - uthevingsfarge 6 4 2 3 2 2 2 2 2" xfId="21037" xr:uid="{00000000-0005-0000-0000-00002A520000}"/>
    <cellStyle name="20% - uthevingsfarge 6 4 2 3 2 2 2 3" xfId="21038" xr:uid="{00000000-0005-0000-0000-00002B520000}"/>
    <cellStyle name="20% - uthevingsfarge 6 4 2 3 2 2 3" xfId="21039" xr:uid="{00000000-0005-0000-0000-00002C520000}"/>
    <cellStyle name="20% - uthevingsfarge 6 4 2 3 2 2 3 2" xfId="21040" xr:uid="{00000000-0005-0000-0000-00002D520000}"/>
    <cellStyle name="20% - uthevingsfarge 6 4 2 3 2 2 4" xfId="21041" xr:uid="{00000000-0005-0000-0000-00002E520000}"/>
    <cellStyle name="20% - uthevingsfarge 6 4 2 3 2 3" xfId="21042" xr:uid="{00000000-0005-0000-0000-00002F520000}"/>
    <cellStyle name="20% - uthevingsfarge 6 4 2 3 2 3 2" xfId="21043" xr:uid="{00000000-0005-0000-0000-000030520000}"/>
    <cellStyle name="20% - uthevingsfarge 6 4 2 3 2 3 2 2" xfId="21044" xr:uid="{00000000-0005-0000-0000-000031520000}"/>
    <cellStyle name="20% - uthevingsfarge 6 4 2 3 2 3 3" xfId="21045" xr:uid="{00000000-0005-0000-0000-000032520000}"/>
    <cellStyle name="20% - uthevingsfarge 6 4 2 3 2 4" xfId="21046" xr:uid="{00000000-0005-0000-0000-000033520000}"/>
    <cellStyle name="20% - uthevingsfarge 6 4 2 3 2 4 2" xfId="21047" xr:uid="{00000000-0005-0000-0000-000034520000}"/>
    <cellStyle name="20% - uthevingsfarge 6 4 2 3 2 5" xfId="21048" xr:uid="{00000000-0005-0000-0000-000035520000}"/>
    <cellStyle name="20% - uthevingsfarge 6 4 2 3 2_Innskuddsdekning" xfId="21049" xr:uid="{00000000-0005-0000-0000-000036520000}"/>
    <cellStyle name="20% - uthevingsfarge 6 4 2 3 3" xfId="21050" xr:uid="{00000000-0005-0000-0000-000037520000}"/>
    <cellStyle name="20% - uthevingsfarge 6 4 2 3 3 2" xfId="21051" xr:uid="{00000000-0005-0000-0000-000038520000}"/>
    <cellStyle name="20% - uthevingsfarge 6 4 2 3 3 2 2" xfId="21052" xr:uid="{00000000-0005-0000-0000-000039520000}"/>
    <cellStyle name="20% - uthevingsfarge 6 4 2 3 3 2 2 2" xfId="21053" xr:uid="{00000000-0005-0000-0000-00003A520000}"/>
    <cellStyle name="20% - uthevingsfarge 6 4 2 3 3 2 3" xfId="21054" xr:uid="{00000000-0005-0000-0000-00003B520000}"/>
    <cellStyle name="20% - uthevingsfarge 6 4 2 3 3 3" xfId="21055" xr:uid="{00000000-0005-0000-0000-00003C520000}"/>
    <cellStyle name="20% - uthevingsfarge 6 4 2 3 3 3 2" xfId="21056" xr:uid="{00000000-0005-0000-0000-00003D520000}"/>
    <cellStyle name="20% - uthevingsfarge 6 4 2 3 3 4" xfId="21057" xr:uid="{00000000-0005-0000-0000-00003E520000}"/>
    <cellStyle name="20% - uthevingsfarge 6 4 2 3 4" xfId="21058" xr:uid="{00000000-0005-0000-0000-00003F520000}"/>
    <cellStyle name="20% - uthevingsfarge 6 4 2 3 4 2" xfId="21059" xr:uid="{00000000-0005-0000-0000-000040520000}"/>
    <cellStyle name="20% - uthevingsfarge 6 4 2 3 4 2 2" xfId="21060" xr:uid="{00000000-0005-0000-0000-000041520000}"/>
    <cellStyle name="20% - uthevingsfarge 6 4 2 3 4 3" xfId="21061" xr:uid="{00000000-0005-0000-0000-000042520000}"/>
    <cellStyle name="20% - uthevingsfarge 6 4 2 3 5" xfId="21062" xr:uid="{00000000-0005-0000-0000-000043520000}"/>
    <cellStyle name="20% - uthevingsfarge 6 4 2 3 5 2" xfId="21063" xr:uid="{00000000-0005-0000-0000-000044520000}"/>
    <cellStyle name="20% - uthevingsfarge 6 4 2 3 6" xfId="21064" xr:uid="{00000000-0005-0000-0000-000045520000}"/>
    <cellStyle name="20% - uthevingsfarge 6 4 2 3_3. Chng in credit spreads" xfId="21065" xr:uid="{00000000-0005-0000-0000-000046520000}"/>
    <cellStyle name="20% - uthevingsfarge 6 4 2 4" xfId="21066" xr:uid="{00000000-0005-0000-0000-000047520000}"/>
    <cellStyle name="20% - uthevingsfarge 6 4 2 4 2" xfId="21067" xr:uid="{00000000-0005-0000-0000-000048520000}"/>
    <cellStyle name="20% - uthevingsfarge 6 4 2 4 2 2" xfId="21068" xr:uid="{00000000-0005-0000-0000-000049520000}"/>
    <cellStyle name="20% - uthevingsfarge 6 4 2 4 2 2 2" xfId="21069" xr:uid="{00000000-0005-0000-0000-00004A520000}"/>
    <cellStyle name="20% - uthevingsfarge 6 4 2 4 2 2 2 2" xfId="21070" xr:uid="{00000000-0005-0000-0000-00004B520000}"/>
    <cellStyle name="20% - uthevingsfarge 6 4 2 4 2 2 3" xfId="21071" xr:uid="{00000000-0005-0000-0000-00004C520000}"/>
    <cellStyle name="20% - uthevingsfarge 6 4 2 4 2 3" xfId="21072" xr:uid="{00000000-0005-0000-0000-00004D520000}"/>
    <cellStyle name="20% - uthevingsfarge 6 4 2 4 2 3 2" xfId="21073" xr:uid="{00000000-0005-0000-0000-00004E520000}"/>
    <cellStyle name="20% - uthevingsfarge 6 4 2 4 2 4" xfId="21074" xr:uid="{00000000-0005-0000-0000-00004F520000}"/>
    <cellStyle name="20% - uthevingsfarge 6 4 2 4 3" xfId="21075" xr:uid="{00000000-0005-0000-0000-000050520000}"/>
    <cellStyle name="20% - uthevingsfarge 6 4 2 4 3 2" xfId="21076" xr:uid="{00000000-0005-0000-0000-000051520000}"/>
    <cellStyle name="20% - uthevingsfarge 6 4 2 4 3 2 2" xfId="21077" xr:uid="{00000000-0005-0000-0000-000052520000}"/>
    <cellStyle name="20% - uthevingsfarge 6 4 2 4 3 3" xfId="21078" xr:uid="{00000000-0005-0000-0000-000053520000}"/>
    <cellStyle name="20% - uthevingsfarge 6 4 2 4 4" xfId="21079" xr:uid="{00000000-0005-0000-0000-000054520000}"/>
    <cellStyle name="20% - uthevingsfarge 6 4 2 4 4 2" xfId="21080" xr:uid="{00000000-0005-0000-0000-000055520000}"/>
    <cellStyle name="20% - uthevingsfarge 6 4 2 4 5" xfId="21081" xr:uid="{00000000-0005-0000-0000-000056520000}"/>
    <cellStyle name="20% - uthevingsfarge 6 4 2 4_Innskuddsdekning" xfId="21082" xr:uid="{00000000-0005-0000-0000-000057520000}"/>
    <cellStyle name="20% - uthevingsfarge 6 4 2 5" xfId="21083" xr:uid="{00000000-0005-0000-0000-000058520000}"/>
    <cellStyle name="20% - uthevingsfarge 6 4 2 5 2" xfId="21084" xr:uid="{00000000-0005-0000-0000-000059520000}"/>
    <cellStyle name="20% - uthevingsfarge 6 4 2 5 2 2" xfId="21085" xr:uid="{00000000-0005-0000-0000-00005A520000}"/>
    <cellStyle name="20% - uthevingsfarge 6 4 2 5 2 2 2" xfId="21086" xr:uid="{00000000-0005-0000-0000-00005B520000}"/>
    <cellStyle name="20% - uthevingsfarge 6 4 2 5 2 3" xfId="21087" xr:uid="{00000000-0005-0000-0000-00005C520000}"/>
    <cellStyle name="20% - uthevingsfarge 6 4 2 5 3" xfId="21088" xr:uid="{00000000-0005-0000-0000-00005D520000}"/>
    <cellStyle name="20% - uthevingsfarge 6 4 2 5 3 2" xfId="21089" xr:uid="{00000000-0005-0000-0000-00005E520000}"/>
    <cellStyle name="20% - uthevingsfarge 6 4 2 5 4" xfId="21090" xr:uid="{00000000-0005-0000-0000-00005F520000}"/>
    <cellStyle name="20% - uthevingsfarge 6 4 2 6" xfId="21091" xr:uid="{00000000-0005-0000-0000-000060520000}"/>
    <cellStyle name="20% - uthevingsfarge 6 4 2 6 2" xfId="21092" xr:uid="{00000000-0005-0000-0000-000061520000}"/>
    <cellStyle name="20% - uthevingsfarge 6 4 2 6 2 2" xfId="21093" xr:uid="{00000000-0005-0000-0000-000062520000}"/>
    <cellStyle name="20% - uthevingsfarge 6 4 2 6 3" xfId="21094" xr:uid="{00000000-0005-0000-0000-000063520000}"/>
    <cellStyle name="20% - uthevingsfarge 6 4 2 7" xfId="21095" xr:uid="{00000000-0005-0000-0000-000064520000}"/>
    <cellStyle name="20% - uthevingsfarge 6 4 2 7 2" xfId="21096" xr:uid="{00000000-0005-0000-0000-000065520000}"/>
    <cellStyle name="20% - uthevingsfarge 6 4 2 8" xfId="21097" xr:uid="{00000000-0005-0000-0000-000066520000}"/>
    <cellStyle name="20% - uthevingsfarge 6 4 2 9" xfId="21098" xr:uid="{00000000-0005-0000-0000-000067520000}"/>
    <cellStyle name="20% - uthevingsfarge 6 4 2_3. Chng in credit spreads" xfId="21099" xr:uid="{00000000-0005-0000-0000-000068520000}"/>
    <cellStyle name="20% - uthevingsfarge 6 4 3" xfId="21100" xr:uid="{00000000-0005-0000-0000-000069520000}"/>
    <cellStyle name="20% - uthevingsfarge 6 4 3 2" xfId="21101" xr:uid="{00000000-0005-0000-0000-00006A520000}"/>
    <cellStyle name="20% - uthevingsfarge 6 4 3 2 2" xfId="21102" xr:uid="{00000000-0005-0000-0000-00006B520000}"/>
    <cellStyle name="20% - uthevingsfarge 6 4 3 2 2 2" xfId="21103" xr:uid="{00000000-0005-0000-0000-00006C520000}"/>
    <cellStyle name="20% - uthevingsfarge 6 4 3 2 2 2 2" xfId="21104" xr:uid="{00000000-0005-0000-0000-00006D520000}"/>
    <cellStyle name="20% - uthevingsfarge 6 4 3 2 2 2 2 2" xfId="21105" xr:uid="{00000000-0005-0000-0000-00006E520000}"/>
    <cellStyle name="20% - uthevingsfarge 6 4 3 2 2 2 3" xfId="21106" xr:uid="{00000000-0005-0000-0000-00006F520000}"/>
    <cellStyle name="20% - uthevingsfarge 6 4 3 2 2 3" xfId="21107" xr:uid="{00000000-0005-0000-0000-000070520000}"/>
    <cellStyle name="20% - uthevingsfarge 6 4 3 2 2 3 2" xfId="21108" xr:uid="{00000000-0005-0000-0000-000071520000}"/>
    <cellStyle name="20% - uthevingsfarge 6 4 3 2 2 4" xfId="21109" xr:uid="{00000000-0005-0000-0000-000072520000}"/>
    <cellStyle name="20% - uthevingsfarge 6 4 3 2 3" xfId="21110" xr:uid="{00000000-0005-0000-0000-000073520000}"/>
    <cellStyle name="20% - uthevingsfarge 6 4 3 2 3 2" xfId="21111" xr:uid="{00000000-0005-0000-0000-000074520000}"/>
    <cellStyle name="20% - uthevingsfarge 6 4 3 2 3 2 2" xfId="21112" xr:uid="{00000000-0005-0000-0000-000075520000}"/>
    <cellStyle name="20% - uthevingsfarge 6 4 3 2 3 3" xfId="21113" xr:uid="{00000000-0005-0000-0000-000076520000}"/>
    <cellStyle name="20% - uthevingsfarge 6 4 3 2 4" xfId="21114" xr:uid="{00000000-0005-0000-0000-000077520000}"/>
    <cellStyle name="20% - uthevingsfarge 6 4 3 2 4 2" xfId="21115" xr:uid="{00000000-0005-0000-0000-000078520000}"/>
    <cellStyle name="20% - uthevingsfarge 6 4 3 2 5" xfId="21116" xr:uid="{00000000-0005-0000-0000-000079520000}"/>
    <cellStyle name="20% - uthevingsfarge 6 4 3 2_Innskuddsdekning" xfId="21117" xr:uid="{00000000-0005-0000-0000-00007A520000}"/>
    <cellStyle name="20% - uthevingsfarge 6 4 3 3" xfId="21118" xr:uid="{00000000-0005-0000-0000-00007B520000}"/>
    <cellStyle name="20% - uthevingsfarge 6 4 3 3 2" xfId="21119" xr:uid="{00000000-0005-0000-0000-00007C520000}"/>
    <cellStyle name="20% - uthevingsfarge 6 4 3 3 2 2" xfId="21120" xr:uid="{00000000-0005-0000-0000-00007D520000}"/>
    <cellStyle name="20% - uthevingsfarge 6 4 3 3 2 2 2" xfId="21121" xr:uid="{00000000-0005-0000-0000-00007E520000}"/>
    <cellStyle name="20% - uthevingsfarge 6 4 3 3 2 3" xfId="21122" xr:uid="{00000000-0005-0000-0000-00007F520000}"/>
    <cellStyle name="20% - uthevingsfarge 6 4 3 3 3" xfId="21123" xr:uid="{00000000-0005-0000-0000-000080520000}"/>
    <cellStyle name="20% - uthevingsfarge 6 4 3 3 3 2" xfId="21124" xr:uid="{00000000-0005-0000-0000-000081520000}"/>
    <cellStyle name="20% - uthevingsfarge 6 4 3 3 4" xfId="21125" xr:uid="{00000000-0005-0000-0000-000082520000}"/>
    <cellStyle name="20% - uthevingsfarge 6 4 3 4" xfId="21126" xr:uid="{00000000-0005-0000-0000-000083520000}"/>
    <cellStyle name="20% - uthevingsfarge 6 4 3 4 2" xfId="21127" xr:uid="{00000000-0005-0000-0000-000084520000}"/>
    <cellStyle name="20% - uthevingsfarge 6 4 3 4 2 2" xfId="21128" xr:uid="{00000000-0005-0000-0000-000085520000}"/>
    <cellStyle name="20% - uthevingsfarge 6 4 3 4 3" xfId="21129" xr:uid="{00000000-0005-0000-0000-000086520000}"/>
    <cellStyle name="20% - uthevingsfarge 6 4 3 5" xfId="21130" xr:uid="{00000000-0005-0000-0000-000087520000}"/>
    <cellStyle name="20% - uthevingsfarge 6 4 3 5 2" xfId="21131" xr:uid="{00000000-0005-0000-0000-000088520000}"/>
    <cellStyle name="20% - uthevingsfarge 6 4 3 6" xfId="21132" xr:uid="{00000000-0005-0000-0000-000089520000}"/>
    <cellStyle name="20% - uthevingsfarge 6 4 3_3. Chng in credit spreads" xfId="21133" xr:uid="{00000000-0005-0000-0000-00008A520000}"/>
    <cellStyle name="20% - uthevingsfarge 6 4 4" xfId="21134" xr:uid="{00000000-0005-0000-0000-00008B520000}"/>
    <cellStyle name="20% - uthevingsfarge 6 4 4 2" xfId="21135" xr:uid="{00000000-0005-0000-0000-00008C520000}"/>
    <cellStyle name="20% - uthevingsfarge 6 4 4 2 2" xfId="21136" xr:uid="{00000000-0005-0000-0000-00008D520000}"/>
    <cellStyle name="20% - uthevingsfarge 6 4 4 2 2 2" xfId="21137" xr:uid="{00000000-0005-0000-0000-00008E520000}"/>
    <cellStyle name="20% - uthevingsfarge 6 4 4 2 2 2 2" xfId="21138" xr:uid="{00000000-0005-0000-0000-00008F520000}"/>
    <cellStyle name="20% - uthevingsfarge 6 4 4 2 2 2 2 2" xfId="21139" xr:uid="{00000000-0005-0000-0000-000090520000}"/>
    <cellStyle name="20% - uthevingsfarge 6 4 4 2 2 2 3" xfId="21140" xr:uid="{00000000-0005-0000-0000-000091520000}"/>
    <cellStyle name="20% - uthevingsfarge 6 4 4 2 2 3" xfId="21141" xr:uid="{00000000-0005-0000-0000-000092520000}"/>
    <cellStyle name="20% - uthevingsfarge 6 4 4 2 2 3 2" xfId="21142" xr:uid="{00000000-0005-0000-0000-000093520000}"/>
    <cellStyle name="20% - uthevingsfarge 6 4 4 2 2 4" xfId="21143" xr:uid="{00000000-0005-0000-0000-000094520000}"/>
    <cellStyle name="20% - uthevingsfarge 6 4 4 2 3" xfId="21144" xr:uid="{00000000-0005-0000-0000-000095520000}"/>
    <cellStyle name="20% - uthevingsfarge 6 4 4 2 3 2" xfId="21145" xr:uid="{00000000-0005-0000-0000-000096520000}"/>
    <cellStyle name="20% - uthevingsfarge 6 4 4 2 3 2 2" xfId="21146" xr:uid="{00000000-0005-0000-0000-000097520000}"/>
    <cellStyle name="20% - uthevingsfarge 6 4 4 2 3 3" xfId="21147" xr:uid="{00000000-0005-0000-0000-000098520000}"/>
    <cellStyle name="20% - uthevingsfarge 6 4 4 2 4" xfId="21148" xr:uid="{00000000-0005-0000-0000-000099520000}"/>
    <cellStyle name="20% - uthevingsfarge 6 4 4 2 4 2" xfId="21149" xr:uid="{00000000-0005-0000-0000-00009A520000}"/>
    <cellStyle name="20% - uthevingsfarge 6 4 4 2 5" xfId="21150" xr:uid="{00000000-0005-0000-0000-00009B520000}"/>
    <cellStyle name="20% - uthevingsfarge 6 4 4 2_Innskuddsdekning" xfId="21151" xr:uid="{00000000-0005-0000-0000-00009C520000}"/>
    <cellStyle name="20% - uthevingsfarge 6 4 4 3" xfId="21152" xr:uid="{00000000-0005-0000-0000-00009D520000}"/>
    <cellStyle name="20% - uthevingsfarge 6 4 4 3 2" xfId="21153" xr:uid="{00000000-0005-0000-0000-00009E520000}"/>
    <cellStyle name="20% - uthevingsfarge 6 4 4 3 2 2" xfId="21154" xr:uid="{00000000-0005-0000-0000-00009F520000}"/>
    <cellStyle name="20% - uthevingsfarge 6 4 4 3 2 2 2" xfId="21155" xr:uid="{00000000-0005-0000-0000-0000A0520000}"/>
    <cellStyle name="20% - uthevingsfarge 6 4 4 3 2 3" xfId="21156" xr:uid="{00000000-0005-0000-0000-0000A1520000}"/>
    <cellStyle name="20% - uthevingsfarge 6 4 4 3 3" xfId="21157" xr:uid="{00000000-0005-0000-0000-0000A2520000}"/>
    <cellStyle name="20% - uthevingsfarge 6 4 4 3 3 2" xfId="21158" xr:uid="{00000000-0005-0000-0000-0000A3520000}"/>
    <cellStyle name="20% - uthevingsfarge 6 4 4 3 4" xfId="21159" xr:uid="{00000000-0005-0000-0000-0000A4520000}"/>
    <cellStyle name="20% - uthevingsfarge 6 4 4 4" xfId="21160" xr:uid="{00000000-0005-0000-0000-0000A5520000}"/>
    <cellStyle name="20% - uthevingsfarge 6 4 4 4 2" xfId="21161" xr:uid="{00000000-0005-0000-0000-0000A6520000}"/>
    <cellStyle name="20% - uthevingsfarge 6 4 4 4 2 2" xfId="21162" xr:uid="{00000000-0005-0000-0000-0000A7520000}"/>
    <cellStyle name="20% - uthevingsfarge 6 4 4 4 3" xfId="21163" xr:uid="{00000000-0005-0000-0000-0000A8520000}"/>
    <cellStyle name="20% - uthevingsfarge 6 4 4 5" xfId="21164" xr:uid="{00000000-0005-0000-0000-0000A9520000}"/>
    <cellStyle name="20% - uthevingsfarge 6 4 4 5 2" xfId="21165" xr:uid="{00000000-0005-0000-0000-0000AA520000}"/>
    <cellStyle name="20% - uthevingsfarge 6 4 4 6" xfId="21166" xr:uid="{00000000-0005-0000-0000-0000AB520000}"/>
    <cellStyle name="20% - uthevingsfarge 6 4 4_3. Chng in credit spreads" xfId="21167" xr:uid="{00000000-0005-0000-0000-0000AC520000}"/>
    <cellStyle name="20% - uthevingsfarge 6 4 5" xfId="21168" xr:uid="{00000000-0005-0000-0000-0000AD520000}"/>
    <cellStyle name="20% - uthevingsfarge 6 4 5 2" xfId="21169" xr:uid="{00000000-0005-0000-0000-0000AE520000}"/>
    <cellStyle name="20% - uthevingsfarge 6 4 5 2 2" xfId="21170" xr:uid="{00000000-0005-0000-0000-0000AF520000}"/>
    <cellStyle name="20% - uthevingsfarge 6 4 5 2 2 2" xfId="21171" xr:uid="{00000000-0005-0000-0000-0000B0520000}"/>
    <cellStyle name="20% - uthevingsfarge 6 4 5 2 2 2 2" xfId="21172" xr:uid="{00000000-0005-0000-0000-0000B1520000}"/>
    <cellStyle name="20% - uthevingsfarge 6 4 5 2 2 3" xfId="21173" xr:uid="{00000000-0005-0000-0000-0000B2520000}"/>
    <cellStyle name="20% - uthevingsfarge 6 4 5 2 3" xfId="21174" xr:uid="{00000000-0005-0000-0000-0000B3520000}"/>
    <cellStyle name="20% - uthevingsfarge 6 4 5 2 3 2" xfId="21175" xr:uid="{00000000-0005-0000-0000-0000B4520000}"/>
    <cellStyle name="20% - uthevingsfarge 6 4 5 2 4" xfId="21176" xr:uid="{00000000-0005-0000-0000-0000B5520000}"/>
    <cellStyle name="20% - uthevingsfarge 6 4 5 3" xfId="21177" xr:uid="{00000000-0005-0000-0000-0000B6520000}"/>
    <cellStyle name="20% - uthevingsfarge 6 4 5 3 2" xfId="21178" xr:uid="{00000000-0005-0000-0000-0000B7520000}"/>
    <cellStyle name="20% - uthevingsfarge 6 4 5 3 2 2" xfId="21179" xr:uid="{00000000-0005-0000-0000-0000B8520000}"/>
    <cellStyle name="20% - uthevingsfarge 6 4 5 3 3" xfId="21180" xr:uid="{00000000-0005-0000-0000-0000B9520000}"/>
    <cellStyle name="20% - uthevingsfarge 6 4 5 4" xfId="21181" xr:uid="{00000000-0005-0000-0000-0000BA520000}"/>
    <cellStyle name="20% - uthevingsfarge 6 4 5 4 2" xfId="21182" xr:uid="{00000000-0005-0000-0000-0000BB520000}"/>
    <cellStyle name="20% - uthevingsfarge 6 4 5 5" xfId="21183" xr:uid="{00000000-0005-0000-0000-0000BC520000}"/>
    <cellStyle name="20% - uthevingsfarge 6 4 5_Innskuddsdekning" xfId="21184" xr:uid="{00000000-0005-0000-0000-0000BD520000}"/>
    <cellStyle name="20% - uthevingsfarge 6 4 6" xfId="21185" xr:uid="{00000000-0005-0000-0000-0000BE520000}"/>
    <cellStyle name="20% - uthevingsfarge 6 4 6 2" xfId="21186" xr:uid="{00000000-0005-0000-0000-0000BF520000}"/>
    <cellStyle name="20% - uthevingsfarge 6 4 6 2 2" xfId="21187" xr:uid="{00000000-0005-0000-0000-0000C0520000}"/>
    <cellStyle name="20% - uthevingsfarge 6 4 6 2 2 2" xfId="21188" xr:uid="{00000000-0005-0000-0000-0000C1520000}"/>
    <cellStyle name="20% - uthevingsfarge 6 4 6 2 3" xfId="21189" xr:uid="{00000000-0005-0000-0000-0000C2520000}"/>
    <cellStyle name="20% - uthevingsfarge 6 4 6 3" xfId="21190" xr:uid="{00000000-0005-0000-0000-0000C3520000}"/>
    <cellStyle name="20% - uthevingsfarge 6 4 6 3 2" xfId="21191" xr:uid="{00000000-0005-0000-0000-0000C4520000}"/>
    <cellStyle name="20% - uthevingsfarge 6 4 6 4" xfId="21192" xr:uid="{00000000-0005-0000-0000-0000C5520000}"/>
    <cellStyle name="20% - uthevingsfarge 6 4 7" xfId="21193" xr:uid="{00000000-0005-0000-0000-0000C6520000}"/>
    <cellStyle name="20% - uthevingsfarge 6 4 7 2" xfId="21194" xr:uid="{00000000-0005-0000-0000-0000C7520000}"/>
    <cellStyle name="20% - uthevingsfarge 6 4 7 2 2" xfId="21195" xr:uid="{00000000-0005-0000-0000-0000C8520000}"/>
    <cellStyle name="20% - uthevingsfarge 6 4 7 3" xfId="21196" xr:uid="{00000000-0005-0000-0000-0000C9520000}"/>
    <cellStyle name="20% - uthevingsfarge 6 4 8" xfId="21197" xr:uid="{00000000-0005-0000-0000-0000CA520000}"/>
    <cellStyle name="20% - uthevingsfarge 6 4 8 2" xfId="21198" xr:uid="{00000000-0005-0000-0000-0000CB520000}"/>
    <cellStyle name="20% - uthevingsfarge 6 4 9" xfId="21199" xr:uid="{00000000-0005-0000-0000-0000CC520000}"/>
    <cellStyle name="20% - uthevingsfarge 6 4_3. Chng in credit spreads" xfId="21200" xr:uid="{00000000-0005-0000-0000-0000CD520000}"/>
    <cellStyle name="20% - uthevingsfarge 6 40" xfId="21201" xr:uid="{00000000-0005-0000-0000-0000CE520000}"/>
    <cellStyle name="20% - uthevingsfarge 6 40 2" xfId="21202" xr:uid="{00000000-0005-0000-0000-0000CF520000}"/>
    <cellStyle name="20% - uthevingsfarge 6 40 2 2" xfId="21203" xr:uid="{00000000-0005-0000-0000-0000D0520000}"/>
    <cellStyle name="20% - uthevingsfarge 6 40 2 3" xfId="21204" xr:uid="{00000000-0005-0000-0000-0000D1520000}"/>
    <cellStyle name="20% - uthevingsfarge 6 40 2_BILAG 34-3 Brasil" xfId="21205" xr:uid="{00000000-0005-0000-0000-0000D2520000}"/>
    <cellStyle name="20% - uthevingsfarge 6 40 3" xfId="21206" xr:uid="{00000000-0005-0000-0000-0000D3520000}"/>
    <cellStyle name="20% - uthevingsfarge 6 40 4" xfId="21207" xr:uid="{00000000-0005-0000-0000-0000D4520000}"/>
    <cellStyle name="20% - uthevingsfarge 6 40_BILAG 34-3 Brasil" xfId="21208" xr:uid="{00000000-0005-0000-0000-0000D5520000}"/>
    <cellStyle name="20% - uthevingsfarge 6 41" xfId="21209" xr:uid="{00000000-0005-0000-0000-0000D6520000}"/>
    <cellStyle name="20% - uthevingsfarge 6 41 2" xfId="21210" xr:uid="{00000000-0005-0000-0000-0000D7520000}"/>
    <cellStyle name="20% - uthevingsfarge 6 41 2 2" xfId="21211" xr:uid="{00000000-0005-0000-0000-0000D8520000}"/>
    <cellStyle name="20% - uthevingsfarge 6 41 2 3" xfId="21212" xr:uid="{00000000-0005-0000-0000-0000D9520000}"/>
    <cellStyle name="20% - uthevingsfarge 6 41 2_BILAG 34-3 Brasil" xfId="21213" xr:uid="{00000000-0005-0000-0000-0000DA520000}"/>
    <cellStyle name="20% - uthevingsfarge 6 41 3" xfId="21214" xr:uid="{00000000-0005-0000-0000-0000DB520000}"/>
    <cellStyle name="20% - uthevingsfarge 6 41 4" xfId="21215" xr:uid="{00000000-0005-0000-0000-0000DC520000}"/>
    <cellStyle name="20% - uthevingsfarge 6 41_BILAG 34-3 Brasil" xfId="21216" xr:uid="{00000000-0005-0000-0000-0000DD520000}"/>
    <cellStyle name="20% - uthevingsfarge 6 42" xfId="21217" xr:uid="{00000000-0005-0000-0000-0000DE520000}"/>
    <cellStyle name="20% - uthevingsfarge 6 42 2" xfId="21218" xr:uid="{00000000-0005-0000-0000-0000DF520000}"/>
    <cellStyle name="20% - uthevingsfarge 6 42 2 2" xfId="21219" xr:uid="{00000000-0005-0000-0000-0000E0520000}"/>
    <cellStyle name="20% - uthevingsfarge 6 42 2 3" xfId="21220" xr:uid="{00000000-0005-0000-0000-0000E1520000}"/>
    <cellStyle name="20% - uthevingsfarge 6 42 2_BILAG 34-3 Brasil" xfId="21221" xr:uid="{00000000-0005-0000-0000-0000E2520000}"/>
    <cellStyle name="20% - uthevingsfarge 6 42 3" xfId="21222" xr:uid="{00000000-0005-0000-0000-0000E3520000}"/>
    <cellStyle name="20% - uthevingsfarge 6 42 4" xfId="21223" xr:uid="{00000000-0005-0000-0000-0000E4520000}"/>
    <cellStyle name="20% - uthevingsfarge 6 42_BILAG 34-3 Brasil" xfId="21224" xr:uid="{00000000-0005-0000-0000-0000E5520000}"/>
    <cellStyle name="20% - uthevingsfarge 6 43" xfId="21225" xr:uid="{00000000-0005-0000-0000-0000E6520000}"/>
    <cellStyle name="20% - uthevingsfarge 6 43 2" xfId="21226" xr:uid="{00000000-0005-0000-0000-0000E7520000}"/>
    <cellStyle name="20% - uthevingsfarge 6 43 2 2" xfId="21227" xr:uid="{00000000-0005-0000-0000-0000E8520000}"/>
    <cellStyle name="20% - uthevingsfarge 6 43 2 3" xfId="21228" xr:uid="{00000000-0005-0000-0000-0000E9520000}"/>
    <cellStyle name="20% - uthevingsfarge 6 43 2_BILAG 34-3 Brasil" xfId="21229" xr:uid="{00000000-0005-0000-0000-0000EA520000}"/>
    <cellStyle name="20% - uthevingsfarge 6 43 3" xfId="21230" xr:uid="{00000000-0005-0000-0000-0000EB520000}"/>
    <cellStyle name="20% - uthevingsfarge 6 43 4" xfId="21231" xr:uid="{00000000-0005-0000-0000-0000EC520000}"/>
    <cellStyle name="20% - uthevingsfarge 6 43_BILAG 34-3 Brasil" xfId="21232" xr:uid="{00000000-0005-0000-0000-0000ED520000}"/>
    <cellStyle name="20% - uthevingsfarge 6 44" xfId="21233" xr:uid="{00000000-0005-0000-0000-0000EE520000}"/>
    <cellStyle name="20% - uthevingsfarge 6 44 2" xfId="21234" xr:uid="{00000000-0005-0000-0000-0000EF520000}"/>
    <cellStyle name="20% - uthevingsfarge 6 44 2 2" xfId="21235" xr:uid="{00000000-0005-0000-0000-0000F0520000}"/>
    <cellStyle name="20% - uthevingsfarge 6 44 2 3" xfId="21236" xr:uid="{00000000-0005-0000-0000-0000F1520000}"/>
    <cellStyle name="20% - uthevingsfarge 6 44 2_BILAG 34-3 Brasil" xfId="21237" xr:uid="{00000000-0005-0000-0000-0000F2520000}"/>
    <cellStyle name="20% - uthevingsfarge 6 44 3" xfId="21238" xr:uid="{00000000-0005-0000-0000-0000F3520000}"/>
    <cellStyle name="20% - uthevingsfarge 6 44 4" xfId="21239" xr:uid="{00000000-0005-0000-0000-0000F4520000}"/>
    <cellStyle name="20% - uthevingsfarge 6 44_BILAG 34-3 Brasil" xfId="21240" xr:uid="{00000000-0005-0000-0000-0000F5520000}"/>
    <cellStyle name="20% - uthevingsfarge 6 45" xfId="21241" xr:uid="{00000000-0005-0000-0000-0000F6520000}"/>
    <cellStyle name="20% - uthevingsfarge 6 45 2" xfId="21242" xr:uid="{00000000-0005-0000-0000-0000F7520000}"/>
    <cellStyle name="20% - uthevingsfarge 6 45 2 2" xfId="21243" xr:uid="{00000000-0005-0000-0000-0000F8520000}"/>
    <cellStyle name="20% - uthevingsfarge 6 45 2 3" xfId="21244" xr:uid="{00000000-0005-0000-0000-0000F9520000}"/>
    <cellStyle name="20% - uthevingsfarge 6 45 2_BILAG 34-3 Brasil" xfId="21245" xr:uid="{00000000-0005-0000-0000-0000FA520000}"/>
    <cellStyle name="20% - uthevingsfarge 6 45 3" xfId="21246" xr:uid="{00000000-0005-0000-0000-0000FB520000}"/>
    <cellStyle name="20% - uthevingsfarge 6 45 4" xfId="21247" xr:uid="{00000000-0005-0000-0000-0000FC520000}"/>
    <cellStyle name="20% - uthevingsfarge 6 45_BILAG 34-3 Brasil" xfId="21248" xr:uid="{00000000-0005-0000-0000-0000FD520000}"/>
    <cellStyle name="20% - uthevingsfarge 6 46" xfId="21249" xr:uid="{00000000-0005-0000-0000-0000FE520000}"/>
    <cellStyle name="20% - uthevingsfarge 6 46 2" xfId="21250" xr:uid="{00000000-0005-0000-0000-0000FF520000}"/>
    <cellStyle name="20% - uthevingsfarge 6 46 2 2" xfId="21251" xr:uid="{00000000-0005-0000-0000-000000530000}"/>
    <cellStyle name="20% - uthevingsfarge 6 46 2 3" xfId="21252" xr:uid="{00000000-0005-0000-0000-000001530000}"/>
    <cellStyle name="20% - uthevingsfarge 6 46 2_BILAG 34-3 Brasil" xfId="21253" xr:uid="{00000000-0005-0000-0000-000002530000}"/>
    <cellStyle name="20% - uthevingsfarge 6 46 3" xfId="21254" xr:uid="{00000000-0005-0000-0000-000003530000}"/>
    <cellStyle name="20% - uthevingsfarge 6 46 4" xfId="21255" xr:uid="{00000000-0005-0000-0000-000004530000}"/>
    <cellStyle name="20% - uthevingsfarge 6 46_BILAG 34-3 Brasil" xfId="21256" xr:uid="{00000000-0005-0000-0000-000005530000}"/>
    <cellStyle name="20% - uthevingsfarge 6 47" xfId="21257" xr:uid="{00000000-0005-0000-0000-000006530000}"/>
    <cellStyle name="20% - uthevingsfarge 6 47 2" xfId="21258" xr:uid="{00000000-0005-0000-0000-000007530000}"/>
    <cellStyle name="20% - uthevingsfarge 6 47 2 2" xfId="21259" xr:uid="{00000000-0005-0000-0000-000008530000}"/>
    <cellStyle name="20% - uthevingsfarge 6 47 2 3" xfId="21260" xr:uid="{00000000-0005-0000-0000-000009530000}"/>
    <cellStyle name="20% - uthevingsfarge 6 47 2_BILAG 34-3 Brasil" xfId="21261" xr:uid="{00000000-0005-0000-0000-00000A530000}"/>
    <cellStyle name="20% - uthevingsfarge 6 47 3" xfId="21262" xr:uid="{00000000-0005-0000-0000-00000B530000}"/>
    <cellStyle name="20% - uthevingsfarge 6 47 4" xfId="21263" xr:uid="{00000000-0005-0000-0000-00000C530000}"/>
    <cellStyle name="20% - uthevingsfarge 6 47_BILAG 34-3 Brasil" xfId="21264" xr:uid="{00000000-0005-0000-0000-00000D530000}"/>
    <cellStyle name="20% - uthevingsfarge 6 48" xfId="21265" xr:uid="{00000000-0005-0000-0000-00000E530000}"/>
    <cellStyle name="20% - uthevingsfarge 6 48 2" xfId="21266" xr:uid="{00000000-0005-0000-0000-00000F530000}"/>
    <cellStyle name="20% - uthevingsfarge 6 48 2 2" xfId="21267" xr:uid="{00000000-0005-0000-0000-000010530000}"/>
    <cellStyle name="20% - uthevingsfarge 6 48 2 3" xfId="21268" xr:uid="{00000000-0005-0000-0000-000011530000}"/>
    <cellStyle name="20% - uthevingsfarge 6 48 2_BILAG 34-3 Brasil" xfId="21269" xr:uid="{00000000-0005-0000-0000-000012530000}"/>
    <cellStyle name="20% - uthevingsfarge 6 48 3" xfId="21270" xr:uid="{00000000-0005-0000-0000-000013530000}"/>
    <cellStyle name="20% - uthevingsfarge 6 48 4" xfId="21271" xr:uid="{00000000-0005-0000-0000-000014530000}"/>
    <cellStyle name="20% - uthevingsfarge 6 48_BILAG 34-3 Brasil" xfId="21272" xr:uid="{00000000-0005-0000-0000-000015530000}"/>
    <cellStyle name="20% - uthevingsfarge 6 49" xfId="21273" xr:uid="{00000000-0005-0000-0000-000016530000}"/>
    <cellStyle name="20% - uthevingsfarge 6 49 2" xfId="21274" xr:uid="{00000000-0005-0000-0000-000017530000}"/>
    <cellStyle name="20% - uthevingsfarge 6 49 2 2" xfId="21275" xr:uid="{00000000-0005-0000-0000-000018530000}"/>
    <cellStyle name="20% - uthevingsfarge 6 49 2 3" xfId="21276" xr:uid="{00000000-0005-0000-0000-000019530000}"/>
    <cellStyle name="20% - uthevingsfarge 6 49 2_BILAG 34-3 Brasil" xfId="21277" xr:uid="{00000000-0005-0000-0000-00001A530000}"/>
    <cellStyle name="20% - uthevingsfarge 6 49 3" xfId="21278" xr:uid="{00000000-0005-0000-0000-00001B530000}"/>
    <cellStyle name="20% - uthevingsfarge 6 49 4" xfId="21279" xr:uid="{00000000-0005-0000-0000-00001C530000}"/>
    <cellStyle name="20% - uthevingsfarge 6 49_BILAG 34-3 Brasil" xfId="21280" xr:uid="{00000000-0005-0000-0000-00001D530000}"/>
    <cellStyle name="20% - uthevingsfarge 6 5" xfId="21281" xr:uid="{00000000-0005-0000-0000-00001E530000}"/>
    <cellStyle name="20% - uthevingsfarge 6 5 10" xfId="21282" xr:uid="{00000000-0005-0000-0000-00001F530000}"/>
    <cellStyle name="20% - uthevingsfarge 6 5 11" xfId="21283" xr:uid="{00000000-0005-0000-0000-000020530000}"/>
    <cellStyle name="20% - uthevingsfarge 6 5 2" xfId="21284" xr:uid="{00000000-0005-0000-0000-000021530000}"/>
    <cellStyle name="20% - uthevingsfarge 6 5 2 2" xfId="21285" xr:uid="{00000000-0005-0000-0000-000022530000}"/>
    <cellStyle name="20% - uthevingsfarge 6 5 2 2 2" xfId="21286" xr:uid="{00000000-0005-0000-0000-000023530000}"/>
    <cellStyle name="20% - uthevingsfarge 6 5 2 2 2 2" xfId="21287" xr:uid="{00000000-0005-0000-0000-000024530000}"/>
    <cellStyle name="20% - uthevingsfarge 6 5 2 2 2 2 2" xfId="21288" xr:uid="{00000000-0005-0000-0000-000025530000}"/>
    <cellStyle name="20% - uthevingsfarge 6 5 2 2 2 2 2 2" xfId="21289" xr:uid="{00000000-0005-0000-0000-000026530000}"/>
    <cellStyle name="20% - uthevingsfarge 6 5 2 2 2 2 2 2 2" xfId="21290" xr:uid="{00000000-0005-0000-0000-000027530000}"/>
    <cellStyle name="20% - uthevingsfarge 6 5 2 2 2 2 2 3" xfId="21291" xr:uid="{00000000-0005-0000-0000-000028530000}"/>
    <cellStyle name="20% - uthevingsfarge 6 5 2 2 2 2 3" xfId="21292" xr:uid="{00000000-0005-0000-0000-000029530000}"/>
    <cellStyle name="20% - uthevingsfarge 6 5 2 2 2 2 3 2" xfId="21293" xr:uid="{00000000-0005-0000-0000-00002A530000}"/>
    <cellStyle name="20% - uthevingsfarge 6 5 2 2 2 2 4" xfId="21294" xr:uid="{00000000-0005-0000-0000-00002B530000}"/>
    <cellStyle name="20% - uthevingsfarge 6 5 2 2 2 3" xfId="21295" xr:uid="{00000000-0005-0000-0000-00002C530000}"/>
    <cellStyle name="20% - uthevingsfarge 6 5 2 2 2 3 2" xfId="21296" xr:uid="{00000000-0005-0000-0000-00002D530000}"/>
    <cellStyle name="20% - uthevingsfarge 6 5 2 2 2 3 2 2" xfId="21297" xr:uid="{00000000-0005-0000-0000-00002E530000}"/>
    <cellStyle name="20% - uthevingsfarge 6 5 2 2 2 3 3" xfId="21298" xr:uid="{00000000-0005-0000-0000-00002F530000}"/>
    <cellStyle name="20% - uthevingsfarge 6 5 2 2 2 4" xfId="21299" xr:uid="{00000000-0005-0000-0000-000030530000}"/>
    <cellStyle name="20% - uthevingsfarge 6 5 2 2 2 4 2" xfId="21300" xr:uid="{00000000-0005-0000-0000-000031530000}"/>
    <cellStyle name="20% - uthevingsfarge 6 5 2 2 2 5" xfId="21301" xr:uid="{00000000-0005-0000-0000-000032530000}"/>
    <cellStyle name="20% - uthevingsfarge 6 5 2 2 2_Innskuddsdekning" xfId="21302" xr:uid="{00000000-0005-0000-0000-000033530000}"/>
    <cellStyle name="20% - uthevingsfarge 6 5 2 2 3" xfId="21303" xr:uid="{00000000-0005-0000-0000-000034530000}"/>
    <cellStyle name="20% - uthevingsfarge 6 5 2 2 3 2" xfId="21304" xr:uid="{00000000-0005-0000-0000-000035530000}"/>
    <cellStyle name="20% - uthevingsfarge 6 5 2 2 3 2 2" xfId="21305" xr:uid="{00000000-0005-0000-0000-000036530000}"/>
    <cellStyle name="20% - uthevingsfarge 6 5 2 2 3 2 2 2" xfId="21306" xr:uid="{00000000-0005-0000-0000-000037530000}"/>
    <cellStyle name="20% - uthevingsfarge 6 5 2 2 3 2 3" xfId="21307" xr:uid="{00000000-0005-0000-0000-000038530000}"/>
    <cellStyle name="20% - uthevingsfarge 6 5 2 2 3 3" xfId="21308" xr:uid="{00000000-0005-0000-0000-000039530000}"/>
    <cellStyle name="20% - uthevingsfarge 6 5 2 2 3 3 2" xfId="21309" xr:uid="{00000000-0005-0000-0000-00003A530000}"/>
    <cellStyle name="20% - uthevingsfarge 6 5 2 2 3 4" xfId="21310" xr:uid="{00000000-0005-0000-0000-00003B530000}"/>
    <cellStyle name="20% - uthevingsfarge 6 5 2 2 4" xfId="21311" xr:uid="{00000000-0005-0000-0000-00003C530000}"/>
    <cellStyle name="20% - uthevingsfarge 6 5 2 2 4 2" xfId="21312" xr:uid="{00000000-0005-0000-0000-00003D530000}"/>
    <cellStyle name="20% - uthevingsfarge 6 5 2 2 4 2 2" xfId="21313" xr:uid="{00000000-0005-0000-0000-00003E530000}"/>
    <cellStyle name="20% - uthevingsfarge 6 5 2 2 4 3" xfId="21314" xr:uid="{00000000-0005-0000-0000-00003F530000}"/>
    <cellStyle name="20% - uthevingsfarge 6 5 2 2 5" xfId="21315" xr:uid="{00000000-0005-0000-0000-000040530000}"/>
    <cellStyle name="20% - uthevingsfarge 6 5 2 2 5 2" xfId="21316" xr:uid="{00000000-0005-0000-0000-000041530000}"/>
    <cellStyle name="20% - uthevingsfarge 6 5 2 2 6" xfId="21317" xr:uid="{00000000-0005-0000-0000-000042530000}"/>
    <cellStyle name="20% - uthevingsfarge 6 5 2 2_3. Chng in credit spreads" xfId="21318" xr:uid="{00000000-0005-0000-0000-000043530000}"/>
    <cellStyle name="20% - uthevingsfarge 6 5 2 3" xfId="21319" xr:uid="{00000000-0005-0000-0000-000044530000}"/>
    <cellStyle name="20% - uthevingsfarge 6 5 2 3 2" xfId="21320" xr:uid="{00000000-0005-0000-0000-000045530000}"/>
    <cellStyle name="20% - uthevingsfarge 6 5 2 3 2 2" xfId="21321" xr:uid="{00000000-0005-0000-0000-000046530000}"/>
    <cellStyle name="20% - uthevingsfarge 6 5 2 3 2 2 2" xfId="21322" xr:uid="{00000000-0005-0000-0000-000047530000}"/>
    <cellStyle name="20% - uthevingsfarge 6 5 2 3 2 2 2 2" xfId="21323" xr:uid="{00000000-0005-0000-0000-000048530000}"/>
    <cellStyle name="20% - uthevingsfarge 6 5 2 3 2 2 2 2 2" xfId="21324" xr:uid="{00000000-0005-0000-0000-000049530000}"/>
    <cellStyle name="20% - uthevingsfarge 6 5 2 3 2 2 2 3" xfId="21325" xr:uid="{00000000-0005-0000-0000-00004A530000}"/>
    <cellStyle name="20% - uthevingsfarge 6 5 2 3 2 2 3" xfId="21326" xr:uid="{00000000-0005-0000-0000-00004B530000}"/>
    <cellStyle name="20% - uthevingsfarge 6 5 2 3 2 2 3 2" xfId="21327" xr:uid="{00000000-0005-0000-0000-00004C530000}"/>
    <cellStyle name="20% - uthevingsfarge 6 5 2 3 2 2 4" xfId="21328" xr:uid="{00000000-0005-0000-0000-00004D530000}"/>
    <cellStyle name="20% - uthevingsfarge 6 5 2 3 2 3" xfId="21329" xr:uid="{00000000-0005-0000-0000-00004E530000}"/>
    <cellStyle name="20% - uthevingsfarge 6 5 2 3 2 3 2" xfId="21330" xr:uid="{00000000-0005-0000-0000-00004F530000}"/>
    <cellStyle name="20% - uthevingsfarge 6 5 2 3 2 3 2 2" xfId="21331" xr:uid="{00000000-0005-0000-0000-000050530000}"/>
    <cellStyle name="20% - uthevingsfarge 6 5 2 3 2 3 3" xfId="21332" xr:uid="{00000000-0005-0000-0000-000051530000}"/>
    <cellStyle name="20% - uthevingsfarge 6 5 2 3 2 4" xfId="21333" xr:uid="{00000000-0005-0000-0000-000052530000}"/>
    <cellStyle name="20% - uthevingsfarge 6 5 2 3 2 4 2" xfId="21334" xr:uid="{00000000-0005-0000-0000-000053530000}"/>
    <cellStyle name="20% - uthevingsfarge 6 5 2 3 2 5" xfId="21335" xr:uid="{00000000-0005-0000-0000-000054530000}"/>
    <cellStyle name="20% - uthevingsfarge 6 5 2 3 2_Innskuddsdekning" xfId="21336" xr:uid="{00000000-0005-0000-0000-000055530000}"/>
    <cellStyle name="20% - uthevingsfarge 6 5 2 3 3" xfId="21337" xr:uid="{00000000-0005-0000-0000-000056530000}"/>
    <cellStyle name="20% - uthevingsfarge 6 5 2 3 3 2" xfId="21338" xr:uid="{00000000-0005-0000-0000-000057530000}"/>
    <cellStyle name="20% - uthevingsfarge 6 5 2 3 3 2 2" xfId="21339" xr:uid="{00000000-0005-0000-0000-000058530000}"/>
    <cellStyle name="20% - uthevingsfarge 6 5 2 3 3 2 2 2" xfId="21340" xr:uid="{00000000-0005-0000-0000-000059530000}"/>
    <cellStyle name="20% - uthevingsfarge 6 5 2 3 3 2 3" xfId="21341" xr:uid="{00000000-0005-0000-0000-00005A530000}"/>
    <cellStyle name="20% - uthevingsfarge 6 5 2 3 3 3" xfId="21342" xr:uid="{00000000-0005-0000-0000-00005B530000}"/>
    <cellStyle name="20% - uthevingsfarge 6 5 2 3 3 3 2" xfId="21343" xr:uid="{00000000-0005-0000-0000-00005C530000}"/>
    <cellStyle name="20% - uthevingsfarge 6 5 2 3 3 4" xfId="21344" xr:uid="{00000000-0005-0000-0000-00005D530000}"/>
    <cellStyle name="20% - uthevingsfarge 6 5 2 3 4" xfId="21345" xr:uid="{00000000-0005-0000-0000-00005E530000}"/>
    <cellStyle name="20% - uthevingsfarge 6 5 2 3 4 2" xfId="21346" xr:uid="{00000000-0005-0000-0000-00005F530000}"/>
    <cellStyle name="20% - uthevingsfarge 6 5 2 3 4 2 2" xfId="21347" xr:uid="{00000000-0005-0000-0000-000060530000}"/>
    <cellStyle name="20% - uthevingsfarge 6 5 2 3 4 3" xfId="21348" xr:uid="{00000000-0005-0000-0000-000061530000}"/>
    <cellStyle name="20% - uthevingsfarge 6 5 2 3 5" xfId="21349" xr:uid="{00000000-0005-0000-0000-000062530000}"/>
    <cellStyle name="20% - uthevingsfarge 6 5 2 3 5 2" xfId="21350" xr:uid="{00000000-0005-0000-0000-000063530000}"/>
    <cellStyle name="20% - uthevingsfarge 6 5 2 3 6" xfId="21351" xr:uid="{00000000-0005-0000-0000-000064530000}"/>
    <cellStyle name="20% - uthevingsfarge 6 5 2 3_3. Chng in credit spreads" xfId="21352" xr:uid="{00000000-0005-0000-0000-000065530000}"/>
    <cellStyle name="20% - uthevingsfarge 6 5 2 4" xfId="21353" xr:uid="{00000000-0005-0000-0000-000066530000}"/>
    <cellStyle name="20% - uthevingsfarge 6 5 2 4 2" xfId="21354" xr:uid="{00000000-0005-0000-0000-000067530000}"/>
    <cellStyle name="20% - uthevingsfarge 6 5 2 4 2 2" xfId="21355" xr:uid="{00000000-0005-0000-0000-000068530000}"/>
    <cellStyle name="20% - uthevingsfarge 6 5 2 4 2 2 2" xfId="21356" xr:uid="{00000000-0005-0000-0000-000069530000}"/>
    <cellStyle name="20% - uthevingsfarge 6 5 2 4 2 2 2 2" xfId="21357" xr:uid="{00000000-0005-0000-0000-00006A530000}"/>
    <cellStyle name="20% - uthevingsfarge 6 5 2 4 2 2 3" xfId="21358" xr:uid="{00000000-0005-0000-0000-00006B530000}"/>
    <cellStyle name="20% - uthevingsfarge 6 5 2 4 2 3" xfId="21359" xr:uid="{00000000-0005-0000-0000-00006C530000}"/>
    <cellStyle name="20% - uthevingsfarge 6 5 2 4 2 3 2" xfId="21360" xr:uid="{00000000-0005-0000-0000-00006D530000}"/>
    <cellStyle name="20% - uthevingsfarge 6 5 2 4 2 4" xfId="21361" xr:uid="{00000000-0005-0000-0000-00006E530000}"/>
    <cellStyle name="20% - uthevingsfarge 6 5 2 4 3" xfId="21362" xr:uid="{00000000-0005-0000-0000-00006F530000}"/>
    <cellStyle name="20% - uthevingsfarge 6 5 2 4 3 2" xfId="21363" xr:uid="{00000000-0005-0000-0000-000070530000}"/>
    <cellStyle name="20% - uthevingsfarge 6 5 2 4 3 2 2" xfId="21364" xr:uid="{00000000-0005-0000-0000-000071530000}"/>
    <cellStyle name="20% - uthevingsfarge 6 5 2 4 3 3" xfId="21365" xr:uid="{00000000-0005-0000-0000-000072530000}"/>
    <cellStyle name="20% - uthevingsfarge 6 5 2 4 4" xfId="21366" xr:uid="{00000000-0005-0000-0000-000073530000}"/>
    <cellStyle name="20% - uthevingsfarge 6 5 2 4 4 2" xfId="21367" xr:uid="{00000000-0005-0000-0000-000074530000}"/>
    <cellStyle name="20% - uthevingsfarge 6 5 2 4 5" xfId="21368" xr:uid="{00000000-0005-0000-0000-000075530000}"/>
    <cellStyle name="20% - uthevingsfarge 6 5 2 4_Innskuddsdekning" xfId="21369" xr:uid="{00000000-0005-0000-0000-000076530000}"/>
    <cellStyle name="20% - uthevingsfarge 6 5 2 5" xfId="21370" xr:uid="{00000000-0005-0000-0000-000077530000}"/>
    <cellStyle name="20% - uthevingsfarge 6 5 2 5 2" xfId="21371" xr:uid="{00000000-0005-0000-0000-000078530000}"/>
    <cellStyle name="20% - uthevingsfarge 6 5 2 5 2 2" xfId="21372" xr:uid="{00000000-0005-0000-0000-000079530000}"/>
    <cellStyle name="20% - uthevingsfarge 6 5 2 5 2 2 2" xfId="21373" xr:uid="{00000000-0005-0000-0000-00007A530000}"/>
    <cellStyle name="20% - uthevingsfarge 6 5 2 5 2 3" xfId="21374" xr:uid="{00000000-0005-0000-0000-00007B530000}"/>
    <cellStyle name="20% - uthevingsfarge 6 5 2 5 3" xfId="21375" xr:uid="{00000000-0005-0000-0000-00007C530000}"/>
    <cellStyle name="20% - uthevingsfarge 6 5 2 5 3 2" xfId="21376" xr:uid="{00000000-0005-0000-0000-00007D530000}"/>
    <cellStyle name="20% - uthevingsfarge 6 5 2 5 4" xfId="21377" xr:uid="{00000000-0005-0000-0000-00007E530000}"/>
    <cellStyle name="20% - uthevingsfarge 6 5 2 6" xfId="21378" xr:uid="{00000000-0005-0000-0000-00007F530000}"/>
    <cellStyle name="20% - uthevingsfarge 6 5 2 6 2" xfId="21379" xr:uid="{00000000-0005-0000-0000-000080530000}"/>
    <cellStyle name="20% - uthevingsfarge 6 5 2 6 2 2" xfId="21380" xr:uid="{00000000-0005-0000-0000-000081530000}"/>
    <cellStyle name="20% - uthevingsfarge 6 5 2 6 3" xfId="21381" xr:uid="{00000000-0005-0000-0000-000082530000}"/>
    <cellStyle name="20% - uthevingsfarge 6 5 2 7" xfId="21382" xr:uid="{00000000-0005-0000-0000-000083530000}"/>
    <cellStyle name="20% - uthevingsfarge 6 5 2 7 2" xfId="21383" xr:uid="{00000000-0005-0000-0000-000084530000}"/>
    <cellStyle name="20% - uthevingsfarge 6 5 2 8" xfId="21384" xr:uid="{00000000-0005-0000-0000-000085530000}"/>
    <cellStyle name="20% - uthevingsfarge 6 5 2_3. Chng in credit spreads" xfId="21385" xr:uid="{00000000-0005-0000-0000-000086530000}"/>
    <cellStyle name="20% - uthevingsfarge 6 5 3" xfId="21386" xr:uid="{00000000-0005-0000-0000-000087530000}"/>
    <cellStyle name="20% - uthevingsfarge 6 5 3 2" xfId="21387" xr:uid="{00000000-0005-0000-0000-000088530000}"/>
    <cellStyle name="20% - uthevingsfarge 6 5 3 2 2" xfId="21388" xr:uid="{00000000-0005-0000-0000-000089530000}"/>
    <cellStyle name="20% - uthevingsfarge 6 5 3 2 2 2" xfId="21389" xr:uid="{00000000-0005-0000-0000-00008A530000}"/>
    <cellStyle name="20% - uthevingsfarge 6 5 3 2 2 2 2" xfId="21390" xr:uid="{00000000-0005-0000-0000-00008B530000}"/>
    <cellStyle name="20% - uthevingsfarge 6 5 3 2 2 2 2 2" xfId="21391" xr:uid="{00000000-0005-0000-0000-00008C530000}"/>
    <cellStyle name="20% - uthevingsfarge 6 5 3 2 2 2 3" xfId="21392" xr:uid="{00000000-0005-0000-0000-00008D530000}"/>
    <cellStyle name="20% - uthevingsfarge 6 5 3 2 2 3" xfId="21393" xr:uid="{00000000-0005-0000-0000-00008E530000}"/>
    <cellStyle name="20% - uthevingsfarge 6 5 3 2 2 3 2" xfId="21394" xr:uid="{00000000-0005-0000-0000-00008F530000}"/>
    <cellStyle name="20% - uthevingsfarge 6 5 3 2 2 4" xfId="21395" xr:uid="{00000000-0005-0000-0000-000090530000}"/>
    <cellStyle name="20% - uthevingsfarge 6 5 3 2 3" xfId="21396" xr:uid="{00000000-0005-0000-0000-000091530000}"/>
    <cellStyle name="20% - uthevingsfarge 6 5 3 2 3 2" xfId="21397" xr:uid="{00000000-0005-0000-0000-000092530000}"/>
    <cellStyle name="20% - uthevingsfarge 6 5 3 2 3 2 2" xfId="21398" xr:uid="{00000000-0005-0000-0000-000093530000}"/>
    <cellStyle name="20% - uthevingsfarge 6 5 3 2 3 3" xfId="21399" xr:uid="{00000000-0005-0000-0000-000094530000}"/>
    <cellStyle name="20% - uthevingsfarge 6 5 3 2 4" xfId="21400" xr:uid="{00000000-0005-0000-0000-000095530000}"/>
    <cellStyle name="20% - uthevingsfarge 6 5 3 2 4 2" xfId="21401" xr:uid="{00000000-0005-0000-0000-000096530000}"/>
    <cellStyle name="20% - uthevingsfarge 6 5 3 2 5" xfId="21402" xr:uid="{00000000-0005-0000-0000-000097530000}"/>
    <cellStyle name="20% - uthevingsfarge 6 5 3 2_Innskuddsdekning" xfId="21403" xr:uid="{00000000-0005-0000-0000-000098530000}"/>
    <cellStyle name="20% - uthevingsfarge 6 5 3 3" xfId="21404" xr:uid="{00000000-0005-0000-0000-000099530000}"/>
    <cellStyle name="20% - uthevingsfarge 6 5 3 3 2" xfId="21405" xr:uid="{00000000-0005-0000-0000-00009A530000}"/>
    <cellStyle name="20% - uthevingsfarge 6 5 3 3 2 2" xfId="21406" xr:uid="{00000000-0005-0000-0000-00009B530000}"/>
    <cellStyle name="20% - uthevingsfarge 6 5 3 3 2 2 2" xfId="21407" xr:uid="{00000000-0005-0000-0000-00009C530000}"/>
    <cellStyle name="20% - uthevingsfarge 6 5 3 3 2 3" xfId="21408" xr:uid="{00000000-0005-0000-0000-00009D530000}"/>
    <cellStyle name="20% - uthevingsfarge 6 5 3 3 3" xfId="21409" xr:uid="{00000000-0005-0000-0000-00009E530000}"/>
    <cellStyle name="20% - uthevingsfarge 6 5 3 3 3 2" xfId="21410" xr:uid="{00000000-0005-0000-0000-00009F530000}"/>
    <cellStyle name="20% - uthevingsfarge 6 5 3 3 4" xfId="21411" xr:uid="{00000000-0005-0000-0000-0000A0530000}"/>
    <cellStyle name="20% - uthevingsfarge 6 5 3 4" xfId="21412" xr:uid="{00000000-0005-0000-0000-0000A1530000}"/>
    <cellStyle name="20% - uthevingsfarge 6 5 3 4 2" xfId="21413" xr:uid="{00000000-0005-0000-0000-0000A2530000}"/>
    <cellStyle name="20% - uthevingsfarge 6 5 3 4 2 2" xfId="21414" xr:uid="{00000000-0005-0000-0000-0000A3530000}"/>
    <cellStyle name="20% - uthevingsfarge 6 5 3 4 3" xfId="21415" xr:uid="{00000000-0005-0000-0000-0000A4530000}"/>
    <cellStyle name="20% - uthevingsfarge 6 5 3 5" xfId="21416" xr:uid="{00000000-0005-0000-0000-0000A5530000}"/>
    <cellStyle name="20% - uthevingsfarge 6 5 3 5 2" xfId="21417" xr:uid="{00000000-0005-0000-0000-0000A6530000}"/>
    <cellStyle name="20% - uthevingsfarge 6 5 3 6" xfId="21418" xr:uid="{00000000-0005-0000-0000-0000A7530000}"/>
    <cellStyle name="20% - uthevingsfarge 6 5 3_3. Chng in credit spreads" xfId="21419" xr:uid="{00000000-0005-0000-0000-0000A8530000}"/>
    <cellStyle name="20% - uthevingsfarge 6 5 4" xfId="21420" xr:uid="{00000000-0005-0000-0000-0000A9530000}"/>
    <cellStyle name="20% - uthevingsfarge 6 5 4 2" xfId="21421" xr:uid="{00000000-0005-0000-0000-0000AA530000}"/>
    <cellStyle name="20% - uthevingsfarge 6 5 4 2 2" xfId="21422" xr:uid="{00000000-0005-0000-0000-0000AB530000}"/>
    <cellStyle name="20% - uthevingsfarge 6 5 4 2 2 2" xfId="21423" xr:uid="{00000000-0005-0000-0000-0000AC530000}"/>
    <cellStyle name="20% - uthevingsfarge 6 5 4 2 2 2 2" xfId="21424" xr:uid="{00000000-0005-0000-0000-0000AD530000}"/>
    <cellStyle name="20% - uthevingsfarge 6 5 4 2 2 2 2 2" xfId="21425" xr:uid="{00000000-0005-0000-0000-0000AE530000}"/>
    <cellStyle name="20% - uthevingsfarge 6 5 4 2 2 2 3" xfId="21426" xr:uid="{00000000-0005-0000-0000-0000AF530000}"/>
    <cellStyle name="20% - uthevingsfarge 6 5 4 2 2 3" xfId="21427" xr:uid="{00000000-0005-0000-0000-0000B0530000}"/>
    <cellStyle name="20% - uthevingsfarge 6 5 4 2 2 3 2" xfId="21428" xr:uid="{00000000-0005-0000-0000-0000B1530000}"/>
    <cellStyle name="20% - uthevingsfarge 6 5 4 2 2 4" xfId="21429" xr:uid="{00000000-0005-0000-0000-0000B2530000}"/>
    <cellStyle name="20% - uthevingsfarge 6 5 4 2 3" xfId="21430" xr:uid="{00000000-0005-0000-0000-0000B3530000}"/>
    <cellStyle name="20% - uthevingsfarge 6 5 4 2 3 2" xfId="21431" xr:uid="{00000000-0005-0000-0000-0000B4530000}"/>
    <cellStyle name="20% - uthevingsfarge 6 5 4 2 3 2 2" xfId="21432" xr:uid="{00000000-0005-0000-0000-0000B5530000}"/>
    <cellStyle name="20% - uthevingsfarge 6 5 4 2 3 3" xfId="21433" xr:uid="{00000000-0005-0000-0000-0000B6530000}"/>
    <cellStyle name="20% - uthevingsfarge 6 5 4 2 4" xfId="21434" xr:uid="{00000000-0005-0000-0000-0000B7530000}"/>
    <cellStyle name="20% - uthevingsfarge 6 5 4 2 4 2" xfId="21435" xr:uid="{00000000-0005-0000-0000-0000B8530000}"/>
    <cellStyle name="20% - uthevingsfarge 6 5 4 2 5" xfId="21436" xr:uid="{00000000-0005-0000-0000-0000B9530000}"/>
    <cellStyle name="20% - uthevingsfarge 6 5 4 2_Innskuddsdekning" xfId="21437" xr:uid="{00000000-0005-0000-0000-0000BA530000}"/>
    <cellStyle name="20% - uthevingsfarge 6 5 4 3" xfId="21438" xr:uid="{00000000-0005-0000-0000-0000BB530000}"/>
    <cellStyle name="20% - uthevingsfarge 6 5 4 3 2" xfId="21439" xr:uid="{00000000-0005-0000-0000-0000BC530000}"/>
    <cellStyle name="20% - uthevingsfarge 6 5 4 3 2 2" xfId="21440" xr:uid="{00000000-0005-0000-0000-0000BD530000}"/>
    <cellStyle name="20% - uthevingsfarge 6 5 4 3 2 2 2" xfId="21441" xr:uid="{00000000-0005-0000-0000-0000BE530000}"/>
    <cellStyle name="20% - uthevingsfarge 6 5 4 3 2 3" xfId="21442" xr:uid="{00000000-0005-0000-0000-0000BF530000}"/>
    <cellStyle name="20% - uthevingsfarge 6 5 4 3 3" xfId="21443" xr:uid="{00000000-0005-0000-0000-0000C0530000}"/>
    <cellStyle name="20% - uthevingsfarge 6 5 4 3 3 2" xfId="21444" xr:uid="{00000000-0005-0000-0000-0000C1530000}"/>
    <cellStyle name="20% - uthevingsfarge 6 5 4 3 4" xfId="21445" xr:uid="{00000000-0005-0000-0000-0000C2530000}"/>
    <cellStyle name="20% - uthevingsfarge 6 5 4 4" xfId="21446" xr:uid="{00000000-0005-0000-0000-0000C3530000}"/>
    <cellStyle name="20% - uthevingsfarge 6 5 4 4 2" xfId="21447" xr:uid="{00000000-0005-0000-0000-0000C4530000}"/>
    <cellStyle name="20% - uthevingsfarge 6 5 4 4 2 2" xfId="21448" xr:uid="{00000000-0005-0000-0000-0000C5530000}"/>
    <cellStyle name="20% - uthevingsfarge 6 5 4 4 3" xfId="21449" xr:uid="{00000000-0005-0000-0000-0000C6530000}"/>
    <cellStyle name="20% - uthevingsfarge 6 5 4 5" xfId="21450" xr:uid="{00000000-0005-0000-0000-0000C7530000}"/>
    <cellStyle name="20% - uthevingsfarge 6 5 4 5 2" xfId="21451" xr:uid="{00000000-0005-0000-0000-0000C8530000}"/>
    <cellStyle name="20% - uthevingsfarge 6 5 4 6" xfId="21452" xr:uid="{00000000-0005-0000-0000-0000C9530000}"/>
    <cellStyle name="20% - uthevingsfarge 6 5 4_3. Chng in credit spreads" xfId="21453" xr:uid="{00000000-0005-0000-0000-0000CA530000}"/>
    <cellStyle name="20% - uthevingsfarge 6 5 5" xfId="21454" xr:uid="{00000000-0005-0000-0000-0000CB530000}"/>
    <cellStyle name="20% - uthevingsfarge 6 5 5 2" xfId="21455" xr:uid="{00000000-0005-0000-0000-0000CC530000}"/>
    <cellStyle name="20% - uthevingsfarge 6 5 5 2 2" xfId="21456" xr:uid="{00000000-0005-0000-0000-0000CD530000}"/>
    <cellStyle name="20% - uthevingsfarge 6 5 5 2 2 2" xfId="21457" xr:uid="{00000000-0005-0000-0000-0000CE530000}"/>
    <cellStyle name="20% - uthevingsfarge 6 5 5 2 2 2 2" xfId="21458" xr:uid="{00000000-0005-0000-0000-0000CF530000}"/>
    <cellStyle name="20% - uthevingsfarge 6 5 5 2 2 3" xfId="21459" xr:uid="{00000000-0005-0000-0000-0000D0530000}"/>
    <cellStyle name="20% - uthevingsfarge 6 5 5 2 3" xfId="21460" xr:uid="{00000000-0005-0000-0000-0000D1530000}"/>
    <cellStyle name="20% - uthevingsfarge 6 5 5 2 3 2" xfId="21461" xr:uid="{00000000-0005-0000-0000-0000D2530000}"/>
    <cellStyle name="20% - uthevingsfarge 6 5 5 2 4" xfId="21462" xr:uid="{00000000-0005-0000-0000-0000D3530000}"/>
    <cellStyle name="20% - uthevingsfarge 6 5 5 3" xfId="21463" xr:uid="{00000000-0005-0000-0000-0000D4530000}"/>
    <cellStyle name="20% - uthevingsfarge 6 5 5 3 2" xfId="21464" xr:uid="{00000000-0005-0000-0000-0000D5530000}"/>
    <cellStyle name="20% - uthevingsfarge 6 5 5 3 2 2" xfId="21465" xr:uid="{00000000-0005-0000-0000-0000D6530000}"/>
    <cellStyle name="20% - uthevingsfarge 6 5 5 3 3" xfId="21466" xr:uid="{00000000-0005-0000-0000-0000D7530000}"/>
    <cellStyle name="20% - uthevingsfarge 6 5 5 4" xfId="21467" xr:uid="{00000000-0005-0000-0000-0000D8530000}"/>
    <cellStyle name="20% - uthevingsfarge 6 5 5 4 2" xfId="21468" xr:uid="{00000000-0005-0000-0000-0000D9530000}"/>
    <cellStyle name="20% - uthevingsfarge 6 5 5 5" xfId="21469" xr:uid="{00000000-0005-0000-0000-0000DA530000}"/>
    <cellStyle name="20% - uthevingsfarge 6 5 5_Innskuddsdekning" xfId="21470" xr:uid="{00000000-0005-0000-0000-0000DB530000}"/>
    <cellStyle name="20% - uthevingsfarge 6 5 6" xfId="21471" xr:uid="{00000000-0005-0000-0000-0000DC530000}"/>
    <cellStyle name="20% - uthevingsfarge 6 5 6 2" xfId="21472" xr:uid="{00000000-0005-0000-0000-0000DD530000}"/>
    <cellStyle name="20% - uthevingsfarge 6 5 6 2 2" xfId="21473" xr:uid="{00000000-0005-0000-0000-0000DE530000}"/>
    <cellStyle name="20% - uthevingsfarge 6 5 6 2 2 2" xfId="21474" xr:uid="{00000000-0005-0000-0000-0000DF530000}"/>
    <cellStyle name="20% - uthevingsfarge 6 5 6 2 3" xfId="21475" xr:uid="{00000000-0005-0000-0000-0000E0530000}"/>
    <cellStyle name="20% - uthevingsfarge 6 5 6 3" xfId="21476" xr:uid="{00000000-0005-0000-0000-0000E1530000}"/>
    <cellStyle name="20% - uthevingsfarge 6 5 6 3 2" xfId="21477" xr:uid="{00000000-0005-0000-0000-0000E2530000}"/>
    <cellStyle name="20% - uthevingsfarge 6 5 6 4" xfId="21478" xr:uid="{00000000-0005-0000-0000-0000E3530000}"/>
    <cellStyle name="20% - uthevingsfarge 6 5 7" xfId="21479" xr:uid="{00000000-0005-0000-0000-0000E4530000}"/>
    <cellStyle name="20% - uthevingsfarge 6 5 7 2" xfId="21480" xr:uid="{00000000-0005-0000-0000-0000E5530000}"/>
    <cellStyle name="20% - uthevingsfarge 6 5 7 2 2" xfId="21481" xr:uid="{00000000-0005-0000-0000-0000E6530000}"/>
    <cellStyle name="20% - uthevingsfarge 6 5 7 3" xfId="21482" xr:uid="{00000000-0005-0000-0000-0000E7530000}"/>
    <cellStyle name="20% - uthevingsfarge 6 5 8" xfId="21483" xr:uid="{00000000-0005-0000-0000-0000E8530000}"/>
    <cellStyle name="20% - uthevingsfarge 6 5 8 2" xfId="21484" xr:uid="{00000000-0005-0000-0000-0000E9530000}"/>
    <cellStyle name="20% - uthevingsfarge 6 5 9" xfId="21485" xr:uid="{00000000-0005-0000-0000-0000EA530000}"/>
    <cellStyle name="20% - uthevingsfarge 6 5_3. Chng in credit spreads" xfId="21486" xr:uid="{00000000-0005-0000-0000-0000EB530000}"/>
    <cellStyle name="20% - uthevingsfarge 6 50" xfId="21487" xr:uid="{00000000-0005-0000-0000-0000EC530000}"/>
    <cellStyle name="20% - uthevingsfarge 6 50 2" xfId="21488" xr:uid="{00000000-0005-0000-0000-0000ED530000}"/>
    <cellStyle name="20% - uthevingsfarge 6 50 2 2" xfId="21489" xr:uid="{00000000-0005-0000-0000-0000EE530000}"/>
    <cellStyle name="20% - uthevingsfarge 6 50 2 3" xfId="21490" xr:uid="{00000000-0005-0000-0000-0000EF530000}"/>
    <cellStyle name="20% - uthevingsfarge 6 50 2_BILAG 34-3 Brasil" xfId="21491" xr:uid="{00000000-0005-0000-0000-0000F0530000}"/>
    <cellStyle name="20% - uthevingsfarge 6 50 3" xfId="21492" xr:uid="{00000000-0005-0000-0000-0000F1530000}"/>
    <cellStyle name="20% - uthevingsfarge 6 50 4" xfId="21493" xr:uid="{00000000-0005-0000-0000-0000F2530000}"/>
    <cellStyle name="20% - uthevingsfarge 6 50_BILAG 34-3 Brasil" xfId="21494" xr:uid="{00000000-0005-0000-0000-0000F3530000}"/>
    <cellStyle name="20% - uthevingsfarge 6 51" xfId="21495" xr:uid="{00000000-0005-0000-0000-0000F4530000}"/>
    <cellStyle name="20% - uthevingsfarge 6 51 2" xfId="21496" xr:uid="{00000000-0005-0000-0000-0000F5530000}"/>
    <cellStyle name="20% - uthevingsfarge 6 51 2 2" xfId="21497" xr:uid="{00000000-0005-0000-0000-0000F6530000}"/>
    <cellStyle name="20% - uthevingsfarge 6 51 2 3" xfId="21498" xr:uid="{00000000-0005-0000-0000-0000F7530000}"/>
    <cellStyle name="20% - uthevingsfarge 6 51 2_BILAG 34-3 Brasil" xfId="21499" xr:uid="{00000000-0005-0000-0000-0000F8530000}"/>
    <cellStyle name="20% - uthevingsfarge 6 51 3" xfId="21500" xr:uid="{00000000-0005-0000-0000-0000F9530000}"/>
    <cellStyle name="20% - uthevingsfarge 6 51 4" xfId="21501" xr:uid="{00000000-0005-0000-0000-0000FA530000}"/>
    <cellStyle name="20% - uthevingsfarge 6 51_BILAG 34-3 Brasil" xfId="21502" xr:uid="{00000000-0005-0000-0000-0000FB530000}"/>
    <cellStyle name="20% - uthevingsfarge 6 52" xfId="21503" xr:uid="{00000000-0005-0000-0000-0000FC530000}"/>
    <cellStyle name="20% - uthevingsfarge 6 52 2" xfId="21504" xr:uid="{00000000-0005-0000-0000-0000FD530000}"/>
    <cellStyle name="20% - uthevingsfarge 6 52 2 2" xfId="21505" xr:uid="{00000000-0005-0000-0000-0000FE530000}"/>
    <cellStyle name="20% - uthevingsfarge 6 52 2 3" xfId="21506" xr:uid="{00000000-0005-0000-0000-0000FF530000}"/>
    <cellStyle name="20% - uthevingsfarge 6 52 2_BILAG 34-3 Brasil" xfId="21507" xr:uid="{00000000-0005-0000-0000-000000540000}"/>
    <cellStyle name="20% - uthevingsfarge 6 52 3" xfId="21508" xr:uid="{00000000-0005-0000-0000-000001540000}"/>
    <cellStyle name="20% - uthevingsfarge 6 52 4" xfId="21509" xr:uid="{00000000-0005-0000-0000-000002540000}"/>
    <cellStyle name="20% - uthevingsfarge 6 52_BILAG 34-3 Brasil" xfId="21510" xr:uid="{00000000-0005-0000-0000-000003540000}"/>
    <cellStyle name="20% - uthevingsfarge 6 53" xfId="21511" xr:uid="{00000000-0005-0000-0000-000004540000}"/>
    <cellStyle name="20% - uthevingsfarge 6 53 2" xfId="21512" xr:uid="{00000000-0005-0000-0000-000005540000}"/>
    <cellStyle name="20% - uthevingsfarge 6 53 2 2" xfId="21513" xr:uid="{00000000-0005-0000-0000-000006540000}"/>
    <cellStyle name="20% - uthevingsfarge 6 53 2 3" xfId="21514" xr:uid="{00000000-0005-0000-0000-000007540000}"/>
    <cellStyle name="20% - uthevingsfarge 6 53 2_BILAG 34-3 Brasil" xfId="21515" xr:uid="{00000000-0005-0000-0000-000008540000}"/>
    <cellStyle name="20% - uthevingsfarge 6 53 3" xfId="21516" xr:uid="{00000000-0005-0000-0000-000009540000}"/>
    <cellStyle name="20% - uthevingsfarge 6 53 4" xfId="21517" xr:uid="{00000000-0005-0000-0000-00000A540000}"/>
    <cellStyle name="20% - uthevingsfarge 6 53_BILAG 34-3 Brasil" xfId="21518" xr:uid="{00000000-0005-0000-0000-00000B540000}"/>
    <cellStyle name="20% - uthevingsfarge 6 54" xfId="21519" xr:uid="{00000000-0005-0000-0000-00000C540000}"/>
    <cellStyle name="20% - uthevingsfarge 6 54 2" xfId="21520" xr:uid="{00000000-0005-0000-0000-00000D540000}"/>
    <cellStyle name="20% - uthevingsfarge 6 54 2 2" xfId="21521" xr:uid="{00000000-0005-0000-0000-00000E540000}"/>
    <cellStyle name="20% - uthevingsfarge 6 54 2 3" xfId="21522" xr:uid="{00000000-0005-0000-0000-00000F540000}"/>
    <cellStyle name="20% - uthevingsfarge 6 54 2_BILAG 34-3 Brasil" xfId="21523" xr:uid="{00000000-0005-0000-0000-000010540000}"/>
    <cellStyle name="20% - uthevingsfarge 6 54 3" xfId="21524" xr:uid="{00000000-0005-0000-0000-000011540000}"/>
    <cellStyle name="20% - uthevingsfarge 6 54 4" xfId="21525" xr:uid="{00000000-0005-0000-0000-000012540000}"/>
    <cellStyle name="20% - uthevingsfarge 6 54_BILAG 34-3 Brasil" xfId="21526" xr:uid="{00000000-0005-0000-0000-000013540000}"/>
    <cellStyle name="20% - uthevingsfarge 6 55" xfId="21527" xr:uid="{00000000-0005-0000-0000-000014540000}"/>
    <cellStyle name="20% - uthevingsfarge 6 55 2" xfId="21528" xr:uid="{00000000-0005-0000-0000-000015540000}"/>
    <cellStyle name="20% - uthevingsfarge 6 55 2 2" xfId="21529" xr:uid="{00000000-0005-0000-0000-000016540000}"/>
    <cellStyle name="20% - uthevingsfarge 6 55 2 3" xfId="21530" xr:uid="{00000000-0005-0000-0000-000017540000}"/>
    <cellStyle name="20% - uthevingsfarge 6 55 2_BILAG 34-3 Brasil" xfId="21531" xr:uid="{00000000-0005-0000-0000-000018540000}"/>
    <cellStyle name="20% - uthevingsfarge 6 55 3" xfId="21532" xr:uid="{00000000-0005-0000-0000-000019540000}"/>
    <cellStyle name="20% - uthevingsfarge 6 55 4" xfId="21533" xr:uid="{00000000-0005-0000-0000-00001A540000}"/>
    <cellStyle name="20% - uthevingsfarge 6 55_BILAG 34-3 Brasil" xfId="21534" xr:uid="{00000000-0005-0000-0000-00001B540000}"/>
    <cellStyle name="20% - uthevingsfarge 6 56" xfId="21535" xr:uid="{00000000-0005-0000-0000-00001C540000}"/>
    <cellStyle name="20% - uthevingsfarge 6 56 2" xfId="21536" xr:uid="{00000000-0005-0000-0000-00001D540000}"/>
    <cellStyle name="20% - uthevingsfarge 6 56 2 2" xfId="21537" xr:uid="{00000000-0005-0000-0000-00001E540000}"/>
    <cellStyle name="20% - uthevingsfarge 6 56 2 3" xfId="21538" xr:uid="{00000000-0005-0000-0000-00001F540000}"/>
    <cellStyle name="20% - uthevingsfarge 6 56 2_BILAG 34-3 Brasil" xfId="21539" xr:uid="{00000000-0005-0000-0000-000020540000}"/>
    <cellStyle name="20% - uthevingsfarge 6 56 3" xfId="21540" xr:uid="{00000000-0005-0000-0000-000021540000}"/>
    <cellStyle name="20% - uthevingsfarge 6 56 4" xfId="21541" xr:uid="{00000000-0005-0000-0000-000022540000}"/>
    <cellStyle name="20% - uthevingsfarge 6 56_BILAG 34-3 Brasil" xfId="21542" xr:uid="{00000000-0005-0000-0000-000023540000}"/>
    <cellStyle name="20% - uthevingsfarge 6 57" xfId="21543" xr:uid="{00000000-0005-0000-0000-000024540000}"/>
    <cellStyle name="20% - uthevingsfarge 6 57 2" xfId="21544" xr:uid="{00000000-0005-0000-0000-000025540000}"/>
    <cellStyle name="20% - uthevingsfarge 6 57 2 2" xfId="21545" xr:uid="{00000000-0005-0000-0000-000026540000}"/>
    <cellStyle name="20% - uthevingsfarge 6 57 2 3" xfId="21546" xr:uid="{00000000-0005-0000-0000-000027540000}"/>
    <cellStyle name="20% - uthevingsfarge 6 57 2_BILAG 34-3 Brasil" xfId="21547" xr:uid="{00000000-0005-0000-0000-000028540000}"/>
    <cellStyle name="20% - uthevingsfarge 6 57 3" xfId="21548" xr:uid="{00000000-0005-0000-0000-000029540000}"/>
    <cellStyle name="20% - uthevingsfarge 6 57 4" xfId="21549" xr:uid="{00000000-0005-0000-0000-00002A540000}"/>
    <cellStyle name="20% - uthevingsfarge 6 57_BILAG 34-3 Brasil" xfId="21550" xr:uid="{00000000-0005-0000-0000-00002B540000}"/>
    <cellStyle name="20% - uthevingsfarge 6 58" xfId="21551" xr:uid="{00000000-0005-0000-0000-00002C540000}"/>
    <cellStyle name="20% - uthevingsfarge 6 58 2" xfId="21552" xr:uid="{00000000-0005-0000-0000-00002D540000}"/>
    <cellStyle name="20% - uthevingsfarge 6 58 2 2" xfId="21553" xr:uid="{00000000-0005-0000-0000-00002E540000}"/>
    <cellStyle name="20% - uthevingsfarge 6 58 2 3" xfId="21554" xr:uid="{00000000-0005-0000-0000-00002F540000}"/>
    <cellStyle name="20% - uthevingsfarge 6 58 2_BILAG 34-3 Brasil" xfId="21555" xr:uid="{00000000-0005-0000-0000-000030540000}"/>
    <cellStyle name="20% - uthevingsfarge 6 58 3" xfId="21556" xr:uid="{00000000-0005-0000-0000-000031540000}"/>
    <cellStyle name="20% - uthevingsfarge 6 58 4" xfId="21557" xr:uid="{00000000-0005-0000-0000-000032540000}"/>
    <cellStyle name="20% - uthevingsfarge 6 58_BILAG 34-3 Brasil" xfId="21558" xr:uid="{00000000-0005-0000-0000-000033540000}"/>
    <cellStyle name="20% - uthevingsfarge 6 59" xfId="21559" xr:uid="{00000000-0005-0000-0000-000034540000}"/>
    <cellStyle name="20% - uthevingsfarge 6 59 2" xfId="21560" xr:uid="{00000000-0005-0000-0000-000035540000}"/>
    <cellStyle name="20% - uthevingsfarge 6 59 2 2" xfId="21561" xr:uid="{00000000-0005-0000-0000-000036540000}"/>
    <cellStyle name="20% - uthevingsfarge 6 59 2 3" xfId="21562" xr:uid="{00000000-0005-0000-0000-000037540000}"/>
    <cellStyle name="20% - uthevingsfarge 6 59 2_BILAG 34-3 Brasil" xfId="21563" xr:uid="{00000000-0005-0000-0000-000038540000}"/>
    <cellStyle name="20% - uthevingsfarge 6 59 3" xfId="21564" xr:uid="{00000000-0005-0000-0000-000039540000}"/>
    <cellStyle name="20% - uthevingsfarge 6 59 4" xfId="21565" xr:uid="{00000000-0005-0000-0000-00003A540000}"/>
    <cellStyle name="20% - uthevingsfarge 6 59_BILAG 34-3 Brasil" xfId="21566" xr:uid="{00000000-0005-0000-0000-00003B540000}"/>
    <cellStyle name="20% - uthevingsfarge 6 6" xfId="21567" xr:uid="{00000000-0005-0000-0000-00003C540000}"/>
    <cellStyle name="20% - uthevingsfarge 6 6 2" xfId="21568" xr:uid="{00000000-0005-0000-0000-00003D540000}"/>
    <cellStyle name="20% - uthevingsfarge 6 6 2 2" xfId="21569" xr:uid="{00000000-0005-0000-0000-00003E540000}"/>
    <cellStyle name="20% - uthevingsfarge 6 6 2 2 2" xfId="21570" xr:uid="{00000000-0005-0000-0000-00003F540000}"/>
    <cellStyle name="20% - uthevingsfarge 6 6 2 2 2 2" xfId="21571" xr:uid="{00000000-0005-0000-0000-000040540000}"/>
    <cellStyle name="20% - uthevingsfarge 6 6 2 2 2 2 2" xfId="21572" xr:uid="{00000000-0005-0000-0000-000041540000}"/>
    <cellStyle name="20% - uthevingsfarge 6 6 2 2 2 2 2 2" xfId="21573" xr:uid="{00000000-0005-0000-0000-000042540000}"/>
    <cellStyle name="20% - uthevingsfarge 6 6 2 2 2 2 3" xfId="21574" xr:uid="{00000000-0005-0000-0000-000043540000}"/>
    <cellStyle name="20% - uthevingsfarge 6 6 2 2 2 3" xfId="21575" xr:uid="{00000000-0005-0000-0000-000044540000}"/>
    <cellStyle name="20% - uthevingsfarge 6 6 2 2 2 3 2" xfId="21576" xr:uid="{00000000-0005-0000-0000-000045540000}"/>
    <cellStyle name="20% - uthevingsfarge 6 6 2 2 2 4" xfId="21577" xr:uid="{00000000-0005-0000-0000-000046540000}"/>
    <cellStyle name="20% - uthevingsfarge 6 6 2 2 3" xfId="21578" xr:uid="{00000000-0005-0000-0000-000047540000}"/>
    <cellStyle name="20% - uthevingsfarge 6 6 2 2 3 2" xfId="21579" xr:uid="{00000000-0005-0000-0000-000048540000}"/>
    <cellStyle name="20% - uthevingsfarge 6 6 2 2 3 2 2" xfId="21580" xr:uid="{00000000-0005-0000-0000-000049540000}"/>
    <cellStyle name="20% - uthevingsfarge 6 6 2 2 3 3" xfId="21581" xr:uid="{00000000-0005-0000-0000-00004A540000}"/>
    <cellStyle name="20% - uthevingsfarge 6 6 2 2 4" xfId="21582" xr:uid="{00000000-0005-0000-0000-00004B540000}"/>
    <cellStyle name="20% - uthevingsfarge 6 6 2 2 4 2" xfId="21583" xr:uid="{00000000-0005-0000-0000-00004C540000}"/>
    <cellStyle name="20% - uthevingsfarge 6 6 2 2 5" xfId="21584" xr:uid="{00000000-0005-0000-0000-00004D540000}"/>
    <cellStyle name="20% - uthevingsfarge 6 6 2 2_Innskuddsdekning" xfId="21585" xr:uid="{00000000-0005-0000-0000-00004E540000}"/>
    <cellStyle name="20% - uthevingsfarge 6 6 2 3" xfId="21586" xr:uid="{00000000-0005-0000-0000-00004F540000}"/>
    <cellStyle name="20% - uthevingsfarge 6 6 2 3 2" xfId="21587" xr:uid="{00000000-0005-0000-0000-000050540000}"/>
    <cellStyle name="20% - uthevingsfarge 6 6 2 3 2 2" xfId="21588" xr:uid="{00000000-0005-0000-0000-000051540000}"/>
    <cellStyle name="20% - uthevingsfarge 6 6 2 3 2 2 2" xfId="21589" xr:uid="{00000000-0005-0000-0000-000052540000}"/>
    <cellStyle name="20% - uthevingsfarge 6 6 2 3 2 3" xfId="21590" xr:uid="{00000000-0005-0000-0000-000053540000}"/>
    <cellStyle name="20% - uthevingsfarge 6 6 2 3 3" xfId="21591" xr:uid="{00000000-0005-0000-0000-000054540000}"/>
    <cellStyle name="20% - uthevingsfarge 6 6 2 3 3 2" xfId="21592" xr:uid="{00000000-0005-0000-0000-000055540000}"/>
    <cellStyle name="20% - uthevingsfarge 6 6 2 3 4" xfId="21593" xr:uid="{00000000-0005-0000-0000-000056540000}"/>
    <cellStyle name="20% - uthevingsfarge 6 6 2 4" xfId="21594" xr:uid="{00000000-0005-0000-0000-000057540000}"/>
    <cellStyle name="20% - uthevingsfarge 6 6 2 4 2" xfId="21595" xr:uid="{00000000-0005-0000-0000-000058540000}"/>
    <cellStyle name="20% - uthevingsfarge 6 6 2 4 2 2" xfId="21596" xr:uid="{00000000-0005-0000-0000-000059540000}"/>
    <cellStyle name="20% - uthevingsfarge 6 6 2 4 3" xfId="21597" xr:uid="{00000000-0005-0000-0000-00005A540000}"/>
    <cellStyle name="20% - uthevingsfarge 6 6 2 5" xfId="21598" xr:uid="{00000000-0005-0000-0000-00005B540000}"/>
    <cellStyle name="20% - uthevingsfarge 6 6 2 5 2" xfId="21599" xr:uid="{00000000-0005-0000-0000-00005C540000}"/>
    <cellStyle name="20% - uthevingsfarge 6 6 2 6" xfId="21600" xr:uid="{00000000-0005-0000-0000-00005D540000}"/>
    <cellStyle name="20% - uthevingsfarge 6 6 2_3. Chng in credit spreads" xfId="21601" xr:uid="{00000000-0005-0000-0000-00005E540000}"/>
    <cellStyle name="20% - uthevingsfarge 6 6 3" xfId="21602" xr:uid="{00000000-0005-0000-0000-00005F540000}"/>
    <cellStyle name="20% - uthevingsfarge 6 6 3 2" xfId="21603" xr:uid="{00000000-0005-0000-0000-000060540000}"/>
    <cellStyle name="20% - uthevingsfarge 6 6 3 2 2" xfId="21604" xr:uid="{00000000-0005-0000-0000-000061540000}"/>
    <cellStyle name="20% - uthevingsfarge 6 6 3 2 2 2" xfId="21605" xr:uid="{00000000-0005-0000-0000-000062540000}"/>
    <cellStyle name="20% - uthevingsfarge 6 6 3 2 2 2 2" xfId="21606" xr:uid="{00000000-0005-0000-0000-000063540000}"/>
    <cellStyle name="20% - uthevingsfarge 6 6 3 2 2 2 2 2" xfId="21607" xr:uid="{00000000-0005-0000-0000-000064540000}"/>
    <cellStyle name="20% - uthevingsfarge 6 6 3 2 2 2 3" xfId="21608" xr:uid="{00000000-0005-0000-0000-000065540000}"/>
    <cellStyle name="20% - uthevingsfarge 6 6 3 2 2 3" xfId="21609" xr:uid="{00000000-0005-0000-0000-000066540000}"/>
    <cellStyle name="20% - uthevingsfarge 6 6 3 2 2 3 2" xfId="21610" xr:uid="{00000000-0005-0000-0000-000067540000}"/>
    <cellStyle name="20% - uthevingsfarge 6 6 3 2 2 4" xfId="21611" xr:uid="{00000000-0005-0000-0000-000068540000}"/>
    <cellStyle name="20% - uthevingsfarge 6 6 3 2 3" xfId="21612" xr:uid="{00000000-0005-0000-0000-000069540000}"/>
    <cellStyle name="20% - uthevingsfarge 6 6 3 2 3 2" xfId="21613" xr:uid="{00000000-0005-0000-0000-00006A540000}"/>
    <cellStyle name="20% - uthevingsfarge 6 6 3 2 3 2 2" xfId="21614" xr:uid="{00000000-0005-0000-0000-00006B540000}"/>
    <cellStyle name="20% - uthevingsfarge 6 6 3 2 3 3" xfId="21615" xr:uid="{00000000-0005-0000-0000-00006C540000}"/>
    <cellStyle name="20% - uthevingsfarge 6 6 3 2 4" xfId="21616" xr:uid="{00000000-0005-0000-0000-00006D540000}"/>
    <cellStyle name="20% - uthevingsfarge 6 6 3 2 4 2" xfId="21617" xr:uid="{00000000-0005-0000-0000-00006E540000}"/>
    <cellStyle name="20% - uthevingsfarge 6 6 3 2 5" xfId="21618" xr:uid="{00000000-0005-0000-0000-00006F540000}"/>
    <cellStyle name="20% - uthevingsfarge 6 6 3 2_Innskuddsdekning" xfId="21619" xr:uid="{00000000-0005-0000-0000-000070540000}"/>
    <cellStyle name="20% - uthevingsfarge 6 6 3 3" xfId="21620" xr:uid="{00000000-0005-0000-0000-000071540000}"/>
    <cellStyle name="20% - uthevingsfarge 6 6 3 3 2" xfId="21621" xr:uid="{00000000-0005-0000-0000-000072540000}"/>
    <cellStyle name="20% - uthevingsfarge 6 6 3 3 2 2" xfId="21622" xr:uid="{00000000-0005-0000-0000-000073540000}"/>
    <cellStyle name="20% - uthevingsfarge 6 6 3 3 2 2 2" xfId="21623" xr:uid="{00000000-0005-0000-0000-000074540000}"/>
    <cellStyle name="20% - uthevingsfarge 6 6 3 3 2 3" xfId="21624" xr:uid="{00000000-0005-0000-0000-000075540000}"/>
    <cellStyle name="20% - uthevingsfarge 6 6 3 3 3" xfId="21625" xr:uid="{00000000-0005-0000-0000-000076540000}"/>
    <cellStyle name="20% - uthevingsfarge 6 6 3 3 3 2" xfId="21626" xr:uid="{00000000-0005-0000-0000-000077540000}"/>
    <cellStyle name="20% - uthevingsfarge 6 6 3 3 4" xfId="21627" xr:uid="{00000000-0005-0000-0000-000078540000}"/>
    <cellStyle name="20% - uthevingsfarge 6 6 3 4" xfId="21628" xr:uid="{00000000-0005-0000-0000-000079540000}"/>
    <cellStyle name="20% - uthevingsfarge 6 6 3 4 2" xfId="21629" xr:uid="{00000000-0005-0000-0000-00007A540000}"/>
    <cellStyle name="20% - uthevingsfarge 6 6 3 4 2 2" xfId="21630" xr:uid="{00000000-0005-0000-0000-00007B540000}"/>
    <cellStyle name="20% - uthevingsfarge 6 6 3 4 3" xfId="21631" xr:uid="{00000000-0005-0000-0000-00007C540000}"/>
    <cellStyle name="20% - uthevingsfarge 6 6 3 5" xfId="21632" xr:uid="{00000000-0005-0000-0000-00007D540000}"/>
    <cellStyle name="20% - uthevingsfarge 6 6 3 5 2" xfId="21633" xr:uid="{00000000-0005-0000-0000-00007E540000}"/>
    <cellStyle name="20% - uthevingsfarge 6 6 3 6" xfId="21634" xr:uid="{00000000-0005-0000-0000-00007F540000}"/>
    <cellStyle name="20% - uthevingsfarge 6 6 3_3. Chng in credit spreads" xfId="21635" xr:uid="{00000000-0005-0000-0000-000080540000}"/>
    <cellStyle name="20% - uthevingsfarge 6 6 4" xfId="21636" xr:uid="{00000000-0005-0000-0000-000081540000}"/>
    <cellStyle name="20% - uthevingsfarge 6 6 4 2" xfId="21637" xr:uid="{00000000-0005-0000-0000-000082540000}"/>
    <cellStyle name="20% - uthevingsfarge 6 6 4 2 2" xfId="21638" xr:uid="{00000000-0005-0000-0000-000083540000}"/>
    <cellStyle name="20% - uthevingsfarge 6 6 4 2 2 2" xfId="21639" xr:uid="{00000000-0005-0000-0000-000084540000}"/>
    <cellStyle name="20% - uthevingsfarge 6 6 4 2 2 2 2" xfId="21640" xr:uid="{00000000-0005-0000-0000-000085540000}"/>
    <cellStyle name="20% - uthevingsfarge 6 6 4 2 2 3" xfId="21641" xr:uid="{00000000-0005-0000-0000-000086540000}"/>
    <cellStyle name="20% - uthevingsfarge 6 6 4 2 3" xfId="21642" xr:uid="{00000000-0005-0000-0000-000087540000}"/>
    <cellStyle name="20% - uthevingsfarge 6 6 4 2 3 2" xfId="21643" xr:uid="{00000000-0005-0000-0000-000088540000}"/>
    <cellStyle name="20% - uthevingsfarge 6 6 4 2 4" xfId="21644" xr:uid="{00000000-0005-0000-0000-000089540000}"/>
    <cellStyle name="20% - uthevingsfarge 6 6 4 3" xfId="21645" xr:uid="{00000000-0005-0000-0000-00008A540000}"/>
    <cellStyle name="20% - uthevingsfarge 6 6 4 3 2" xfId="21646" xr:uid="{00000000-0005-0000-0000-00008B540000}"/>
    <cellStyle name="20% - uthevingsfarge 6 6 4 3 2 2" xfId="21647" xr:uid="{00000000-0005-0000-0000-00008C540000}"/>
    <cellStyle name="20% - uthevingsfarge 6 6 4 3 3" xfId="21648" xr:uid="{00000000-0005-0000-0000-00008D540000}"/>
    <cellStyle name="20% - uthevingsfarge 6 6 4 4" xfId="21649" xr:uid="{00000000-0005-0000-0000-00008E540000}"/>
    <cellStyle name="20% - uthevingsfarge 6 6 4 4 2" xfId="21650" xr:uid="{00000000-0005-0000-0000-00008F540000}"/>
    <cellStyle name="20% - uthevingsfarge 6 6 4 5" xfId="21651" xr:uid="{00000000-0005-0000-0000-000090540000}"/>
    <cellStyle name="20% - uthevingsfarge 6 6 4_Innskuddsdekning" xfId="21652" xr:uid="{00000000-0005-0000-0000-000091540000}"/>
    <cellStyle name="20% - uthevingsfarge 6 6 5" xfId="21653" xr:uid="{00000000-0005-0000-0000-000092540000}"/>
    <cellStyle name="20% - uthevingsfarge 6 6 5 2" xfId="21654" xr:uid="{00000000-0005-0000-0000-000093540000}"/>
    <cellStyle name="20% - uthevingsfarge 6 6 5 2 2" xfId="21655" xr:uid="{00000000-0005-0000-0000-000094540000}"/>
    <cellStyle name="20% - uthevingsfarge 6 6 5 2 2 2" xfId="21656" xr:uid="{00000000-0005-0000-0000-000095540000}"/>
    <cellStyle name="20% - uthevingsfarge 6 6 5 2 3" xfId="21657" xr:uid="{00000000-0005-0000-0000-000096540000}"/>
    <cellStyle name="20% - uthevingsfarge 6 6 5 3" xfId="21658" xr:uid="{00000000-0005-0000-0000-000097540000}"/>
    <cellStyle name="20% - uthevingsfarge 6 6 5 3 2" xfId="21659" xr:uid="{00000000-0005-0000-0000-000098540000}"/>
    <cellStyle name="20% - uthevingsfarge 6 6 5 4" xfId="21660" xr:uid="{00000000-0005-0000-0000-000099540000}"/>
    <cellStyle name="20% - uthevingsfarge 6 6 6" xfId="21661" xr:uid="{00000000-0005-0000-0000-00009A540000}"/>
    <cellStyle name="20% - uthevingsfarge 6 6 6 2" xfId="21662" xr:uid="{00000000-0005-0000-0000-00009B540000}"/>
    <cellStyle name="20% - uthevingsfarge 6 6 6 2 2" xfId="21663" xr:uid="{00000000-0005-0000-0000-00009C540000}"/>
    <cellStyle name="20% - uthevingsfarge 6 6 6 3" xfId="21664" xr:uid="{00000000-0005-0000-0000-00009D540000}"/>
    <cellStyle name="20% - uthevingsfarge 6 6 7" xfId="21665" xr:uid="{00000000-0005-0000-0000-00009E540000}"/>
    <cellStyle name="20% - uthevingsfarge 6 6 7 2" xfId="21666" xr:uid="{00000000-0005-0000-0000-00009F540000}"/>
    <cellStyle name="20% - uthevingsfarge 6 6 8" xfId="21667" xr:uid="{00000000-0005-0000-0000-0000A0540000}"/>
    <cellStyle name="20% - uthevingsfarge 6 6_3. Chng in credit spreads" xfId="21668" xr:uid="{00000000-0005-0000-0000-0000A1540000}"/>
    <cellStyle name="20% - uthevingsfarge 6 60" xfId="21669" xr:uid="{00000000-0005-0000-0000-0000A2540000}"/>
    <cellStyle name="20% - uthevingsfarge 6 61" xfId="21670" xr:uid="{00000000-0005-0000-0000-0000A3540000}"/>
    <cellStyle name="20% - uthevingsfarge 6 62" xfId="21671" xr:uid="{00000000-0005-0000-0000-0000A4540000}"/>
    <cellStyle name="20% - uthevingsfarge 6 63" xfId="21672" xr:uid="{00000000-0005-0000-0000-0000A5540000}"/>
    <cellStyle name="20% - uthevingsfarge 6 64" xfId="21673" xr:uid="{00000000-0005-0000-0000-0000A6540000}"/>
    <cellStyle name="20% - uthevingsfarge 6 65" xfId="21674" xr:uid="{00000000-0005-0000-0000-0000A7540000}"/>
    <cellStyle name="20% - uthevingsfarge 6 66" xfId="21675" xr:uid="{00000000-0005-0000-0000-0000A8540000}"/>
    <cellStyle name="20% - uthevingsfarge 6 67" xfId="21676" xr:uid="{00000000-0005-0000-0000-0000A9540000}"/>
    <cellStyle name="20% - uthevingsfarge 6 68" xfId="21677" xr:uid="{00000000-0005-0000-0000-0000AA540000}"/>
    <cellStyle name="20% - uthevingsfarge 6 69" xfId="21678" xr:uid="{00000000-0005-0000-0000-0000AB540000}"/>
    <cellStyle name="20% - uthevingsfarge 6 7" xfId="21679" xr:uid="{00000000-0005-0000-0000-0000AC540000}"/>
    <cellStyle name="20% - uthevingsfarge 6 7 2" xfId="21680" xr:uid="{00000000-0005-0000-0000-0000AD540000}"/>
    <cellStyle name="20% - uthevingsfarge 6 7 2 2" xfId="21681" xr:uid="{00000000-0005-0000-0000-0000AE540000}"/>
    <cellStyle name="20% - uthevingsfarge 6 7 2 2 2" xfId="21682" xr:uid="{00000000-0005-0000-0000-0000AF540000}"/>
    <cellStyle name="20% - uthevingsfarge 6 7 2 2 2 2" xfId="21683" xr:uid="{00000000-0005-0000-0000-0000B0540000}"/>
    <cellStyle name="20% - uthevingsfarge 6 7 2 2 2 2 2" xfId="21684" xr:uid="{00000000-0005-0000-0000-0000B1540000}"/>
    <cellStyle name="20% - uthevingsfarge 6 7 2 2 2 3" xfId="21685" xr:uid="{00000000-0005-0000-0000-0000B2540000}"/>
    <cellStyle name="20% - uthevingsfarge 6 7 2 2 3" xfId="21686" xr:uid="{00000000-0005-0000-0000-0000B3540000}"/>
    <cellStyle name="20% - uthevingsfarge 6 7 2 2 3 2" xfId="21687" xr:uid="{00000000-0005-0000-0000-0000B4540000}"/>
    <cellStyle name="20% - uthevingsfarge 6 7 2 2 4" xfId="21688" xr:uid="{00000000-0005-0000-0000-0000B5540000}"/>
    <cellStyle name="20% - uthevingsfarge 6 7 2 3" xfId="21689" xr:uid="{00000000-0005-0000-0000-0000B6540000}"/>
    <cellStyle name="20% - uthevingsfarge 6 7 2 3 2" xfId="21690" xr:uid="{00000000-0005-0000-0000-0000B7540000}"/>
    <cellStyle name="20% - uthevingsfarge 6 7 2 3 2 2" xfId="21691" xr:uid="{00000000-0005-0000-0000-0000B8540000}"/>
    <cellStyle name="20% - uthevingsfarge 6 7 2 3 3" xfId="21692" xr:uid="{00000000-0005-0000-0000-0000B9540000}"/>
    <cellStyle name="20% - uthevingsfarge 6 7 2 4" xfId="21693" xr:uid="{00000000-0005-0000-0000-0000BA540000}"/>
    <cellStyle name="20% - uthevingsfarge 6 7 2 4 2" xfId="21694" xr:uid="{00000000-0005-0000-0000-0000BB540000}"/>
    <cellStyle name="20% - uthevingsfarge 6 7 2 5" xfId="21695" xr:uid="{00000000-0005-0000-0000-0000BC540000}"/>
    <cellStyle name="20% - uthevingsfarge 6 7 2_BILAG 34-3 Brasil" xfId="21696" xr:uid="{00000000-0005-0000-0000-0000BD540000}"/>
    <cellStyle name="20% - uthevingsfarge 6 7 3" xfId="21697" xr:uid="{00000000-0005-0000-0000-0000BE540000}"/>
    <cellStyle name="20% - uthevingsfarge 6 7 3 2" xfId="21698" xr:uid="{00000000-0005-0000-0000-0000BF540000}"/>
    <cellStyle name="20% - uthevingsfarge 6 7 3 2 2" xfId="21699" xr:uid="{00000000-0005-0000-0000-0000C0540000}"/>
    <cellStyle name="20% - uthevingsfarge 6 7 3 2 2 2" xfId="21700" xr:uid="{00000000-0005-0000-0000-0000C1540000}"/>
    <cellStyle name="20% - uthevingsfarge 6 7 3 2 3" xfId="21701" xr:uid="{00000000-0005-0000-0000-0000C2540000}"/>
    <cellStyle name="20% - uthevingsfarge 6 7 3 3" xfId="21702" xr:uid="{00000000-0005-0000-0000-0000C3540000}"/>
    <cellStyle name="20% - uthevingsfarge 6 7 3 3 2" xfId="21703" xr:uid="{00000000-0005-0000-0000-0000C4540000}"/>
    <cellStyle name="20% - uthevingsfarge 6 7 3 4" xfId="21704" xr:uid="{00000000-0005-0000-0000-0000C5540000}"/>
    <cellStyle name="20% - uthevingsfarge 6 7 4" xfId="21705" xr:uid="{00000000-0005-0000-0000-0000C6540000}"/>
    <cellStyle name="20% - uthevingsfarge 6 7 4 2" xfId="21706" xr:uid="{00000000-0005-0000-0000-0000C7540000}"/>
    <cellStyle name="20% - uthevingsfarge 6 7 4 2 2" xfId="21707" xr:uid="{00000000-0005-0000-0000-0000C8540000}"/>
    <cellStyle name="20% - uthevingsfarge 6 7 4 3" xfId="21708" xr:uid="{00000000-0005-0000-0000-0000C9540000}"/>
    <cellStyle name="20% - uthevingsfarge 6 7 5" xfId="21709" xr:uid="{00000000-0005-0000-0000-0000CA540000}"/>
    <cellStyle name="20% - uthevingsfarge 6 7 5 2" xfId="21710" xr:uid="{00000000-0005-0000-0000-0000CB540000}"/>
    <cellStyle name="20% - uthevingsfarge 6 7 6" xfId="21711" xr:uid="{00000000-0005-0000-0000-0000CC540000}"/>
    <cellStyle name="20% - uthevingsfarge 6 7_3. Chng in credit spreads" xfId="21712" xr:uid="{00000000-0005-0000-0000-0000CD540000}"/>
    <cellStyle name="20% - uthevingsfarge 6 70" xfId="21713" xr:uid="{00000000-0005-0000-0000-0000CE540000}"/>
    <cellStyle name="20% - uthevingsfarge 6 71" xfId="21714" xr:uid="{00000000-0005-0000-0000-0000CF540000}"/>
    <cellStyle name="20% - uthevingsfarge 6 72" xfId="21715" xr:uid="{00000000-0005-0000-0000-0000D0540000}"/>
    <cellStyle name="20% - uthevingsfarge 6 73" xfId="21716" xr:uid="{00000000-0005-0000-0000-0000D1540000}"/>
    <cellStyle name="20% - uthevingsfarge 6 74" xfId="21717" xr:uid="{00000000-0005-0000-0000-0000D2540000}"/>
    <cellStyle name="20% - uthevingsfarge 6 75" xfId="21718" xr:uid="{00000000-0005-0000-0000-0000D3540000}"/>
    <cellStyle name="20% - uthevingsfarge 6 76" xfId="21719" xr:uid="{00000000-0005-0000-0000-0000D4540000}"/>
    <cellStyle name="20% - uthevingsfarge 6 77" xfId="21720" xr:uid="{00000000-0005-0000-0000-0000D5540000}"/>
    <cellStyle name="20% - uthevingsfarge 6 78" xfId="21721" xr:uid="{00000000-0005-0000-0000-0000D6540000}"/>
    <cellStyle name="20% - uthevingsfarge 6 79" xfId="21722" xr:uid="{00000000-0005-0000-0000-0000D7540000}"/>
    <cellStyle name="20% - uthevingsfarge 6 8" xfId="21723" xr:uid="{00000000-0005-0000-0000-0000D8540000}"/>
    <cellStyle name="20% - uthevingsfarge 6 8 2" xfId="21724" xr:uid="{00000000-0005-0000-0000-0000D9540000}"/>
    <cellStyle name="20% - uthevingsfarge 6 8 2 2" xfId="21725" xr:uid="{00000000-0005-0000-0000-0000DA540000}"/>
    <cellStyle name="20% - uthevingsfarge 6 8 2 2 2" xfId="21726" xr:uid="{00000000-0005-0000-0000-0000DB540000}"/>
    <cellStyle name="20% - uthevingsfarge 6 8 2 2 2 2" xfId="21727" xr:uid="{00000000-0005-0000-0000-0000DC540000}"/>
    <cellStyle name="20% - uthevingsfarge 6 8 2 2 2 2 2" xfId="21728" xr:uid="{00000000-0005-0000-0000-0000DD540000}"/>
    <cellStyle name="20% - uthevingsfarge 6 8 2 2 2 3" xfId="21729" xr:uid="{00000000-0005-0000-0000-0000DE540000}"/>
    <cellStyle name="20% - uthevingsfarge 6 8 2 2 3" xfId="21730" xr:uid="{00000000-0005-0000-0000-0000DF540000}"/>
    <cellStyle name="20% - uthevingsfarge 6 8 2 2 3 2" xfId="21731" xr:uid="{00000000-0005-0000-0000-0000E0540000}"/>
    <cellStyle name="20% - uthevingsfarge 6 8 2 2 4" xfId="21732" xr:uid="{00000000-0005-0000-0000-0000E1540000}"/>
    <cellStyle name="20% - uthevingsfarge 6 8 2 3" xfId="21733" xr:uid="{00000000-0005-0000-0000-0000E2540000}"/>
    <cellStyle name="20% - uthevingsfarge 6 8 2 3 2" xfId="21734" xr:uid="{00000000-0005-0000-0000-0000E3540000}"/>
    <cellStyle name="20% - uthevingsfarge 6 8 2 3 2 2" xfId="21735" xr:uid="{00000000-0005-0000-0000-0000E4540000}"/>
    <cellStyle name="20% - uthevingsfarge 6 8 2 3 3" xfId="21736" xr:uid="{00000000-0005-0000-0000-0000E5540000}"/>
    <cellStyle name="20% - uthevingsfarge 6 8 2 4" xfId="21737" xr:uid="{00000000-0005-0000-0000-0000E6540000}"/>
    <cellStyle name="20% - uthevingsfarge 6 8 2 4 2" xfId="21738" xr:uid="{00000000-0005-0000-0000-0000E7540000}"/>
    <cellStyle name="20% - uthevingsfarge 6 8 2 5" xfId="21739" xr:uid="{00000000-0005-0000-0000-0000E8540000}"/>
    <cellStyle name="20% - uthevingsfarge 6 8 2_BILAG 34-3 Brasil" xfId="21740" xr:uid="{00000000-0005-0000-0000-0000E9540000}"/>
    <cellStyle name="20% - uthevingsfarge 6 8 3" xfId="21741" xr:uid="{00000000-0005-0000-0000-0000EA540000}"/>
    <cellStyle name="20% - uthevingsfarge 6 8 3 2" xfId="21742" xr:uid="{00000000-0005-0000-0000-0000EB540000}"/>
    <cellStyle name="20% - uthevingsfarge 6 8 3 2 2" xfId="21743" xr:uid="{00000000-0005-0000-0000-0000EC540000}"/>
    <cellStyle name="20% - uthevingsfarge 6 8 3 2 2 2" xfId="21744" xr:uid="{00000000-0005-0000-0000-0000ED540000}"/>
    <cellStyle name="20% - uthevingsfarge 6 8 3 2 3" xfId="21745" xr:uid="{00000000-0005-0000-0000-0000EE540000}"/>
    <cellStyle name="20% - uthevingsfarge 6 8 3 3" xfId="21746" xr:uid="{00000000-0005-0000-0000-0000EF540000}"/>
    <cellStyle name="20% - uthevingsfarge 6 8 3 3 2" xfId="21747" xr:uid="{00000000-0005-0000-0000-0000F0540000}"/>
    <cellStyle name="20% - uthevingsfarge 6 8 3 4" xfId="21748" xr:uid="{00000000-0005-0000-0000-0000F1540000}"/>
    <cellStyle name="20% - uthevingsfarge 6 8 4" xfId="21749" xr:uid="{00000000-0005-0000-0000-0000F2540000}"/>
    <cellStyle name="20% - uthevingsfarge 6 8 4 2" xfId="21750" xr:uid="{00000000-0005-0000-0000-0000F3540000}"/>
    <cellStyle name="20% - uthevingsfarge 6 8 4 2 2" xfId="21751" xr:uid="{00000000-0005-0000-0000-0000F4540000}"/>
    <cellStyle name="20% - uthevingsfarge 6 8 4 3" xfId="21752" xr:uid="{00000000-0005-0000-0000-0000F5540000}"/>
    <cellStyle name="20% - uthevingsfarge 6 8 5" xfId="21753" xr:uid="{00000000-0005-0000-0000-0000F6540000}"/>
    <cellStyle name="20% - uthevingsfarge 6 8 5 2" xfId="21754" xr:uid="{00000000-0005-0000-0000-0000F7540000}"/>
    <cellStyle name="20% - uthevingsfarge 6 8 6" xfId="21755" xr:uid="{00000000-0005-0000-0000-0000F8540000}"/>
    <cellStyle name="20% - uthevingsfarge 6 8_3. Chng in credit spreads" xfId="21756" xr:uid="{00000000-0005-0000-0000-0000F9540000}"/>
    <cellStyle name="20% - uthevingsfarge 6 80" xfId="21757" xr:uid="{00000000-0005-0000-0000-0000FA540000}"/>
    <cellStyle name="20% - uthevingsfarge 6 81" xfId="21758" xr:uid="{00000000-0005-0000-0000-0000FB540000}"/>
    <cellStyle name="20% - uthevingsfarge 6 82" xfId="21759" xr:uid="{00000000-0005-0000-0000-0000FC540000}"/>
    <cellStyle name="20% - uthevingsfarge 6 83" xfId="21760" xr:uid="{00000000-0005-0000-0000-0000FD540000}"/>
    <cellStyle name="20% - uthevingsfarge 6 84" xfId="21761" xr:uid="{00000000-0005-0000-0000-0000FE540000}"/>
    <cellStyle name="20% - uthevingsfarge 6 85" xfId="21762" xr:uid="{00000000-0005-0000-0000-0000FF540000}"/>
    <cellStyle name="20% - uthevingsfarge 6 86" xfId="21763" xr:uid="{00000000-0005-0000-0000-000000550000}"/>
    <cellStyle name="20% - uthevingsfarge 6 87" xfId="21764" xr:uid="{00000000-0005-0000-0000-000001550000}"/>
    <cellStyle name="20% - uthevingsfarge 6 88" xfId="21765" xr:uid="{00000000-0005-0000-0000-000002550000}"/>
    <cellStyle name="20% - uthevingsfarge 6 89" xfId="21766" xr:uid="{00000000-0005-0000-0000-000003550000}"/>
    <cellStyle name="20% - uthevingsfarge 6 9" xfId="21767" xr:uid="{00000000-0005-0000-0000-000004550000}"/>
    <cellStyle name="20% - uthevingsfarge 6 9 2" xfId="21768" xr:uid="{00000000-0005-0000-0000-000005550000}"/>
    <cellStyle name="20% - uthevingsfarge 6 9 2 2" xfId="21769" xr:uid="{00000000-0005-0000-0000-000006550000}"/>
    <cellStyle name="20% - uthevingsfarge 6 9 2 2 2" xfId="21770" xr:uid="{00000000-0005-0000-0000-000007550000}"/>
    <cellStyle name="20% - uthevingsfarge 6 9 2 2 2 2" xfId="21771" xr:uid="{00000000-0005-0000-0000-000008550000}"/>
    <cellStyle name="20% - uthevingsfarge 6 9 2 2 3" xfId="21772" xr:uid="{00000000-0005-0000-0000-000009550000}"/>
    <cellStyle name="20% - uthevingsfarge 6 9 2 3" xfId="21773" xr:uid="{00000000-0005-0000-0000-00000A550000}"/>
    <cellStyle name="20% - uthevingsfarge 6 9 2 3 2" xfId="21774" xr:uid="{00000000-0005-0000-0000-00000B550000}"/>
    <cellStyle name="20% - uthevingsfarge 6 9 2 4" xfId="21775" xr:uid="{00000000-0005-0000-0000-00000C550000}"/>
    <cellStyle name="20% - uthevingsfarge 6 9 2_BILAG 34-3 Brasil" xfId="21776" xr:uid="{00000000-0005-0000-0000-00000D550000}"/>
    <cellStyle name="20% - uthevingsfarge 6 9 3" xfId="21777" xr:uid="{00000000-0005-0000-0000-00000E550000}"/>
    <cellStyle name="20% - uthevingsfarge 6 9 3 2" xfId="21778" xr:uid="{00000000-0005-0000-0000-00000F550000}"/>
    <cellStyle name="20% - uthevingsfarge 6 9 3 2 2" xfId="21779" xr:uid="{00000000-0005-0000-0000-000010550000}"/>
    <cellStyle name="20% - uthevingsfarge 6 9 3 3" xfId="21780" xr:uid="{00000000-0005-0000-0000-000011550000}"/>
    <cellStyle name="20% - uthevingsfarge 6 9 4" xfId="21781" xr:uid="{00000000-0005-0000-0000-000012550000}"/>
    <cellStyle name="20% - uthevingsfarge 6 9 4 2" xfId="21782" xr:uid="{00000000-0005-0000-0000-000013550000}"/>
    <cellStyle name="20% - uthevingsfarge 6 9 5" xfId="21783" xr:uid="{00000000-0005-0000-0000-000014550000}"/>
    <cellStyle name="20% - uthevingsfarge 6 9_BILAG 34-3 Brasil" xfId="21784" xr:uid="{00000000-0005-0000-0000-000015550000}"/>
    <cellStyle name="20% - uthevingsfarge 6 90" xfId="21785" xr:uid="{00000000-0005-0000-0000-000016550000}"/>
    <cellStyle name="20% - uthevingsfarge 6 91" xfId="21786" xr:uid="{00000000-0005-0000-0000-000017550000}"/>
    <cellStyle name="20% - uthevingsfarge 6 92" xfId="21787" xr:uid="{00000000-0005-0000-0000-000018550000}"/>
    <cellStyle name="20% - uthevingsfarge 6 93" xfId="21788" xr:uid="{00000000-0005-0000-0000-000019550000}"/>
    <cellStyle name="20% - uthevingsfarge 6 94" xfId="21789" xr:uid="{00000000-0005-0000-0000-00001A550000}"/>
    <cellStyle name="20% - uthevingsfarge 6 95" xfId="21790" xr:uid="{00000000-0005-0000-0000-00001B550000}"/>
    <cellStyle name="20% - uthevingsfarge 6 96" xfId="21791" xr:uid="{00000000-0005-0000-0000-00001C550000}"/>
    <cellStyle name="20% - uthevingsfarge 6 97" xfId="21792" xr:uid="{00000000-0005-0000-0000-00001D550000}"/>
    <cellStyle name="20% - uthevingsfarge 6 98" xfId="21793" xr:uid="{00000000-0005-0000-0000-00001E550000}"/>
    <cellStyle name="20% - uthevingsfarge 6 99" xfId="21794" xr:uid="{00000000-0005-0000-0000-00001F550000}"/>
    <cellStyle name="20% - Акцент1" xfId="21795" xr:uid="{00000000-0005-0000-0000-000020550000}"/>
    <cellStyle name="20% - Акцент2" xfId="21796" xr:uid="{00000000-0005-0000-0000-000021550000}"/>
    <cellStyle name="20% - Акцент3" xfId="21797" xr:uid="{00000000-0005-0000-0000-000022550000}"/>
    <cellStyle name="20% - Акцент4" xfId="21798" xr:uid="{00000000-0005-0000-0000-000023550000}"/>
    <cellStyle name="20% - Акцент5" xfId="21799" xr:uid="{00000000-0005-0000-0000-000024550000}"/>
    <cellStyle name="20% - Акцент6" xfId="21800" xr:uid="{00000000-0005-0000-0000-000025550000}"/>
    <cellStyle name="3 antraštė" xfId="21801" xr:uid="{00000000-0005-0000-0000-000026550000}"/>
    <cellStyle name="4 antraštė" xfId="21802" xr:uid="{00000000-0005-0000-0000-000027550000}"/>
    <cellStyle name="40 % - Aksentti1" xfId="21803" xr:uid="{00000000-0005-0000-0000-000028550000}"/>
    <cellStyle name="40 % - Aksentti2" xfId="21804" xr:uid="{00000000-0005-0000-0000-000029550000}"/>
    <cellStyle name="40 % - Aksentti3" xfId="21805" xr:uid="{00000000-0005-0000-0000-00002A550000}"/>
    <cellStyle name="40 % - Aksentti4" xfId="21806" xr:uid="{00000000-0005-0000-0000-00002B550000}"/>
    <cellStyle name="40 % - Aksentti5" xfId="21807" xr:uid="{00000000-0005-0000-0000-00002C550000}"/>
    <cellStyle name="40 % - Aksentti6" xfId="21808" xr:uid="{00000000-0005-0000-0000-00002D550000}"/>
    <cellStyle name="40 % - Markeringsfarve1" xfId="21809" xr:uid="{00000000-0005-0000-0000-00002E550000}"/>
    <cellStyle name="40 % - Markeringsfarve2" xfId="21810" xr:uid="{00000000-0005-0000-0000-00002F550000}"/>
    <cellStyle name="40 % - Markeringsfarve3" xfId="21811" xr:uid="{00000000-0005-0000-0000-000030550000}"/>
    <cellStyle name="40 % - Markeringsfarve4" xfId="21812" xr:uid="{00000000-0005-0000-0000-000031550000}"/>
    <cellStyle name="40 % - Markeringsfarve5" xfId="21813" xr:uid="{00000000-0005-0000-0000-000032550000}"/>
    <cellStyle name="40 % - Markeringsfarve6" xfId="21814" xr:uid="{00000000-0005-0000-0000-000033550000}"/>
    <cellStyle name="40% - 1. jelölőszín" xfId="21815" xr:uid="{00000000-0005-0000-0000-000034550000}"/>
    <cellStyle name="40% - 1. jelölőszín 2" xfId="21816" xr:uid="{00000000-0005-0000-0000-000035550000}"/>
    <cellStyle name="40% - 1. jelölőszín 2 2" xfId="21817" xr:uid="{00000000-0005-0000-0000-000036550000}"/>
    <cellStyle name="40% - 1. jelölőszín 2 3" xfId="21818" xr:uid="{00000000-0005-0000-0000-000037550000}"/>
    <cellStyle name="40% - 1. jelölőszín 2_Nøkkeltall" xfId="21819" xr:uid="{00000000-0005-0000-0000-000038550000}"/>
    <cellStyle name="40% - 1. jelölőszín 3" xfId="21820" xr:uid="{00000000-0005-0000-0000-000039550000}"/>
    <cellStyle name="40% - 1. jelölőszín 4" xfId="21821" xr:uid="{00000000-0005-0000-0000-00003A550000}"/>
    <cellStyle name="40% - 1. jelölőszín_20130128_ITS on reporting_Annex I_CA" xfId="21822" xr:uid="{00000000-0005-0000-0000-00003B550000}"/>
    <cellStyle name="40% - 2. jelölőszín" xfId="21823" xr:uid="{00000000-0005-0000-0000-00003C550000}"/>
    <cellStyle name="40% - 2. jelölőszín 2" xfId="21824" xr:uid="{00000000-0005-0000-0000-00003D550000}"/>
    <cellStyle name="40% - 2. jelölőszín 2 2" xfId="21825" xr:uid="{00000000-0005-0000-0000-00003E550000}"/>
    <cellStyle name="40% - 2. jelölőszín 2 3" xfId="21826" xr:uid="{00000000-0005-0000-0000-00003F550000}"/>
    <cellStyle name="40% - 2. jelölőszín 2_Nøkkeltall" xfId="21827" xr:uid="{00000000-0005-0000-0000-000040550000}"/>
    <cellStyle name="40% - 2. jelölőszín 3" xfId="21828" xr:uid="{00000000-0005-0000-0000-000041550000}"/>
    <cellStyle name="40% - 2. jelölőszín 4" xfId="21829" xr:uid="{00000000-0005-0000-0000-000042550000}"/>
    <cellStyle name="40% - 2. jelölőszín_20130128_ITS on reporting_Annex I_CA" xfId="21830" xr:uid="{00000000-0005-0000-0000-000043550000}"/>
    <cellStyle name="40% - 3. jelölőszín" xfId="21831" xr:uid="{00000000-0005-0000-0000-000044550000}"/>
    <cellStyle name="40% - 3. jelölőszín 2" xfId="21832" xr:uid="{00000000-0005-0000-0000-000045550000}"/>
    <cellStyle name="40% - 3. jelölőszín 2 2" xfId="21833" xr:uid="{00000000-0005-0000-0000-000046550000}"/>
    <cellStyle name="40% - 3. jelölőszín 2 3" xfId="21834" xr:uid="{00000000-0005-0000-0000-000047550000}"/>
    <cellStyle name="40% - 3. jelölőszín 2_Nøkkeltall" xfId="21835" xr:uid="{00000000-0005-0000-0000-000048550000}"/>
    <cellStyle name="40% - 3. jelölőszín 3" xfId="21836" xr:uid="{00000000-0005-0000-0000-000049550000}"/>
    <cellStyle name="40% - 3. jelölőszín 4" xfId="21837" xr:uid="{00000000-0005-0000-0000-00004A550000}"/>
    <cellStyle name="40% - 3. jelölőszín_20130128_ITS on reporting_Annex I_CA" xfId="21838" xr:uid="{00000000-0005-0000-0000-00004B550000}"/>
    <cellStyle name="40% - 4. jelölőszín" xfId="21839" xr:uid="{00000000-0005-0000-0000-00004C550000}"/>
    <cellStyle name="40% - 4. jelölőszín 2" xfId="21840" xr:uid="{00000000-0005-0000-0000-00004D550000}"/>
    <cellStyle name="40% - 4. jelölőszín 2 2" xfId="21841" xr:uid="{00000000-0005-0000-0000-00004E550000}"/>
    <cellStyle name="40% - 4. jelölőszín 2 3" xfId="21842" xr:uid="{00000000-0005-0000-0000-00004F550000}"/>
    <cellStyle name="40% - 4. jelölőszín 2_Nøkkeltall" xfId="21843" xr:uid="{00000000-0005-0000-0000-000050550000}"/>
    <cellStyle name="40% - 4. jelölőszín 3" xfId="21844" xr:uid="{00000000-0005-0000-0000-000051550000}"/>
    <cellStyle name="40% - 4. jelölőszín 4" xfId="21845" xr:uid="{00000000-0005-0000-0000-000052550000}"/>
    <cellStyle name="40% - 4. jelölőszín_20130128_ITS on reporting_Annex I_CA" xfId="21846" xr:uid="{00000000-0005-0000-0000-000053550000}"/>
    <cellStyle name="40% - 5. jelölőszín" xfId="21847" xr:uid="{00000000-0005-0000-0000-000054550000}"/>
    <cellStyle name="40% - 5. jelölőszín 2" xfId="21848" xr:uid="{00000000-0005-0000-0000-000055550000}"/>
    <cellStyle name="40% - 5. jelölőszín 2 2" xfId="21849" xr:uid="{00000000-0005-0000-0000-000056550000}"/>
    <cellStyle name="40% - 5. jelölőszín 2 3" xfId="21850" xr:uid="{00000000-0005-0000-0000-000057550000}"/>
    <cellStyle name="40% - 5. jelölőszín 2_Nøkkeltall" xfId="21851" xr:uid="{00000000-0005-0000-0000-000058550000}"/>
    <cellStyle name="40% - 5. jelölőszín 3" xfId="21852" xr:uid="{00000000-0005-0000-0000-000059550000}"/>
    <cellStyle name="40% - 5. jelölőszín 4" xfId="21853" xr:uid="{00000000-0005-0000-0000-00005A550000}"/>
    <cellStyle name="40% - 5. jelölőszín_20130128_ITS on reporting_Annex I_CA" xfId="21854" xr:uid="{00000000-0005-0000-0000-00005B550000}"/>
    <cellStyle name="40% - 6. jelölőszín" xfId="21855" xr:uid="{00000000-0005-0000-0000-00005C550000}"/>
    <cellStyle name="40% - 6. jelölőszín 2" xfId="21856" xr:uid="{00000000-0005-0000-0000-00005D550000}"/>
    <cellStyle name="40% - 6. jelölőszín 2 2" xfId="21857" xr:uid="{00000000-0005-0000-0000-00005E550000}"/>
    <cellStyle name="40% - 6. jelölőszín 2 3" xfId="21858" xr:uid="{00000000-0005-0000-0000-00005F550000}"/>
    <cellStyle name="40% - 6. jelölőszín 2_Nøkkeltall" xfId="21859" xr:uid="{00000000-0005-0000-0000-000060550000}"/>
    <cellStyle name="40% - 6. jelölőszín 3" xfId="21860" xr:uid="{00000000-0005-0000-0000-000061550000}"/>
    <cellStyle name="40% - 6. jelölőszín 4" xfId="21861" xr:uid="{00000000-0005-0000-0000-000062550000}"/>
    <cellStyle name="40% - 6. jelölőszín_20130128_ITS on reporting_Annex I_CA" xfId="21862" xr:uid="{00000000-0005-0000-0000-000063550000}"/>
    <cellStyle name="40% - Accent1 10" xfId="21863" xr:uid="{00000000-0005-0000-0000-000064550000}"/>
    <cellStyle name="40% - Accent1 11" xfId="21864" xr:uid="{00000000-0005-0000-0000-000065550000}"/>
    <cellStyle name="40% - Accent1 12" xfId="21865" xr:uid="{00000000-0005-0000-0000-000066550000}"/>
    <cellStyle name="40% - Accent1 13" xfId="21866" xr:uid="{00000000-0005-0000-0000-000067550000}"/>
    <cellStyle name="40% - Accent1 14" xfId="21867" xr:uid="{00000000-0005-0000-0000-000068550000}"/>
    <cellStyle name="40% - Accent1 15" xfId="21868" xr:uid="{00000000-0005-0000-0000-000069550000}"/>
    <cellStyle name="40% - Accent1 16" xfId="21869" xr:uid="{00000000-0005-0000-0000-00006A550000}"/>
    <cellStyle name="40% - Accent1 17" xfId="21870" xr:uid="{00000000-0005-0000-0000-00006B550000}"/>
    <cellStyle name="40% - Accent1 18" xfId="21871" xr:uid="{00000000-0005-0000-0000-00006C550000}"/>
    <cellStyle name="40% - Accent1 19" xfId="21872" xr:uid="{00000000-0005-0000-0000-00006D550000}"/>
    <cellStyle name="40% - Accent1 2" xfId="21873" xr:uid="{00000000-0005-0000-0000-00006E550000}"/>
    <cellStyle name="40% - Accent1 2 2" xfId="21874" xr:uid="{00000000-0005-0000-0000-00006F550000}"/>
    <cellStyle name="40% - Accent1 2 2 2" xfId="21875" xr:uid="{00000000-0005-0000-0000-000070550000}"/>
    <cellStyle name="40% - Accent1 2 2_73-2015-1  DAM internt" xfId="21876" xr:uid="{00000000-0005-0000-0000-000071550000}"/>
    <cellStyle name="40% - Accent1 2 3" xfId="21877" xr:uid="{00000000-0005-0000-0000-000072550000}"/>
    <cellStyle name="40% - Accent1 2 3 2" xfId="21878" xr:uid="{00000000-0005-0000-0000-000073550000}"/>
    <cellStyle name="40% - Accent1 2 3 3" xfId="21879" xr:uid="{00000000-0005-0000-0000-000074550000}"/>
    <cellStyle name="40% - Accent1 2 3 4" xfId="21880" xr:uid="{00000000-0005-0000-0000-000075550000}"/>
    <cellStyle name="40% - Accent1 2 3 5" xfId="21881" xr:uid="{00000000-0005-0000-0000-000076550000}"/>
    <cellStyle name="40% - Accent1 2 3_73-2015-1  DAM internt" xfId="21882" xr:uid="{00000000-0005-0000-0000-000077550000}"/>
    <cellStyle name="40% - Accent1 2 4" xfId="21883" xr:uid="{00000000-0005-0000-0000-000078550000}"/>
    <cellStyle name="40% - Accent1 2 4 2" xfId="21884" xr:uid="{00000000-0005-0000-0000-000079550000}"/>
    <cellStyle name="40% - Accent1 2 4_73-2015-1  DAM internt" xfId="21885" xr:uid="{00000000-0005-0000-0000-00007A550000}"/>
    <cellStyle name="40% - Accent1 2 5" xfId="21886" xr:uid="{00000000-0005-0000-0000-00007B550000}"/>
    <cellStyle name="40% - Accent1 2_73-2015-1  DAM internt" xfId="21887" xr:uid="{00000000-0005-0000-0000-00007C550000}"/>
    <cellStyle name="40% - Accent1 20" xfId="21888" xr:uid="{00000000-0005-0000-0000-00007D550000}"/>
    <cellStyle name="40% - Accent1 21" xfId="21889" xr:uid="{00000000-0005-0000-0000-00007E550000}"/>
    <cellStyle name="40% - Accent1 22" xfId="21890" xr:uid="{00000000-0005-0000-0000-00007F550000}"/>
    <cellStyle name="40% - Accent1 23" xfId="21891" xr:uid="{00000000-0005-0000-0000-000080550000}"/>
    <cellStyle name="40% - Accent1 24" xfId="21892" xr:uid="{00000000-0005-0000-0000-000081550000}"/>
    <cellStyle name="40% - Accent1 25" xfId="21893" xr:uid="{00000000-0005-0000-0000-000082550000}"/>
    <cellStyle name="40% - Accent1 26" xfId="21894" xr:uid="{00000000-0005-0000-0000-000083550000}"/>
    <cellStyle name="40% - Accent1 27" xfId="21895" xr:uid="{00000000-0005-0000-0000-000084550000}"/>
    <cellStyle name="40% - Accent1 28" xfId="21896" xr:uid="{00000000-0005-0000-0000-000085550000}"/>
    <cellStyle name="40% - Accent1 29" xfId="21897" xr:uid="{00000000-0005-0000-0000-000086550000}"/>
    <cellStyle name="40% - Accent1 3" xfId="21898" xr:uid="{00000000-0005-0000-0000-000087550000}"/>
    <cellStyle name="40% - Accent1 3 2" xfId="21899" xr:uid="{00000000-0005-0000-0000-000088550000}"/>
    <cellStyle name="40% - Accent1 3 3" xfId="21900" xr:uid="{00000000-0005-0000-0000-000089550000}"/>
    <cellStyle name="40% - Accent1 3_Nøkkeltall" xfId="21901" xr:uid="{00000000-0005-0000-0000-00008A550000}"/>
    <cellStyle name="40% - Accent1 30" xfId="21902" xr:uid="{00000000-0005-0000-0000-00008B550000}"/>
    <cellStyle name="40% - Accent1 31" xfId="21903" xr:uid="{00000000-0005-0000-0000-00008C550000}"/>
    <cellStyle name="40% - Accent1 32" xfId="21904" xr:uid="{00000000-0005-0000-0000-00008D550000}"/>
    <cellStyle name="40% - Accent1 33" xfId="21905" xr:uid="{00000000-0005-0000-0000-00008E550000}"/>
    <cellStyle name="40% - Accent1 34" xfId="21906" xr:uid="{00000000-0005-0000-0000-00008F550000}"/>
    <cellStyle name="40% - Accent1 35" xfId="21907" xr:uid="{00000000-0005-0000-0000-000090550000}"/>
    <cellStyle name="40% - Accent1 36" xfId="21908" xr:uid="{00000000-0005-0000-0000-000091550000}"/>
    <cellStyle name="40% - Accent1 37" xfId="21909" xr:uid="{00000000-0005-0000-0000-000092550000}"/>
    <cellStyle name="40% - Accent1 38" xfId="21910" xr:uid="{00000000-0005-0000-0000-000093550000}"/>
    <cellStyle name="40% - Accent1 39" xfId="21911" xr:uid="{00000000-0005-0000-0000-000094550000}"/>
    <cellStyle name="40% - Accent1 4" xfId="21912" xr:uid="{00000000-0005-0000-0000-000095550000}"/>
    <cellStyle name="40% - Accent1 4 2" xfId="21913" xr:uid="{00000000-0005-0000-0000-000096550000}"/>
    <cellStyle name="40% - Accent1 4 2 2" xfId="21914" xr:uid="{00000000-0005-0000-0000-000097550000}"/>
    <cellStyle name="40% - Accent1 4 2 2 2" xfId="21915" xr:uid="{00000000-0005-0000-0000-000098550000}"/>
    <cellStyle name="40% - Accent1 4 2 3" xfId="21916" xr:uid="{00000000-0005-0000-0000-000099550000}"/>
    <cellStyle name="40% - Accent1 4 3" xfId="21917" xr:uid="{00000000-0005-0000-0000-00009A550000}"/>
    <cellStyle name="40% - Accent1 4 3 2" xfId="21918" xr:uid="{00000000-0005-0000-0000-00009B550000}"/>
    <cellStyle name="40% - Accent1 4 3 2 2" xfId="21919" xr:uid="{00000000-0005-0000-0000-00009C550000}"/>
    <cellStyle name="40% - Accent1 4 3 3" xfId="21920" xr:uid="{00000000-0005-0000-0000-00009D550000}"/>
    <cellStyle name="40% - Accent1 4 4" xfId="21921" xr:uid="{00000000-0005-0000-0000-00009E550000}"/>
    <cellStyle name="40% - Accent1 4 4 2" xfId="21922" xr:uid="{00000000-0005-0000-0000-00009F550000}"/>
    <cellStyle name="40% - Accent1 4 5" xfId="21923" xr:uid="{00000000-0005-0000-0000-0000A0550000}"/>
    <cellStyle name="40% - Accent1 4 6" xfId="21924" xr:uid="{00000000-0005-0000-0000-0000A1550000}"/>
    <cellStyle name="40% - Accent1 40" xfId="21925" xr:uid="{00000000-0005-0000-0000-0000A2550000}"/>
    <cellStyle name="40% - Accent1 41" xfId="21926" xr:uid="{00000000-0005-0000-0000-0000A3550000}"/>
    <cellStyle name="40% - Accent1 42" xfId="21927" xr:uid="{00000000-0005-0000-0000-0000A4550000}"/>
    <cellStyle name="40% - Accent1 43" xfId="21928" xr:uid="{00000000-0005-0000-0000-0000A5550000}"/>
    <cellStyle name="40% - Accent1 44" xfId="21929" xr:uid="{00000000-0005-0000-0000-0000A6550000}"/>
    <cellStyle name="40% - Accent1 45" xfId="21930" xr:uid="{00000000-0005-0000-0000-0000A7550000}"/>
    <cellStyle name="40% - Accent1 46" xfId="21931" xr:uid="{00000000-0005-0000-0000-0000A8550000}"/>
    <cellStyle name="40% - Accent1 47" xfId="21932" xr:uid="{00000000-0005-0000-0000-0000A9550000}"/>
    <cellStyle name="40% - Accent1 48" xfId="21933" xr:uid="{00000000-0005-0000-0000-0000AA550000}"/>
    <cellStyle name="40% - Accent1 49" xfId="21934" xr:uid="{00000000-0005-0000-0000-0000AB550000}"/>
    <cellStyle name="40% - Accent1 5" xfId="21935" xr:uid="{00000000-0005-0000-0000-0000AC550000}"/>
    <cellStyle name="40% - Accent1 5 2" xfId="21936" xr:uid="{00000000-0005-0000-0000-0000AD550000}"/>
    <cellStyle name="40% - Accent1 50" xfId="21937" xr:uid="{00000000-0005-0000-0000-0000AE550000}"/>
    <cellStyle name="40% - Accent1 51" xfId="21938" xr:uid="{00000000-0005-0000-0000-0000AF550000}"/>
    <cellStyle name="40% - Accent1 52" xfId="21939" xr:uid="{00000000-0005-0000-0000-0000B0550000}"/>
    <cellStyle name="40% - Accent1 53" xfId="21940" xr:uid="{00000000-0005-0000-0000-0000B1550000}"/>
    <cellStyle name="40% - Accent1 54" xfId="21941" xr:uid="{00000000-0005-0000-0000-0000B2550000}"/>
    <cellStyle name="40% - Accent1 55" xfId="21942" xr:uid="{00000000-0005-0000-0000-0000B3550000}"/>
    <cellStyle name="40% - Accent1 56" xfId="21943" xr:uid="{00000000-0005-0000-0000-0000B4550000}"/>
    <cellStyle name="40% - Accent1 57" xfId="21944" xr:uid="{00000000-0005-0000-0000-0000B5550000}"/>
    <cellStyle name="40% - Accent1 58" xfId="21945" xr:uid="{00000000-0005-0000-0000-0000B6550000}"/>
    <cellStyle name="40% - Accent1 59" xfId="21946" xr:uid="{00000000-0005-0000-0000-0000B7550000}"/>
    <cellStyle name="40% - Accent1 6" xfId="21947" xr:uid="{00000000-0005-0000-0000-0000B8550000}"/>
    <cellStyle name="40% - Accent1 60" xfId="21948" xr:uid="{00000000-0005-0000-0000-0000B9550000}"/>
    <cellStyle name="40% - Accent1 61" xfId="21949" xr:uid="{00000000-0005-0000-0000-0000BA550000}"/>
    <cellStyle name="40% - Accent1 62" xfId="21950" xr:uid="{00000000-0005-0000-0000-0000BB550000}"/>
    <cellStyle name="40% - Accent1 63" xfId="21951" xr:uid="{00000000-0005-0000-0000-0000BC550000}"/>
    <cellStyle name="40% - Accent1 64" xfId="21952" xr:uid="{00000000-0005-0000-0000-0000BD550000}"/>
    <cellStyle name="40% - Accent1 65" xfId="21953" xr:uid="{00000000-0005-0000-0000-0000BE550000}"/>
    <cellStyle name="40% - Accent1 66" xfId="21954" xr:uid="{00000000-0005-0000-0000-0000BF550000}"/>
    <cellStyle name="40% - Accent1 67" xfId="21955" xr:uid="{00000000-0005-0000-0000-0000C0550000}"/>
    <cellStyle name="40% - Accent1 68" xfId="21956" xr:uid="{00000000-0005-0000-0000-0000C1550000}"/>
    <cellStyle name="40% - Accent1 69" xfId="21957" xr:uid="{00000000-0005-0000-0000-0000C2550000}"/>
    <cellStyle name="40% - Accent1 7" xfId="21958" xr:uid="{00000000-0005-0000-0000-0000C3550000}"/>
    <cellStyle name="40% - Accent1 70" xfId="21959" xr:uid="{00000000-0005-0000-0000-0000C4550000}"/>
    <cellStyle name="40% - Accent1 71" xfId="21960" xr:uid="{00000000-0005-0000-0000-0000C5550000}"/>
    <cellStyle name="40% - Accent1 8" xfId="21961" xr:uid="{00000000-0005-0000-0000-0000C6550000}"/>
    <cellStyle name="40% - Accent1 9" xfId="21962" xr:uid="{00000000-0005-0000-0000-0000C7550000}"/>
    <cellStyle name="40% - Accent2 10" xfId="21963" xr:uid="{00000000-0005-0000-0000-0000C8550000}"/>
    <cellStyle name="40% - Accent2 11" xfId="21964" xr:uid="{00000000-0005-0000-0000-0000C9550000}"/>
    <cellStyle name="40% - Accent2 12" xfId="21965" xr:uid="{00000000-0005-0000-0000-0000CA550000}"/>
    <cellStyle name="40% - Accent2 13" xfId="21966" xr:uid="{00000000-0005-0000-0000-0000CB550000}"/>
    <cellStyle name="40% - Accent2 14" xfId="21967" xr:uid="{00000000-0005-0000-0000-0000CC550000}"/>
    <cellStyle name="40% - Accent2 15" xfId="21968" xr:uid="{00000000-0005-0000-0000-0000CD550000}"/>
    <cellStyle name="40% - Accent2 16" xfId="21969" xr:uid="{00000000-0005-0000-0000-0000CE550000}"/>
    <cellStyle name="40% - Accent2 17" xfId="21970" xr:uid="{00000000-0005-0000-0000-0000CF550000}"/>
    <cellStyle name="40% - Accent2 18" xfId="21971" xr:uid="{00000000-0005-0000-0000-0000D0550000}"/>
    <cellStyle name="40% - Accent2 19" xfId="21972" xr:uid="{00000000-0005-0000-0000-0000D1550000}"/>
    <cellStyle name="40% - Accent2 2" xfId="21973" xr:uid="{00000000-0005-0000-0000-0000D2550000}"/>
    <cellStyle name="40% - Accent2 2 2" xfId="21974" xr:uid="{00000000-0005-0000-0000-0000D3550000}"/>
    <cellStyle name="40% - Accent2 2 3" xfId="21975" xr:uid="{00000000-0005-0000-0000-0000D4550000}"/>
    <cellStyle name="40% - Accent2 2_73-2015-1  DAM internt" xfId="21976" xr:uid="{00000000-0005-0000-0000-0000D5550000}"/>
    <cellStyle name="40% - Accent2 20" xfId="21977" xr:uid="{00000000-0005-0000-0000-0000D6550000}"/>
    <cellStyle name="40% - Accent2 21" xfId="21978" xr:uid="{00000000-0005-0000-0000-0000D7550000}"/>
    <cellStyle name="40% - Accent2 22" xfId="21979" xr:uid="{00000000-0005-0000-0000-0000D8550000}"/>
    <cellStyle name="40% - Accent2 23" xfId="21980" xr:uid="{00000000-0005-0000-0000-0000D9550000}"/>
    <cellStyle name="40% - Accent2 24" xfId="21981" xr:uid="{00000000-0005-0000-0000-0000DA550000}"/>
    <cellStyle name="40% - Accent2 25" xfId="21982" xr:uid="{00000000-0005-0000-0000-0000DB550000}"/>
    <cellStyle name="40% - Accent2 26" xfId="21983" xr:uid="{00000000-0005-0000-0000-0000DC550000}"/>
    <cellStyle name="40% - Accent2 27" xfId="21984" xr:uid="{00000000-0005-0000-0000-0000DD550000}"/>
    <cellStyle name="40% - Accent2 28" xfId="21985" xr:uid="{00000000-0005-0000-0000-0000DE550000}"/>
    <cellStyle name="40% - Accent2 29" xfId="21986" xr:uid="{00000000-0005-0000-0000-0000DF550000}"/>
    <cellStyle name="40% - Accent2 3" xfId="21987" xr:uid="{00000000-0005-0000-0000-0000E0550000}"/>
    <cellStyle name="40% - Accent2 3 2" xfId="21988" xr:uid="{00000000-0005-0000-0000-0000E1550000}"/>
    <cellStyle name="40% - Accent2 3 3" xfId="21989" xr:uid="{00000000-0005-0000-0000-0000E2550000}"/>
    <cellStyle name="40% - Accent2 3_Nøkkeltall" xfId="21990" xr:uid="{00000000-0005-0000-0000-0000E3550000}"/>
    <cellStyle name="40% - Accent2 30" xfId="21991" xr:uid="{00000000-0005-0000-0000-0000E4550000}"/>
    <cellStyle name="40% - Accent2 31" xfId="21992" xr:uid="{00000000-0005-0000-0000-0000E5550000}"/>
    <cellStyle name="40% - Accent2 32" xfId="21993" xr:uid="{00000000-0005-0000-0000-0000E6550000}"/>
    <cellStyle name="40% - Accent2 33" xfId="21994" xr:uid="{00000000-0005-0000-0000-0000E7550000}"/>
    <cellStyle name="40% - Accent2 34" xfId="21995" xr:uid="{00000000-0005-0000-0000-0000E8550000}"/>
    <cellStyle name="40% - Accent2 35" xfId="21996" xr:uid="{00000000-0005-0000-0000-0000E9550000}"/>
    <cellStyle name="40% - Accent2 36" xfId="21997" xr:uid="{00000000-0005-0000-0000-0000EA550000}"/>
    <cellStyle name="40% - Accent2 37" xfId="21998" xr:uid="{00000000-0005-0000-0000-0000EB550000}"/>
    <cellStyle name="40% - Accent2 38" xfId="21999" xr:uid="{00000000-0005-0000-0000-0000EC550000}"/>
    <cellStyle name="40% - Accent2 39" xfId="22000" xr:uid="{00000000-0005-0000-0000-0000ED550000}"/>
    <cellStyle name="40% - Accent2 4" xfId="22001" xr:uid="{00000000-0005-0000-0000-0000EE550000}"/>
    <cellStyle name="40% - Accent2 4 2" xfId="22002" xr:uid="{00000000-0005-0000-0000-0000EF550000}"/>
    <cellStyle name="40% - Accent2 4 2 2" xfId="22003" xr:uid="{00000000-0005-0000-0000-0000F0550000}"/>
    <cellStyle name="40% - Accent2 4 2 2 2" xfId="22004" xr:uid="{00000000-0005-0000-0000-0000F1550000}"/>
    <cellStyle name="40% - Accent2 4 2 3" xfId="22005" xr:uid="{00000000-0005-0000-0000-0000F2550000}"/>
    <cellStyle name="40% - Accent2 4 3" xfId="22006" xr:uid="{00000000-0005-0000-0000-0000F3550000}"/>
    <cellStyle name="40% - Accent2 4 3 2" xfId="22007" xr:uid="{00000000-0005-0000-0000-0000F4550000}"/>
    <cellStyle name="40% - Accent2 4 3 2 2" xfId="22008" xr:uid="{00000000-0005-0000-0000-0000F5550000}"/>
    <cellStyle name="40% - Accent2 4 3 3" xfId="22009" xr:uid="{00000000-0005-0000-0000-0000F6550000}"/>
    <cellStyle name="40% - Accent2 4 4" xfId="22010" xr:uid="{00000000-0005-0000-0000-0000F7550000}"/>
    <cellStyle name="40% - Accent2 4 4 2" xfId="22011" xr:uid="{00000000-0005-0000-0000-0000F8550000}"/>
    <cellStyle name="40% - Accent2 4 5" xfId="22012" xr:uid="{00000000-0005-0000-0000-0000F9550000}"/>
    <cellStyle name="40% - Accent2 4 6" xfId="22013" xr:uid="{00000000-0005-0000-0000-0000FA550000}"/>
    <cellStyle name="40% - Accent2 40" xfId="22014" xr:uid="{00000000-0005-0000-0000-0000FB550000}"/>
    <cellStyle name="40% - Accent2 41" xfId="22015" xr:uid="{00000000-0005-0000-0000-0000FC550000}"/>
    <cellStyle name="40% - Accent2 42" xfId="22016" xr:uid="{00000000-0005-0000-0000-0000FD550000}"/>
    <cellStyle name="40% - Accent2 43" xfId="22017" xr:uid="{00000000-0005-0000-0000-0000FE550000}"/>
    <cellStyle name="40% - Accent2 44" xfId="22018" xr:uid="{00000000-0005-0000-0000-0000FF550000}"/>
    <cellStyle name="40% - Accent2 45" xfId="22019" xr:uid="{00000000-0005-0000-0000-000000560000}"/>
    <cellStyle name="40% - Accent2 46" xfId="22020" xr:uid="{00000000-0005-0000-0000-000001560000}"/>
    <cellStyle name="40% - Accent2 47" xfId="22021" xr:uid="{00000000-0005-0000-0000-000002560000}"/>
    <cellStyle name="40% - Accent2 48" xfId="22022" xr:uid="{00000000-0005-0000-0000-000003560000}"/>
    <cellStyle name="40% - Accent2 49" xfId="22023" xr:uid="{00000000-0005-0000-0000-000004560000}"/>
    <cellStyle name="40% - Accent2 5" xfId="22024" xr:uid="{00000000-0005-0000-0000-000005560000}"/>
    <cellStyle name="40% - Accent2 50" xfId="22025" xr:uid="{00000000-0005-0000-0000-000006560000}"/>
    <cellStyle name="40% - Accent2 51" xfId="22026" xr:uid="{00000000-0005-0000-0000-000007560000}"/>
    <cellStyle name="40% - Accent2 52" xfId="22027" xr:uid="{00000000-0005-0000-0000-000008560000}"/>
    <cellStyle name="40% - Accent2 53" xfId="22028" xr:uid="{00000000-0005-0000-0000-000009560000}"/>
    <cellStyle name="40% - Accent2 54" xfId="22029" xr:uid="{00000000-0005-0000-0000-00000A560000}"/>
    <cellStyle name="40% - Accent2 55" xfId="22030" xr:uid="{00000000-0005-0000-0000-00000B560000}"/>
    <cellStyle name="40% - Accent2 56" xfId="22031" xr:uid="{00000000-0005-0000-0000-00000C560000}"/>
    <cellStyle name="40% - Accent2 57" xfId="22032" xr:uid="{00000000-0005-0000-0000-00000D560000}"/>
    <cellStyle name="40% - Accent2 58" xfId="22033" xr:uid="{00000000-0005-0000-0000-00000E560000}"/>
    <cellStyle name="40% - Accent2 59" xfId="22034" xr:uid="{00000000-0005-0000-0000-00000F560000}"/>
    <cellStyle name="40% - Accent2 6" xfId="22035" xr:uid="{00000000-0005-0000-0000-000010560000}"/>
    <cellStyle name="40% - Accent2 60" xfId="22036" xr:uid="{00000000-0005-0000-0000-000011560000}"/>
    <cellStyle name="40% - Accent2 61" xfId="22037" xr:uid="{00000000-0005-0000-0000-000012560000}"/>
    <cellStyle name="40% - Accent2 62" xfId="22038" xr:uid="{00000000-0005-0000-0000-000013560000}"/>
    <cellStyle name="40% - Accent2 63" xfId="22039" xr:uid="{00000000-0005-0000-0000-000014560000}"/>
    <cellStyle name="40% - Accent2 64" xfId="22040" xr:uid="{00000000-0005-0000-0000-000015560000}"/>
    <cellStyle name="40% - Accent2 65" xfId="22041" xr:uid="{00000000-0005-0000-0000-000016560000}"/>
    <cellStyle name="40% - Accent2 66" xfId="22042" xr:uid="{00000000-0005-0000-0000-000017560000}"/>
    <cellStyle name="40% - Accent2 67" xfId="22043" xr:uid="{00000000-0005-0000-0000-000018560000}"/>
    <cellStyle name="40% - Accent2 68" xfId="22044" xr:uid="{00000000-0005-0000-0000-000019560000}"/>
    <cellStyle name="40% - Accent2 69" xfId="22045" xr:uid="{00000000-0005-0000-0000-00001A560000}"/>
    <cellStyle name="40% - Accent2 7" xfId="22046" xr:uid="{00000000-0005-0000-0000-00001B560000}"/>
    <cellStyle name="40% - Accent2 70" xfId="22047" xr:uid="{00000000-0005-0000-0000-00001C560000}"/>
    <cellStyle name="40% - Accent2 71" xfId="22048" xr:uid="{00000000-0005-0000-0000-00001D560000}"/>
    <cellStyle name="40% - Accent2 8" xfId="22049" xr:uid="{00000000-0005-0000-0000-00001E560000}"/>
    <cellStyle name="40% - Accent2 9" xfId="22050" xr:uid="{00000000-0005-0000-0000-00001F560000}"/>
    <cellStyle name="40% - Accent3 10" xfId="22051" xr:uid="{00000000-0005-0000-0000-000020560000}"/>
    <cellStyle name="40% - Accent3 11" xfId="22052" xr:uid="{00000000-0005-0000-0000-000021560000}"/>
    <cellStyle name="40% - Accent3 12" xfId="22053" xr:uid="{00000000-0005-0000-0000-000022560000}"/>
    <cellStyle name="40% - Accent3 13" xfId="22054" xr:uid="{00000000-0005-0000-0000-000023560000}"/>
    <cellStyle name="40% - Accent3 14" xfId="22055" xr:uid="{00000000-0005-0000-0000-000024560000}"/>
    <cellStyle name="40% - Accent3 15" xfId="22056" xr:uid="{00000000-0005-0000-0000-000025560000}"/>
    <cellStyle name="40% - Accent3 16" xfId="22057" xr:uid="{00000000-0005-0000-0000-000026560000}"/>
    <cellStyle name="40% - Accent3 17" xfId="22058" xr:uid="{00000000-0005-0000-0000-000027560000}"/>
    <cellStyle name="40% - Accent3 18" xfId="22059" xr:uid="{00000000-0005-0000-0000-000028560000}"/>
    <cellStyle name="40% - Accent3 19" xfId="22060" xr:uid="{00000000-0005-0000-0000-000029560000}"/>
    <cellStyle name="40% - Accent3 2" xfId="22061" xr:uid="{00000000-0005-0000-0000-00002A560000}"/>
    <cellStyle name="40% - Accent3 2 2" xfId="22062" xr:uid="{00000000-0005-0000-0000-00002B560000}"/>
    <cellStyle name="40% - Accent3 2 2 2" xfId="22063" xr:uid="{00000000-0005-0000-0000-00002C560000}"/>
    <cellStyle name="40% - Accent3 2 2_73-2015-1  DAM internt" xfId="22064" xr:uid="{00000000-0005-0000-0000-00002D560000}"/>
    <cellStyle name="40% - Accent3 2 3" xfId="22065" xr:uid="{00000000-0005-0000-0000-00002E560000}"/>
    <cellStyle name="40% - Accent3 2 3 2" xfId="22066" xr:uid="{00000000-0005-0000-0000-00002F560000}"/>
    <cellStyle name="40% - Accent3 2 3 3" xfId="22067" xr:uid="{00000000-0005-0000-0000-000030560000}"/>
    <cellStyle name="40% - Accent3 2 3 4" xfId="22068" xr:uid="{00000000-0005-0000-0000-000031560000}"/>
    <cellStyle name="40% - Accent3 2 3 5" xfId="22069" xr:uid="{00000000-0005-0000-0000-000032560000}"/>
    <cellStyle name="40% - Accent3 2 3_73-2015-1  DAM internt" xfId="22070" xr:uid="{00000000-0005-0000-0000-000033560000}"/>
    <cellStyle name="40% - Accent3 2 4" xfId="22071" xr:uid="{00000000-0005-0000-0000-000034560000}"/>
    <cellStyle name="40% - Accent3 2 4 2" xfId="22072" xr:uid="{00000000-0005-0000-0000-000035560000}"/>
    <cellStyle name="40% - Accent3 2 4_73-2015-1  DAM internt" xfId="22073" xr:uid="{00000000-0005-0000-0000-000036560000}"/>
    <cellStyle name="40% - Accent3 2_73-2015-1  DAM internt" xfId="22074" xr:uid="{00000000-0005-0000-0000-000037560000}"/>
    <cellStyle name="40% - Accent3 20" xfId="22075" xr:uid="{00000000-0005-0000-0000-000038560000}"/>
    <cellStyle name="40% - Accent3 21" xfId="22076" xr:uid="{00000000-0005-0000-0000-000039560000}"/>
    <cellStyle name="40% - Accent3 22" xfId="22077" xr:uid="{00000000-0005-0000-0000-00003A560000}"/>
    <cellStyle name="40% - Accent3 23" xfId="22078" xr:uid="{00000000-0005-0000-0000-00003B560000}"/>
    <cellStyle name="40% - Accent3 24" xfId="22079" xr:uid="{00000000-0005-0000-0000-00003C560000}"/>
    <cellStyle name="40% - Accent3 25" xfId="22080" xr:uid="{00000000-0005-0000-0000-00003D560000}"/>
    <cellStyle name="40% - Accent3 26" xfId="22081" xr:uid="{00000000-0005-0000-0000-00003E560000}"/>
    <cellStyle name="40% - Accent3 27" xfId="22082" xr:uid="{00000000-0005-0000-0000-00003F560000}"/>
    <cellStyle name="40% - Accent3 28" xfId="22083" xr:uid="{00000000-0005-0000-0000-000040560000}"/>
    <cellStyle name="40% - Accent3 29" xfId="22084" xr:uid="{00000000-0005-0000-0000-000041560000}"/>
    <cellStyle name="40% - Accent3 3" xfId="22085" xr:uid="{00000000-0005-0000-0000-000042560000}"/>
    <cellStyle name="40% - Accent3 3 2" xfId="22086" xr:uid="{00000000-0005-0000-0000-000043560000}"/>
    <cellStyle name="40% - Accent3 3 3" xfId="22087" xr:uid="{00000000-0005-0000-0000-000044560000}"/>
    <cellStyle name="40% - Accent3 3_Nøkkeltall" xfId="22088" xr:uid="{00000000-0005-0000-0000-000045560000}"/>
    <cellStyle name="40% - Accent3 30" xfId="22089" xr:uid="{00000000-0005-0000-0000-000046560000}"/>
    <cellStyle name="40% - Accent3 31" xfId="22090" xr:uid="{00000000-0005-0000-0000-000047560000}"/>
    <cellStyle name="40% - Accent3 32" xfId="22091" xr:uid="{00000000-0005-0000-0000-000048560000}"/>
    <cellStyle name="40% - Accent3 33" xfId="22092" xr:uid="{00000000-0005-0000-0000-000049560000}"/>
    <cellStyle name="40% - Accent3 34" xfId="22093" xr:uid="{00000000-0005-0000-0000-00004A560000}"/>
    <cellStyle name="40% - Accent3 35" xfId="22094" xr:uid="{00000000-0005-0000-0000-00004B560000}"/>
    <cellStyle name="40% - Accent3 36" xfId="22095" xr:uid="{00000000-0005-0000-0000-00004C560000}"/>
    <cellStyle name="40% - Accent3 37" xfId="22096" xr:uid="{00000000-0005-0000-0000-00004D560000}"/>
    <cellStyle name="40% - Accent3 38" xfId="22097" xr:uid="{00000000-0005-0000-0000-00004E560000}"/>
    <cellStyle name="40% - Accent3 39" xfId="22098" xr:uid="{00000000-0005-0000-0000-00004F560000}"/>
    <cellStyle name="40% - Accent3 4" xfId="22099" xr:uid="{00000000-0005-0000-0000-000050560000}"/>
    <cellStyle name="40% - Accent3 4 2" xfId="22100" xr:uid="{00000000-0005-0000-0000-000051560000}"/>
    <cellStyle name="40% - Accent3 4 2 2" xfId="22101" xr:uid="{00000000-0005-0000-0000-000052560000}"/>
    <cellStyle name="40% - Accent3 4 2 2 2" xfId="22102" xr:uid="{00000000-0005-0000-0000-000053560000}"/>
    <cellStyle name="40% - Accent3 4 2 3" xfId="22103" xr:uid="{00000000-0005-0000-0000-000054560000}"/>
    <cellStyle name="40% - Accent3 4 3" xfId="22104" xr:uid="{00000000-0005-0000-0000-000055560000}"/>
    <cellStyle name="40% - Accent3 4 3 2" xfId="22105" xr:uid="{00000000-0005-0000-0000-000056560000}"/>
    <cellStyle name="40% - Accent3 4 3 2 2" xfId="22106" xr:uid="{00000000-0005-0000-0000-000057560000}"/>
    <cellStyle name="40% - Accent3 4 3 3" xfId="22107" xr:uid="{00000000-0005-0000-0000-000058560000}"/>
    <cellStyle name="40% - Accent3 4 4" xfId="22108" xr:uid="{00000000-0005-0000-0000-000059560000}"/>
    <cellStyle name="40% - Accent3 4 4 2" xfId="22109" xr:uid="{00000000-0005-0000-0000-00005A560000}"/>
    <cellStyle name="40% - Accent3 4 5" xfId="22110" xr:uid="{00000000-0005-0000-0000-00005B560000}"/>
    <cellStyle name="40% - Accent3 4 6" xfId="22111" xr:uid="{00000000-0005-0000-0000-00005C560000}"/>
    <cellStyle name="40% - Accent3 40" xfId="22112" xr:uid="{00000000-0005-0000-0000-00005D560000}"/>
    <cellStyle name="40% - Accent3 41" xfId="22113" xr:uid="{00000000-0005-0000-0000-00005E560000}"/>
    <cellStyle name="40% - Accent3 42" xfId="22114" xr:uid="{00000000-0005-0000-0000-00005F560000}"/>
    <cellStyle name="40% - Accent3 43" xfId="22115" xr:uid="{00000000-0005-0000-0000-000060560000}"/>
    <cellStyle name="40% - Accent3 44" xfId="22116" xr:uid="{00000000-0005-0000-0000-000061560000}"/>
    <cellStyle name="40% - Accent3 45" xfId="22117" xr:uid="{00000000-0005-0000-0000-000062560000}"/>
    <cellStyle name="40% - Accent3 46" xfId="22118" xr:uid="{00000000-0005-0000-0000-000063560000}"/>
    <cellStyle name="40% - Accent3 47" xfId="22119" xr:uid="{00000000-0005-0000-0000-000064560000}"/>
    <cellStyle name="40% - Accent3 48" xfId="22120" xr:uid="{00000000-0005-0000-0000-000065560000}"/>
    <cellStyle name="40% - Accent3 49" xfId="22121" xr:uid="{00000000-0005-0000-0000-000066560000}"/>
    <cellStyle name="40% - Accent3 5" xfId="22122" xr:uid="{00000000-0005-0000-0000-000067560000}"/>
    <cellStyle name="40% - Accent3 5 2" xfId="22123" xr:uid="{00000000-0005-0000-0000-000068560000}"/>
    <cellStyle name="40% - Accent3 50" xfId="22124" xr:uid="{00000000-0005-0000-0000-000069560000}"/>
    <cellStyle name="40% - Accent3 51" xfId="22125" xr:uid="{00000000-0005-0000-0000-00006A560000}"/>
    <cellStyle name="40% - Accent3 52" xfId="22126" xr:uid="{00000000-0005-0000-0000-00006B560000}"/>
    <cellStyle name="40% - Accent3 53" xfId="22127" xr:uid="{00000000-0005-0000-0000-00006C560000}"/>
    <cellStyle name="40% - Accent3 54" xfId="22128" xr:uid="{00000000-0005-0000-0000-00006D560000}"/>
    <cellStyle name="40% - Accent3 55" xfId="22129" xr:uid="{00000000-0005-0000-0000-00006E560000}"/>
    <cellStyle name="40% - Accent3 56" xfId="22130" xr:uid="{00000000-0005-0000-0000-00006F560000}"/>
    <cellStyle name="40% - Accent3 57" xfId="22131" xr:uid="{00000000-0005-0000-0000-000070560000}"/>
    <cellStyle name="40% - Accent3 58" xfId="22132" xr:uid="{00000000-0005-0000-0000-000071560000}"/>
    <cellStyle name="40% - Accent3 59" xfId="22133" xr:uid="{00000000-0005-0000-0000-000072560000}"/>
    <cellStyle name="40% - Accent3 6" xfId="22134" xr:uid="{00000000-0005-0000-0000-000073560000}"/>
    <cellStyle name="40% - Accent3 60" xfId="22135" xr:uid="{00000000-0005-0000-0000-000074560000}"/>
    <cellStyle name="40% - Accent3 61" xfId="22136" xr:uid="{00000000-0005-0000-0000-000075560000}"/>
    <cellStyle name="40% - Accent3 62" xfId="22137" xr:uid="{00000000-0005-0000-0000-000076560000}"/>
    <cellStyle name="40% - Accent3 63" xfId="22138" xr:uid="{00000000-0005-0000-0000-000077560000}"/>
    <cellStyle name="40% - Accent3 64" xfId="22139" xr:uid="{00000000-0005-0000-0000-000078560000}"/>
    <cellStyle name="40% - Accent3 65" xfId="22140" xr:uid="{00000000-0005-0000-0000-000079560000}"/>
    <cellStyle name="40% - Accent3 66" xfId="22141" xr:uid="{00000000-0005-0000-0000-00007A560000}"/>
    <cellStyle name="40% - Accent3 67" xfId="22142" xr:uid="{00000000-0005-0000-0000-00007B560000}"/>
    <cellStyle name="40% - Accent3 68" xfId="22143" xr:uid="{00000000-0005-0000-0000-00007C560000}"/>
    <cellStyle name="40% - Accent3 69" xfId="22144" xr:uid="{00000000-0005-0000-0000-00007D560000}"/>
    <cellStyle name="40% - Accent3 7" xfId="22145" xr:uid="{00000000-0005-0000-0000-00007E560000}"/>
    <cellStyle name="40% - Accent3 70" xfId="22146" xr:uid="{00000000-0005-0000-0000-00007F560000}"/>
    <cellStyle name="40% - Accent3 71" xfId="22147" xr:uid="{00000000-0005-0000-0000-000080560000}"/>
    <cellStyle name="40% - Accent3 8" xfId="22148" xr:uid="{00000000-0005-0000-0000-000081560000}"/>
    <cellStyle name="40% - Accent3 9" xfId="22149" xr:uid="{00000000-0005-0000-0000-000082560000}"/>
    <cellStyle name="40% - Accent4 10" xfId="22150" xr:uid="{00000000-0005-0000-0000-000083560000}"/>
    <cellStyle name="40% - Accent4 11" xfId="22151" xr:uid="{00000000-0005-0000-0000-000084560000}"/>
    <cellStyle name="40% - Accent4 12" xfId="22152" xr:uid="{00000000-0005-0000-0000-000085560000}"/>
    <cellStyle name="40% - Accent4 13" xfId="22153" xr:uid="{00000000-0005-0000-0000-000086560000}"/>
    <cellStyle name="40% - Accent4 14" xfId="22154" xr:uid="{00000000-0005-0000-0000-000087560000}"/>
    <cellStyle name="40% - Accent4 15" xfId="22155" xr:uid="{00000000-0005-0000-0000-000088560000}"/>
    <cellStyle name="40% - Accent4 16" xfId="22156" xr:uid="{00000000-0005-0000-0000-000089560000}"/>
    <cellStyle name="40% - Accent4 17" xfId="22157" xr:uid="{00000000-0005-0000-0000-00008A560000}"/>
    <cellStyle name="40% - Accent4 18" xfId="22158" xr:uid="{00000000-0005-0000-0000-00008B560000}"/>
    <cellStyle name="40% - Accent4 19" xfId="22159" xr:uid="{00000000-0005-0000-0000-00008C560000}"/>
    <cellStyle name="40% - Accent4 2" xfId="22160" xr:uid="{00000000-0005-0000-0000-00008D560000}"/>
    <cellStyle name="40% - Accent4 2 2" xfId="22161" xr:uid="{00000000-0005-0000-0000-00008E560000}"/>
    <cellStyle name="40% - Accent4 2 2 2" xfId="22162" xr:uid="{00000000-0005-0000-0000-00008F560000}"/>
    <cellStyle name="40% - Accent4 2 2_73-2015-1  DAM internt" xfId="22163" xr:uid="{00000000-0005-0000-0000-000090560000}"/>
    <cellStyle name="40% - Accent4 2 3" xfId="22164" xr:uid="{00000000-0005-0000-0000-000091560000}"/>
    <cellStyle name="40% - Accent4 2 3 2" xfId="22165" xr:uid="{00000000-0005-0000-0000-000092560000}"/>
    <cellStyle name="40% - Accent4 2 3 3" xfId="22166" xr:uid="{00000000-0005-0000-0000-000093560000}"/>
    <cellStyle name="40% - Accent4 2 3 4" xfId="22167" xr:uid="{00000000-0005-0000-0000-000094560000}"/>
    <cellStyle name="40% - Accent4 2 3 5" xfId="22168" xr:uid="{00000000-0005-0000-0000-000095560000}"/>
    <cellStyle name="40% - Accent4 2 3_73-2015-1  DAM internt" xfId="22169" xr:uid="{00000000-0005-0000-0000-000096560000}"/>
    <cellStyle name="40% - Accent4 2 4" xfId="22170" xr:uid="{00000000-0005-0000-0000-000097560000}"/>
    <cellStyle name="40% - Accent4 2 4 2" xfId="22171" xr:uid="{00000000-0005-0000-0000-000098560000}"/>
    <cellStyle name="40% - Accent4 2 4_73-2015-1  DAM internt" xfId="22172" xr:uid="{00000000-0005-0000-0000-000099560000}"/>
    <cellStyle name="40% - Accent4 2_73-2015-1  DAM internt" xfId="22173" xr:uid="{00000000-0005-0000-0000-00009A560000}"/>
    <cellStyle name="40% - Accent4 20" xfId="22174" xr:uid="{00000000-0005-0000-0000-00009B560000}"/>
    <cellStyle name="40% - Accent4 21" xfId="22175" xr:uid="{00000000-0005-0000-0000-00009C560000}"/>
    <cellStyle name="40% - Accent4 22" xfId="22176" xr:uid="{00000000-0005-0000-0000-00009D560000}"/>
    <cellStyle name="40% - Accent4 23" xfId="22177" xr:uid="{00000000-0005-0000-0000-00009E560000}"/>
    <cellStyle name="40% - Accent4 24" xfId="22178" xr:uid="{00000000-0005-0000-0000-00009F560000}"/>
    <cellStyle name="40% - Accent4 25" xfId="22179" xr:uid="{00000000-0005-0000-0000-0000A0560000}"/>
    <cellStyle name="40% - Accent4 26" xfId="22180" xr:uid="{00000000-0005-0000-0000-0000A1560000}"/>
    <cellStyle name="40% - Accent4 27" xfId="22181" xr:uid="{00000000-0005-0000-0000-0000A2560000}"/>
    <cellStyle name="40% - Accent4 28" xfId="22182" xr:uid="{00000000-0005-0000-0000-0000A3560000}"/>
    <cellStyle name="40% - Accent4 29" xfId="22183" xr:uid="{00000000-0005-0000-0000-0000A4560000}"/>
    <cellStyle name="40% - Accent4 3" xfId="22184" xr:uid="{00000000-0005-0000-0000-0000A5560000}"/>
    <cellStyle name="40% - Accent4 3 2" xfId="22185" xr:uid="{00000000-0005-0000-0000-0000A6560000}"/>
    <cellStyle name="40% - Accent4 3 3" xfId="22186" xr:uid="{00000000-0005-0000-0000-0000A7560000}"/>
    <cellStyle name="40% - Accent4 3_Nøkkeltall" xfId="22187" xr:uid="{00000000-0005-0000-0000-0000A8560000}"/>
    <cellStyle name="40% - Accent4 30" xfId="22188" xr:uid="{00000000-0005-0000-0000-0000A9560000}"/>
    <cellStyle name="40% - Accent4 31" xfId="22189" xr:uid="{00000000-0005-0000-0000-0000AA560000}"/>
    <cellStyle name="40% - Accent4 32" xfId="22190" xr:uid="{00000000-0005-0000-0000-0000AB560000}"/>
    <cellStyle name="40% - Accent4 33" xfId="22191" xr:uid="{00000000-0005-0000-0000-0000AC560000}"/>
    <cellStyle name="40% - Accent4 34" xfId="22192" xr:uid="{00000000-0005-0000-0000-0000AD560000}"/>
    <cellStyle name="40% - Accent4 35" xfId="22193" xr:uid="{00000000-0005-0000-0000-0000AE560000}"/>
    <cellStyle name="40% - Accent4 36" xfId="22194" xr:uid="{00000000-0005-0000-0000-0000AF560000}"/>
    <cellStyle name="40% - Accent4 37" xfId="22195" xr:uid="{00000000-0005-0000-0000-0000B0560000}"/>
    <cellStyle name="40% - Accent4 38" xfId="22196" xr:uid="{00000000-0005-0000-0000-0000B1560000}"/>
    <cellStyle name="40% - Accent4 39" xfId="22197" xr:uid="{00000000-0005-0000-0000-0000B2560000}"/>
    <cellStyle name="40% - Accent4 4" xfId="22198" xr:uid="{00000000-0005-0000-0000-0000B3560000}"/>
    <cellStyle name="40% - Accent4 4 2" xfId="22199" xr:uid="{00000000-0005-0000-0000-0000B4560000}"/>
    <cellStyle name="40% - Accent4 4 2 2" xfId="22200" xr:uid="{00000000-0005-0000-0000-0000B5560000}"/>
    <cellStyle name="40% - Accent4 4 2 2 2" xfId="22201" xr:uid="{00000000-0005-0000-0000-0000B6560000}"/>
    <cellStyle name="40% - Accent4 4 2 3" xfId="22202" xr:uid="{00000000-0005-0000-0000-0000B7560000}"/>
    <cellStyle name="40% - Accent4 4 3" xfId="22203" xr:uid="{00000000-0005-0000-0000-0000B8560000}"/>
    <cellStyle name="40% - Accent4 4 3 2" xfId="22204" xr:uid="{00000000-0005-0000-0000-0000B9560000}"/>
    <cellStyle name="40% - Accent4 4 3 2 2" xfId="22205" xr:uid="{00000000-0005-0000-0000-0000BA560000}"/>
    <cellStyle name="40% - Accent4 4 3 3" xfId="22206" xr:uid="{00000000-0005-0000-0000-0000BB560000}"/>
    <cellStyle name="40% - Accent4 4 4" xfId="22207" xr:uid="{00000000-0005-0000-0000-0000BC560000}"/>
    <cellStyle name="40% - Accent4 4 4 2" xfId="22208" xr:uid="{00000000-0005-0000-0000-0000BD560000}"/>
    <cellStyle name="40% - Accent4 4 5" xfId="22209" xr:uid="{00000000-0005-0000-0000-0000BE560000}"/>
    <cellStyle name="40% - Accent4 4 6" xfId="22210" xr:uid="{00000000-0005-0000-0000-0000BF560000}"/>
    <cellStyle name="40% - Accent4 40" xfId="22211" xr:uid="{00000000-0005-0000-0000-0000C0560000}"/>
    <cellStyle name="40% - Accent4 41" xfId="22212" xr:uid="{00000000-0005-0000-0000-0000C1560000}"/>
    <cellStyle name="40% - Accent4 42" xfId="22213" xr:uid="{00000000-0005-0000-0000-0000C2560000}"/>
    <cellStyle name="40% - Accent4 43" xfId="22214" xr:uid="{00000000-0005-0000-0000-0000C3560000}"/>
    <cellStyle name="40% - Accent4 44" xfId="22215" xr:uid="{00000000-0005-0000-0000-0000C4560000}"/>
    <cellStyle name="40% - Accent4 45" xfId="22216" xr:uid="{00000000-0005-0000-0000-0000C5560000}"/>
    <cellStyle name="40% - Accent4 46" xfId="22217" xr:uid="{00000000-0005-0000-0000-0000C6560000}"/>
    <cellStyle name="40% - Accent4 47" xfId="22218" xr:uid="{00000000-0005-0000-0000-0000C7560000}"/>
    <cellStyle name="40% - Accent4 48" xfId="22219" xr:uid="{00000000-0005-0000-0000-0000C8560000}"/>
    <cellStyle name="40% - Accent4 49" xfId="22220" xr:uid="{00000000-0005-0000-0000-0000C9560000}"/>
    <cellStyle name="40% - Accent4 5" xfId="22221" xr:uid="{00000000-0005-0000-0000-0000CA560000}"/>
    <cellStyle name="40% - Accent4 5 2" xfId="22222" xr:uid="{00000000-0005-0000-0000-0000CB560000}"/>
    <cellStyle name="40% - Accent4 50" xfId="22223" xr:uid="{00000000-0005-0000-0000-0000CC560000}"/>
    <cellStyle name="40% - Accent4 51" xfId="22224" xr:uid="{00000000-0005-0000-0000-0000CD560000}"/>
    <cellStyle name="40% - Accent4 52" xfId="22225" xr:uid="{00000000-0005-0000-0000-0000CE560000}"/>
    <cellStyle name="40% - Accent4 53" xfId="22226" xr:uid="{00000000-0005-0000-0000-0000CF560000}"/>
    <cellStyle name="40% - Accent4 54" xfId="22227" xr:uid="{00000000-0005-0000-0000-0000D0560000}"/>
    <cellStyle name="40% - Accent4 55" xfId="22228" xr:uid="{00000000-0005-0000-0000-0000D1560000}"/>
    <cellStyle name="40% - Accent4 56" xfId="22229" xr:uid="{00000000-0005-0000-0000-0000D2560000}"/>
    <cellStyle name="40% - Accent4 57" xfId="22230" xr:uid="{00000000-0005-0000-0000-0000D3560000}"/>
    <cellStyle name="40% - Accent4 58" xfId="22231" xr:uid="{00000000-0005-0000-0000-0000D4560000}"/>
    <cellStyle name="40% - Accent4 59" xfId="22232" xr:uid="{00000000-0005-0000-0000-0000D5560000}"/>
    <cellStyle name="40% - Accent4 6" xfId="22233" xr:uid="{00000000-0005-0000-0000-0000D6560000}"/>
    <cellStyle name="40% - Accent4 60" xfId="22234" xr:uid="{00000000-0005-0000-0000-0000D7560000}"/>
    <cellStyle name="40% - Accent4 61" xfId="22235" xr:uid="{00000000-0005-0000-0000-0000D8560000}"/>
    <cellStyle name="40% - Accent4 62" xfId="22236" xr:uid="{00000000-0005-0000-0000-0000D9560000}"/>
    <cellStyle name="40% - Accent4 63" xfId="22237" xr:uid="{00000000-0005-0000-0000-0000DA560000}"/>
    <cellStyle name="40% - Accent4 64" xfId="22238" xr:uid="{00000000-0005-0000-0000-0000DB560000}"/>
    <cellStyle name="40% - Accent4 65" xfId="22239" xr:uid="{00000000-0005-0000-0000-0000DC560000}"/>
    <cellStyle name="40% - Accent4 66" xfId="22240" xr:uid="{00000000-0005-0000-0000-0000DD560000}"/>
    <cellStyle name="40% - Accent4 67" xfId="22241" xr:uid="{00000000-0005-0000-0000-0000DE560000}"/>
    <cellStyle name="40% - Accent4 68" xfId="22242" xr:uid="{00000000-0005-0000-0000-0000DF560000}"/>
    <cellStyle name="40% - Accent4 69" xfId="22243" xr:uid="{00000000-0005-0000-0000-0000E0560000}"/>
    <cellStyle name="40% - Accent4 7" xfId="22244" xr:uid="{00000000-0005-0000-0000-0000E1560000}"/>
    <cellStyle name="40% - Accent4 70" xfId="22245" xr:uid="{00000000-0005-0000-0000-0000E2560000}"/>
    <cellStyle name="40% - Accent4 71" xfId="22246" xr:uid="{00000000-0005-0000-0000-0000E3560000}"/>
    <cellStyle name="40% - Accent4 8" xfId="22247" xr:uid="{00000000-0005-0000-0000-0000E4560000}"/>
    <cellStyle name="40% - Accent4 9" xfId="22248" xr:uid="{00000000-0005-0000-0000-0000E5560000}"/>
    <cellStyle name="40% - Accent5 10" xfId="22249" xr:uid="{00000000-0005-0000-0000-0000E6560000}"/>
    <cellStyle name="40% - Accent5 11" xfId="22250" xr:uid="{00000000-0005-0000-0000-0000E7560000}"/>
    <cellStyle name="40% - Accent5 12" xfId="22251" xr:uid="{00000000-0005-0000-0000-0000E8560000}"/>
    <cellStyle name="40% - Accent5 13" xfId="22252" xr:uid="{00000000-0005-0000-0000-0000E9560000}"/>
    <cellStyle name="40% - Accent5 14" xfId="22253" xr:uid="{00000000-0005-0000-0000-0000EA560000}"/>
    <cellStyle name="40% - Accent5 15" xfId="22254" xr:uid="{00000000-0005-0000-0000-0000EB560000}"/>
    <cellStyle name="40% - Accent5 16" xfId="22255" xr:uid="{00000000-0005-0000-0000-0000EC560000}"/>
    <cellStyle name="40% - Accent5 17" xfId="22256" xr:uid="{00000000-0005-0000-0000-0000ED560000}"/>
    <cellStyle name="40% - Accent5 18" xfId="22257" xr:uid="{00000000-0005-0000-0000-0000EE560000}"/>
    <cellStyle name="40% - Accent5 19" xfId="22258" xr:uid="{00000000-0005-0000-0000-0000EF560000}"/>
    <cellStyle name="40% - Accent5 2" xfId="22259" xr:uid="{00000000-0005-0000-0000-0000F0560000}"/>
    <cellStyle name="40% - Accent5 2 2" xfId="22260" xr:uid="{00000000-0005-0000-0000-0000F1560000}"/>
    <cellStyle name="40% - Accent5 2 3" xfId="22261" xr:uid="{00000000-0005-0000-0000-0000F2560000}"/>
    <cellStyle name="40% - Accent5 2 4" xfId="22262" xr:uid="{00000000-0005-0000-0000-0000F3560000}"/>
    <cellStyle name="40% - Accent5 2_73-2015-1  DAM internt" xfId="22263" xr:uid="{00000000-0005-0000-0000-0000F4560000}"/>
    <cellStyle name="40% - Accent5 20" xfId="22264" xr:uid="{00000000-0005-0000-0000-0000F5560000}"/>
    <cellStyle name="40% - Accent5 21" xfId="22265" xr:uid="{00000000-0005-0000-0000-0000F6560000}"/>
    <cellStyle name="40% - Accent5 22" xfId="22266" xr:uid="{00000000-0005-0000-0000-0000F7560000}"/>
    <cellStyle name="40% - Accent5 23" xfId="22267" xr:uid="{00000000-0005-0000-0000-0000F8560000}"/>
    <cellStyle name="40% - Accent5 24" xfId="22268" xr:uid="{00000000-0005-0000-0000-0000F9560000}"/>
    <cellStyle name="40% - Accent5 25" xfId="22269" xr:uid="{00000000-0005-0000-0000-0000FA560000}"/>
    <cellStyle name="40% - Accent5 26" xfId="22270" xr:uid="{00000000-0005-0000-0000-0000FB560000}"/>
    <cellStyle name="40% - Accent5 27" xfId="22271" xr:uid="{00000000-0005-0000-0000-0000FC560000}"/>
    <cellStyle name="40% - Accent5 28" xfId="22272" xr:uid="{00000000-0005-0000-0000-0000FD560000}"/>
    <cellStyle name="40% - Accent5 29" xfId="22273" xr:uid="{00000000-0005-0000-0000-0000FE560000}"/>
    <cellStyle name="40% - Accent5 3" xfId="22274" xr:uid="{00000000-0005-0000-0000-0000FF560000}"/>
    <cellStyle name="40% - Accent5 3 2" xfId="22275" xr:uid="{00000000-0005-0000-0000-000000570000}"/>
    <cellStyle name="40% - Accent5 3 3" xfId="22276" xr:uid="{00000000-0005-0000-0000-000001570000}"/>
    <cellStyle name="40% - Accent5 3_Nøkkeltall" xfId="22277" xr:uid="{00000000-0005-0000-0000-000002570000}"/>
    <cellStyle name="40% - Accent5 30" xfId="22278" xr:uid="{00000000-0005-0000-0000-000003570000}"/>
    <cellStyle name="40% - Accent5 31" xfId="22279" xr:uid="{00000000-0005-0000-0000-000004570000}"/>
    <cellStyle name="40% - Accent5 32" xfId="22280" xr:uid="{00000000-0005-0000-0000-000005570000}"/>
    <cellStyle name="40% - Accent5 33" xfId="22281" xr:uid="{00000000-0005-0000-0000-000006570000}"/>
    <cellStyle name="40% - Accent5 34" xfId="22282" xr:uid="{00000000-0005-0000-0000-000007570000}"/>
    <cellStyle name="40% - Accent5 35" xfId="22283" xr:uid="{00000000-0005-0000-0000-000008570000}"/>
    <cellStyle name="40% - Accent5 36" xfId="22284" xr:uid="{00000000-0005-0000-0000-000009570000}"/>
    <cellStyle name="40% - Accent5 37" xfId="22285" xr:uid="{00000000-0005-0000-0000-00000A570000}"/>
    <cellStyle name="40% - Accent5 38" xfId="22286" xr:uid="{00000000-0005-0000-0000-00000B570000}"/>
    <cellStyle name="40% - Accent5 39" xfId="22287" xr:uid="{00000000-0005-0000-0000-00000C570000}"/>
    <cellStyle name="40% - Accent5 4" xfId="22288" xr:uid="{00000000-0005-0000-0000-00000D570000}"/>
    <cellStyle name="40% - Accent5 4 2" xfId="22289" xr:uid="{00000000-0005-0000-0000-00000E570000}"/>
    <cellStyle name="40% - Accent5 4 2 2" xfId="22290" xr:uid="{00000000-0005-0000-0000-00000F570000}"/>
    <cellStyle name="40% - Accent5 4 2 2 2" xfId="22291" xr:uid="{00000000-0005-0000-0000-000010570000}"/>
    <cellStyle name="40% - Accent5 4 2 3" xfId="22292" xr:uid="{00000000-0005-0000-0000-000011570000}"/>
    <cellStyle name="40% - Accent5 4 3" xfId="22293" xr:uid="{00000000-0005-0000-0000-000012570000}"/>
    <cellStyle name="40% - Accent5 4 3 2" xfId="22294" xr:uid="{00000000-0005-0000-0000-000013570000}"/>
    <cellStyle name="40% - Accent5 4 3 2 2" xfId="22295" xr:uid="{00000000-0005-0000-0000-000014570000}"/>
    <cellStyle name="40% - Accent5 4 3 3" xfId="22296" xr:uid="{00000000-0005-0000-0000-000015570000}"/>
    <cellStyle name="40% - Accent5 4 4" xfId="22297" xr:uid="{00000000-0005-0000-0000-000016570000}"/>
    <cellStyle name="40% - Accent5 4 4 2" xfId="22298" xr:uid="{00000000-0005-0000-0000-000017570000}"/>
    <cellStyle name="40% - Accent5 4 5" xfId="22299" xr:uid="{00000000-0005-0000-0000-000018570000}"/>
    <cellStyle name="40% - Accent5 4 6" xfId="22300" xr:uid="{00000000-0005-0000-0000-000019570000}"/>
    <cellStyle name="40% - Accent5 40" xfId="22301" xr:uid="{00000000-0005-0000-0000-00001A570000}"/>
    <cellStyle name="40% - Accent5 41" xfId="22302" xr:uid="{00000000-0005-0000-0000-00001B570000}"/>
    <cellStyle name="40% - Accent5 42" xfId="22303" xr:uid="{00000000-0005-0000-0000-00001C570000}"/>
    <cellStyle name="40% - Accent5 43" xfId="22304" xr:uid="{00000000-0005-0000-0000-00001D570000}"/>
    <cellStyle name="40% - Accent5 44" xfId="22305" xr:uid="{00000000-0005-0000-0000-00001E570000}"/>
    <cellStyle name="40% - Accent5 45" xfId="22306" xr:uid="{00000000-0005-0000-0000-00001F570000}"/>
    <cellStyle name="40% - Accent5 46" xfId="22307" xr:uid="{00000000-0005-0000-0000-000020570000}"/>
    <cellStyle name="40% - Accent5 47" xfId="22308" xr:uid="{00000000-0005-0000-0000-000021570000}"/>
    <cellStyle name="40% - Accent5 48" xfId="22309" xr:uid="{00000000-0005-0000-0000-000022570000}"/>
    <cellStyle name="40% - Accent5 49" xfId="22310" xr:uid="{00000000-0005-0000-0000-000023570000}"/>
    <cellStyle name="40% - Accent5 5" xfId="22311" xr:uid="{00000000-0005-0000-0000-000024570000}"/>
    <cellStyle name="40% - Accent5 5 2" xfId="22312" xr:uid="{00000000-0005-0000-0000-000025570000}"/>
    <cellStyle name="40% - Accent5 50" xfId="22313" xr:uid="{00000000-0005-0000-0000-000026570000}"/>
    <cellStyle name="40% - Accent5 51" xfId="22314" xr:uid="{00000000-0005-0000-0000-000027570000}"/>
    <cellStyle name="40% - Accent5 52" xfId="22315" xr:uid="{00000000-0005-0000-0000-000028570000}"/>
    <cellStyle name="40% - Accent5 53" xfId="22316" xr:uid="{00000000-0005-0000-0000-000029570000}"/>
    <cellStyle name="40% - Accent5 54" xfId="22317" xr:uid="{00000000-0005-0000-0000-00002A570000}"/>
    <cellStyle name="40% - Accent5 55" xfId="22318" xr:uid="{00000000-0005-0000-0000-00002B570000}"/>
    <cellStyle name="40% - Accent5 56" xfId="22319" xr:uid="{00000000-0005-0000-0000-00002C570000}"/>
    <cellStyle name="40% - Accent5 57" xfId="22320" xr:uid="{00000000-0005-0000-0000-00002D570000}"/>
    <cellStyle name="40% - Accent5 58" xfId="22321" xr:uid="{00000000-0005-0000-0000-00002E570000}"/>
    <cellStyle name="40% - Accent5 59" xfId="22322" xr:uid="{00000000-0005-0000-0000-00002F570000}"/>
    <cellStyle name="40% - Accent5 6" xfId="22323" xr:uid="{00000000-0005-0000-0000-000030570000}"/>
    <cellStyle name="40% - Accent5 60" xfId="22324" xr:uid="{00000000-0005-0000-0000-000031570000}"/>
    <cellStyle name="40% - Accent5 61" xfId="22325" xr:uid="{00000000-0005-0000-0000-000032570000}"/>
    <cellStyle name="40% - Accent5 62" xfId="22326" xr:uid="{00000000-0005-0000-0000-000033570000}"/>
    <cellStyle name="40% - Accent5 63" xfId="22327" xr:uid="{00000000-0005-0000-0000-000034570000}"/>
    <cellStyle name="40% - Accent5 64" xfId="22328" xr:uid="{00000000-0005-0000-0000-000035570000}"/>
    <cellStyle name="40% - Accent5 65" xfId="22329" xr:uid="{00000000-0005-0000-0000-000036570000}"/>
    <cellStyle name="40% - Accent5 66" xfId="22330" xr:uid="{00000000-0005-0000-0000-000037570000}"/>
    <cellStyle name="40% - Accent5 67" xfId="22331" xr:uid="{00000000-0005-0000-0000-000038570000}"/>
    <cellStyle name="40% - Accent5 68" xfId="22332" xr:uid="{00000000-0005-0000-0000-000039570000}"/>
    <cellStyle name="40% - Accent5 69" xfId="22333" xr:uid="{00000000-0005-0000-0000-00003A570000}"/>
    <cellStyle name="40% - Accent5 7" xfId="22334" xr:uid="{00000000-0005-0000-0000-00003B570000}"/>
    <cellStyle name="40% - Accent5 70" xfId="22335" xr:uid="{00000000-0005-0000-0000-00003C570000}"/>
    <cellStyle name="40% - Accent5 71" xfId="22336" xr:uid="{00000000-0005-0000-0000-00003D570000}"/>
    <cellStyle name="40% - Accent5 8" xfId="22337" xr:uid="{00000000-0005-0000-0000-00003E570000}"/>
    <cellStyle name="40% - Accent5 9" xfId="22338" xr:uid="{00000000-0005-0000-0000-00003F570000}"/>
    <cellStyle name="40% - Accent6 10" xfId="22339" xr:uid="{00000000-0005-0000-0000-000040570000}"/>
    <cellStyle name="40% - Accent6 11" xfId="22340" xr:uid="{00000000-0005-0000-0000-000041570000}"/>
    <cellStyle name="40% - Accent6 12" xfId="22341" xr:uid="{00000000-0005-0000-0000-000042570000}"/>
    <cellStyle name="40% - Accent6 13" xfId="22342" xr:uid="{00000000-0005-0000-0000-000043570000}"/>
    <cellStyle name="40% - Accent6 14" xfId="22343" xr:uid="{00000000-0005-0000-0000-000044570000}"/>
    <cellStyle name="40% - Accent6 15" xfId="22344" xr:uid="{00000000-0005-0000-0000-000045570000}"/>
    <cellStyle name="40% - Accent6 16" xfId="22345" xr:uid="{00000000-0005-0000-0000-000046570000}"/>
    <cellStyle name="40% - Accent6 17" xfId="22346" xr:uid="{00000000-0005-0000-0000-000047570000}"/>
    <cellStyle name="40% - Accent6 18" xfId="22347" xr:uid="{00000000-0005-0000-0000-000048570000}"/>
    <cellStyle name="40% - Accent6 19" xfId="22348" xr:uid="{00000000-0005-0000-0000-000049570000}"/>
    <cellStyle name="40% - Accent6 2" xfId="22349" xr:uid="{00000000-0005-0000-0000-00004A570000}"/>
    <cellStyle name="40% - Accent6 2 2" xfId="22350" xr:uid="{00000000-0005-0000-0000-00004B570000}"/>
    <cellStyle name="40% - Accent6 2 2 2" xfId="22351" xr:uid="{00000000-0005-0000-0000-00004C570000}"/>
    <cellStyle name="40% - Accent6 2 2_73-2015-1  DAM internt" xfId="22352" xr:uid="{00000000-0005-0000-0000-00004D570000}"/>
    <cellStyle name="40% - Accent6 2 3" xfId="22353" xr:uid="{00000000-0005-0000-0000-00004E570000}"/>
    <cellStyle name="40% - Accent6 2 3 2" xfId="22354" xr:uid="{00000000-0005-0000-0000-00004F570000}"/>
    <cellStyle name="40% - Accent6 2 3 3" xfId="22355" xr:uid="{00000000-0005-0000-0000-000050570000}"/>
    <cellStyle name="40% - Accent6 2 3 4" xfId="22356" xr:uid="{00000000-0005-0000-0000-000051570000}"/>
    <cellStyle name="40% - Accent6 2 3 5" xfId="22357" xr:uid="{00000000-0005-0000-0000-000052570000}"/>
    <cellStyle name="40% - Accent6 2 3_73-2015-1  DAM internt" xfId="22358" xr:uid="{00000000-0005-0000-0000-000053570000}"/>
    <cellStyle name="40% - Accent6 2 4" xfId="22359" xr:uid="{00000000-0005-0000-0000-000054570000}"/>
    <cellStyle name="40% - Accent6 2 4 2" xfId="22360" xr:uid="{00000000-0005-0000-0000-000055570000}"/>
    <cellStyle name="40% - Accent6 2 4_73-2015-1  DAM internt" xfId="22361" xr:uid="{00000000-0005-0000-0000-000056570000}"/>
    <cellStyle name="40% - Accent6 2 5" xfId="22362" xr:uid="{00000000-0005-0000-0000-000057570000}"/>
    <cellStyle name="40% - Accent6 2_73-2015-1  DAM internt" xfId="22363" xr:uid="{00000000-0005-0000-0000-000058570000}"/>
    <cellStyle name="40% - Accent6 20" xfId="22364" xr:uid="{00000000-0005-0000-0000-000059570000}"/>
    <cellStyle name="40% - Accent6 21" xfId="22365" xr:uid="{00000000-0005-0000-0000-00005A570000}"/>
    <cellStyle name="40% - Accent6 22" xfId="22366" xr:uid="{00000000-0005-0000-0000-00005B570000}"/>
    <cellStyle name="40% - Accent6 23" xfId="22367" xr:uid="{00000000-0005-0000-0000-00005C570000}"/>
    <cellStyle name="40% - Accent6 24" xfId="22368" xr:uid="{00000000-0005-0000-0000-00005D570000}"/>
    <cellStyle name="40% - Accent6 25" xfId="22369" xr:uid="{00000000-0005-0000-0000-00005E570000}"/>
    <cellStyle name="40% - Accent6 26" xfId="22370" xr:uid="{00000000-0005-0000-0000-00005F570000}"/>
    <cellStyle name="40% - Accent6 27" xfId="22371" xr:uid="{00000000-0005-0000-0000-000060570000}"/>
    <cellStyle name="40% - Accent6 28" xfId="22372" xr:uid="{00000000-0005-0000-0000-000061570000}"/>
    <cellStyle name="40% - Accent6 29" xfId="22373" xr:uid="{00000000-0005-0000-0000-000062570000}"/>
    <cellStyle name="40% - Accent6 3" xfId="22374" xr:uid="{00000000-0005-0000-0000-000063570000}"/>
    <cellStyle name="40% - Accent6 3 2" xfId="22375" xr:uid="{00000000-0005-0000-0000-000064570000}"/>
    <cellStyle name="40% - Accent6 3 3" xfId="22376" xr:uid="{00000000-0005-0000-0000-000065570000}"/>
    <cellStyle name="40% - Accent6 3_Nøkkeltall" xfId="22377" xr:uid="{00000000-0005-0000-0000-000066570000}"/>
    <cellStyle name="40% - Accent6 30" xfId="22378" xr:uid="{00000000-0005-0000-0000-000067570000}"/>
    <cellStyle name="40% - Accent6 31" xfId="22379" xr:uid="{00000000-0005-0000-0000-000068570000}"/>
    <cellStyle name="40% - Accent6 32" xfId="22380" xr:uid="{00000000-0005-0000-0000-000069570000}"/>
    <cellStyle name="40% - Accent6 33" xfId="22381" xr:uid="{00000000-0005-0000-0000-00006A570000}"/>
    <cellStyle name="40% - Accent6 34" xfId="22382" xr:uid="{00000000-0005-0000-0000-00006B570000}"/>
    <cellStyle name="40% - Accent6 35" xfId="22383" xr:uid="{00000000-0005-0000-0000-00006C570000}"/>
    <cellStyle name="40% - Accent6 36" xfId="22384" xr:uid="{00000000-0005-0000-0000-00006D570000}"/>
    <cellStyle name="40% - Accent6 37" xfId="22385" xr:uid="{00000000-0005-0000-0000-00006E570000}"/>
    <cellStyle name="40% - Accent6 38" xfId="22386" xr:uid="{00000000-0005-0000-0000-00006F570000}"/>
    <cellStyle name="40% - Accent6 39" xfId="22387" xr:uid="{00000000-0005-0000-0000-000070570000}"/>
    <cellStyle name="40% - Accent6 4" xfId="22388" xr:uid="{00000000-0005-0000-0000-000071570000}"/>
    <cellStyle name="40% - Accent6 4 2" xfId="22389" xr:uid="{00000000-0005-0000-0000-000072570000}"/>
    <cellStyle name="40% - Accent6 4 2 2" xfId="22390" xr:uid="{00000000-0005-0000-0000-000073570000}"/>
    <cellStyle name="40% - Accent6 4 2 2 2" xfId="22391" xr:uid="{00000000-0005-0000-0000-000074570000}"/>
    <cellStyle name="40% - Accent6 4 2 3" xfId="22392" xr:uid="{00000000-0005-0000-0000-000075570000}"/>
    <cellStyle name="40% - Accent6 4 3" xfId="22393" xr:uid="{00000000-0005-0000-0000-000076570000}"/>
    <cellStyle name="40% - Accent6 4 3 2" xfId="22394" xr:uid="{00000000-0005-0000-0000-000077570000}"/>
    <cellStyle name="40% - Accent6 4 3 2 2" xfId="22395" xr:uid="{00000000-0005-0000-0000-000078570000}"/>
    <cellStyle name="40% - Accent6 4 3 3" xfId="22396" xr:uid="{00000000-0005-0000-0000-000079570000}"/>
    <cellStyle name="40% - Accent6 4 4" xfId="22397" xr:uid="{00000000-0005-0000-0000-00007A570000}"/>
    <cellStyle name="40% - Accent6 4 4 2" xfId="22398" xr:uid="{00000000-0005-0000-0000-00007B570000}"/>
    <cellStyle name="40% - Accent6 4 5" xfId="22399" xr:uid="{00000000-0005-0000-0000-00007C570000}"/>
    <cellStyle name="40% - Accent6 4 6" xfId="22400" xr:uid="{00000000-0005-0000-0000-00007D570000}"/>
    <cellStyle name="40% - Accent6 40" xfId="22401" xr:uid="{00000000-0005-0000-0000-00007E570000}"/>
    <cellStyle name="40% - Accent6 41" xfId="22402" xr:uid="{00000000-0005-0000-0000-00007F570000}"/>
    <cellStyle name="40% - Accent6 42" xfId="22403" xr:uid="{00000000-0005-0000-0000-000080570000}"/>
    <cellStyle name="40% - Accent6 43" xfId="22404" xr:uid="{00000000-0005-0000-0000-000081570000}"/>
    <cellStyle name="40% - Accent6 44" xfId="22405" xr:uid="{00000000-0005-0000-0000-000082570000}"/>
    <cellStyle name="40% - Accent6 45" xfId="22406" xr:uid="{00000000-0005-0000-0000-000083570000}"/>
    <cellStyle name="40% - Accent6 46" xfId="22407" xr:uid="{00000000-0005-0000-0000-000084570000}"/>
    <cellStyle name="40% - Accent6 47" xfId="22408" xr:uid="{00000000-0005-0000-0000-000085570000}"/>
    <cellStyle name="40% - Accent6 48" xfId="22409" xr:uid="{00000000-0005-0000-0000-000086570000}"/>
    <cellStyle name="40% - Accent6 49" xfId="22410" xr:uid="{00000000-0005-0000-0000-000087570000}"/>
    <cellStyle name="40% - Accent6 5" xfId="22411" xr:uid="{00000000-0005-0000-0000-000088570000}"/>
    <cellStyle name="40% - Accent6 5 2" xfId="22412" xr:uid="{00000000-0005-0000-0000-000089570000}"/>
    <cellStyle name="40% - Accent6 50" xfId="22413" xr:uid="{00000000-0005-0000-0000-00008A570000}"/>
    <cellStyle name="40% - Accent6 51" xfId="22414" xr:uid="{00000000-0005-0000-0000-00008B570000}"/>
    <cellStyle name="40% - Accent6 52" xfId="22415" xr:uid="{00000000-0005-0000-0000-00008C570000}"/>
    <cellStyle name="40% - Accent6 53" xfId="22416" xr:uid="{00000000-0005-0000-0000-00008D570000}"/>
    <cellStyle name="40% - Accent6 54" xfId="22417" xr:uid="{00000000-0005-0000-0000-00008E570000}"/>
    <cellStyle name="40% - Accent6 55" xfId="22418" xr:uid="{00000000-0005-0000-0000-00008F570000}"/>
    <cellStyle name="40% - Accent6 56" xfId="22419" xr:uid="{00000000-0005-0000-0000-000090570000}"/>
    <cellStyle name="40% - Accent6 57" xfId="22420" xr:uid="{00000000-0005-0000-0000-000091570000}"/>
    <cellStyle name="40% - Accent6 58" xfId="22421" xr:uid="{00000000-0005-0000-0000-000092570000}"/>
    <cellStyle name="40% - Accent6 59" xfId="22422" xr:uid="{00000000-0005-0000-0000-000093570000}"/>
    <cellStyle name="40% - Accent6 6" xfId="22423" xr:uid="{00000000-0005-0000-0000-000094570000}"/>
    <cellStyle name="40% - Accent6 60" xfId="22424" xr:uid="{00000000-0005-0000-0000-000095570000}"/>
    <cellStyle name="40% - Accent6 61" xfId="22425" xr:uid="{00000000-0005-0000-0000-000096570000}"/>
    <cellStyle name="40% - Accent6 62" xfId="22426" xr:uid="{00000000-0005-0000-0000-000097570000}"/>
    <cellStyle name="40% - Accent6 63" xfId="22427" xr:uid="{00000000-0005-0000-0000-000098570000}"/>
    <cellStyle name="40% - Accent6 64" xfId="22428" xr:uid="{00000000-0005-0000-0000-000099570000}"/>
    <cellStyle name="40% - Accent6 65" xfId="22429" xr:uid="{00000000-0005-0000-0000-00009A570000}"/>
    <cellStyle name="40% - Accent6 66" xfId="22430" xr:uid="{00000000-0005-0000-0000-00009B570000}"/>
    <cellStyle name="40% - Accent6 67" xfId="22431" xr:uid="{00000000-0005-0000-0000-00009C570000}"/>
    <cellStyle name="40% - Accent6 68" xfId="22432" xr:uid="{00000000-0005-0000-0000-00009D570000}"/>
    <cellStyle name="40% - Accent6 69" xfId="22433" xr:uid="{00000000-0005-0000-0000-00009E570000}"/>
    <cellStyle name="40% - Accent6 7" xfId="22434" xr:uid="{00000000-0005-0000-0000-00009F570000}"/>
    <cellStyle name="40% - Accent6 70" xfId="22435" xr:uid="{00000000-0005-0000-0000-0000A0570000}"/>
    <cellStyle name="40% - Accent6 71" xfId="22436" xr:uid="{00000000-0005-0000-0000-0000A1570000}"/>
    <cellStyle name="40% - Accent6 8" xfId="22437" xr:uid="{00000000-0005-0000-0000-0000A2570000}"/>
    <cellStyle name="40% - Accent6 9" xfId="22438" xr:uid="{00000000-0005-0000-0000-0000A3570000}"/>
    <cellStyle name="40% - akcent 1" xfId="22439" xr:uid="{00000000-0005-0000-0000-0000A4570000}"/>
    <cellStyle name="40% - akcent 2" xfId="22440" xr:uid="{00000000-0005-0000-0000-0000A5570000}"/>
    <cellStyle name="40% - akcent 3" xfId="22441" xr:uid="{00000000-0005-0000-0000-0000A6570000}"/>
    <cellStyle name="40% - akcent 4" xfId="22442" xr:uid="{00000000-0005-0000-0000-0000A7570000}"/>
    <cellStyle name="40% - akcent 5" xfId="22443" xr:uid="{00000000-0005-0000-0000-0000A8570000}"/>
    <cellStyle name="40% - akcent 6" xfId="22444" xr:uid="{00000000-0005-0000-0000-0000A9570000}"/>
    <cellStyle name="40% - Énfasis1" xfId="22445" xr:uid="{00000000-0005-0000-0000-0000AA570000}"/>
    <cellStyle name="40% - Énfasis1 2" xfId="22446" xr:uid="{00000000-0005-0000-0000-0000AB570000}"/>
    <cellStyle name="40% - Énfasis1 3" xfId="22447" xr:uid="{00000000-0005-0000-0000-0000AC570000}"/>
    <cellStyle name="40% - Énfasis1_Nøkkeltall" xfId="22448" xr:uid="{00000000-0005-0000-0000-0000AD570000}"/>
    <cellStyle name="40% - Énfasis2" xfId="22449" xr:uid="{00000000-0005-0000-0000-0000AE570000}"/>
    <cellStyle name="40% - Énfasis2 2" xfId="22450" xr:uid="{00000000-0005-0000-0000-0000AF570000}"/>
    <cellStyle name="40% - Énfasis2 3" xfId="22451" xr:uid="{00000000-0005-0000-0000-0000B0570000}"/>
    <cellStyle name="40% - Énfasis2_Nøkkeltall" xfId="22452" xr:uid="{00000000-0005-0000-0000-0000B1570000}"/>
    <cellStyle name="40% - Énfasis3" xfId="22453" xr:uid="{00000000-0005-0000-0000-0000B2570000}"/>
    <cellStyle name="40% - Énfasis3 2" xfId="22454" xr:uid="{00000000-0005-0000-0000-0000B3570000}"/>
    <cellStyle name="40% - Énfasis3 3" xfId="22455" xr:uid="{00000000-0005-0000-0000-0000B4570000}"/>
    <cellStyle name="40% - Énfasis3_Nøkkeltall" xfId="22456" xr:uid="{00000000-0005-0000-0000-0000B5570000}"/>
    <cellStyle name="40% - Énfasis4" xfId="22457" xr:uid="{00000000-0005-0000-0000-0000B6570000}"/>
    <cellStyle name="40% - Énfasis4 2" xfId="22458" xr:uid="{00000000-0005-0000-0000-0000B7570000}"/>
    <cellStyle name="40% - Énfasis4 3" xfId="22459" xr:uid="{00000000-0005-0000-0000-0000B8570000}"/>
    <cellStyle name="40% - Énfasis4_Nøkkeltall" xfId="22460" xr:uid="{00000000-0005-0000-0000-0000B9570000}"/>
    <cellStyle name="40% - Énfasis5" xfId="22461" xr:uid="{00000000-0005-0000-0000-0000BA570000}"/>
    <cellStyle name="40% - Énfasis5 2" xfId="22462" xr:uid="{00000000-0005-0000-0000-0000BB570000}"/>
    <cellStyle name="40% - Énfasis5 3" xfId="22463" xr:uid="{00000000-0005-0000-0000-0000BC570000}"/>
    <cellStyle name="40% - Énfasis5_Nøkkeltall" xfId="22464" xr:uid="{00000000-0005-0000-0000-0000BD570000}"/>
    <cellStyle name="40% - Énfasis6" xfId="22465" xr:uid="{00000000-0005-0000-0000-0000BE570000}"/>
    <cellStyle name="40% - Énfasis6 2" xfId="22466" xr:uid="{00000000-0005-0000-0000-0000BF570000}"/>
    <cellStyle name="40% - Énfasis6 3" xfId="22467" xr:uid="{00000000-0005-0000-0000-0000C0570000}"/>
    <cellStyle name="40% - Énfasis6_Nøkkeltall" xfId="22468" xr:uid="{00000000-0005-0000-0000-0000C1570000}"/>
    <cellStyle name="40% – paryškinimas 1" xfId="22469" xr:uid="{00000000-0005-0000-0000-0000C2570000}"/>
    <cellStyle name="40% – paryškinimas 2" xfId="22470" xr:uid="{00000000-0005-0000-0000-0000C3570000}"/>
    <cellStyle name="40% – paryškinimas 3" xfId="22471" xr:uid="{00000000-0005-0000-0000-0000C4570000}"/>
    <cellStyle name="40% – paryškinimas 4" xfId="22472" xr:uid="{00000000-0005-0000-0000-0000C5570000}"/>
    <cellStyle name="40% – paryškinimas 5" xfId="22473" xr:uid="{00000000-0005-0000-0000-0000C6570000}"/>
    <cellStyle name="40% – paryškinimas 6" xfId="22474" xr:uid="{00000000-0005-0000-0000-0000C7570000}"/>
    <cellStyle name="40% - uthevingsfarge 1 10" xfId="22475" xr:uid="{00000000-0005-0000-0000-0000C8570000}"/>
    <cellStyle name="40% - uthevingsfarge 1 10 2" xfId="22476" xr:uid="{00000000-0005-0000-0000-0000C9570000}"/>
    <cellStyle name="40% - uthevingsfarge 1 10 2 2" xfId="22477" xr:uid="{00000000-0005-0000-0000-0000CA570000}"/>
    <cellStyle name="40% - uthevingsfarge 1 10 2 2 2" xfId="22478" xr:uid="{00000000-0005-0000-0000-0000CB570000}"/>
    <cellStyle name="40% - uthevingsfarge 1 10 2 3" xfId="22479" xr:uid="{00000000-0005-0000-0000-0000CC570000}"/>
    <cellStyle name="40% - uthevingsfarge 1 10 2_BILAG 34-3 Brasil" xfId="22480" xr:uid="{00000000-0005-0000-0000-0000CD570000}"/>
    <cellStyle name="40% - uthevingsfarge 1 10 3" xfId="22481" xr:uid="{00000000-0005-0000-0000-0000CE570000}"/>
    <cellStyle name="40% - uthevingsfarge 1 10 3 2" xfId="22482" xr:uid="{00000000-0005-0000-0000-0000CF570000}"/>
    <cellStyle name="40% - uthevingsfarge 1 10 4" xfId="22483" xr:uid="{00000000-0005-0000-0000-0000D0570000}"/>
    <cellStyle name="40% - uthevingsfarge 1 10_BILAG 34-3 Brasil" xfId="22484" xr:uid="{00000000-0005-0000-0000-0000D1570000}"/>
    <cellStyle name="40% - uthevingsfarge 1 100" xfId="22485" xr:uid="{00000000-0005-0000-0000-0000D2570000}"/>
    <cellStyle name="40% - uthevingsfarge 1 101" xfId="22486" xr:uid="{00000000-0005-0000-0000-0000D3570000}"/>
    <cellStyle name="40% - uthevingsfarge 1 102" xfId="22487" xr:uid="{00000000-0005-0000-0000-0000D4570000}"/>
    <cellStyle name="40% - uthevingsfarge 1 103" xfId="22488" xr:uid="{00000000-0005-0000-0000-0000D5570000}"/>
    <cellStyle name="40% - uthevingsfarge 1 104" xfId="22489" xr:uid="{00000000-0005-0000-0000-0000D6570000}"/>
    <cellStyle name="40% - uthevingsfarge 1 105" xfId="22490" xr:uid="{00000000-0005-0000-0000-0000D7570000}"/>
    <cellStyle name="40% - uthevingsfarge 1 106" xfId="22491" xr:uid="{00000000-0005-0000-0000-0000D8570000}"/>
    <cellStyle name="40% - uthevingsfarge 1 107" xfId="22492" xr:uid="{00000000-0005-0000-0000-0000D9570000}"/>
    <cellStyle name="40% - uthevingsfarge 1 108" xfId="22493" xr:uid="{00000000-0005-0000-0000-0000DA570000}"/>
    <cellStyle name="40% - uthevingsfarge 1 109" xfId="22494" xr:uid="{00000000-0005-0000-0000-0000DB570000}"/>
    <cellStyle name="40% - uthevingsfarge 1 11" xfId="22495" xr:uid="{00000000-0005-0000-0000-0000DC570000}"/>
    <cellStyle name="40% - uthevingsfarge 1 11 2" xfId="22496" xr:uid="{00000000-0005-0000-0000-0000DD570000}"/>
    <cellStyle name="40% - uthevingsfarge 1 11 2 2" xfId="22497" xr:uid="{00000000-0005-0000-0000-0000DE570000}"/>
    <cellStyle name="40% - uthevingsfarge 1 11 2 3" xfId="22498" xr:uid="{00000000-0005-0000-0000-0000DF570000}"/>
    <cellStyle name="40% - uthevingsfarge 1 11 2_BILAG 34-3 Brasil" xfId="22499" xr:uid="{00000000-0005-0000-0000-0000E0570000}"/>
    <cellStyle name="40% - uthevingsfarge 1 11 3" xfId="22500" xr:uid="{00000000-0005-0000-0000-0000E1570000}"/>
    <cellStyle name="40% - uthevingsfarge 1 11 4" xfId="22501" xr:uid="{00000000-0005-0000-0000-0000E2570000}"/>
    <cellStyle name="40% - uthevingsfarge 1 11_BILAG 34-3 Brasil" xfId="22502" xr:uid="{00000000-0005-0000-0000-0000E3570000}"/>
    <cellStyle name="40% - uthevingsfarge 1 110" xfId="22503" xr:uid="{00000000-0005-0000-0000-0000E4570000}"/>
    <cellStyle name="40% - uthevingsfarge 1 111" xfId="22504" xr:uid="{00000000-0005-0000-0000-0000E5570000}"/>
    <cellStyle name="40% - uthevingsfarge 1 112" xfId="22505" xr:uid="{00000000-0005-0000-0000-0000E6570000}"/>
    <cellStyle name="40% - uthevingsfarge 1 113" xfId="22506" xr:uid="{00000000-0005-0000-0000-0000E7570000}"/>
    <cellStyle name="40% - uthevingsfarge 1 114" xfId="22507" xr:uid="{00000000-0005-0000-0000-0000E8570000}"/>
    <cellStyle name="40% - uthevingsfarge 1 115" xfId="22508" xr:uid="{00000000-0005-0000-0000-0000E9570000}"/>
    <cellStyle name="40% - uthevingsfarge 1 116" xfId="22509" xr:uid="{00000000-0005-0000-0000-0000EA570000}"/>
    <cellStyle name="40% - uthevingsfarge 1 117" xfId="22510" xr:uid="{00000000-0005-0000-0000-0000EB570000}"/>
    <cellStyle name="40% - uthevingsfarge 1 118" xfId="22511" xr:uid="{00000000-0005-0000-0000-0000EC570000}"/>
    <cellStyle name="40% - uthevingsfarge 1 119" xfId="22512" xr:uid="{00000000-0005-0000-0000-0000ED570000}"/>
    <cellStyle name="40% - uthevingsfarge 1 12" xfId="22513" xr:uid="{00000000-0005-0000-0000-0000EE570000}"/>
    <cellStyle name="40% - uthevingsfarge 1 12 2" xfId="22514" xr:uid="{00000000-0005-0000-0000-0000EF570000}"/>
    <cellStyle name="40% - uthevingsfarge 1 12 2 2" xfId="22515" xr:uid="{00000000-0005-0000-0000-0000F0570000}"/>
    <cellStyle name="40% - uthevingsfarge 1 12 2 3" xfId="22516" xr:uid="{00000000-0005-0000-0000-0000F1570000}"/>
    <cellStyle name="40% - uthevingsfarge 1 12 2_BILAG 34-3 Brasil" xfId="22517" xr:uid="{00000000-0005-0000-0000-0000F2570000}"/>
    <cellStyle name="40% - uthevingsfarge 1 12 3" xfId="22518" xr:uid="{00000000-0005-0000-0000-0000F3570000}"/>
    <cellStyle name="40% - uthevingsfarge 1 12 4" xfId="22519" xr:uid="{00000000-0005-0000-0000-0000F4570000}"/>
    <cellStyle name="40% - uthevingsfarge 1 12_BILAG 34-3 Brasil" xfId="22520" xr:uid="{00000000-0005-0000-0000-0000F5570000}"/>
    <cellStyle name="40% - uthevingsfarge 1 120" xfId="22521" xr:uid="{00000000-0005-0000-0000-0000F6570000}"/>
    <cellStyle name="40% - uthevingsfarge 1 121" xfId="22522" xr:uid="{00000000-0005-0000-0000-0000F7570000}"/>
    <cellStyle name="40% - uthevingsfarge 1 122" xfId="22523" xr:uid="{00000000-0005-0000-0000-0000F8570000}"/>
    <cellStyle name="40% - uthevingsfarge 1 123" xfId="22524" xr:uid="{00000000-0005-0000-0000-0000F9570000}"/>
    <cellStyle name="40% - uthevingsfarge 1 124" xfId="22525" xr:uid="{00000000-0005-0000-0000-0000FA570000}"/>
    <cellStyle name="40% - uthevingsfarge 1 125" xfId="22526" xr:uid="{00000000-0005-0000-0000-0000FB570000}"/>
    <cellStyle name="40% - uthevingsfarge 1 126" xfId="22527" xr:uid="{00000000-0005-0000-0000-0000FC570000}"/>
    <cellStyle name="40% - uthevingsfarge 1 127" xfId="22528" xr:uid="{00000000-0005-0000-0000-0000FD570000}"/>
    <cellStyle name="40% - uthevingsfarge 1 128" xfId="22529" xr:uid="{00000000-0005-0000-0000-0000FE570000}"/>
    <cellStyle name="40% - uthevingsfarge 1 129" xfId="22530" xr:uid="{00000000-0005-0000-0000-0000FF570000}"/>
    <cellStyle name="40% - uthevingsfarge 1 13" xfId="22531" xr:uid="{00000000-0005-0000-0000-000000580000}"/>
    <cellStyle name="40% - uthevingsfarge 1 13 2" xfId="22532" xr:uid="{00000000-0005-0000-0000-000001580000}"/>
    <cellStyle name="40% - uthevingsfarge 1 13 2 2" xfId="22533" xr:uid="{00000000-0005-0000-0000-000002580000}"/>
    <cellStyle name="40% - uthevingsfarge 1 13 2 3" xfId="22534" xr:uid="{00000000-0005-0000-0000-000003580000}"/>
    <cellStyle name="40% - uthevingsfarge 1 13 2_BILAG 34-3 Brasil" xfId="22535" xr:uid="{00000000-0005-0000-0000-000004580000}"/>
    <cellStyle name="40% - uthevingsfarge 1 13 3" xfId="22536" xr:uid="{00000000-0005-0000-0000-000005580000}"/>
    <cellStyle name="40% - uthevingsfarge 1 13 4" xfId="22537" xr:uid="{00000000-0005-0000-0000-000006580000}"/>
    <cellStyle name="40% - uthevingsfarge 1 13_BILAG 34-3 Brasil" xfId="22538" xr:uid="{00000000-0005-0000-0000-000007580000}"/>
    <cellStyle name="40% - uthevingsfarge 1 130" xfId="22539" xr:uid="{00000000-0005-0000-0000-000008580000}"/>
    <cellStyle name="40% - uthevingsfarge 1 131" xfId="22540" xr:uid="{00000000-0005-0000-0000-000009580000}"/>
    <cellStyle name="40% - uthevingsfarge 1 132" xfId="22541" xr:uid="{00000000-0005-0000-0000-00000A580000}"/>
    <cellStyle name="40% - uthevingsfarge 1 133" xfId="22542" xr:uid="{00000000-0005-0000-0000-00000B580000}"/>
    <cellStyle name="40% - uthevingsfarge 1 134" xfId="22543" xr:uid="{00000000-0005-0000-0000-00000C580000}"/>
    <cellStyle name="40% - uthevingsfarge 1 135" xfId="22544" xr:uid="{00000000-0005-0000-0000-00000D580000}"/>
    <cellStyle name="40% - uthevingsfarge 1 136" xfId="22545" xr:uid="{00000000-0005-0000-0000-00000E580000}"/>
    <cellStyle name="40% - uthevingsfarge 1 137" xfId="22546" xr:uid="{00000000-0005-0000-0000-00000F580000}"/>
    <cellStyle name="40% - uthevingsfarge 1 138" xfId="22547" xr:uid="{00000000-0005-0000-0000-000010580000}"/>
    <cellStyle name="40% - uthevingsfarge 1 139" xfId="22548" xr:uid="{00000000-0005-0000-0000-000011580000}"/>
    <cellStyle name="40% - uthevingsfarge 1 14" xfId="22549" xr:uid="{00000000-0005-0000-0000-000012580000}"/>
    <cellStyle name="40% - uthevingsfarge 1 14 2" xfId="22550" xr:uid="{00000000-0005-0000-0000-000013580000}"/>
    <cellStyle name="40% - uthevingsfarge 1 14 2 2" xfId="22551" xr:uid="{00000000-0005-0000-0000-000014580000}"/>
    <cellStyle name="40% - uthevingsfarge 1 14 2 3" xfId="22552" xr:uid="{00000000-0005-0000-0000-000015580000}"/>
    <cellStyle name="40% - uthevingsfarge 1 14 2_BILAG 34-3 Brasil" xfId="22553" xr:uid="{00000000-0005-0000-0000-000016580000}"/>
    <cellStyle name="40% - uthevingsfarge 1 14 3" xfId="22554" xr:uid="{00000000-0005-0000-0000-000017580000}"/>
    <cellStyle name="40% - uthevingsfarge 1 14 4" xfId="22555" xr:uid="{00000000-0005-0000-0000-000018580000}"/>
    <cellStyle name="40% - uthevingsfarge 1 14_BILAG 34-3 Brasil" xfId="22556" xr:uid="{00000000-0005-0000-0000-000019580000}"/>
    <cellStyle name="40% - uthevingsfarge 1 140" xfId="22557" xr:uid="{00000000-0005-0000-0000-00001A580000}"/>
    <cellStyle name="40% - uthevingsfarge 1 141" xfId="22558" xr:uid="{00000000-0005-0000-0000-00001B580000}"/>
    <cellStyle name="40% - uthevingsfarge 1 142" xfId="22559" xr:uid="{00000000-0005-0000-0000-00001C580000}"/>
    <cellStyle name="40% - uthevingsfarge 1 143" xfId="22560" xr:uid="{00000000-0005-0000-0000-00001D580000}"/>
    <cellStyle name="40% - uthevingsfarge 1 144" xfId="22561" xr:uid="{00000000-0005-0000-0000-00001E580000}"/>
    <cellStyle name="40% - uthevingsfarge 1 145" xfId="22562" xr:uid="{00000000-0005-0000-0000-00001F580000}"/>
    <cellStyle name="40% - uthevingsfarge 1 146" xfId="22563" xr:uid="{00000000-0005-0000-0000-000020580000}"/>
    <cellStyle name="40% - uthevingsfarge 1 147" xfId="22564" xr:uid="{00000000-0005-0000-0000-000021580000}"/>
    <cellStyle name="40% - uthevingsfarge 1 148" xfId="22565" xr:uid="{00000000-0005-0000-0000-000022580000}"/>
    <cellStyle name="40% - uthevingsfarge 1 149" xfId="22566" xr:uid="{00000000-0005-0000-0000-000023580000}"/>
    <cellStyle name="40% - uthevingsfarge 1 15" xfId="22567" xr:uid="{00000000-0005-0000-0000-000024580000}"/>
    <cellStyle name="40% - uthevingsfarge 1 15 2" xfId="22568" xr:uid="{00000000-0005-0000-0000-000025580000}"/>
    <cellStyle name="40% - uthevingsfarge 1 15 2 2" xfId="22569" xr:uid="{00000000-0005-0000-0000-000026580000}"/>
    <cellStyle name="40% - uthevingsfarge 1 15 2 3" xfId="22570" xr:uid="{00000000-0005-0000-0000-000027580000}"/>
    <cellStyle name="40% - uthevingsfarge 1 15 2_BILAG 34-3 Brasil" xfId="22571" xr:uid="{00000000-0005-0000-0000-000028580000}"/>
    <cellStyle name="40% - uthevingsfarge 1 15 3" xfId="22572" xr:uid="{00000000-0005-0000-0000-000029580000}"/>
    <cellStyle name="40% - uthevingsfarge 1 15 4" xfId="22573" xr:uid="{00000000-0005-0000-0000-00002A580000}"/>
    <cellStyle name="40% - uthevingsfarge 1 15_BILAG 34-3 Brasil" xfId="22574" xr:uid="{00000000-0005-0000-0000-00002B580000}"/>
    <cellStyle name="40% - uthevingsfarge 1 150" xfId="22575" xr:uid="{00000000-0005-0000-0000-00002C580000}"/>
    <cellStyle name="40% - uthevingsfarge 1 151" xfId="22576" xr:uid="{00000000-0005-0000-0000-00002D580000}"/>
    <cellStyle name="40% - uthevingsfarge 1 152" xfId="22577" xr:uid="{00000000-0005-0000-0000-00002E580000}"/>
    <cellStyle name="40% - uthevingsfarge 1 153" xfId="22578" xr:uid="{00000000-0005-0000-0000-00002F580000}"/>
    <cellStyle name="40% - uthevingsfarge 1 154" xfId="22579" xr:uid="{00000000-0005-0000-0000-000030580000}"/>
    <cellStyle name="40% - uthevingsfarge 1 155" xfId="22580" xr:uid="{00000000-0005-0000-0000-000031580000}"/>
    <cellStyle name="40% - uthevingsfarge 1 156" xfId="22581" xr:uid="{00000000-0005-0000-0000-000032580000}"/>
    <cellStyle name="40% - uthevingsfarge 1 157" xfId="22582" xr:uid="{00000000-0005-0000-0000-000033580000}"/>
    <cellStyle name="40% - uthevingsfarge 1 158" xfId="22583" xr:uid="{00000000-0005-0000-0000-000034580000}"/>
    <cellStyle name="40% - uthevingsfarge 1 159" xfId="22584" xr:uid="{00000000-0005-0000-0000-000035580000}"/>
    <cellStyle name="40% - uthevingsfarge 1 16" xfId="22585" xr:uid="{00000000-0005-0000-0000-000036580000}"/>
    <cellStyle name="40% - uthevingsfarge 1 16 2" xfId="22586" xr:uid="{00000000-0005-0000-0000-000037580000}"/>
    <cellStyle name="40% - uthevingsfarge 1 16 2 2" xfId="22587" xr:uid="{00000000-0005-0000-0000-000038580000}"/>
    <cellStyle name="40% - uthevingsfarge 1 16 2 3" xfId="22588" xr:uid="{00000000-0005-0000-0000-000039580000}"/>
    <cellStyle name="40% - uthevingsfarge 1 16 2_BILAG 34-3 Brasil" xfId="22589" xr:uid="{00000000-0005-0000-0000-00003A580000}"/>
    <cellStyle name="40% - uthevingsfarge 1 16 3" xfId="22590" xr:uid="{00000000-0005-0000-0000-00003B580000}"/>
    <cellStyle name="40% - uthevingsfarge 1 16 4" xfId="22591" xr:uid="{00000000-0005-0000-0000-00003C580000}"/>
    <cellStyle name="40% - uthevingsfarge 1 16_BILAG 34-3 Brasil" xfId="22592" xr:uid="{00000000-0005-0000-0000-00003D580000}"/>
    <cellStyle name="40% - uthevingsfarge 1 160" xfId="22593" xr:uid="{00000000-0005-0000-0000-00003E580000}"/>
    <cellStyle name="40% - uthevingsfarge 1 161" xfId="22594" xr:uid="{00000000-0005-0000-0000-00003F580000}"/>
    <cellStyle name="40% - uthevingsfarge 1 162" xfId="22595" xr:uid="{00000000-0005-0000-0000-000040580000}"/>
    <cellStyle name="40% - uthevingsfarge 1 163" xfId="22596" xr:uid="{00000000-0005-0000-0000-000041580000}"/>
    <cellStyle name="40% - uthevingsfarge 1 164" xfId="22597" xr:uid="{00000000-0005-0000-0000-000042580000}"/>
    <cellStyle name="40% - uthevingsfarge 1 165" xfId="22598" xr:uid="{00000000-0005-0000-0000-000043580000}"/>
    <cellStyle name="40% - uthevingsfarge 1 166" xfId="22599" xr:uid="{00000000-0005-0000-0000-000044580000}"/>
    <cellStyle name="40% - uthevingsfarge 1 167" xfId="22600" xr:uid="{00000000-0005-0000-0000-000045580000}"/>
    <cellStyle name="40% - uthevingsfarge 1 168" xfId="22601" xr:uid="{00000000-0005-0000-0000-000046580000}"/>
    <cellStyle name="40% - uthevingsfarge 1 169" xfId="22602" xr:uid="{00000000-0005-0000-0000-000047580000}"/>
    <cellStyle name="40% - uthevingsfarge 1 17" xfId="22603" xr:uid="{00000000-0005-0000-0000-000048580000}"/>
    <cellStyle name="40% - uthevingsfarge 1 17 2" xfId="22604" xr:uid="{00000000-0005-0000-0000-000049580000}"/>
    <cellStyle name="40% - uthevingsfarge 1 17 2 2" xfId="22605" xr:uid="{00000000-0005-0000-0000-00004A580000}"/>
    <cellStyle name="40% - uthevingsfarge 1 17 2 3" xfId="22606" xr:uid="{00000000-0005-0000-0000-00004B580000}"/>
    <cellStyle name="40% - uthevingsfarge 1 17 2_BILAG 34-3 Brasil" xfId="22607" xr:uid="{00000000-0005-0000-0000-00004C580000}"/>
    <cellStyle name="40% - uthevingsfarge 1 17 3" xfId="22608" xr:uid="{00000000-0005-0000-0000-00004D580000}"/>
    <cellStyle name="40% - uthevingsfarge 1 17 4" xfId="22609" xr:uid="{00000000-0005-0000-0000-00004E580000}"/>
    <cellStyle name="40% - uthevingsfarge 1 17_BILAG 34-3 Brasil" xfId="22610" xr:uid="{00000000-0005-0000-0000-00004F580000}"/>
    <cellStyle name="40% - uthevingsfarge 1 170" xfId="22611" xr:uid="{00000000-0005-0000-0000-000050580000}"/>
    <cellStyle name="40% - uthevingsfarge 1 171" xfId="22612" xr:uid="{00000000-0005-0000-0000-000051580000}"/>
    <cellStyle name="40% - uthevingsfarge 1 172" xfId="22613" xr:uid="{00000000-0005-0000-0000-000052580000}"/>
    <cellStyle name="40% - uthevingsfarge 1 173" xfId="22614" xr:uid="{00000000-0005-0000-0000-000053580000}"/>
    <cellStyle name="40% - uthevingsfarge 1 174" xfId="22615" xr:uid="{00000000-0005-0000-0000-000054580000}"/>
    <cellStyle name="40% - uthevingsfarge 1 175" xfId="22616" xr:uid="{00000000-0005-0000-0000-000055580000}"/>
    <cellStyle name="40% - uthevingsfarge 1 176" xfId="22617" xr:uid="{00000000-0005-0000-0000-000056580000}"/>
    <cellStyle name="40% - uthevingsfarge 1 177" xfId="22618" xr:uid="{00000000-0005-0000-0000-000057580000}"/>
    <cellStyle name="40% - uthevingsfarge 1 178" xfId="22619" xr:uid="{00000000-0005-0000-0000-000058580000}"/>
    <cellStyle name="40% - uthevingsfarge 1 179" xfId="22620" xr:uid="{00000000-0005-0000-0000-000059580000}"/>
    <cellStyle name="40% - uthevingsfarge 1 18" xfId="22621" xr:uid="{00000000-0005-0000-0000-00005A580000}"/>
    <cellStyle name="40% - uthevingsfarge 1 18 2" xfId="22622" xr:uid="{00000000-0005-0000-0000-00005B580000}"/>
    <cellStyle name="40% - uthevingsfarge 1 18 2 2" xfId="22623" xr:uid="{00000000-0005-0000-0000-00005C580000}"/>
    <cellStyle name="40% - uthevingsfarge 1 18 2 3" xfId="22624" xr:uid="{00000000-0005-0000-0000-00005D580000}"/>
    <cellStyle name="40% - uthevingsfarge 1 18 2_BILAG 34-3 Brasil" xfId="22625" xr:uid="{00000000-0005-0000-0000-00005E580000}"/>
    <cellStyle name="40% - uthevingsfarge 1 18 3" xfId="22626" xr:uid="{00000000-0005-0000-0000-00005F580000}"/>
    <cellStyle name="40% - uthevingsfarge 1 18 4" xfId="22627" xr:uid="{00000000-0005-0000-0000-000060580000}"/>
    <cellStyle name="40% - uthevingsfarge 1 18_BILAG 34-3 Brasil" xfId="22628" xr:uid="{00000000-0005-0000-0000-000061580000}"/>
    <cellStyle name="40% - uthevingsfarge 1 180" xfId="22629" xr:uid="{00000000-0005-0000-0000-000062580000}"/>
    <cellStyle name="40% - uthevingsfarge 1 181" xfId="22630" xr:uid="{00000000-0005-0000-0000-000063580000}"/>
    <cellStyle name="40% - uthevingsfarge 1 182" xfId="22631" xr:uid="{00000000-0005-0000-0000-000064580000}"/>
    <cellStyle name="40% - uthevingsfarge 1 183" xfId="22632" xr:uid="{00000000-0005-0000-0000-000065580000}"/>
    <cellStyle name="40% - uthevingsfarge 1 184" xfId="22633" xr:uid="{00000000-0005-0000-0000-000066580000}"/>
    <cellStyle name="40% - uthevingsfarge 1 185" xfId="22634" xr:uid="{00000000-0005-0000-0000-000067580000}"/>
    <cellStyle name="40% - uthevingsfarge 1 186" xfId="22635" xr:uid="{00000000-0005-0000-0000-000068580000}"/>
    <cellStyle name="40% - uthevingsfarge 1 187" xfId="22636" xr:uid="{00000000-0005-0000-0000-000069580000}"/>
    <cellStyle name="40% - uthevingsfarge 1 188" xfId="22637" xr:uid="{00000000-0005-0000-0000-00006A580000}"/>
    <cellStyle name="40% - uthevingsfarge 1 189" xfId="22638" xr:uid="{00000000-0005-0000-0000-00006B580000}"/>
    <cellStyle name="40% - uthevingsfarge 1 19" xfId="22639" xr:uid="{00000000-0005-0000-0000-00006C580000}"/>
    <cellStyle name="40% - uthevingsfarge 1 19 2" xfId="22640" xr:uid="{00000000-0005-0000-0000-00006D580000}"/>
    <cellStyle name="40% - uthevingsfarge 1 19 2 2" xfId="22641" xr:uid="{00000000-0005-0000-0000-00006E580000}"/>
    <cellStyle name="40% - uthevingsfarge 1 19 2 3" xfId="22642" xr:uid="{00000000-0005-0000-0000-00006F580000}"/>
    <cellStyle name="40% - uthevingsfarge 1 19 2_BILAG 34-3 Brasil" xfId="22643" xr:uid="{00000000-0005-0000-0000-000070580000}"/>
    <cellStyle name="40% - uthevingsfarge 1 19 3" xfId="22644" xr:uid="{00000000-0005-0000-0000-000071580000}"/>
    <cellStyle name="40% - uthevingsfarge 1 19 4" xfId="22645" xr:uid="{00000000-0005-0000-0000-000072580000}"/>
    <cellStyle name="40% - uthevingsfarge 1 19_BILAG 34-3 Brasil" xfId="22646" xr:uid="{00000000-0005-0000-0000-000073580000}"/>
    <cellStyle name="40% - uthevingsfarge 1 190" xfId="22647" xr:uid="{00000000-0005-0000-0000-000074580000}"/>
    <cellStyle name="40% - uthevingsfarge 1 191" xfId="22648" xr:uid="{00000000-0005-0000-0000-000075580000}"/>
    <cellStyle name="40% - uthevingsfarge 1 192" xfId="22649" xr:uid="{00000000-0005-0000-0000-000076580000}"/>
    <cellStyle name="40% - uthevingsfarge 1 193" xfId="22650" xr:uid="{00000000-0005-0000-0000-000077580000}"/>
    <cellStyle name="40% - uthevingsfarge 1 194" xfId="22651" xr:uid="{00000000-0005-0000-0000-000078580000}"/>
    <cellStyle name="40% - uthevingsfarge 1 195" xfId="22652" xr:uid="{00000000-0005-0000-0000-000079580000}"/>
    <cellStyle name="40% - uthevingsfarge 1 196" xfId="22653" xr:uid="{00000000-0005-0000-0000-00007A580000}"/>
    <cellStyle name="40% - uthevingsfarge 1 197" xfId="22654" xr:uid="{00000000-0005-0000-0000-00007B580000}"/>
    <cellStyle name="40% - uthevingsfarge 1 198" xfId="22655" xr:uid="{00000000-0005-0000-0000-00007C580000}"/>
    <cellStyle name="40% - uthevingsfarge 1 199" xfId="22656" xr:uid="{00000000-0005-0000-0000-00007D580000}"/>
    <cellStyle name="40% - uthevingsfarge 1 2" xfId="22657" xr:uid="{00000000-0005-0000-0000-00007E580000}"/>
    <cellStyle name="40% - uthevingsfarge 1 2 10" xfId="22658" xr:uid="{00000000-0005-0000-0000-00007F580000}"/>
    <cellStyle name="40% - uthevingsfarge 1 2 10 2" xfId="22659" xr:uid="{00000000-0005-0000-0000-000080580000}"/>
    <cellStyle name="40% - uthevingsfarge 1 2 10 2 2" xfId="22660" xr:uid="{00000000-0005-0000-0000-000081580000}"/>
    <cellStyle name="40% - uthevingsfarge 1 2 10 3" xfId="22661" xr:uid="{00000000-0005-0000-0000-000082580000}"/>
    <cellStyle name="40% - uthevingsfarge 1 2 11" xfId="22662" xr:uid="{00000000-0005-0000-0000-000083580000}"/>
    <cellStyle name="40% - uthevingsfarge 1 2 11 2" xfId="22663" xr:uid="{00000000-0005-0000-0000-000084580000}"/>
    <cellStyle name="40% - uthevingsfarge 1 2 12" xfId="22664" xr:uid="{00000000-0005-0000-0000-000085580000}"/>
    <cellStyle name="40% - uthevingsfarge 1 2 12 2" xfId="22665" xr:uid="{00000000-0005-0000-0000-000086580000}"/>
    <cellStyle name="40% - uthevingsfarge 1 2 13" xfId="22666" xr:uid="{00000000-0005-0000-0000-000087580000}"/>
    <cellStyle name="40% - uthevingsfarge 1 2 14" xfId="22667" xr:uid="{00000000-0005-0000-0000-000088580000}"/>
    <cellStyle name="40% - uthevingsfarge 1 2 15" xfId="22668" xr:uid="{00000000-0005-0000-0000-000089580000}"/>
    <cellStyle name="40% - uthevingsfarge 1 2 2" xfId="22669" xr:uid="{00000000-0005-0000-0000-00008A580000}"/>
    <cellStyle name="40% - uthevingsfarge 1 2 2 10" xfId="22670" xr:uid="{00000000-0005-0000-0000-00008B580000}"/>
    <cellStyle name="40% - uthevingsfarge 1 2 2 11" xfId="22671" xr:uid="{00000000-0005-0000-0000-00008C580000}"/>
    <cellStyle name="40% - uthevingsfarge 1 2 2 12" xfId="22672" xr:uid="{00000000-0005-0000-0000-00008D580000}"/>
    <cellStyle name="40% - uthevingsfarge 1 2 2 2" xfId="22673" xr:uid="{00000000-0005-0000-0000-00008E580000}"/>
    <cellStyle name="40% - uthevingsfarge 1 2 2 2 10" xfId="22674" xr:uid="{00000000-0005-0000-0000-00008F580000}"/>
    <cellStyle name="40% - uthevingsfarge 1 2 2 2 11" xfId="22675" xr:uid="{00000000-0005-0000-0000-000090580000}"/>
    <cellStyle name="40% - uthevingsfarge 1 2 2 2 2" xfId="22676" xr:uid="{00000000-0005-0000-0000-000091580000}"/>
    <cellStyle name="40% - uthevingsfarge 1 2 2 2 2 2" xfId="22677" xr:uid="{00000000-0005-0000-0000-000092580000}"/>
    <cellStyle name="40% - uthevingsfarge 1 2 2 2 2 2 2" xfId="22678" xr:uid="{00000000-0005-0000-0000-000093580000}"/>
    <cellStyle name="40% - uthevingsfarge 1 2 2 2 2 2 2 2" xfId="22679" xr:uid="{00000000-0005-0000-0000-000094580000}"/>
    <cellStyle name="40% - uthevingsfarge 1 2 2 2 2 2 2 2 2" xfId="22680" xr:uid="{00000000-0005-0000-0000-000095580000}"/>
    <cellStyle name="40% - uthevingsfarge 1 2 2 2 2 2 2 2 2 2" xfId="22681" xr:uid="{00000000-0005-0000-0000-000096580000}"/>
    <cellStyle name="40% - uthevingsfarge 1 2 2 2 2 2 2 2 3" xfId="22682" xr:uid="{00000000-0005-0000-0000-000097580000}"/>
    <cellStyle name="40% - uthevingsfarge 1 2 2 2 2 2 2 3" xfId="22683" xr:uid="{00000000-0005-0000-0000-000098580000}"/>
    <cellStyle name="40% - uthevingsfarge 1 2 2 2 2 2 2 3 2" xfId="22684" xr:uid="{00000000-0005-0000-0000-000099580000}"/>
    <cellStyle name="40% - uthevingsfarge 1 2 2 2 2 2 2 4" xfId="22685" xr:uid="{00000000-0005-0000-0000-00009A580000}"/>
    <cellStyle name="40% - uthevingsfarge 1 2 2 2 2 2 2_Innskuddsdekning" xfId="22686" xr:uid="{00000000-0005-0000-0000-00009B580000}"/>
    <cellStyle name="40% - uthevingsfarge 1 2 2 2 2 2 3" xfId="22687" xr:uid="{00000000-0005-0000-0000-00009C580000}"/>
    <cellStyle name="40% - uthevingsfarge 1 2 2 2 2 2 3 2" xfId="22688" xr:uid="{00000000-0005-0000-0000-00009D580000}"/>
    <cellStyle name="40% - uthevingsfarge 1 2 2 2 2 2 3 2 2" xfId="22689" xr:uid="{00000000-0005-0000-0000-00009E580000}"/>
    <cellStyle name="40% - uthevingsfarge 1 2 2 2 2 2 3 3" xfId="22690" xr:uid="{00000000-0005-0000-0000-00009F580000}"/>
    <cellStyle name="40% - uthevingsfarge 1 2 2 2 2 2 4" xfId="22691" xr:uid="{00000000-0005-0000-0000-0000A0580000}"/>
    <cellStyle name="40% - uthevingsfarge 1 2 2 2 2 2 4 2" xfId="22692" xr:uid="{00000000-0005-0000-0000-0000A1580000}"/>
    <cellStyle name="40% - uthevingsfarge 1 2 2 2 2 2 5" xfId="22693" xr:uid="{00000000-0005-0000-0000-0000A2580000}"/>
    <cellStyle name="40% - uthevingsfarge 1 2 2 2 2 2_3. Chng in credit spreads" xfId="22694" xr:uid="{00000000-0005-0000-0000-0000A3580000}"/>
    <cellStyle name="40% - uthevingsfarge 1 2 2 2 2 3" xfId="22695" xr:uid="{00000000-0005-0000-0000-0000A4580000}"/>
    <cellStyle name="40% - uthevingsfarge 1 2 2 2 2 3 2" xfId="22696" xr:uid="{00000000-0005-0000-0000-0000A5580000}"/>
    <cellStyle name="40% - uthevingsfarge 1 2 2 2 2 3 2 2" xfId="22697" xr:uid="{00000000-0005-0000-0000-0000A6580000}"/>
    <cellStyle name="40% - uthevingsfarge 1 2 2 2 2 3 2 2 2" xfId="22698" xr:uid="{00000000-0005-0000-0000-0000A7580000}"/>
    <cellStyle name="40% - uthevingsfarge 1 2 2 2 2 3 2 3" xfId="22699" xr:uid="{00000000-0005-0000-0000-0000A8580000}"/>
    <cellStyle name="40% - uthevingsfarge 1 2 2 2 2 3 3" xfId="22700" xr:uid="{00000000-0005-0000-0000-0000A9580000}"/>
    <cellStyle name="40% - uthevingsfarge 1 2 2 2 2 3 3 2" xfId="22701" xr:uid="{00000000-0005-0000-0000-0000AA580000}"/>
    <cellStyle name="40% - uthevingsfarge 1 2 2 2 2 3 4" xfId="22702" xr:uid="{00000000-0005-0000-0000-0000AB580000}"/>
    <cellStyle name="40% - uthevingsfarge 1 2 2 2 2 3_Innskuddsdekning" xfId="22703" xr:uid="{00000000-0005-0000-0000-0000AC580000}"/>
    <cellStyle name="40% - uthevingsfarge 1 2 2 2 2 4" xfId="22704" xr:uid="{00000000-0005-0000-0000-0000AD580000}"/>
    <cellStyle name="40% - uthevingsfarge 1 2 2 2 2 4 2" xfId="22705" xr:uid="{00000000-0005-0000-0000-0000AE580000}"/>
    <cellStyle name="40% - uthevingsfarge 1 2 2 2 2 4 2 2" xfId="22706" xr:uid="{00000000-0005-0000-0000-0000AF580000}"/>
    <cellStyle name="40% - uthevingsfarge 1 2 2 2 2 4 3" xfId="22707" xr:uid="{00000000-0005-0000-0000-0000B0580000}"/>
    <cellStyle name="40% - uthevingsfarge 1 2 2 2 2 5" xfId="22708" xr:uid="{00000000-0005-0000-0000-0000B1580000}"/>
    <cellStyle name="40% - uthevingsfarge 1 2 2 2 2 5 2" xfId="22709" xr:uid="{00000000-0005-0000-0000-0000B2580000}"/>
    <cellStyle name="40% - uthevingsfarge 1 2 2 2 2 6" xfId="22710" xr:uid="{00000000-0005-0000-0000-0000B3580000}"/>
    <cellStyle name="40% - uthevingsfarge 1 2 2 2 2 7" xfId="22711" xr:uid="{00000000-0005-0000-0000-0000B4580000}"/>
    <cellStyle name="40% - uthevingsfarge 1 2 2 2 2 8" xfId="22712" xr:uid="{00000000-0005-0000-0000-0000B5580000}"/>
    <cellStyle name="40% - uthevingsfarge 1 2 2 2 2_3. Chng in credit spreads" xfId="22713" xr:uid="{00000000-0005-0000-0000-0000B6580000}"/>
    <cellStyle name="40% - uthevingsfarge 1 2 2 2 3" xfId="22714" xr:uid="{00000000-0005-0000-0000-0000B7580000}"/>
    <cellStyle name="40% - uthevingsfarge 1 2 2 2 3 2" xfId="22715" xr:uid="{00000000-0005-0000-0000-0000B8580000}"/>
    <cellStyle name="40% - uthevingsfarge 1 2 2 2 3 2 2" xfId="22716" xr:uid="{00000000-0005-0000-0000-0000B9580000}"/>
    <cellStyle name="40% - uthevingsfarge 1 2 2 2 3 2 2 2" xfId="22717" xr:uid="{00000000-0005-0000-0000-0000BA580000}"/>
    <cellStyle name="40% - uthevingsfarge 1 2 2 2 3 2 2 2 2" xfId="22718" xr:uid="{00000000-0005-0000-0000-0000BB580000}"/>
    <cellStyle name="40% - uthevingsfarge 1 2 2 2 3 2 2 2 2 2" xfId="22719" xr:uid="{00000000-0005-0000-0000-0000BC580000}"/>
    <cellStyle name="40% - uthevingsfarge 1 2 2 2 3 2 2 2 3" xfId="22720" xr:uid="{00000000-0005-0000-0000-0000BD580000}"/>
    <cellStyle name="40% - uthevingsfarge 1 2 2 2 3 2 2 3" xfId="22721" xr:uid="{00000000-0005-0000-0000-0000BE580000}"/>
    <cellStyle name="40% - uthevingsfarge 1 2 2 2 3 2 2 3 2" xfId="22722" xr:uid="{00000000-0005-0000-0000-0000BF580000}"/>
    <cellStyle name="40% - uthevingsfarge 1 2 2 2 3 2 2 4" xfId="22723" xr:uid="{00000000-0005-0000-0000-0000C0580000}"/>
    <cellStyle name="40% - uthevingsfarge 1 2 2 2 3 2 2_Innskuddsdekning" xfId="22724" xr:uid="{00000000-0005-0000-0000-0000C1580000}"/>
    <cellStyle name="40% - uthevingsfarge 1 2 2 2 3 2 3" xfId="22725" xr:uid="{00000000-0005-0000-0000-0000C2580000}"/>
    <cellStyle name="40% - uthevingsfarge 1 2 2 2 3 2 3 2" xfId="22726" xr:uid="{00000000-0005-0000-0000-0000C3580000}"/>
    <cellStyle name="40% - uthevingsfarge 1 2 2 2 3 2 3 2 2" xfId="22727" xr:uid="{00000000-0005-0000-0000-0000C4580000}"/>
    <cellStyle name="40% - uthevingsfarge 1 2 2 2 3 2 3 3" xfId="22728" xr:uid="{00000000-0005-0000-0000-0000C5580000}"/>
    <cellStyle name="40% - uthevingsfarge 1 2 2 2 3 2 4" xfId="22729" xr:uid="{00000000-0005-0000-0000-0000C6580000}"/>
    <cellStyle name="40% - uthevingsfarge 1 2 2 2 3 2 4 2" xfId="22730" xr:uid="{00000000-0005-0000-0000-0000C7580000}"/>
    <cellStyle name="40% - uthevingsfarge 1 2 2 2 3 2 5" xfId="22731" xr:uid="{00000000-0005-0000-0000-0000C8580000}"/>
    <cellStyle name="40% - uthevingsfarge 1 2 2 2 3 2_3. Chng in credit spreads" xfId="22732" xr:uid="{00000000-0005-0000-0000-0000C9580000}"/>
    <cellStyle name="40% - uthevingsfarge 1 2 2 2 3 3" xfId="22733" xr:uid="{00000000-0005-0000-0000-0000CA580000}"/>
    <cellStyle name="40% - uthevingsfarge 1 2 2 2 3 3 2" xfId="22734" xr:uid="{00000000-0005-0000-0000-0000CB580000}"/>
    <cellStyle name="40% - uthevingsfarge 1 2 2 2 3 3 2 2" xfId="22735" xr:uid="{00000000-0005-0000-0000-0000CC580000}"/>
    <cellStyle name="40% - uthevingsfarge 1 2 2 2 3 3 2 2 2" xfId="22736" xr:uid="{00000000-0005-0000-0000-0000CD580000}"/>
    <cellStyle name="40% - uthevingsfarge 1 2 2 2 3 3 2 3" xfId="22737" xr:uid="{00000000-0005-0000-0000-0000CE580000}"/>
    <cellStyle name="40% - uthevingsfarge 1 2 2 2 3 3 3" xfId="22738" xr:uid="{00000000-0005-0000-0000-0000CF580000}"/>
    <cellStyle name="40% - uthevingsfarge 1 2 2 2 3 3 3 2" xfId="22739" xr:uid="{00000000-0005-0000-0000-0000D0580000}"/>
    <cellStyle name="40% - uthevingsfarge 1 2 2 2 3 3 4" xfId="22740" xr:uid="{00000000-0005-0000-0000-0000D1580000}"/>
    <cellStyle name="40% - uthevingsfarge 1 2 2 2 3 3_Innskuddsdekning" xfId="22741" xr:uid="{00000000-0005-0000-0000-0000D2580000}"/>
    <cellStyle name="40% - uthevingsfarge 1 2 2 2 3 4" xfId="22742" xr:uid="{00000000-0005-0000-0000-0000D3580000}"/>
    <cellStyle name="40% - uthevingsfarge 1 2 2 2 3 4 2" xfId="22743" xr:uid="{00000000-0005-0000-0000-0000D4580000}"/>
    <cellStyle name="40% - uthevingsfarge 1 2 2 2 3 4 2 2" xfId="22744" xr:uid="{00000000-0005-0000-0000-0000D5580000}"/>
    <cellStyle name="40% - uthevingsfarge 1 2 2 2 3 4 3" xfId="22745" xr:uid="{00000000-0005-0000-0000-0000D6580000}"/>
    <cellStyle name="40% - uthevingsfarge 1 2 2 2 3 5" xfId="22746" xr:uid="{00000000-0005-0000-0000-0000D7580000}"/>
    <cellStyle name="40% - uthevingsfarge 1 2 2 2 3 5 2" xfId="22747" xr:uid="{00000000-0005-0000-0000-0000D8580000}"/>
    <cellStyle name="40% - uthevingsfarge 1 2 2 2 3 6" xfId="22748" xr:uid="{00000000-0005-0000-0000-0000D9580000}"/>
    <cellStyle name="40% - uthevingsfarge 1 2 2 2 3_3. Chng in credit spreads" xfId="22749" xr:uid="{00000000-0005-0000-0000-0000DA580000}"/>
    <cellStyle name="40% - uthevingsfarge 1 2 2 2 4" xfId="22750" xr:uid="{00000000-0005-0000-0000-0000DB580000}"/>
    <cellStyle name="40% - uthevingsfarge 1 2 2 2 4 2" xfId="22751" xr:uid="{00000000-0005-0000-0000-0000DC580000}"/>
    <cellStyle name="40% - uthevingsfarge 1 2 2 2 4 2 2" xfId="22752" xr:uid="{00000000-0005-0000-0000-0000DD580000}"/>
    <cellStyle name="40% - uthevingsfarge 1 2 2 2 4 2 2 2" xfId="22753" xr:uid="{00000000-0005-0000-0000-0000DE580000}"/>
    <cellStyle name="40% - uthevingsfarge 1 2 2 2 4 2 2 2 2" xfId="22754" xr:uid="{00000000-0005-0000-0000-0000DF580000}"/>
    <cellStyle name="40% - uthevingsfarge 1 2 2 2 4 2 2 2 2 2" xfId="22755" xr:uid="{00000000-0005-0000-0000-0000E0580000}"/>
    <cellStyle name="40% - uthevingsfarge 1 2 2 2 4 2 2 2 3" xfId="22756" xr:uid="{00000000-0005-0000-0000-0000E1580000}"/>
    <cellStyle name="40% - uthevingsfarge 1 2 2 2 4 2 2 3" xfId="22757" xr:uid="{00000000-0005-0000-0000-0000E2580000}"/>
    <cellStyle name="40% - uthevingsfarge 1 2 2 2 4 2 2 3 2" xfId="22758" xr:uid="{00000000-0005-0000-0000-0000E3580000}"/>
    <cellStyle name="40% - uthevingsfarge 1 2 2 2 4 2 2 4" xfId="22759" xr:uid="{00000000-0005-0000-0000-0000E4580000}"/>
    <cellStyle name="40% - uthevingsfarge 1 2 2 2 4 2 3" xfId="22760" xr:uid="{00000000-0005-0000-0000-0000E5580000}"/>
    <cellStyle name="40% - uthevingsfarge 1 2 2 2 4 2 3 2" xfId="22761" xr:uid="{00000000-0005-0000-0000-0000E6580000}"/>
    <cellStyle name="40% - uthevingsfarge 1 2 2 2 4 2 3 2 2" xfId="22762" xr:uid="{00000000-0005-0000-0000-0000E7580000}"/>
    <cellStyle name="40% - uthevingsfarge 1 2 2 2 4 2 3 3" xfId="22763" xr:uid="{00000000-0005-0000-0000-0000E8580000}"/>
    <cellStyle name="40% - uthevingsfarge 1 2 2 2 4 2 4" xfId="22764" xr:uid="{00000000-0005-0000-0000-0000E9580000}"/>
    <cellStyle name="40% - uthevingsfarge 1 2 2 2 4 2 4 2" xfId="22765" xr:uid="{00000000-0005-0000-0000-0000EA580000}"/>
    <cellStyle name="40% - uthevingsfarge 1 2 2 2 4 2 5" xfId="22766" xr:uid="{00000000-0005-0000-0000-0000EB580000}"/>
    <cellStyle name="40% - uthevingsfarge 1 2 2 2 4 2_Innskuddsdekning" xfId="22767" xr:uid="{00000000-0005-0000-0000-0000EC580000}"/>
    <cellStyle name="40% - uthevingsfarge 1 2 2 2 4 3" xfId="22768" xr:uid="{00000000-0005-0000-0000-0000ED580000}"/>
    <cellStyle name="40% - uthevingsfarge 1 2 2 2 4 3 2" xfId="22769" xr:uid="{00000000-0005-0000-0000-0000EE580000}"/>
    <cellStyle name="40% - uthevingsfarge 1 2 2 2 4 3 2 2" xfId="22770" xr:uid="{00000000-0005-0000-0000-0000EF580000}"/>
    <cellStyle name="40% - uthevingsfarge 1 2 2 2 4 3 2 2 2" xfId="22771" xr:uid="{00000000-0005-0000-0000-0000F0580000}"/>
    <cellStyle name="40% - uthevingsfarge 1 2 2 2 4 3 2 3" xfId="22772" xr:uid="{00000000-0005-0000-0000-0000F1580000}"/>
    <cellStyle name="40% - uthevingsfarge 1 2 2 2 4 3 3" xfId="22773" xr:uid="{00000000-0005-0000-0000-0000F2580000}"/>
    <cellStyle name="40% - uthevingsfarge 1 2 2 2 4 3 3 2" xfId="22774" xr:uid="{00000000-0005-0000-0000-0000F3580000}"/>
    <cellStyle name="40% - uthevingsfarge 1 2 2 2 4 3 4" xfId="22775" xr:uid="{00000000-0005-0000-0000-0000F4580000}"/>
    <cellStyle name="40% - uthevingsfarge 1 2 2 2 4 4" xfId="22776" xr:uid="{00000000-0005-0000-0000-0000F5580000}"/>
    <cellStyle name="40% - uthevingsfarge 1 2 2 2 4 4 2" xfId="22777" xr:uid="{00000000-0005-0000-0000-0000F6580000}"/>
    <cellStyle name="40% - uthevingsfarge 1 2 2 2 4 4 2 2" xfId="22778" xr:uid="{00000000-0005-0000-0000-0000F7580000}"/>
    <cellStyle name="40% - uthevingsfarge 1 2 2 2 4 4 3" xfId="22779" xr:uid="{00000000-0005-0000-0000-0000F8580000}"/>
    <cellStyle name="40% - uthevingsfarge 1 2 2 2 4 5" xfId="22780" xr:uid="{00000000-0005-0000-0000-0000F9580000}"/>
    <cellStyle name="40% - uthevingsfarge 1 2 2 2 4 5 2" xfId="22781" xr:uid="{00000000-0005-0000-0000-0000FA580000}"/>
    <cellStyle name="40% - uthevingsfarge 1 2 2 2 4 6" xfId="22782" xr:uid="{00000000-0005-0000-0000-0000FB580000}"/>
    <cellStyle name="40% - uthevingsfarge 1 2 2 2 4_3. Chng in credit spreads" xfId="22783" xr:uid="{00000000-0005-0000-0000-0000FC580000}"/>
    <cellStyle name="40% - uthevingsfarge 1 2 2 2 5" xfId="22784" xr:uid="{00000000-0005-0000-0000-0000FD580000}"/>
    <cellStyle name="40% - uthevingsfarge 1 2 2 2 5 2" xfId="22785" xr:uid="{00000000-0005-0000-0000-0000FE580000}"/>
    <cellStyle name="40% - uthevingsfarge 1 2 2 2 5 2 2" xfId="22786" xr:uid="{00000000-0005-0000-0000-0000FF580000}"/>
    <cellStyle name="40% - uthevingsfarge 1 2 2 2 5 2 2 2" xfId="22787" xr:uid="{00000000-0005-0000-0000-000000590000}"/>
    <cellStyle name="40% - uthevingsfarge 1 2 2 2 5 2 2 2 2" xfId="22788" xr:uid="{00000000-0005-0000-0000-000001590000}"/>
    <cellStyle name="40% - uthevingsfarge 1 2 2 2 5 2 2 3" xfId="22789" xr:uid="{00000000-0005-0000-0000-000002590000}"/>
    <cellStyle name="40% - uthevingsfarge 1 2 2 2 5 2 3" xfId="22790" xr:uid="{00000000-0005-0000-0000-000003590000}"/>
    <cellStyle name="40% - uthevingsfarge 1 2 2 2 5 2 3 2" xfId="22791" xr:uid="{00000000-0005-0000-0000-000004590000}"/>
    <cellStyle name="40% - uthevingsfarge 1 2 2 2 5 2 4" xfId="22792" xr:uid="{00000000-0005-0000-0000-000005590000}"/>
    <cellStyle name="40% - uthevingsfarge 1 2 2 2 5 2_Innskuddsdekning" xfId="22793" xr:uid="{00000000-0005-0000-0000-000006590000}"/>
    <cellStyle name="40% - uthevingsfarge 1 2 2 2 5 3" xfId="22794" xr:uid="{00000000-0005-0000-0000-000007590000}"/>
    <cellStyle name="40% - uthevingsfarge 1 2 2 2 5 3 2" xfId="22795" xr:uid="{00000000-0005-0000-0000-000008590000}"/>
    <cellStyle name="40% - uthevingsfarge 1 2 2 2 5 3 2 2" xfId="22796" xr:uid="{00000000-0005-0000-0000-000009590000}"/>
    <cellStyle name="40% - uthevingsfarge 1 2 2 2 5 3 3" xfId="22797" xr:uid="{00000000-0005-0000-0000-00000A590000}"/>
    <cellStyle name="40% - uthevingsfarge 1 2 2 2 5 4" xfId="22798" xr:uid="{00000000-0005-0000-0000-00000B590000}"/>
    <cellStyle name="40% - uthevingsfarge 1 2 2 2 5 4 2" xfId="22799" xr:uid="{00000000-0005-0000-0000-00000C590000}"/>
    <cellStyle name="40% - uthevingsfarge 1 2 2 2 5 5" xfId="22800" xr:uid="{00000000-0005-0000-0000-00000D590000}"/>
    <cellStyle name="40% - uthevingsfarge 1 2 2 2 5_3. Chng in credit spreads" xfId="22801" xr:uid="{00000000-0005-0000-0000-00000E590000}"/>
    <cellStyle name="40% - uthevingsfarge 1 2 2 2 6" xfId="22802" xr:uid="{00000000-0005-0000-0000-00000F590000}"/>
    <cellStyle name="40% - uthevingsfarge 1 2 2 2 6 2" xfId="22803" xr:uid="{00000000-0005-0000-0000-000010590000}"/>
    <cellStyle name="40% - uthevingsfarge 1 2 2 2 6 2 2" xfId="22804" xr:uid="{00000000-0005-0000-0000-000011590000}"/>
    <cellStyle name="40% - uthevingsfarge 1 2 2 2 6 2 2 2" xfId="22805" xr:uid="{00000000-0005-0000-0000-000012590000}"/>
    <cellStyle name="40% - uthevingsfarge 1 2 2 2 6 2 3" xfId="22806" xr:uid="{00000000-0005-0000-0000-000013590000}"/>
    <cellStyle name="40% - uthevingsfarge 1 2 2 2 6 3" xfId="22807" xr:uid="{00000000-0005-0000-0000-000014590000}"/>
    <cellStyle name="40% - uthevingsfarge 1 2 2 2 6 3 2" xfId="22808" xr:uid="{00000000-0005-0000-0000-000015590000}"/>
    <cellStyle name="40% - uthevingsfarge 1 2 2 2 6 4" xfId="22809" xr:uid="{00000000-0005-0000-0000-000016590000}"/>
    <cellStyle name="40% - uthevingsfarge 1 2 2 2 6_Innskuddsdekning" xfId="22810" xr:uid="{00000000-0005-0000-0000-000017590000}"/>
    <cellStyle name="40% - uthevingsfarge 1 2 2 2 7" xfId="22811" xr:uid="{00000000-0005-0000-0000-000018590000}"/>
    <cellStyle name="40% - uthevingsfarge 1 2 2 2 7 2" xfId="22812" xr:uid="{00000000-0005-0000-0000-000019590000}"/>
    <cellStyle name="40% - uthevingsfarge 1 2 2 2 7 2 2" xfId="22813" xr:uid="{00000000-0005-0000-0000-00001A590000}"/>
    <cellStyle name="40% - uthevingsfarge 1 2 2 2 7 3" xfId="22814" xr:uid="{00000000-0005-0000-0000-00001B590000}"/>
    <cellStyle name="40% - uthevingsfarge 1 2 2 2 8" xfId="22815" xr:uid="{00000000-0005-0000-0000-00001C590000}"/>
    <cellStyle name="40% - uthevingsfarge 1 2 2 2 8 2" xfId="22816" xr:uid="{00000000-0005-0000-0000-00001D590000}"/>
    <cellStyle name="40% - uthevingsfarge 1 2 2 2 9" xfId="22817" xr:uid="{00000000-0005-0000-0000-00001E590000}"/>
    <cellStyle name="40% - uthevingsfarge 1 2 2 2_3. Chng in credit spreads" xfId="22818" xr:uid="{00000000-0005-0000-0000-00001F590000}"/>
    <cellStyle name="40% - uthevingsfarge 1 2 2 3" xfId="22819" xr:uid="{00000000-0005-0000-0000-000020590000}"/>
    <cellStyle name="40% - uthevingsfarge 1 2 2 3 2" xfId="22820" xr:uid="{00000000-0005-0000-0000-000021590000}"/>
    <cellStyle name="40% - uthevingsfarge 1 2 2 3 2 2" xfId="22821" xr:uid="{00000000-0005-0000-0000-000022590000}"/>
    <cellStyle name="40% - uthevingsfarge 1 2 2 3 2 2 2" xfId="22822" xr:uid="{00000000-0005-0000-0000-000023590000}"/>
    <cellStyle name="40% - uthevingsfarge 1 2 2 3 2 2 2 2" xfId="22823" xr:uid="{00000000-0005-0000-0000-000024590000}"/>
    <cellStyle name="40% - uthevingsfarge 1 2 2 3 2 2 2 2 2" xfId="22824" xr:uid="{00000000-0005-0000-0000-000025590000}"/>
    <cellStyle name="40% - uthevingsfarge 1 2 2 3 2 2 2 3" xfId="22825" xr:uid="{00000000-0005-0000-0000-000026590000}"/>
    <cellStyle name="40% - uthevingsfarge 1 2 2 3 2 2 3" xfId="22826" xr:uid="{00000000-0005-0000-0000-000027590000}"/>
    <cellStyle name="40% - uthevingsfarge 1 2 2 3 2 2 3 2" xfId="22827" xr:uid="{00000000-0005-0000-0000-000028590000}"/>
    <cellStyle name="40% - uthevingsfarge 1 2 2 3 2 2 4" xfId="22828" xr:uid="{00000000-0005-0000-0000-000029590000}"/>
    <cellStyle name="40% - uthevingsfarge 1 2 2 3 2 2_Innskuddsdekning" xfId="22829" xr:uid="{00000000-0005-0000-0000-00002A590000}"/>
    <cellStyle name="40% - uthevingsfarge 1 2 2 3 2 3" xfId="22830" xr:uid="{00000000-0005-0000-0000-00002B590000}"/>
    <cellStyle name="40% - uthevingsfarge 1 2 2 3 2 3 2" xfId="22831" xr:uid="{00000000-0005-0000-0000-00002C590000}"/>
    <cellStyle name="40% - uthevingsfarge 1 2 2 3 2 3 2 2" xfId="22832" xr:uid="{00000000-0005-0000-0000-00002D590000}"/>
    <cellStyle name="40% - uthevingsfarge 1 2 2 3 2 3 3" xfId="22833" xr:uid="{00000000-0005-0000-0000-00002E590000}"/>
    <cellStyle name="40% - uthevingsfarge 1 2 2 3 2 4" xfId="22834" xr:uid="{00000000-0005-0000-0000-00002F590000}"/>
    <cellStyle name="40% - uthevingsfarge 1 2 2 3 2 4 2" xfId="22835" xr:uid="{00000000-0005-0000-0000-000030590000}"/>
    <cellStyle name="40% - uthevingsfarge 1 2 2 3 2 5" xfId="22836" xr:uid="{00000000-0005-0000-0000-000031590000}"/>
    <cellStyle name="40% - uthevingsfarge 1 2 2 3 2_3. Chng in credit spreads" xfId="22837" xr:uid="{00000000-0005-0000-0000-000032590000}"/>
    <cellStyle name="40% - uthevingsfarge 1 2 2 3 3" xfId="22838" xr:uid="{00000000-0005-0000-0000-000033590000}"/>
    <cellStyle name="40% - uthevingsfarge 1 2 2 3 3 2" xfId="22839" xr:uid="{00000000-0005-0000-0000-000034590000}"/>
    <cellStyle name="40% - uthevingsfarge 1 2 2 3 3 2 2" xfId="22840" xr:uid="{00000000-0005-0000-0000-000035590000}"/>
    <cellStyle name="40% - uthevingsfarge 1 2 2 3 3 2 2 2" xfId="22841" xr:uid="{00000000-0005-0000-0000-000036590000}"/>
    <cellStyle name="40% - uthevingsfarge 1 2 2 3 3 2 3" xfId="22842" xr:uid="{00000000-0005-0000-0000-000037590000}"/>
    <cellStyle name="40% - uthevingsfarge 1 2 2 3 3 3" xfId="22843" xr:uid="{00000000-0005-0000-0000-000038590000}"/>
    <cellStyle name="40% - uthevingsfarge 1 2 2 3 3 3 2" xfId="22844" xr:uid="{00000000-0005-0000-0000-000039590000}"/>
    <cellStyle name="40% - uthevingsfarge 1 2 2 3 3 4" xfId="22845" xr:uid="{00000000-0005-0000-0000-00003A590000}"/>
    <cellStyle name="40% - uthevingsfarge 1 2 2 3 3_Innskuddsdekning" xfId="22846" xr:uid="{00000000-0005-0000-0000-00003B590000}"/>
    <cellStyle name="40% - uthevingsfarge 1 2 2 3 4" xfId="22847" xr:uid="{00000000-0005-0000-0000-00003C590000}"/>
    <cellStyle name="40% - uthevingsfarge 1 2 2 3 4 2" xfId="22848" xr:uid="{00000000-0005-0000-0000-00003D590000}"/>
    <cellStyle name="40% - uthevingsfarge 1 2 2 3 4 2 2" xfId="22849" xr:uid="{00000000-0005-0000-0000-00003E590000}"/>
    <cellStyle name="40% - uthevingsfarge 1 2 2 3 4 3" xfId="22850" xr:uid="{00000000-0005-0000-0000-00003F590000}"/>
    <cellStyle name="40% - uthevingsfarge 1 2 2 3 5" xfId="22851" xr:uid="{00000000-0005-0000-0000-000040590000}"/>
    <cellStyle name="40% - uthevingsfarge 1 2 2 3 5 2" xfId="22852" xr:uid="{00000000-0005-0000-0000-000041590000}"/>
    <cellStyle name="40% - uthevingsfarge 1 2 2 3 6" xfId="22853" xr:uid="{00000000-0005-0000-0000-000042590000}"/>
    <cellStyle name="40% - uthevingsfarge 1 2 2 3 7" xfId="22854" xr:uid="{00000000-0005-0000-0000-000043590000}"/>
    <cellStyle name="40% - uthevingsfarge 1 2 2 3 8" xfId="22855" xr:uid="{00000000-0005-0000-0000-000044590000}"/>
    <cellStyle name="40% - uthevingsfarge 1 2 2 3_3. Chng in credit spreads" xfId="22856" xr:uid="{00000000-0005-0000-0000-000045590000}"/>
    <cellStyle name="40% - uthevingsfarge 1 2 2 4" xfId="22857" xr:uid="{00000000-0005-0000-0000-000046590000}"/>
    <cellStyle name="40% - uthevingsfarge 1 2 2 4 2" xfId="22858" xr:uid="{00000000-0005-0000-0000-000047590000}"/>
    <cellStyle name="40% - uthevingsfarge 1 2 2 4 2 2" xfId="22859" xr:uid="{00000000-0005-0000-0000-000048590000}"/>
    <cellStyle name="40% - uthevingsfarge 1 2 2 4 2 2 2" xfId="22860" xr:uid="{00000000-0005-0000-0000-000049590000}"/>
    <cellStyle name="40% - uthevingsfarge 1 2 2 4 2 2 2 2" xfId="22861" xr:uid="{00000000-0005-0000-0000-00004A590000}"/>
    <cellStyle name="40% - uthevingsfarge 1 2 2 4 2 2 2 2 2" xfId="22862" xr:uid="{00000000-0005-0000-0000-00004B590000}"/>
    <cellStyle name="40% - uthevingsfarge 1 2 2 4 2 2 2 3" xfId="22863" xr:uid="{00000000-0005-0000-0000-00004C590000}"/>
    <cellStyle name="40% - uthevingsfarge 1 2 2 4 2 2 3" xfId="22864" xr:uid="{00000000-0005-0000-0000-00004D590000}"/>
    <cellStyle name="40% - uthevingsfarge 1 2 2 4 2 2 3 2" xfId="22865" xr:uid="{00000000-0005-0000-0000-00004E590000}"/>
    <cellStyle name="40% - uthevingsfarge 1 2 2 4 2 2 4" xfId="22866" xr:uid="{00000000-0005-0000-0000-00004F590000}"/>
    <cellStyle name="40% - uthevingsfarge 1 2 2 4 2 2_Innskuddsdekning" xfId="22867" xr:uid="{00000000-0005-0000-0000-000050590000}"/>
    <cellStyle name="40% - uthevingsfarge 1 2 2 4 2 3" xfId="22868" xr:uid="{00000000-0005-0000-0000-000051590000}"/>
    <cellStyle name="40% - uthevingsfarge 1 2 2 4 2 3 2" xfId="22869" xr:uid="{00000000-0005-0000-0000-000052590000}"/>
    <cellStyle name="40% - uthevingsfarge 1 2 2 4 2 3 2 2" xfId="22870" xr:uid="{00000000-0005-0000-0000-000053590000}"/>
    <cellStyle name="40% - uthevingsfarge 1 2 2 4 2 3 3" xfId="22871" xr:uid="{00000000-0005-0000-0000-000054590000}"/>
    <cellStyle name="40% - uthevingsfarge 1 2 2 4 2 4" xfId="22872" xr:uid="{00000000-0005-0000-0000-000055590000}"/>
    <cellStyle name="40% - uthevingsfarge 1 2 2 4 2 4 2" xfId="22873" xr:uid="{00000000-0005-0000-0000-000056590000}"/>
    <cellStyle name="40% - uthevingsfarge 1 2 2 4 2 5" xfId="22874" xr:uid="{00000000-0005-0000-0000-000057590000}"/>
    <cellStyle name="40% - uthevingsfarge 1 2 2 4 2_3. Chng in credit spreads" xfId="22875" xr:uid="{00000000-0005-0000-0000-000058590000}"/>
    <cellStyle name="40% - uthevingsfarge 1 2 2 4 3" xfId="22876" xr:uid="{00000000-0005-0000-0000-000059590000}"/>
    <cellStyle name="40% - uthevingsfarge 1 2 2 4 3 2" xfId="22877" xr:uid="{00000000-0005-0000-0000-00005A590000}"/>
    <cellStyle name="40% - uthevingsfarge 1 2 2 4 3 2 2" xfId="22878" xr:uid="{00000000-0005-0000-0000-00005B590000}"/>
    <cellStyle name="40% - uthevingsfarge 1 2 2 4 3 2 2 2" xfId="22879" xr:uid="{00000000-0005-0000-0000-00005C590000}"/>
    <cellStyle name="40% - uthevingsfarge 1 2 2 4 3 2 3" xfId="22880" xr:uid="{00000000-0005-0000-0000-00005D590000}"/>
    <cellStyle name="40% - uthevingsfarge 1 2 2 4 3 3" xfId="22881" xr:uid="{00000000-0005-0000-0000-00005E590000}"/>
    <cellStyle name="40% - uthevingsfarge 1 2 2 4 3 3 2" xfId="22882" xr:uid="{00000000-0005-0000-0000-00005F590000}"/>
    <cellStyle name="40% - uthevingsfarge 1 2 2 4 3 4" xfId="22883" xr:uid="{00000000-0005-0000-0000-000060590000}"/>
    <cellStyle name="40% - uthevingsfarge 1 2 2 4 3_Innskuddsdekning" xfId="22884" xr:uid="{00000000-0005-0000-0000-000061590000}"/>
    <cellStyle name="40% - uthevingsfarge 1 2 2 4 4" xfId="22885" xr:uid="{00000000-0005-0000-0000-000062590000}"/>
    <cellStyle name="40% - uthevingsfarge 1 2 2 4 4 2" xfId="22886" xr:uid="{00000000-0005-0000-0000-000063590000}"/>
    <cellStyle name="40% - uthevingsfarge 1 2 2 4 4 2 2" xfId="22887" xr:uid="{00000000-0005-0000-0000-000064590000}"/>
    <cellStyle name="40% - uthevingsfarge 1 2 2 4 4 3" xfId="22888" xr:uid="{00000000-0005-0000-0000-000065590000}"/>
    <cellStyle name="40% - uthevingsfarge 1 2 2 4 5" xfId="22889" xr:uid="{00000000-0005-0000-0000-000066590000}"/>
    <cellStyle name="40% - uthevingsfarge 1 2 2 4 5 2" xfId="22890" xr:uid="{00000000-0005-0000-0000-000067590000}"/>
    <cellStyle name="40% - uthevingsfarge 1 2 2 4 6" xfId="22891" xr:uid="{00000000-0005-0000-0000-000068590000}"/>
    <cellStyle name="40% - uthevingsfarge 1 2 2 4_3. Chng in credit spreads" xfId="22892" xr:uid="{00000000-0005-0000-0000-000069590000}"/>
    <cellStyle name="40% - uthevingsfarge 1 2 2 5" xfId="22893" xr:uid="{00000000-0005-0000-0000-00006A590000}"/>
    <cellStyle name="40% - uthevingsfarge 1 2 2 5 2" xfId="22894" xr:uid="{00000000-0005-0000-0000-00006B590000}"/>
    <cellStyle name="40% - uthevingsfarge 1 2 2 5 2 2" xfId="22895" xr:uid="{00000000-0005-0000-0000-00006C590000}"/>
    <cellStyle name="40% - uthevingsfarge 1 2 2 5 2 2 2" xfId="22896" xr:uid="{00000000-0005-0000-0000-00006D590000}"/>
    <cellStyle name="40% - uthevingsfarge 1 2 2 5 2 2 2 2" xfId="22897" xr:uid="{00000000-0005-0000-0000-00006E590000}"/>
    <cellStyle name="40% - uthevingsfarge 1 2 2 5 2 2 2 2 2" xfId="22898" xr:uid="{00000000-0005-0000-0000-00006F590000}"/>
    <cellStyle name="40% - uthevingsfarge 1 2 2 5 2 2 2 3" xfId="22899" xr:uid="{00000000-0005-0000-0000-000070590000}"/>
    <cellStyle name="40% - uthevingsfarge 1 2 2 5 2 2 3" xfId="22900" xr:uid="{00000000-0005-0000-0000-000071590000}"/>
    <cellStyle name="40% - uthevingsfarge 1 2 2 5 2 2 3 2" xfId="22901" xr:uid="{00000000-0005-0000-0000-000072590000}"/>
    <cellStyle name="40% - uthevingsfarge 1 2 2 5 2 2 4" xfId="22902" xr:uid="{00000000-0005-0000-0000-000073590000}"/>
    <cellStyle name="40% - uthevingsfarge 1 2 2 5 2 2_Innskuddsdekning" xfId="22903" xr:uid="{00000000-0005-0000-0000-000074590000}"/>
    <cellStyle name="40% - uthevingsfarge 1 2 2 5 2 3" xfId="22904" xr:uid="{00000000-0005-0000-0000-000075590000}"/>
    <cellStyle name="40% - uthevingsfarge 1 2 2 5 2 3 2" xfId="22905" xr:uid="{00000000-0005-0000-0000-000076590000}"/>
    <cellStyle name="40% - uthevingsfarge 1 2 2 5 2 3 2 2" xfId="22906" xr:uid="{00000000-0005-0000-0000-000077590000}"/>
    <cellStyle name="40% - uthevingsfarge 1 2 2 5 2 3 3" xfId="22907" xr:uid="{00000000-0005-0000-0000-000078590000}"/>
    <cellStyle name="40% - uthevingsfarge 1 2 2 5 2 4" xfId="22908" xr:uid="{00000000-0005-0000-0000-000079590000}"/>
    <cellStyle name="40% - uthevingsfarge 1 2 2 5 2 4 2" xfId="22909" xr:uid="{00000000-0005-0000-0000-00007A590000}"/>
    <cellStyle name="40% - uthevingsfarge 1 2 2 5 2 5" xfId="22910" xr:uid="{00000000-0005-0000-0000-00007B590000}"/>
    <cellStyle name="40% - uthevingsfarge 1 2 2 5 2_3. Chng in credit spreads" xfId="22911" xr:uid="{00000000-0005-0000-0000-00007C590000}"/>
    <cellStyle name="40% - uthevingsfarge 1 2 2 5 3" xfId="22912" xr:uid="{00000000-0005-0000-0000-00007D590000}"/>
    <cellStyle name="40% - uthevingsfarge 1 2 2 5 3 2" xfId="22913" xr:uid="{00000000-0005-0000-0000-00007E590000}"/>
    <cellStyle name="40% - uthevingsfarge 1 2 2 5 3 2 2" xfId="22914" xr:uid="{00000000-0005-0000-0000-00007F590000}"/>
    <cellStyle name="40% - uthevingsfarge 1 2 2 5 3 2 2 2" xfId="22915" xr:uid="{00000000-0005-0000-0000-000080590000}"/>
    <cellStyle name="40% - uthevingsfarge 1 2 2 5 3 2 3" xfId="22916" xr:uid="{00000000-0005-0000-0000-000081590000}"/>
    <cellStyle name="40% - uthevingsfarge 1 2 2 5 3 3" xfId="22917" xr:uid="{00000000-0005-0000-0000-000082590000}"/>
    <cellStyle name="40% - uthevingsfarge 1 2 2 5 3 3 2" xfId="22918" xr:uid="{00000000-0005-0000-0000-000083590000}"/>
    <cellStyle name="40% - uthevingsfarge 1 2 2 5 3 4" xfId="22919" xr:uid="{00000000-0005-0000-0000-000084590000}"/>
    <cellStyle name="40% - uthevingsfarge 1 2 2 5 3_Innskuddsdekning" xfId="22920" xr:uid="{00000000-0005-0000-0000-000085590000}"/>
    <cellStyle name="40% - uthevingsfarge 1 2 2 5 4" xfId="22921" xr:uid="{00000000-0005-0000-0000-000086590000}"/>
    <cellStyle name="40% - uthevingsfarge 1 2 2 5 4 2" xfId="22922" xr:uid="{00000000-0005-0000-0000-000087590000}"/>
    <cellStyle name="40% - uthevingsfarge 1 2 2 5 4 2 2" xfId="22923" xr:uid="{00000000-0005-0000-0000-000088590000}"/>
    <cellStyle name="40% - uthevingsfarge 1 2 2 5 4 3" xfId="22924" xr:uid="{00000000-0005-0000-0000-000089590000}"/>
    <cellStyle name="40% - uthevingsfarge 1 2 2 5 5" xfId="22925" xr:uid="{00000000-0005-0000-0000-00008A590000}"/>
    <cellStyle name="40% - uthevingsfarge 1 2 2 5 5 2" xfId="22926" xr:uid="{00000000-0005-0000-0000-00008B590000}"/>
    <cellStyle name="40% - uthevingsfarge 1 2 2 5 6" xfId="22927" xr:uid="{00000000-0005-0000-0000-00008C590000}"/>
    <cellStyle name="40% - uthevingsfarge 1 2 2 5_3. Chng in credit spreads" xfId="22928" xr:uid="{00000000-0005-0000-0000-00008D590000}"/>
    <cellStyle name="40% - uthevingsfarge 1 2 2 6" xfId="22929" xr:uid="{00000000-0005-0000-0000-00008E590000}"/>
    <cellStyle name="40% - uthevingsfarge 1 2 2 6 2" xfId="22930" xr:uid="{00000000-0005-0000-0000-00008F590000}"/>
    <cellStyle name="40% - uthevingsfarge 1 2 2 6 2 2" xfId="22931" xr:uid="{00000000-0005-0000-0000-000090590000}"/>
    <cellStyle name="40% - uthevingsfarge 1 2 2 6 2 2 2" xfId="22932" xr:uid="{00000000-0005-0000-0000-000091590000}"/>
    <cellStyle name="40% - uthevingsfarge 1 2 2 6 2 2 2 2" xfId="22933" xr:uid="{00000000-0005-0000-0000-000092590000}"/>
    <cellStyle name="40% - uthevingsfarge 1 2 2 6 2 2 3" xfId="22934" xr:uid="{00000000-0005-0000-0000-000093590000}"/>
    <cellStyle name="40% - uthevingsfarge 1 2 2 6 2 3" xfId="22935" xr:uid="{00000000-0005-0000-0000-000094590000}"/>
    <cellStyle name="40% - uthevingsfarge 1 2 2 6 2 3 2" xfId="22936" xr:uid="{00000000-0005-0000-0000-000095590000}"/>
    <cellStyle name="40% - uthevingsfarge 1 2 2 6 2 4" xfId="22937" xr:uid="{00000000-0005-0000-0000-000096590000}"/>
    <cellStyle name="40% - uthevingsfarge 1 2 2 6 2_Innskuddsdekning" xfId="22938" xr:uid="{00000000-0005-0000-0000-000097590000}"/>
    <cellStyle name="40% - uthevingsfarge 1 2 2 6 3" xfId="22939" xr:uid="{00000000-0005-0000-0000-000098590000}"/>
    <cellStyle name="40% - uthevingsfarge 1 2 2 6 3 2" xfId="22940" xr:uid="{00000000-0005-0000-0000-000099590000}"/>
    <cellStyle name="40% - uthevingsfarge 1 2 2 6 3 2 2" xfId="22941" xr:uid="{00000000-0005-0000-0000-00009A590000}"/>
    <cellStyle name="40% - uthevingsfarge 1 2 2 6 3 3" xfId="22942" xr:uid="{00000000-0005-0000-0000-00009B590000}"/>
    <cellStyle name="40% - uthevingsfarge 1 2 2 6 4" xfId="22943" xr:uid="{00000000-0005-0000-0000-00009C590000}"/>
    <cellStyle name="40% - uthevingsfarge 1 2 2 6 4 2" xfId="22944" xr:uid="{00000000-0005-0000-0000-00009D590000}"/>
    <cellStyle name="40% - uthevingsfarge 1 2 2 6 5" xfId="22945" xr:uid="{00000000-0005-0000-0000-00009E590000}"/>
    <cellStyle name="40% - uthevingsfarge 1 2 2 6_3. Chng in credit spreads" xfId="22946" xr:uid="{00000000-0005-0000-0000-00009F590000}"/>
    <cellStyle name="40% - uthevingsfarge 1 2 2 7" xfId="22947" xr:uid="{00000000-0005-0000-0000-0000A0590000}"/>
    <cellStyle name="40% - uthevingsfarge 1 2 2 7 2" xfId="22948" xr:uid="{00000000-0005-0000-0000-0000A1590000}"/>
    <cellStyle name="40% - uthevingsfarge 1 2 2 7 2 2" xfId="22949" xr:uid="{00000000-0005-0000-0000-0000A2590000}"/>
    <cellStyle name="40% - uthevingsfarge 1 2 2 7 2 2 2" xfId="22950" xr:uid="{00000000-0005-0000-0000-0000A3590000}"/>
    <cellStyle name="40% - uthevingsfarge 1 2 2 7 2 3" xfId="22951" xr:uid="{00000000-0005-0000-0000-0000A4590000}"/>
    <cellStyle name="40% - uthevingsfarge 1 2 2 7 3" xfId="22952" xr:uid="{00000000-0005-0000-0000-0000A5590000}"/>
    <cellStyle name="40% - uthevingsfarge 1 2 2 7 3 2" xfId="22953" xr:uid="{00000000-0005-0000-0000-0000A6590000}"/>
    <cellStyle name="40% - uthevingsfarge 1 2 2 7 4" xfId="22954" xr:uid="{00000000-0005-0000-0000-0000A7590000}"/>
    <cellStyle name="40% - uthevingsfarge 1 2 2 7_Innskuddsdekning" xfId="22955" xr:uid="{00000000-0005-0000-0000-0000A8590000}"/>
    <cellStyle name="40% - uthevingsfarge 1 2 2 8" xfId="22956" xr:uid="{00000000-0005-0000-0000-0000A9590000}"/>
    <cellStyle name="40% - uthevingsfarge 1 2 2 8 2" xfId="22957" xr:uid="{00000000-0005-0000-0000-0000AA590000}"/>
    <cellStyle name="40% - uthevingsfarge 1 2 2 8 2 2" xfId="22958" xr:uid="{00000000-0005-0000-0000-0000AB590000}"/>
    <cellStyle name="40% - uthevingsfarge 1 2 2 8 3" xfId="22959" xr:uid="{00000000-0005-0000-0000-0000AC590000}"/>
    <cellStyle name="40% - uthevingsfarge 1 2 2 9" xfId="22960" xr:uid="{00000000-0005-0000-0000-0000AD590000}"/>
    <cellStyle name="40% - uthevingsfarge 1 2 2 9 2" xfId="22961" xr:uid="{00000000-0005-0000-0000-0000AE590000}"/>
    <cellStyle name="40% - uthevingsfarge 1 2 2_3. Chng in credit spreads" xfId="22962" xr:uid="{00000000-0005-0000-0000-0000AF590000}"/>
    <cellStyle name="40% - uthevingsfarge 1 2 3" xfId="22963" xr:uid="{00000000-0005-0000-0000-0000B0590000}"/>
    <cellStyle name="40% - uthevingsfarge 1 2 3 10" xfId="22964" xr:uid="{00000000-0005-0000-0000-0000B1590000}"/>
    <cellStyle name="40% - uthevingsfarge 1 2 3 11" xfId="22965" xr:uid="{00000000-0005-0000-0000-0000B2590000}"/>
    <cellStyle name="40% - uthevingsfarge 1 2 3 12" xfId="22966" xr:uid="{00000000-0005-0000-0000-0000B3590000}"/>
    <cellStyle name="40% - uthevingsfarge 1 2 3 2" xfId="22967" xr:uid="{00000000-0005-0000-0000-0000B4590000}"/>
    <cellStyle name="40% - uthevingsfarge 1 2 3 2 10" xfId="22968" xr:uid="{00000000-0005-0000-0000-0000B5590000}"/>
    <cellStyle name="40% - uthevingsfarge 1 2 3 2 2" xfId="22969" xr:uid="{00000000-0005-0000-0000-0000B6590000}"/>
    <cellStyle name="40% - uthevingsfarge 1 2 3 2 2 2" xfId="22970" xr:uid="{00000000-0005-0000-0000-0000B7590000}"/>
    <cellStyle name="40% - uthevingsfarge 1 2 3 2 2 2 2" xfId="22971" xr:uid="{00000000-0005-0000-0000-0000B8590000}"/>
    <cellStyle name="40% - uthevingsfarge 1 2 3 2 2 2 2 2" xfId="22972" xr:uid="{00000000-0005-0000-0000-0000B9590000}"/>
    <cellStyle name="40% - uthevingsfarge 1 2 3 2 2 2 2 2 2" xfId="22973" xr:uid="{00000000-0005-0000-0000-0000BA590000}"/>
    <cellStyle name="40% - uthevingsfarge 1 2 3 2 2 2 2 2 2 2" xfId="22974" xr:uid="{00000000-0005-0000-0000-0000BB590000}"/>
    <cellStyle name="40% - uthevingsfarge 1 2 3 2 2 2 2 2 3" xfId="22975" xr:uid="{00000000-0005-0000-0000-0000BC590000}"/>
    <cellStyle name="40% - uthevingsfarge 1 2 3 2 2 2 2 3" xfId="22976" xr:uid="{00000000-0005-0000-0000-0000BD590000}"/>
    <cellStyle name="40% - uthevingsfarge 1 2 3 2 2 2 2 3 2" xfId="22977" xr:uid="{00000000-0005-0000-0000-0000BE590000}"/>
    <cellStyle name="40% - uthevingsfarge 1 2 3 2 2 2 2 4" xfId="22978" xr:uid="{00000000-0005-0000-0000-0000BF590000}"/>
    <cellStyle name="40% - uthevingsfarge 1 2 3 2 2 2 3" xfId="22979" xr:uid="{00000000-0005-0000-0000-0000C0590000}"/>
    <cellStyle name="40% - uthevingsfarge 1 2 3 2 2 2 3 2" xfId="22980" xr:uid="{00000000-0005-0000-0000-0000C1590000}"/>
    <cellStyle name="40% - uthevingsfarge 1 2 3 2 2 2 3 2 2" xfId="22981" xr:uid="{00000000-0005-0000-0000-0000C2590000}"/>
    <cellStyle name="40% - uthevingsfarge 1 2 3 2 2 2 3 3" xfId="22982" xr:uid="{00000000-0005-0000-0000-0000C3590000}"/>
    <cellStyle name="40% - uthevingsfarge 1 2 3 2 2 2 4" xfId="22983" xr:uid="{00000000-0005-0000-0000-0000C4590000}"/>
    <cellStyle name="40% - uthevingsfarge 1 2 3 2 2 2 4 2" xfId="22984" xr:uid="{00000000-0005-0000-0000-0000C5590000}"/>
    <cellStyle name="40% - uthevingsfarge 1 2 3 2 2 2 5" xfId="22985" xr:uid="{00000000-0005-0000-0000-0000C6590000}"/>
    <cellStyle name="40% - uthevingsfarge 1 2 3 2 2 2_Innskuddsdekning" xfId="22986" xr:uid="{00000000-0005-0000-0000-0000C7590000}"/>
    <cellStyle name="40% - uthevingsfarge 1 2 3 2 2 3" xfId="22987" xr:uid="{00000000-0005-0000-0000-0000C8590000}"/>
    <cellStyle name="40% - uthevingsfarge 1 2 3 2 2 3 2" xfId="22988" xr:uid="{00000000-0005-0000-0000-0000C9590000}"/>
    <cellStyle name="40% - uthevingsfarge 1 2 3 2 2 3 2 2" xfId="22989" xr:uid="{00000000-0005-0000-0000-0000CA590000}"/>
    <cellStyle name="40% - uthevingsfarge 1 2 3 2 2 3 2 2 2" xfId="22990" xr:uid="{00000000-0005-0000-0000-0000CB590000}"/>
    <cellStyle name="40% - uthevingsfarge 1 2 3 2 2 3 2 3" xfId="22991" xr:uid="{00000000-0005-0000-0000-0000CC590000}"/>
    <cellStyle name="40% - uthevingsfarge 1 2 3 2 2 3 3" xfId="22992" xr:uid="{00000000-0005-0000-0000-0000CD590000}"/>
    <cellStyle name="40% - uthevingsfarge 1 2 3 2 2 3 3 2" xfId="22993" xr:uid="{00000000-0005-0000-0000-0000CE590000}"/>
    <cellStyle name="40% - uthevingsfarge 1 2 3 2 2 3 4" xfId="22994" xr:uid="{00000000-0005-0000-0000-0000CF590000}"/>
    <cellStyle name="40% - uthevingsfarge 1 2 3 2 2 4" xfId="22995" xr:uid="{00000000-0005-0000-0000-0000D0590000}"/>
    <cellStyle name="40% - uthevingsfarge 1 2 3 2 2 4 2" xfId="22996" xr:uid="{00000000-0005-0000-0000-0000D1590000}"/>
    <cellStyle name="40% - uthevingsfarge 1 2 3 2 2 4 2 2" xfId="22997" xr:uid="{00000000-0005-0000-0000-0000D2590000}"/>
    <cellStyle name="40% - uthevingsfarge 1 2 3 2 2 4 3" xfId="22998" xr:uid="{00000000-0005-0000-0000-0000D3590000}"/>
    <cellStyle name="40% - uthevingsfarge 1 2 3 2 2 5" xfId="22999" xr:uid="{00000000-0005-0000-0000-0000D4590000}"/>
    <cellStyle name="40% - uthevingsfarge 1 2 3 2 2 5 2" xfId="23000" xr:uid="{00000000-0005-0000-0000-0000D5590000}"/>
    <cellStyle name="40% - uthevingsfarge 1 2 3 2 2 6" xfId="23001" xr:uid="{00000000-0005-0000-0000-0000D6590000}"/>
    <cellStyle name="40% - uthevingsfarge 1 2 3 2 2_3. Chng in credit spreads" xfId="23002" xr:uid="{00000000-0005-0000-0000-0000D7590000}"/>
    <cellStyle name="40% - uthevingsfarge 1 2 3 2 3" xfId="23003" xr:uid="{00000000-0005-0000-0000-0000D8590000}"/>
    <cellStyle name="40% - uthevingsfarge 1 2 3 2 3 2" xfId="23004" xr:uid="{00000000-0005-0000-0000-0000D9590000}"/>
    <cellStyle name="40% - uthevingsfarge 1 2 3 2 3 2 2" xfId="23005" xr:uid="{00000000-0005-0000-0000-0000DA590000}"/>
    <cellStyle name="40% - uthevingsfarge 1 2 3 2 3 2 2 2" xfId="23006" xr:uid="{00000000-0005-0000-0000-0000DB590000}"/>
    <cellStyle name="40% - uthevingsfarge 1 2 3 2 3 2 2 2 2" xfId="23007" xr:uid="{00000000-0005-0000-0000-0000DC590000}"/>
    <cellStyle name="40% - uthevingsfarge 1 2 3 2 3 2 2 2 2 2" xfId="23008" xr:uid="{00000000-0005-0000-0000-0000DD590000}"/>
    <cellStyle name="40% - uthevingsfarge 1 2 3 2 3 2 2 2 3" xfId="23009" xr:uid="{00000000-0005-0000-0000-0000DE590000}"/>
    <cellStyle name="40% - uthevingsfarge 1 2 3 2 3 2 2 3" xfId="23010" xr:uid="{00000000-0005-0000-0000-0000DF590000}"/>
    <cellStyle name="40% - uthevingsfarge 1 2 3 2 3 2 2 3 2" xfId="23011" xr:uid="{00000000-0005-0000-0000-0000E0590000}"/>
    <cellStyle name="40% - uthevingsfarge 1 2 3 2 3 2 2 4" xfId="23012" xr:uid="{00000000-0005-0000-0000-0000E1590000}"/>
    <cellStyle name="40% - uthevingsfarge 1 2 3 2 3 2 3" xfId="23013" xr:uid="{00000000-0005-0000-0000-0000E2590000}"/>
    <cellStyle name="40% - uthevingsfarge 1 2 3 2 3 2 3 2" xfId="23014" xr:uid="{00000000-0005-0000-0000-0000E3590000}"/>
    <cellStyle name="40% - uthevingsfarge 1 2 3 2 3 2 3 2 2" xfId="23015" xr:uid="{00000000-0005-0000-0000-0000E4590000}"/>
    <cellStyle name="40% - uthevingsfarge 1 2 3 2 3 2 3 3" xfId="23016" xr:uid="{00000000-0005-0000-0000-0000E5590000}"/>
    <cellStyle name="40% - uthevingsfarge 1 2 3 2 3 2 4" xfId="23017" xr:uid="{00000000-0005-0000-0000-0000E6590000}"/>
    <cellStyle name="40% - uthevingsfarge 1 2 3 2 3 2 4 2" xfId="23018" xr:uid="{00000000-0005-0000-0000-0000E7590000}"/>
    <cellStyle name="40% - uthevingsfarge 1 2 3 2 3 2 5" xfId="23019" xr:uid="{00000000-0005-0000-0000-0000E8590000}"/>
    <cellStyle name="40% - uthevingsfarge 1 2 3 2 3 2_Innskuddsdekning" xfId="23020" xr:uid="{00000000-0005-0000-0000-0000E9590000}"/>
    <cellStyle name="40% - uthevingsfarge 1 2 3 2 3 3" xfId="23021" xr:uid="{00000000-0005-0000-0000-0000EA590000}"/>
    <cellStyle name="40% - uthevingsfarge 1 2 3 2 3 3 2" xfId="23022" xr:uid="{00000000-0005-0000-0000-0000EB590000}"/>
    <cellStyle name="40% - uthevingsfarge 1 2 3 2 3 3 2 2" xfId="23023" xr:uid="{00000000-0005-0000-0000-0000EC590000}"/>
    <cellStyle name="40% - uthevingsfarge 1 2 3 2 3 3 2 2 2" xfId="23024" xr:uid="{00000000-0005-0000-0000-0000ED590000}"/>
    <cellStyle name="40% - uthevingsfarge 1 2 3 2 3 3 2 3" xfId="23025" xr:uid="{00000000-0005-0000-0000-0000EE590000}"/>
    <cellStyle name="40% - uthevingsfarge 1 2 3 2 3 3 3" xfId="23026" xr:uid="{00000000-0005-0000-0000-0000EF590000}"/>
    <cellStyle name="40% - uthevingsfarge 1 2 3 2 3 3 3 2" xfId="23027" xr:uid="{00000000-0005-0000-0000-0000F0590000}"/>
    <cellStyle name="40% - uthevingsfarge 1 2 3 2 3 3 4" xfId="23028" xr:uid="{00000000-0005-0000-0000-0000F1590000}"/>
    <cellStyle name="40% - uthevingsfarge 1 2 3 2 3 4" xfId="23029" xr:uid="{00000000-0005-0000-0000-0000F2590000}"/>
    <cellStyle name="40% - uthevingsfarge 1 2 3 2 3 4 2" xfId="23030" xr:uid="{00000000-0005-0000-0000-0000F3590000}"/>
    <cellStyle name="40% - uthevingsfarge 1 2 3 2 3 4 2 2" xfId="23031" xr:uid="{00000000-0005-0000-0000-0000F4590000}"/>
    <cellStyle name="40% - uthevingsfarge 1 2 3 2 3 4 3" xfId="23032" xr:uid="{00000000-0005-0000-0000-0000F5590000}"/>
    <cellStyle name="40% - uthevingsfarge 1 2 3 2 3 5" xfId="23033" xr:uid="{00000000-0005-0000-0000-0000F6590000}"/>
    <cellStyle name="40% - uthevingsfarge 1 2 3 2 3 5 2" xfId="23034" xr:uid="{00000000-0005-0000-0000-0000F7590000}"/>
    <cellStyle name="40% - uthevingsfarge 1 2 3 2 3 6" xfId="23035" xr:uid="{00000000-0005-0000-0000-0000F8590000}"/>
    <cellStyle name="40% - uthevingsfarge 1 2 3 2 3_3. Chng in credit spreads" xfId="23036" xr:uid="{00000000-0005-0000-0000-0000F9590000}"/>
    <cellStyle name="40% - uthevingsfarge 1 2 3 2 4" xfId="23037" xr:uid="{00000000-0005-0000-0000-0000FA590000}"/>
    <cellStyle name="40% - uthevingsfarge 1 2 3 2 4 2" xfId="23038" xr:uid="{00000000-0005-0000-0000-0000FB590000}"/>
    <cellStyle name="40% - uthevingsfarge 1 2 3 2 4 2 2" xfId="23039" xr:uid="{00000000-0005-0000-0000-0000FC590000}"/>
    <cellStyle name="40% - uthevingsfarge 1 2 3 2 4 2 2 2" xfId="23040" xr:uid="{00000000-0005-0000-0000-0000FD590000}"/>
    <cellStyle name="40% - uthevingsfarge 1 2 3 2 4 2 2 2 2" xfId="23041" xr:uid="{00000000-0005-0000-0000-0000FE590000}"/>
    <cellStyle name="40% - uthevingsfarge 1 2 3 2 4 2 2 3" xfId="23042" xr:uid="{00000000-0005-0000-0000-0000FF590000}"/>
    <cellStyle name="40% - uthevingsfarge 1 2 3 2 4 2 3" xfId="23043" xr:uid="{00000000-0005-0000-0000-0000005A0000}"/>
    <cellStyle name="40% - uthevingsfarge 1 2 3 2 4 2 3 2" xfId="23044" xr:uid="{00000000-0005-0000-0000-0000015A0000}"/>
    <cellStyle name="40% - uthevingsfarge 1 2 3 2 4 2 4" xfId="23045" xr:uid="{00000000-0005-0000-0000-0000025A0000}"/>
    <cellStyle name="40% - uthevingsfarge 1 2 3 2 4 2_Innskuddsdekning" xfId="23046" xr:uid="{00000000-0005-0000-0000-0000035A0000}"/>
    <cellStyle name="40% - uthevingsfarge 1 2 3 2 4 3" xfId="23047" xr:uid="{00000000-0005-0000-0000-0000045A0000}"/>
    <cellStyle name="40% - uthevingsfarge 1 2 3 2 4 3 2" xfId="23048" xr:uid="{00000000-0005-0000-0000-0000055A0000}"/>
    <cellStyle name="40% - uthevingsfarge 1 2 3 2 4 3 2 2" xfId="23049" xr:uid="{00000000-0005-0000-0000-0000065A0000}"/>
    <cellStyle name="40% - uthevingsfarge 1 2 3 2 4 3 3" xfId="23050" xr:uid="{00000000-0005-0000-0000-0000075A0000}"/>
    <cellStyle name="40% - uthevingsfarge 1 2 3 2 4 4" xfId="23051" xr:uid="{00000000-0005-0000-0000-0000085A0000}"/>
    <cellStyle name="40% - uthevingsfarge 1 2 3 2 4 4 2" xfId="23052" xr:uid="{00000000-0005-0000-0000-0000095A0000}"/>
    <cellStyle name="40% - uthevingsfarge 1 2 3 2 4 5" xfId="23053" xr:uid="{00000000-0005-0000-0000-00000A5A0000}"/>
    <cellStyle name="40% - uthevingsfarge 1 2 3 2 4_3. Chng in credit spreads" xfId="23054" xr:uid="{00000000-0005-0000-0000-00000B5A0000}"/>
    <cellStyle name="40% - uthevingsfarge 1 2 3 2 5" xfId="23055" xr:uid="{00000000-0005-0000-0000-00000C5A0000}"/>
    <cellStyle name="40% - uthevingsfarge 1 2 3 2 5 2" xfId="23056" xr:uid="{00000000-0005-0000-0000-00000D5A0000}"/>
    <cellStyle name="40% - uthevingsfarge 1 2 3 2 5 2 2" xfId="23057" xr:uid="{00000000-0005-0000-0000-00000E5A0000}"/>
    <cellStyle name="40% - uthevingsfarge 1 2 3 2 5 2 2 2" xfId="23058" xr:uid="{00000000-0005-0000-0000-00000F5A0000}"/>
    <cellStyle name="40% - uthevingsfarge 1 2 3 2 5 2 3" xfId="23059" xr:uid="{00000000-0005-0000-0000-0000105A0000}"/>
    <cellStyle name="40% - uthevingsfarge 1 2 3 2 5 3" xfId="23060" xr:uid="{00000000-0005-0000-0000-0000115A0000}"/>
    <cellStyle name="40% - uthevingsfarge 1 2 3 2 5 3 2" xfId="23061" xr:uid="{00000000-0005-0000-0000-0000125A0000}"/>
    <cellStyle name="40% - uthevingsfarge 1 2 3 2 5 4" xfId="23062" xr:uid="{00000000-0005-0000-0000-0000135A0000}"/>
    <cellStyle name="40% - uthevingsfarge 1 2 3 2 5_Innskuddsdekning" xfId="23063" xr:uid="{00000000-0005-0000-0000-0000145A0000}"/>
    <cellStyle name="40% - uthevingsfarge 1 2 3 2 6" xfId="23064" xr:uid="{00000000-0005-0000-0000-0000155A0000}"/>
    <cellStyle name="40% - uthevingsfarge 1 2 3 2 6 2" xfId="23065" xr:uid="{00000000-0005-0000-0000-0000165A0000}"/>
    <cellStyle name="40% - uthevingsfarge 1 2 3 2 6 2 2" xfId="23066" xr:uid="{00000000-0005-0000-0000-0000175A0000}"/>
    <cellStyle name="40% - uthevingsfarge 1 2 3 2 6 3" xfId="23067" xr:uid="{00000000-0005-0000-0000-0000185A0000}"/>
    <cellStyle name="40% - uthevingsfarge 1 2 3 2 7" xfId="23068" xr:uid="{00000000-0005-0000-0000-0000195A0000}"/>
    <cellStyle name="40% - uthevingsfarge 1 2 3 2 7 2" xfId="23069" xr:uid="{00000000-0005-0000-0000-00001A5A0000}"/>
    <cellStyle name="40% - uthevingsfarge 1 2 3 2 8" xfId="23070" xr:uid="{00000000-0005-0000-0000-00001B5A0000}"/>
    <cellStyle name="40% - uthevingsfarge 1 2 3 2 9" xfId="23071" xr:uid="{00000000-0005-0000-0000-00001C5A0000}"/>
    <cellStyle name="40% - uthevingsfarge 1 2 3 2_3. Chng in credit spreads" xfId="23072" xr:uid="{00000000-0005-0000-0000-00001D5A0000}"/>
    <cellStyle name="40% - uthevingsfarge 1 2 3 3" xfId="23073" xr:uid="{00000000-0005-0000-0000-00001E5A0000}"/>
    <cellStyle name="40% - uthevingsfarge 1 2 3 3 2" xfId="23074" xr:uid="{00000000-0005-0000-0000-00001F5A0000}"/>
    <cellStyle name="40% - uthevingsfarge 1 2 3 3 2 2" xfId="23075" xr:uid="{00000000-0005-0000-0000-0000205A0000}"/>
    <cellStyle name="40% - uthevingsfarge 1 2 3 3 2 2 2" xfId="23076" xr:uid="{00000000-0005-0000-0000-0000215A0000}"/>
    <cellStyle name="40% - uthevingsfarge 1 2 3 3 2 2 2 2" xfId="23077" xr:uid="{00000000-0005-0000-0000-0000225A0000}"/>
    <cellStyle name="40% - uthevingsfarge 1 2 3 3 2 2 2 2 2" xfId="23078" xr:uid="{00000000-0005-0000-0000-0000235A0000}"/>
    <cellStyle name="40% - uthevingsfarge 1 2 3 3 2 2 2 3" xfId="23079" xr:uid="{00000000-0005-0000-0000-0000245A0000}"/>
    <cellStyle name="40% - uthevingsfarge 1 2 3 3 2 2 3" xfId="23080" xr:uid="{00000000-0005-0000-0000-0000255A0000}"/>
    <cellStyle name="40% - uthevingsfarge 1 2 3 3 2 2 3 2" xfId="23081" xr:uid="{00000000-0005-0000-0000-0000265A0000}"/>
    <cellStyle name="40% - uthevingsfarge 1 2 3 3 2 2 4" xfId="23082" xr:uid="{00000000-0005-0000-0000-0000275A0000}"/>
    <cellStyle name="40% - uthevingsfarge 1 2 3 3 2 2_Innskuddsdekning" xfId="23083" xr:uid="{00000000-0005-0000-0000-0000285A0000}"/>
    <cellStyle name="40% - uthevingsfarge 1 2 3 3 2 3" xfId="23084" xr:uid="{00000000-0005-0000-0000-0000295A0000}"/>
    <cellStyle name="40% - uthevingsfarge 1 2 3 3 2 3 2" xfId="23085" xr:uid="{00000000-0005-0000-0000-00002A5A0000}"/>
    <cellStyle name="40% - uthevingsfarge 1 2 3 3 2 3 2 2" xfId="23086" xr:uid="{00000000-0005-0000-0000-00002B5A0000}"/>
    <cellStyle name="40% - uthevingsfarge 1 2 3 3 2 3 3" xfId="23087" xr:uid="{00000000-0005-0000-0000-00002C5A0000}"/>
    <cellStyle name="40% - uthevingsfarge 1 2 3 3 2 4" xfId="23088" xr:uid="{00000000-0005-0000-0000-00002D5A0000}"/>
    <cellStyle name="40% - uthevingsfarge 1 2 3 3 2 4 2" xfId="23089" xr:uid="{00000000-0005-0000-0000-00002E5A0000}"/>
    <cellStyle name="40% - uthevingsfarge 1 2 3 3 2 5" xfId="23090" xr:uid="{00000000-0005-0000-0000-00002F5A0000}"/>
    <cellStyle name="40% - uthevingsfarge 1 2 3 3 2_3. Chng in credit spreads" xfId="23091" xr:uid="{00000000-0005-0000-0000-0000305A0000}"/>
    <cellStyle name="40% - uthevingsfarge 1 2 3 3 3" xfId="23092" xr:uid="{00000000-0005-0000-0000-0000315A0000}"/>
    <cellStyle name="40% - uthevingsfarge 1 2 3 3 3 2" xfId="23093" xr:uid="{00000000-0005-0000-0000-0000325A0000}"/>
    <cellStyle name="40% - uthevingsfarge 1 2 3 3 3 2 2" xfId="23094" xr:uid="{00000000-0005-0000-0000-0000335A0000}"/>
    <cellStyle name="40% - uthevingsfarge 1 2 3 3 3 2 2 2" xfId="23095" xr:uid="{00000000-0005-0000-0000-0000345A0000}"/>
    <cellStyle name="40% - uthevingsfarge 1 2 3 3 3 2 3" xfId="23096" xr:uid="{00000000-0005-0000-0000-0000355A0000}"/>
    <cellStyle name="40% - uthevingsfarge 1 2 3 3 3 3" xfId="23097" xr:uid="{00000000-0005-0000-0000-0000365A0000}"/>
    <cellStyle name="40% - uthevingsfarge 1 2 3 3 3 3 2" xfId="23098" xr:uid="{00000000-0005-0000-0000-0000375A0000}"/>
    <cellStyle name="40% - uthevingsfarge 1 2 3 3 3 4" xfId="23099" xr:uid="{00000000-0005-0000-0000-0000385A0000}"/>
    <cellStyle name="40% - uthevingsfarge 1 2 3 3 3_Innskuddsdekning" xfId="23100" xr:uid="{00000000-0005-0000-0000-0000395A0000}"/>
    <cellStyle name="40% - uthevingsfarge 1 2 3 3 4" xfId="23101" xr:uid="{00000000-0005-0000-0000-00003A5A0000}"/>
    <cellStyle name="40% - uthevingsfarge 1 2 3 3 4 2" xfId="23102" xr:uid="{00000000-0005-0000-0000-00003B5A0000}"/>
    <cellStyle name="40% - uthevingsfarge 1 2 3 3 4 2 2" xfId="23103" xr:uid="{00000000-0005-0000-0000-00003C5A0000}"/>
    <cellStyle name="40% - uthevingsfarge 1 2 3 3 4 3" xfId="23104" xr:uid="{00000000-0005-0000-0000-00003D5A0000}"/>
    <cellStyle name="40% - uthevingsfarge 1 2 3 3 5" xfId="23105" xr:uid="{00000000-0005-0000-0000-00003E5A0000}"/>
    <cellStyle name="40% - uthevingsfarge 1 2 3 3 5 2" xfId="23106" xr:uid="{00000000-0005-0000-0000-00003F5A0000}"/>
    <cellStyle name="40% - uthevingsfarge 1 2 3 3 6" xfId="23107" xr:uid="{00000000-0005-0000-0000-0000405A0000}"/>
    <cellStyle name="40% - uthevingsfarge 1 2 3 3_3. Chng in credit spreads" xfId="23108" xr:uid="{00000000-0005-0000-0000-0000415A0000}"/>
    <cellStyle name="40% - uthevingsfarge 1 2 3 4" xfId="23109" xr:uid="{00000000-0005-0000-0000-0000425A0000}"/>
    <cellStyle name="40% - uthevingsfarge 1 2 3 4 2" xfId="23110" xr:uid="{00000000-0005-0000-0000-0000435A0000}"/>
    <cellStyle name="40% - uthevingsfarge 1 2 3 4 2 2" xfId="23111" xr:uid="{00000000-0005-0000-0000-0000445A0000}"/>
    <cellStyle name="40% - uthevingsfarge 1 2 3 4 2 2 2" xfId="23112" xr:uid="{00000000-0005-0000-0000-0000455A0000}"/>
    <cellStyle name="40% - uthevingsfarge 1 2 3 4 2 2 2 2" xfId="23113" xr:uid="{00000000-0005-0000-0000-0000465A0000}"/>
    <cellStyle name="40% - uthevingsfarge 1 2 3 4 2 2 2 2 2" xfId="23114" xr:uid="{00000000-0005-0000-0000-0000475A0000}"/>
    <cellStyle name="40% - uthevingsfarge 1 2 3 4 2 2 2 3" xfId="23115" xr:uid="{00000000-0005-0000-0000-0000485A0000}"/>
    <cellStyle name="40% - uthevingsfarge 1 2 3 4 2 2 3" xfId="23116" xr:uid="{00000000-0005-0000-0000-0000495A0000}"/>
    <cellStyle name="40% - uthevingsfarge 1 2 3 4 2 2 3 2" xfId="23117" xr:uid="{00000000-0005-0000-0000-00004A5A0000}"/>
    <cellStyle name="40% - uthevingsfarge 1 2 3 4 2 2 4" xfId="23118" xr:uid="{00000000-0005-0000-0000-00004B5A0000}"/>
    <cellStyle name="40% - uthevingsfarge 1 2 3 4 2 3" xfId="23119" xr:uid="{00000000-0005-0000-0000-00004C5A0000}"/>
    <cellStyle name="40% - uthevingsfarge 1 2 3 4 2 3 2" xfId="23120" xr:uid="{00000000-0005-0000-0000-00004D5A0000}"/>
    <cellStyle name="40% - uthevingsfarge 1 2 3 4 2 3 2 2" xfId="23121" xr:uid="{00000000-0005-0000-0000-00004E5A0000}"/>
    <cellStyle name="40% - uthevingsfarge 1 2 3 4 2 3 3" xfId="23122" xr:uid="{00000000-0005-0000-0000-00004F5A0000}"/>
    <cellStyle name="40% - uthevingsfarge 1 2 3 4 2 4" xfId="23123" xr:uid="{00000000-0005-0000-0000-0000505A0000}"/>
    <cellStyle name="40% - uthevingsfarge 1 2 3 4 2 4 2" xfId="23124" xr:uid="{00000000-0005-0000-0000-0000515A0000}"/>
    <cellStyle name="40% - uthevingsfarge 1 2 3 4 2 5" xfId="23125" xr:uid="{00000000-0005-0000-0000-0000525A0000}"/>
    <cellStyle name="40% - uthevingsfarge 1 2 3 4 2_Innskuddsdekning" xfId="23126" xr:uid="{00000000-0005-0000-0000-0000535A0000}"/>
    <cellStyle name="40% - uthevingsfarge 1 2 3 4 3" xfId="23127" xr:uid="{00000000-0005-0000-0000-0000545A0000}"/>
    <cellStyle name="40% - uthevingsfarge 1 2 3 4 3 2" xfId="23128" xr:uid="{00000000-0005-0000-0000-0000555A0000}"/>
    <cellStyle name="40% - uthevingsfarge 1 2 3 4 3 2 2" xfId="23129" xr:uid="{00000000-0005-0000-0000-0000565A0000}"/>
    <cellStyle name="40% - uthevingsfarge 1 2 3 4 3 2 2 2" xfId="23130" xr:uid="{00000000-0005-0000-0000-0000575A0000}"/>
    <cellStyle name="40% - uthevingsfarge 1 2 3 4 3 2 3" xfId="23131" xr:uid="{00000000-0005-0000-0000-0000585A0000}"/>
    <cellStyle name="40% - uthevingsfarge 1 2 3 4 3 3" xfId="23132" xr:uid="{00000000-0005-0000-0000-0000595A0000}"/>
    <cellStyle name="40% - uthevingsfarge 1 2 3 4 3 3 2" xfId="23133" xr:uid="{00000000-0005-0000-0000-00005A5A0000}"/>
    <cellStyle name="40% - uthevingsfarge 1 2 3 4 3 4" xfId="23134" xr:uid="{00000000-0005-0000-0000-00005B5A0000}"/>
    <cellStyle name="40% - uthevingsfarge 1 2 3 4 4" xfId="23135" xr:uid="{00000000-0005-0000-0000-00005C5A0000}"/>
    <cellStyle name="40% - uthevingsfarge 1 2 3 4 4 2" xfId="23136" xr:uid="{00000000-0005-0000-0000-00005D5A0000}"/>
    <cellStyle name="40% - uthevingsfarge 1 2 3 4 4 2 2" xfId="23137" xr:uid="{00000000-0005-0000-0000-00005E5A0000}"/>
    <cellStyle name="40% - uthevingsfarge 1 2 3 4 4 3" xfId="23138" xr:uid="{00000000-0005-0000-0000-00005F5A0000}"/>
    <cellStyle name="40% - uthevingsfarge 1 2 3 4 5" xfId="23139" xr:uid="{00000000-0005-0000-0000-0000605A0000}"/>
    <cellStyle name="40% - uthevingsfarge 1 2 3 4 5 2" xfId="23140" xr:uid="{00000000-0005-0000-0000-0000615A0000}"/>
    <cellStyle name="40% - uthevingsfarge 1 2 3 4 6" xfId="23141" xr:uid="{00000000-0005-0000-0000-0000625A0000}"/>
    <cellStyle name="40% - uthevingsfarge 1 2 3 4_3. Chng in credit spreads" xfId="23142" xr:uid="{00000000-0005-0000-0000-0000635A0000}"/>
    <cellStyle name="40% - uthevingsfarge 1 2 3 5" xfId="23143" xr:uid="{00000000-0005-0000-0000-0000645A0000}"/>
    <cellStyle name="40% - uthevingsfarge 1 2 3 5 2" xfId="23144" xr:uid="{00000000-0005-0000-0000-0000655A0000}"/>
    <cellStyle name="40% - uthevingsfarge 1 2 3 5 2 2" xfId="23145" xr:uid="{00000000-0005-0000-0000-0000665A0000}"/>
    <cellStyle name="40% - uthevingsfarge 1 2 3 5 2 2 2" xfId="23146" xr:uid="{00000000-0005-0000-0000-0000675A0000}"/>
    <cellStyle name="40% - uthevingsfarge 1 2 3 5 2 2 2 2" xfId="23147" xr:uid="{00000000-0005-0000-0000-0000685A0000}"/>
    <cellStyle name="40% - uthevingsfarge 1 2 3 5 2 2 2 2 2" xfId="23148" xr:uid="{00000000-0005-0000-0000-0000695A0000}"/>
    <cellStyle name="40% - uthevingsfarge 1 2 3 5 2 2 2 3" xfId="23149" xr:uid="{00000000-0005-0000-0000-00006A5A0000}"/>
    <cellStyle name="40% - uthevingsfarge 1 2 3 5 2 2 3" xfId="23150" xr:uid="{00000000-0005-0000-0000-00006B5A0000}"/>
    <cellStyle name="40% - uthevingsfarge 1 2 3 5 2 2 3 2" xfId="23151" xr:uid="{00000000-0005-0000-0000-00006C5A0000}"/>
    <cellStyle name="40% - uthevingsfarge 1 2 3 5 2 2 4" xfId="23152" xr:uid="{00000000-0005-0000-0000-00006D5A0000}"/>
    <cellStyle name="40% - uthevingsfarge 1 2 3 5 2 3" xfId="23153" xr:uid="{00000000-0005-0000-0000-00006E5A0000}"/>
    <cellStyle name="40% - uthevingsfarge 1 2 3 5 2 3 2" xfId="23154" xr:uid="{00000000-0005-0000-0000-00006F5A0000}"/>
    <cellStyle name="40% - uthevingsfarge 1 2 3 5 2 3 2 2" xfId="23155" xr:uid="{00000000-0005-0000-0000-0000705A0000}"/>
    <cellStyle name="40% - uthevingsfarge 1 2 3 5 2 3 3" xfId="23156" xr:uid="{00000000-0005-0000-0000-0000715A0000}"/>
    <cellStyle name="40% - uthevingsfarge 1 2 3 5 2 4" xfId="23157" xr:uid="{00000000-0005-0000-0000-0000725A0000}"/>
    <cellStyle name="40% - uthevingsfarge 1 2 3 5 2 4 2" xfId="23158" xr:uid="{00000000-0005-0000-0000-0000735A0000}"/>
    <cellStyle name="40% - uthevingsfarge 1 2 3 5 2 5" xfId="23159" xr:uid="{00000000-0005-0000-0000-0000745A0000}"/>
    <cellStyle name="40% - uthevingsfarge 1 2 3 5 2_Innskuddsdekning" xfId="23160" xr:uid="{00000000-0005-0000-0000-0000755A0000}"/>
    <cellStyle name="40% - uthevingsfarge 1 2 3 5 3" xfId="23161" xr:uid="{00000000-0005-0000-0000-0000765A0000}"/>
    <cellStyle name="40% - uthevingsfarge 1 2 3 5 3 2" xfId="23162" xr:uid="{00000000-0005-0000-0000-0000775A0000}"/>
    <cellStyle name="40% - uthevingsfarge 1 2 3 5 3 2 2" xfId="23163" xr:uid="{00000000-0005-0000-0000-0000785A0000}"/>
    <cellStyle name="40% - uthevingsfarge 1 2 3 5 3 2 2 2" xfId="23164" xr:uid="{00000000-0005-0000-0000-0000795A0000}"/>
    <cellStyle name="40% - uthevingsfarge 1 2 3 5 3 2 3" xfId="23165" xr:uid="{00000000-0005-0000-0000-00007A5A0000}"/>
    <cellStyle name="40% - uthevingsfarge 1 2 3 5 3 3" xfId="23166" xr:uid="{00000000-0005-0000-0000-00007B5A0000}"/>
    <cellStyle name="40% - uthevingsfarge 1 2 3 5 3 3 2" xfId="23167" xr:uid="{00000000-0005-0000-0000-00007C5A0000}"/>
    <cellStyle name="40% - uthevingsfarge 1 2 3 5 3 4" xfId="23168" xr:uid="{00000000-0005-0000-0000-00007D5A0000}"/>
    <cellStyle name="40% - uthevingsfarge 1 2 3 5 4" xfId="23169" xr:uid="{00000000-0005-0000-0000-00007E5A0000}"/>
    <cellStyle name="40% - uthevingsfarge 1 2 3 5 4 2" xfId="23170" xr:uid="{00000000-0005-0000-0000-00007F5A0000}"/>
    <cellStyle name="40% - uthevingsfarge 1 2 3 5 4 2 2" xfId="23171" xr:uid="{00000000-0005-0000-0000-0000805A0000}"/>
    <cellStyle name="40% - uthevingsfarge 1 2 3 5 4 3" xfId="23172" xr:uid="{00000000-0005-0000-0000-0000815A0000}"/>
    <cellStyle name="40% - uthevingsfarge 1 2 3 5 5" xfId="23173" xr:uid="{00000000-0005-0000-0000-0000825A0000}"/>
    <cellStyle name="40% - uthevingsfarge 1 2 3 5 5 2" xfId="23174" xr:uid="{00000000-0005-0000-0000-0000835A0000}"/>
    <cellStyle name="40% - uthevingsfarge 1 2 3 5 6" xfId="23175" xr:uid="{00000000-0005-0000-0000-0000845A0000}"/>
    <cellStyle name="40% - uthevingsfarge 1 2 3 5_3. Chng in credit spreads" xfId="23176" xr:uid="{00000000-0005-0000-0000-0000855A0000}"/>
    <cellStyle name="40% - uthevingsfarge 1 2 3 6" xfId="23177" xr:uid="{00000000-0005-0000-0000-0000865A0000}"/>
    <cellStyle name="40% - uthevingsfarge 1 2 3 6 2" xfId="23178" xr:uid="{00000000-0005-0000-0000-0000875A0000}"/>
    <cellStyle name="40% - uthevingsfarge 1 2 3 6 2 2" xfId="23179" xr:uid="{00000000-0005-0000-0000-0000885A0000}"/>
    <cellStyle name="40% - uthevingsfarge 1 2 3 6 2 2 2" xfId="23180" xr:uid="{00000000-0005-0000-0000-0000895A0000}"/>
    <cellStyle name="40% - uthevingsfarge 1 2 3 6 2 2 2 2" xfId="23181" xr:uid="{00000000-0005-0000-0000-00008A5A0000}"/>
    <cellStyle name="40% - uthevingsfarge 1 2 3 6 2 2 3" xfId="23182" xr:uid="{00000000-0005-0000-0000-00008B5A0000}"/>
    <cellStyle name="40% - uthevingsfarge 1 2 3 6 2 3" xfId="23183" xr:uid="{00000000-0005-0000-0000-00008C5A0000}"/>
    <cellStyle name="40% - uthevingsfarge 1 2 3 6 2 3 2" xfId="23184" xr:uid="{00000000-0005-0000-0000-00008D5A0000}"/>
    <cellStyle name="40% - uthevingsfarge 1 2 3 6 2 4" xfId="23185" xr:uid="{00000000-0005-0000-0000-00008E5A0000}"/>
    <cellStyle name="40% - uthevingsfarge 1 2 3 6 2_Innskuddsdekning" xfId="23186" xr:uid="{00000000-0005-0000-0000-00008F5A0000}"/>
    <cellStyle name="40% - uthevingsfarge 1 2 3 6 3" xfId="23187" xr:uid="{00000000-0005-0000-0000-0000905A0000}"/>
    <cellStyle name="40% - uthevingsfarge 1 2 3 6 3 2" xfId="23188" xr:uid="{00000000-0005-0000-0000-0000915A0000}"/>
    <cellStyle name="40% - uthevingsfarge 1 2 3 6 3 2 2" xfId="23189" xr:uid="{00000000-0005-0000-0000-0000925A0000}"/>
    <cellStyle name="40% - uthevingsfarge 1 2 3 6 3 3" xfId="23190" xr:uid="{00000000-0005-0000-0000-0000935A0000}"/>
    <cellStyle name="40% - uthevingsfarge 1 2 3 6 4" xfId="23191" xr:uid="{00000000-0005-0000-0000-0000945A0000}"/>
    <cellStyle name="40% - uthevingsfarge 1 2 3 6 4 2" xfId="23192" xr:uid="{00000000-0005-0000-0000-0000955A0000}"/>
    <cellStyle name="40% - uthevingsfarge 1 2 3 6 5" xfId="23193" xr:uid="{00000000-0005-0000-0000-0000965A0000}"/>
    <cellStyle name="40% - uthevingsfarge 1 2 3 6_3. Chng in credit spreads" xfId="23194" xr:uid="{00000000-0005-0000-0000-0000975A0000}"/>
    <cellStyle name="40% - uthevingsfarge 1 2 3 7" xfId="23195" xr:uid="{00000000-0005-0000-0000-0000985A0000}"/>
    <cellStyle name="40% - uthevingsfarge 1 2 3 7 2" xfId="23196" xr:uid="{00000000-0005-0000-0000-0000995A0000}"/>
    <cellStyle name="40% - uthevingsfarge 1 2 3 7 2 2" xfId="23197" xr:uid="{00000000-0005-0000-0000-00009A5A0000}"/>
    <cellStyle name="40% - uthevingsfarge 1 2 3 7 2 2 2" xfId="23198" xr:uid="{00000000-0005-0000-0000-00009B5A0000}"/>
    <cellStyle name="40% - uthevingsfarge 1 2 3 7 2 3" xfId="23199" xr:uid="{00000000-0005-0000-0000-00009C5A0000}"/>
    <cellStyle name="40% - uthevingsfarge 1 2 3 7 3" xfId="23200" xr:uid="{00000000-0005-0000-0000-00009D5A0000}"/>
    <cellStyle name="40% - uthevingsfarge 1 2 3 7 3 2" xfId="23201" xr:uid="{00000000-0005-0000-0000-00009E5A0000}"/>
    <cellStyle name="40% - uthevingsfarge 1 2 3 7 4" xfId="23202" xr:uid="{00000000-0005-0000-0000-00009F5A0000}"/>
    <cellStyle name="40% - uthevingsfarge 1 2 3 7_Innskuddsdekning" xfId="23203" xr:uid="{00000000-0005-0000-0000-0000A05A0000}"/>
    <cellStyle name="40% - uthevingsfarge 1 2 3 8" xfId="23204" xr:uid="{00000000-0005-0000-0000-0000A15A0000}"/>
    <cellStyle name="40% - uthevingsfarge 1 2 3 8 2" xfId="23205" xr:uid="{00000000-0005-0000-0000-0000A25A0000}"/>
    <cellStyle name="40% - uthevingsfarge 1 2 3 8 2 2" xfId="23206" xr:uid="{00000000-0005-0000-0000-0000A35A0000}"/>
    <cellStyle name="40% - uthevingsfarge 1 2 3 8 3" xfId="23207" xr:uid="{00000000-0005-0000-0000-0000A45A0000}"/>
    <cellStyle name="40% - uthevingsfarge 1 2 3 9" xfId="23208" xr:uid="{00000000-0005-0000-0000-0000A55A0000}"/>
    <cellStyle name="40% - uthevingsfarge 1 2 3 9 2" xfId="23209" xr:uid="{00000000-0005-0000-0000-0000A65A0000}"/>
    <cellStyle name="40% - uthevingsfarge 1 2 3_3. Chng in credit spreads" xfId="23210" xr:uid="{00000000-0005-0000-0000-0000A75A0000}"/>
    <cellStyle name="40% - uthevingsfarge 1 2 4" xfId="23211" xr:uid="{00000000-0005-0000-0000-0000A85A0000}"/>
    <cellStyle name="40% - uthevingsfarge 1 2 4 10" xfId="23212" xr:uid="{00000000-0005-0000-0000-0000A95A0000}"/>
    <cellStyle name="40% - uthevingsfarge 1 2 4 2" xfId="23213" xr:uid="{00000000-0005-0000-0000-0000AA5A0000}"/>
    <cellStyle name="40% - uthevingsfarge 1 2 4 2 2" xfId="23214" xr:uid="{00000000-0005-0000-0000-0000AB5A0000}"/>
    <cellStyle name="40% - uthevingsfarge 1 2 4 2 2 2" xfId="23215" xr:uid="{00000000-0005-0000-0000-0000AC5A0000}"/>
    <cellStyle name="40% - uthevingsfarge 1 2 4 2 2 2 2" xfId="23216" xr:uid="{00000000-0005-0000-0000-0000AD5A0000}"/>
    <cellStyle name="40% - uthevingsfarge 1 2 4 2 2 2 2 2" xfId="23217" xr:uid="{00000000-0005-0000-0000-0000AE5A0000}"/>
    <cellStyle name="40% - uthevingsfarge 1 2 4 2 2 2 2 2 2" xfId="23218" xr:uid="{00000000-0005-0000-0000-0000AF5A0000}"/>
    <cellStyle name="40% - uthevingsfarge 1 2 4 2 2 2 2 3" xfId="23219" xr:uid="{00000000-0005-0000-0000-0000B05A0000}"/>
    <cellStyle name="40% - uthevingsfarge 1 2 4 2 2 2 3" xfId="23220" xr:uid="{00000000-0005-0000-0000-0000B15A0000}"/>
    <cellStyle name="40% - uthevingsfarge 1 2 4 2 2 2 3 2" xfId="23221" xr:uid="{00000000-0005-0000-0000-0000B25A0000}"/>
    <cellStyle name="40% - uthevingsfarge 1 2 4 2 2 2 4" xfId="23222" xr:uid="{00000000-0005-0000-0000-0000B35A0000}"/>
    <cellStyle name="40% - uthevingsfarge 1 2 4 2 2 3" xfId="23223" xr:uid="{00000000-0005-0000-0000-0000B45A0000}"/>
    <cellStyle name="40% - uthevingsfarge 1 2 4 2 2 3 2" xfId="23224" xr:uid="{00000000-0005-0000-0000-0000B55A0000}"/>
    <cellStyle name="40% - uthevingsfarge 1 2 4 2 2 3 2 2" xfId="23225" xr:uid="{00000000-0005-0000-0000-0000B65A0000}"/>
    <cellStyle name="40% - uthevingsfarge 1 2 4 2 2 3 3" xfId="23226" xr:uid="{00000000-0005-0000-0000-0000B75A0000}"/>
    <cellStyle name="40% - uthevingsfarge 1 2 4 2 2 4" xfId="23227" xr:uid="{00000000-0005-0000-0000-0000B85A0000}"/>
    <cellStyle name="40% - uthevingsfarge 1 2 4 2 2 4 2" xfId="23228" xr:uid="{00000000-0005-0000-0000-0000B95A0000}"/>
    <cellStyle name="40% - uthevingsfarge 1 2 4 2 2 5" xfId="23229" xr:uid="{00000000-0005-0000-0000-0000BA5A0000}"/>
    <cellStyle name="40% - uthevingsfarge 1 2 4 2 2_Innskuddsdekning" xfId="23230" xr:uid="{00000000-0005-0000-0000-0000BB5A0000}"/>
    <cellStyle name="40% - uthevingsfarge 1 2 4 2 3" xfId="23231" xr:uid="{00000000-0005-0000-0000-0000BC5A0000}"/>
    <cellStyle name="40% - uthevingsfarge 1 2 4 2 3 2" xfId="23232" xr:uid="{00000000-0005-0000-0000-0000BD5A0000}"/>
    <cellStyle name="40% - uthevingsfarge 1 2 4 2 3 2 2" xfId="23233" xr:uid="{00000000-0005-0000-0000-0000BE5A0000}"/>
    <cellStyle name="40% - uthevingsfarge 1 2 4 2 3 2 2 2" xfId="23234" xr:uid="{00000000-0005-0000-0000-0000BF5A0000}"/>
    <cellStyle name="40% - uthevingsfarge 1 2 4 2 3 2 3" xfId="23235" xr:uid="{00000000-0005-0000-0000-0000C05A0000}"/>
    <cellStyle name="40% - uthevingsfarge 1 2 4 2 3 3" xfId="23236" xr:uid="{00000000-0005-0000-0000-0000C15A0000}"/>
    <cellStyle name="40% - uthevingsfarge 1 2 4 2 3 3 2" xfId="23237" xr:uid="{00000000-0005-0000-0000-0000C25A0000}"/>
    <cellStyle name="40% - uthevingsfarge 1 2 4 2 3 4" xfId="23238" xr:uid="{00000000-0005-0000-0000-0000C35A0000}"/>
    <cellStyle name="40% - uthevingsfarge 1 2 4 2 4" xfId="23239" xr:uid="{00000000-0005-0000-0000-0000C45A0000}"/>
    <cellStyle name="40% - uthevingsfarge 1 2 4 2 4 2" xfId="23240" xr:uid="{00000000-0005-0000-0000-0000C55A0000}"/>
    <cellStyle name="40% - uthevingsfarge 1 2 4 2 4 2 2" xfId="23241" xr:uid="{00000000-0005-0000-0000-0000C65A0000}"/>
    <cellStyle name="40% - uthevingsfarge 1 2 4 2 4 3" xfId="23242" xr:uid="{00000000-0005-0000-0000-0000C75A0000}"/>
    <cellStyle name="40% - uthevingsfarge 1 2 4 2 5" xfId="23243" xr:uid="{00000000-0005-0000-0000-0000C85A0000}"/>
    <cellStyle name="40% - uthevingsfarge 1 2 4 2 5 2" xfId="23244" xr:uid="{00000000-0005-0000-0000-0000C95A0000}"/>
    <cellStyle name="40% - uthevingsfarge 1 2 4 2 6" xfId="23245" xr:uid="{00000000-0005-0000-0000-0000CA5A0000}"/>
    <cellStyle name="40% - uthevingsfarge 1 2 4 2_3. Chng in credit spreads" xfId="23246" xr:uid="{00000000-0005-0000-0000-0000CB5A0000}"/>
    <cellStyle name="40% - uthevingsfarge 1 2 4 3" xfId="23247" xr:uid="{00000000-0005-0000-0000-0000CC5A0000}"/>
    <cellStyle name="40% - uthevingsfarge 1 2 4 3 2" xfId="23248" xr:uid="{00000000-0005-0000-0000-0000CD5A0000}"/>
    <cellStyle name="40% - uthevingsfarge 1 2 4 3 2 2" xfId="23249" xr:uid="{00000000-0005-0000-0000-0000CE5A0000}"/>
    <cellStyle name="40% - uthevingsfarge 1 2 4 3 2 2 2" xfId="23250" xr:uid="{00000000-0005-0000-0000-0000CF5A0000}"/>
    <cellStyle name="40% - uthevingsfarge 1 2 4 3 2 2 2 2" xfId="23251" xr:uid="{00000000-0005-0000-0000-0000D05A0000}"/>
    <cellStyle name="40% - uthevingsfarge 1 2 4 3 2 2 2 2 2" xfId="23252" xr:uid="{00000000-0005-0000-0000-0000D15A0000}"/>
    <cellStyle name="40% - uthevingsfarge 1 2 4 3 2 2 2 3" xfId="23253" xr:uid="{00000000-0005-0000-0000-0000D25A0000}"/>
    <cellStyle name="40% - uthevingsfarge 1 2 4 3 2 2 3" xfId="23254" xr:uid="{00000000-0005-0000-0000-0000D35A0000}"/>
    <cellStyle name="40% - uthevingsfarge 1 2 4 3 2 2 3 2" xfId="23255" xr:uid="{00000000-0005-0000-0000-0000D45A0000}"/>
    <cellStyle name="40% - uthevingsfarge 1 2 4 3 2 2 4" xfId="23256" xr:uid="{00000000-0005-0000-0000-0000D55A0000}"/>
    <cellStyle name="40% - uthevingsfarge 1 2 4 3 2 3" xfId="23257" xr:uid="{00000000-0005-0000-0000-0000D65A0000}"/>
    <cellStyle name="40% - uthevingsfarge 1 2 4 3 2 3 2" xfId="23258" xr:uid="{00000000-0005-0000-0000-0000D75A0000}"/>
    <cellStyle name="40% - uthevingsfarge 1 2 4 3 2 3 2 2" xfId="23259" xr:uid="{00000000-0005-0000-0000-0000D85A0000}"/>
    <cellStyle name="40% - uthevingsfarge 1 2 4 3 2 3 3" xfId="23260" xr:uid="{00000000-0005-0000-0000-0000D95A0000}"/>
    <cellStyle name="40% - uthevingsfarge 1 2 4 3 2 4" xfId="23261" xr:uid="{00000000-0005-0000-0000-0000DA5A0000}"/>
    <cellStyle name="40% - uthevingsfarge 1 2 4 3 2 4 2" xfId="23262" xr:uid="{00000000-0005-0000-0000-0000DB5A0000}"/>
    <cellStyle name="40% - uthevingsfarge 1 2 4 3 2 5" xfId="23263" xr:uid="{00000000-0005-0000-0000-0000DC5A0000}"/>
    <cellStyle name="40% - uthevingsfarge 1 2 4 3 2_Innskuddsdekning" xfId="23264" xr:uid="{00000000-0005-0000-0000-0000DD5A0000}"/>
    <cellStyle name="40% - uthevingsfarge 1 2 4 3 3" xfId="23265" xr:uid="{00000000-0005-0000-0000-0000DE5A0000}"/>
    <cellStyle name="40% - uthevingsfarge 1 2 4 3 3 2" xfId="23266" xr:uid="{00000000-0005-0000-0000-0000DF5A0000}"/>
    <cellStyle name="40% - uthevingsfarge 1 2 4 3 3 2 2" xfId="23267" xr:uid="{00000000-0005-0000-0000-0000E05A0000}"/>
    <cellStyle name="40% - uthevingsfarge 1 2 4 3 3 2 2 2" xfId="23268" xr:uid="{00000000-0005-0000-0000-0000E15A0000}"/>
    <cellStyle name="40% - uthevingsfarge 1 2 4 3 3 2 3" xfId="23269" xr:uid="{00000000-0005-0000-0000-0000E25A0000}"/>
    <cellStyle name="40% - uthevingsfarge 1 2 4 3 3 3" xfId="23270" xr:uid="{00000000-0005-0000-0000-0000E35A0000}"/>
    <cellStyle name="40% - uthevingsfarge 1 2 4 3 3 3 2" xfId="23271" xr:uid="{00000000-0005-0000-0000-0000E45A0000}"/>
    <cellStyle name="40% - uthevingsfarge 1 2 4 3 3 4" xfId="23272" xr:uid="{00000000-0005-0000-0000-0000E55A0000}"/>
    <cellStyle name="40% - uthevingsfarge 1 2 4 3 4" xfId="23273" xr:uid="{00000000-0005-0000-0000-0000E65A0000}"/>
    <cellStyle name="40% - uthevingsfarge 1 2 4 3 4 2" xfId="23274" xr:uid="{00000000-0005-0000-0000-0000E75A0000}"/>
    <cellStyle name="40% - uthevingsfarge 1 2 4 3 4 2 2" xfId="23275" xr:uid="{00000000-0005-0000-0000-0000E85A0000}"/>
    <cellStyle name="40% - uthevingsfarge 1 2 4 3 4 3" xfId="23276" xr:uid="{00000000-0005-0000-0000-0000E95A0000}"/>
    <cellStyle name="40% - uthevingsfarge 1 2 4 3 5" xfId="23277" xr:uid="{00000000-0005-0000-0000-0000EA5A0000}"/>
    <cellStyle name="40% - uthevingsfarge 1 2 4 3 5 2" xfId="23278" xr:uid="{00000000-0005-0000-0000-0000EB5A0000}"/>
    <cellStyle name="40% - uthevingsfarge 1 2 4 3 6" xfId="23279" xr:uid="{00000000-0005-0000-0000-0000EC5A0000}"/>
    <cellStyle name="40% - uthevingsfarge 1 2 4 3_3. Chng in credit spreads" xfId="23280" xr:uid="{00000000-0005-0000-0000-0000ED5A0000}"/>
    <cellStyle name="40% - uthevingsfarge 1 2 4 4" xfId="23281" xr:uid="{00000000-0005-0000-0000-0000EE5A0000}"/>
    <cellStyle name="40% - uthevingsfarge 1 2 4 4 2" xfId="23282" xr:uid="{00000000-0005-0000-0000-0000EF5A0000}"/>
    <cellStyle name="40% - uthevingsfarge 1 2 4 4 2 2" xfId="23283" xr:uid="{00000000-0005-0000-0000-0000F05A0000}"/>
    <cellStyle name="40% - uthevingsfarge 1 2 4 4 2 2 2" xfId="23284" xr:uid="{00000000-0005-0000-0000-0000F15A0000}"/>
    <cellStyle name="40% - uthevingsfarge 1 2 4 4 2 2 2 2" xfId="23285" xr:uid="{00000000-0005-0000-0000-0000F25A0000}"/>
    <cellStyle name="40% - uthevingsfarge 1 2 4 4 2 2 3" xfId="23286" xr:uid="{00000000-0005-0000-0000-0000F35A0000}"/>
    <cellStyle name="40% - uthevingsfarge 1 2 4 4 2 3" xfId="23287" xr:uid="{00000000-0005-0000-0000-0000F45A0000}"/>
    <cellStyle name="40% - uthevingsfarge 1 2 4 4 2 3 2" xfId="23288" xr:uid="{00000000-0005-0000-0000-0000F55A0000}"/>
    <cellStyle name="40% - uthevingsfarge 1 2 4 4 2 4" xfId="23289" xr:uid="{00000000-0005-0000-0000-0000F65A0000}"/>
    <cellStyle name="40% - uthevingsfarge 1 2 4 4 2_Innskuddsdekning" xfId="23290" xr:uid="{00000000-0005-0000-0000-0000F75A0000}"/>
    <cellStyle name="40% - uthevingsfarge 1 2 4 4 3" xfId="23291" xr:uid="{00000000-0005-0000-0000-0000F85A0000}"/>
    <cellStyle name="40% - uthevingsfarge 1 2 4 4 3 2" xfId="23292" xr:uid="{00000000-0005-0000-0000-0000F95A0000}"/>
    <cellStyle name="40% - uthevingsfarge 1 2 4 4 3 2 2" xfId="23293" xr:uid="{00000000-0005-0000-0000-0000FA5A0000}"/>
    <cellStyle name="40% - uthevingsfarge 1 2 4 4 3 3" xfId="23294" xr:uid="{00000000-0005-0000-0000-0000FB5A0000}"/>
    <cellStyle name="40% - uthevingsfarge 1 2 4 4 4" xfId="23295" xr:uid="{00000000-0005-0000-0000-0000FC5A0000}"/>
    <cellStyle name="40% - uthevingsfarge 1 2 4 4 4 2" xfId="23296" xr:uid="{00000000-0005-0000-0000-0000FD5A0000}"/>
    <cellStyle name="40% - uthevingsfarge 1 2 4 4 5" xfId="23297" xr:uid="{00000000-0005-0000-0000-0000FE5A0000}"/>
    <cellStyle name="40% - uthevingsfarge 1 2 4 4_3. Chng in credit spreads" xfId="23298" xr:uid="{00000000-0005-0000-0000-0000FF5A0000}"/>
    <cellStyle name="40% - uthevingsfarge 1 2 4 5" xfId="23299" xr:uid="{00000000-0005-0000-0000-0000005B0000}"/>
    <cellStyle name="40% - uthevingsfarge 1 2 4 5 2" xfId="23300" xr:uid="{00000000-0005-0000-0000-0000015B0000}"/>
    <cellStyle name="40% - uthevingsfarge 1 2 4 5 2 2" xfId="23301" xr:uid="{00000000-0005-0000-0000-0000025B0000}"/>
    <cellStyle name="40% - uthevingsfarge 1 2 4 5 2 2 2" xfId="23302" xr:uid="{00000000-0005-0000-0000-0000035B0000}"/>
    <cellStyle name="40% - uthevingsfarge 1 2 4 5 2 3" xfId="23303" xr:uid="{00000000-0005-0000-0000-0000045B0000}"/>
    <cellStyle name="40% - uthevingsfarge 1 2 4 5 3" xfId="23304" xr:uid="{00000000-0005-0000-0000-0000055B0000}"/>
    <cellStyle name="40% - uthevingsfarge 1 2 4 5 3 2" xfId="23305" xr:uid="{00000000-0005-0000-0000-0000065B0000}"/>
    <cellStyle name="40% - uthevingsfarge 1 2 4 5 4" xfId="23306" xr:uid="{00000000-0005-0000-0000-0000075B0000}"/>
    <cellStyle name="40% - uthevingsfarge 1 2 4 5_Innskuddsdekning" xfId="23307" xr:uid="{00000000-0005-0000-0000-0000085B0000}"/>
    <cellStyle name="40% - uthevingsfarge 1 2 4 6" xfId="23308" xr:uid="{00000000-0005-0000-0000-0000095B0000}"/>
    <cellStyle name="40% - uthevingsfarge 1 2 4 6 2" xfId="23309" xr:uid="{00000000-0005-0000-0000-00000A5B0000}"/>
    <cellStyle name="40% - uthevingsfarge 1 2 4 6 2 2" xfId="23310" xr:uid="{00000000-0005-0000-0000-00000B5B0000}"/>
    <cellStyle name="40% - uthevingsfarge 1 2 4 6 3" xfId="23311" xr:uid="{00000000-0005-0000-0000-00000C5B0000}"/>
    <cellStyle name="40% - uthevingsfarge 1 2 4 7" xfId="23312" xr:uid="{00000000-0005-0000-0000-00000D5B0000}"/>
    <cellStyle name="40% - uthevingsfarge 1 2 4 7 2" xfId="23313" xr:uid="{00000000-0005-0000-0000-00000E5B0000}"/>
    <cellStyle name="40% - uthevingsfarge 1 2 4 8" xfId="23314" xr:uid="{00000000-0005-0000-0000-00000F5B0000}"/>
    <cellStyle name="40% - uthevingsfarge 1 2 4 9" xfId="23315" xr:uid="{00000000-0005-0000-0000-0000105B0000}"/>
    <cellStyle name="40% - uthevingsfarge 1 2 4_3. Chng in credit spreads" xfId="23316" xr:uid="{00000000-0005-0000-0000-0000115B0000}"/>
    <cellStyle name="40% - uthevingsfarge 1 2 5" xfId="23317" xr:uid="{00000000-0005-0000-0000-0000125B0000}"/>
    <cellStyle name="40% - uthevingsfarge 1 2 5 2" xfId="23318" xr:uid="{00000000-0005-0000-0000-0000135B0000}"/>
    <cellStyle name="40% - uthevingsfarge 1 2 5 2 2" xfId="23319" xr:uid="{00000000-0005-0000-0000-0000145B0000}"/>
    <cellStyle name="40% - uthevingsfarge 1 2 5 2 2 2" xfId="23320" xr:uid="{00000000-0005-0000-0000-0000155B0000}"/>
    <cellStyle name="40% - uthevingsfarge 1 2 5 2 2 2 2" xfId="23321" xr:uid="{00000000-0005-0000-0000-0000165B0000}"/>
    <cellStyle name="40% - uthevingsfarge 1 2 5 2 2 2 2 2" xfId="23322" xr:uid="{00000000-0005-0000-0000-0000175B0000}"/>
    <cellStyle name="40% - uthevingsfarge 1 2 5 2 2 2 3" xfId="23323" xr:uid="{00000000-0005-0000-0000-0000185B0000}"/>
    <cellStyle name="40% - uthevingsfarge 1 2 5 2 2 3" xfId="23324" xr:uid="{00000000-0005-0000-0000-0000195B0000}"/>
    <cellStyle name="40% - uthevingsfarge 1 2 5 2 2 3 2" xfId="23325" xr:uid="{00000000-0005-0000-0000-00001A5B0000}"/>
    <cellStyle name="40% - uthevingsfarge 1 2 5 2 2 4" xfId="23326" xr:uid="{00000000-0005-0000-0000-00001B5B0000}"/>
    <cellStyle name="40% - uthevingsfarge 1 2 5 2 2_Innskuddsdekning" xfId="23327" xr:uid="{00000000-0005-0000-0000-00001C5B0000}"/>
    <cellStyle name="40% - uthevingsfarge 1 2 5 2 3" xfId="23328" xr:uid="{00000000-0005-0000-0000-00001D5B0000}"/>
    <cellStyle name="40% - uthevingsfarge 1 2 5 2 3 2" xfId="23329" xr:uid="{00000000-0005-0000-0000-00001E5B0000}"/>
    <cellStyle name="40% - uthevingsfarge 1 2 5 2 3 2 2" xfId="23330" xr:uid="{00000000-0005-0000-0000-00001F5B0000}"/>
    <cellStyle name="40% - uthevingsfarge 1 2 5 2 3 3" xfId="23331" xr:uid="{00000000-0005-0000-0000-0000205B0000}"/>
    <cellStyle name="40% - uthevingsfarge 1 2 5 2 4" xfId="23332" xr:uid="{00000000-0005-0000-0000-0000215B0000}"/>
    <cellStyle name="40% - uthevingsfarge 1 2 5 2 4 2" xfId="23333" xr:uid="{00000000-0005-0000-0000-0000225B0000}"/>
    <cellStyle name="40% - uthevingsfarge 1 2 5 2 5" xfId="23334" xr:uid="{00000000-0005-0000-0000-0000235B0000}"/>
    <cellStyle name="40% - uthevingsfarge 1 2 5 2_3. Chng in credit spreads" xfId="23335" xr:uid="{00000000-0005-0000-0000-0000245B0000}"/>
    <cellStyle name="40% - uthevingsfarge 1 2 5 3" xfId="23336" xr:uid="{00000000-0005-0000-0000-0000255B0000}"/>
    <cellStyle name="40% - uthevingsfarge 1 2 5 3 2" xfId="23337" xr:uid="{00000000-0005-0000-0000-0000265B0000}"/>
    <cellStyle name="40% - uthevingsfarge 1 2 5 3 2 2" xfId="23338" xr:uid="{00000000-0005-0000-0000-0000275B0000}"/>
    <cellStyle name="40% - uthevingsfarge 1 2 5 3 2 2 2" xfId="23339" xr:uid="{00000000-0005-0000-0000-0000285B0000}"/>
    <cellStyle name="40% - uthevingsfarge 1 2 5 3 2 3" xfId="23340" xr:uid="{00000000-0005-0000-0000-0000295B0000}"/>
    <cellStyle name="40% - uthevingsfarge 1 2 5 3 3" xfId="23341" xr:uid="{00000000-0005-0000-0000-00002A5B0000}"/>
    <cellStyle name="40% - uthevingsfarge 1 2 5 3 3 2" xfId="23342" xr:uid="{00000000-0005-0000-0000-00002B5B0000}"/>
    <cellStyle name="40% - uthevingsfarge 1 2 5 3 4" xfId="23343" xr:uid="{00000000-0005-0000-0000-00002C5B0000}"/>
    <cellStyle name="40% - uthevingsfarge 1 2 5 3_Innskuddsdekning" xfId="23344" xr:uid="{00000000-0005-0000-0000-00002D5B0000}"/>
    <cellStyle name="40% - uthevingsfarge 1 2 5 4" xfId="23345" xr:uid="{00000000-0005-0000-0000-00002E5B0000}"/>
    <cellStyle name="40% - uthevingsfarge 1 2 5 4 2" xfId="23346" xr:uid="{00000000-0005-0000-0000-00002F5B0000}"/>
    <cellStyle name="40% - uthevingsfarge 1 2 5 4 2 2" xfId="23347" xr:uid="{00000000-0005-0000-0000-0000305B0000}"/>
    <cellStyle name="40% - uthevingsfarge 1 2 5 4 3" xfId="23348" xr:uid="{00000000-0005-0000-0000-0000315B0000}"/>
    <cellStyle name="40% - uthevingsfarge 1 2 5 5" xfId="23349" xr:uid="{00000000-0005-0000-0000-0000325B0000}"/>
    <cellStyle name="40% - uthevingsfarge 1 2 5 5 2" xfId="23350" xr:uid="{00000000-0005-0000-0000-0000335B0000}"/>
    <cellStyle name="40% - uthevingsfarge 1 2 5 6" xfId="23351" xr:uid="{00000000-0005-0000-0000-0000345B0000}"/>
    <cellStyle name="40% - uthevingsfarge 1 2 5_3. Chng in credit spreads" xfId="23352" xr:uid="{00000000-0005-0000-0000-0000355B0000}"/>
    <cellStyle name="40% - uthevingsfarge 1 2 6" xfId="23353" xr:uid="{00000000-0005-0000-0000-0000365B0000}"/>
    <cellStyle name="40% - uthevingsfarge 1 2 6 2" xfId="23354" xr:uid="{00000000-0005-0000-0000-0000375B0000}"/>
    <cellStyle name="40% - uthevingsfarge 1 2 6 2 2" xfId="23355" xr:uid="{00000000-0005-0000-0000-0000385B0000}"/>
    <cellStyle name="40% - uthevingsfarge 1 2 6 2 2 2" xfId="23356" xr:uid="{00000000-0005-0000-0000-0000395B0000}"/>
    <cellStyle name="40% - uthevingsfarge 1 2 6 2 2 2 2" xfId="23357" xr:uid="{00000000-0005-0000-0000-00003A5B0000}"/>
    <cellStyle name="40% - uthevingsfarge 1 2 6 2 2 2 2 2" xfId="23358" xr:uid="{00000000-0005-0000-0000-00003B5B0000}"/>
    <cellStyle name="40% - uthevingsfarge 1 2 6 2 2 2 3" xfId="23359" xr:uid="{00000000-0005-0000-0000-00003C5B0000}"/>
    <cellStyle name="40% - uthevingsfarge 1 2 6 2 2 3" xfId="23360" xr:uid="{00000000-0005-0000-0000-00003D5B0000}"/>
    <cellStyle name="40% - uthevingsfarge 1 2 6 2 2 3 2" xfId="23361" xr:uid="{00000000-0005-0000-0000-00003E5B0000}"/>
    <cellStyle name="40% - uthevingsfarge 1 2 6 2 2 4" xfId="23362" xr:uid="{00000000-0005-0000-0000-00003F5B0000}"/>
    <cellStyle name="40% - uthevingsfarge 1 2 6 2 2_Innskuddsdekning" xfId="23363" xr:uid="{00000000-0005-0000-0000-0000405B0000}"/>
    <cellStyle name="40% - uthevingsfarge 1 2 6 2 3" xfId="23364" xr:uid="{00000000-0005-0000-0000-0000415B0000}"/>
    <cellStyle name="40% - uthevingsfarge 1 2 6 2 3 2" xfId="23365" xr:uid="{00000000-0005-0000-0000-0000425B0000}"/>
    <cellStyle name="40% - uthevingsfarge 1 2 6 2 3 2 2" xfId="23366" xr:uid="{00000000-0005-0000-0000-0000435B0000}"/>
    <cellStyle name="40% - uthevingsfarge 1 2 6 2 3 3" xfId="23367" xr:uid="{00000000-0005-0000-0000-0000445B0000}"/>
    <cellStyle name="40% - uthevingsfarge 1 2 6 2 4" xfId="23368" xr:uid="{00000000-0005-0000-0000-0000455B0000}"/>
    <cellStyle name="40% - uthevingsfarge 1 2 6 2 4 2" xfId="23369" xr:uid="{00000000-0005-0000-0000-0000465B0000}"/>
    <cellStyle name="40% - uthevingsfarge 1 2 6 2 5" xfId="23370" xr:uid="{00000000-0005-0000-0000-0000475B0000}"/>
    <cellStyle name="40% - uthevingsfarge 1 2 6 2_3. Chng in credit spreads" xfId="23371" xr:uid="{00000000-0005-0000-0000-0000485B0000}"/>
    <cellStyle name="40% - uthevingsfarge 1 2 6 3" xfId="23372" xr:uid="{00000000-0005-0000-0000-0000495B0000}"/>
    <cellStyle name="40% - uthevingsfarge 1 2 6 3 2" xfId="23373" xr:uid="{00000000-0005-0000-0000-00004A5B0000}"/>
    <cellStyle name="40% - uthevingsfarge 1 2 6 3 2 2" xfId="23374" xr:uid="{00000000-0005-0000-0000-00004B5B0000}"/>
    <cellStyle name="40% - uthevingsfarge 1 2 6 3 2 2 2" xfId="23375" xr:uid="{00000000-0005-0000-0000-00004C5B0000}"/>
    <cellStyle name="40% - uthevingsfarge 1 2 6 3 2 3" xfId="23376" xr:uid="{00000000-0005-0000-0000-00004D5B0000}"/>
    <cellStyle name="40% - uthevingsfarge 1 2 6 3 3" xfId="23377" xr:uid="{00000000-0005-0000-0000-00004E5B0000}"/>
    <cellStyle name="40% - uthevingsfarge 1 2 6 3 3 2" xfId="23378" xr:uid="{00000000-0005-0000-0000-00004F5B0000}"/>
    <cellStyle name="40% - uthevingsfarge 1 2 6 3 4" xfId="23379" xr:uid="{00000000-0005-0000-0000-0000505B0000}"/>
    <cellStyle name="40% - uthevingsfarge 1 2 6 3_Innskuddsdekning" xfId="23380" xr:uid="{00000000-0005-0000-0000-0000515B0000}"/>
    <cellStyle name="40% - uthevingsfarge 1 2 6 4" xfId="23381" xr:uid="{00000000-0005-0000-0000-0000525B0000}"/>
    <cellStyle name="40% - uthevingsfarge 1 2 6 4 2" xfId="23382" xr:uid="{00000000-0005-0000-0000-0000535B0000}"/>
    <cellStyle name="40% - uthevingsfarge 1 2 6 4 2 2" xfId="23383" xr:uid="{00000000-0005-0000-0000-0000545B0000}"/>
    <cellStyle name="40% - uthevingsfarge 1 2 6 4 3" xfId="23384" xr:uid="{00000000-0005-0000-0000-0000555B0000}"/>
    <cellStyle name="40% - uthevingsfarge 1 2 6 5" xfId="23385" xr:uid="{00000000-0005-0000-0000-0000565B0000}"/>
    <cellStyle name="40% - uthevingsfarge 1 2 6 5 2" xfId="23386" xr:uid="{00000000-0005-0000-0000-0000575B0000}"/>
    <cellStyle name="40% - uthevingsfarge 1 2 6 6" xfId="23387" xr:uid="{00000000-0005-0000-0000-0000585B0000}"/>
    <cellStyle name="40% - uthevingsfarge 1 2 6_3. Chng in credit spreads" xfId="23388" xr:uid="{00000000-0005-0000-0000-0000595B0000}"/>
    <cellStyle name="40% - uthevingsfarge 1 2 7" xfId="23389" xr:uid="{00000000-0005-0000-0000-00005A5B0000}"/>
    <cellStyle name="40% - uthevingsfarge 1 2 7 2" xfId="23390" xr:uid="{00000000-0005-0000-0000-00005B5B0000}"/>
    <cellStyle name="40% - uthevingsfarge 1 2 7 2 2" xfId="23391" xr:uid="{00000000-0005-0000-0000-00005C5B0000}"/>
    <cellStyle name="40% - uthevingsfarge 1 2 7 2 2 2" xfId="23392" xr:uid="{00000000-0005-0000-0000-00005D5B0000}"/>
    <cellStyle name="40% - uthevingsfarge 1 2 7 2 2 2 2" xfId="23393" xr:uid="{00000000-0005-0000-0000-00005E5B0000}"/>
    <cellStyle name="40% - uthevingsfarge 1 2 7 2 2 2 2 2" xfId="23394" xr:uid="{00000000-0005-0000-0000-00005F5B0000}"/>
    <cellStyle name="40% - uthevingsfarge 1 2 7 2 2 2 3" xfId="23395" xr:uid="{00000000-0005-0000-0000-0000605B0000}"/>
    <cellStyle name="40% - uthevingsfarge 1 2 7 2 2 3" xfId="23396" xr:uid="{00000000-0005-0000-0000-0000615B0000}"/>
    <cellStyle name="40% - uthevingsfarge 1 2 7 2 2 3 2" xfId="23397" xr:uid="{00000000-0005-0000-0000-0000625B0000}"/>
    <cellStyle name="40% - uthevingsfarge 1 2 7 2 2 4" xfId="23398" xr:uid="{00000000-0005-0000-0000-0000635B0000}"/>
    <cellStyle name="40% - uthevingsfarge 1 2 7 2 3" xfId="23399" xr:uid="{00000000-0005-0000-0000-0000645B0000}"/>
    <cellStyle name="40% - uthevingsfarge 1 2 7 2 3 2" xfId="23400" xr:uid="{00000000-0005-0000-0000-0000655B0000}"/>
    <cellStyle name="40% - uthevingsfarge 1 2 7 2 3 2 2" xfId="23401" xr:uid="{00000000-0005-0000-0000-0000665B0000}"/>
    <cellStyle name="40% - uthevingsfarge 1 2 7 2 3 3" xfId="23402" xr:uid="{00000000-0005-0000-0000-0000675B0000}"/>
    <cellStyle name="40% - uthevingsfarge 1 2 7 2 4" xfId="23403" xr:uid="{00000000-0005-0000-0000-0000685B0000}"/>
    <cellStyle name="40% - uthevingsfarge 1 2 7 2 4 2" xfId="23404" xr:uid="{00000000-0005-0000-0000-0000695B0000}"/>
    <cellStyle name="40% - uthevingsfarge 1 2 7 2 5" xfId="23405" xr:uid="{00000000-0005-0000-0000-00006A5B0000}"/>
    <cellStyle name="40% - uthevingsfarge 1 2 7 2_Innskuddsdekning" xfId="23406" xr:uid="{00000000-0005-0000-0000-00006B5B0000}"/>
    <cellStyle name="40% - uthevingsfarge 1 2 7 3" xfId="23407" xr:uid="{00000000-0005-0000-0000-00006C5B0000}"/>
    <cellStyle name="40% - uthevingsfarge 1 2 7 3 2" xfId="23408" xr:uid="{00000000-0005-0000-0000-00006D5B0000}"/>
    <cellStyle name="40% - uthevingsfarge 1 2 7 3 2 2" xfId="23409" xr:uid="{00000000-0005-0000-0000-00006E5B0000}"/>
    <cellStyle name="40% - uthevingsfarge 1 2 7 3 2 2 2" xfId="23410" xr:uid="{00000000-0005-0000-0000-00006F5B0000}"/>
    <cellStyle name="40% - uthevingsfarge 1 2 7 3 2 3" xfId="23411" xr:uid="{00000000-0005-0000-0000-0000705B0000}"/>
    <cellStyle name="40% - uthevingsfarge 1 2 7 3 3" xfId="23412" xr:uid="{00000000-0005-0000-0000-0000715B0000}"/>
    <cellStyle name="40% - uthevingsfarge 1 2 7 3 3 2" xfId="23413" xr:uid="{00000000-0005-0000-0000-0000725B0000}"/>
    <cellStyle name="40% - uthevingsfarge 1 2 7 3 4" xfId="23414" xr:uid="{00000000-0005-0000-0000-0000735B0000}"/>
    <cellStyle name="40% - uthevingsfarge 1 2 7 4" xfId="23415" xr:uid="{00000000-0005-0000-0000-0000745B0000}"/>
    <cellStyle name="40% - uthevingsfarge 1 2 7 4 2" xfId="23416" xr:uid="{00000000-0005-0000-0000-0000755B0000}"/>
    <cellStyle name="40% - uthevingsfarge 1 2 7 4 2 2" xfId="23417" xr:uid="{00000000-0005-0000-0000-0000765B0000}"/>
    <cellStyle name="40% - uthevingsfarge 1 2 7 4 3" xfId="23418" xr:uid="{00000000-0005-0000-0000-0000775B0000}"/>
    <cellStyle name="40% - uthevingsfarge 1 2 7 5" xfId="23419" xr:uid="{00000000-0005-0000-0000-0000785B0000}"/>
    <cellStyle name="40% - uthevingsfarge 1 2 7 5 2" xfId="23420" xr:uid="{00000000-0005-0000-0000-0000795B0000}"/>
    <cellStyle name="40% - uthevingsfarge 1 2 7 6" xfId="23421" xr:uid="{00000000-0005-0000-0000-00007A5B0000}"/>
    <cellStyle name="40% - uthevingsfarge 1 2 7_3. Chng in credit spreads" xfId="23422" xr:uid="{00000000-0005-0000-0000-00007B5B0000}"/>
    <cellStyle name="40% - uthevingsfarge 1 2 8" xfId="23423" xr:uid="{00000000-0005-0000-0000-00007C5B0000}"/>
    <cellStyle name="40% - uthevingsfarge 1 2 8 2" xfId="23424" xr:uid="{00000000-0005-0000-0000-00007D5B0000}"/>
    <cellStyle name="40% - uthevingsfarge 1 2 8 2 2" xfId="23425" xr:uid="{00000000-0005-0000-0000-00007E5B0000}"/>
    <cellStyle name="40% - uthevingsfarge 1 2 8 2 2 2" xfId="23426" xr:uid="{00000000-0005-0000-0000-00007F5B0000}"/>
    <cellStyle name="40% - uthevingsfarge 1 2 8 2 2 2 2" xfId="23427" xr:uid="{00000000-0005-0000-0000-0000805B0000}"/>
    <cellStyle name="40% - uthevingsfarge 1 2 8 2 2 3" xfId="23428" xr:uid="{00000000-0005-0000-0000-0000815B0000}"/>
    <cellStyle name="40% - uthevingsfarge 1 2 8 2 3" xfId="23429" xr:uid="{00000000-0005-0000-0000-0000825B0000}"/>
    <cellStyle name="40% - uthevingsfarge 1 2 8 2 3 2" xfId="23430" xr:uid="{00000000-0005-0000-0000-0000835B0000}"/>
    <cellStyle name="40% - uthevingsfarge 1 2 8 2 4" xfId="23431" xr:uid="{00000000-0005-0000-0000-0000845B0000}"/>
    <cellStyle name="40% - uthevingsfarge 1 2 8 2_Innskuddsdekning" xfId="23432" xr:uid="{00000000-0005-0000-0000-0000855B0000}"/>
    <cellStyle name="40% - uthevingsfarge 1 2 8 3" xfId="23433" xr:uid="{00000000-0005-0000-0000-0000865B0000}"/>
    <cellStyle name="40% - uthevingsfarge 1 2 8 3 2" xfId="23434" xr:uid="{00000000-0005-0000-0000-0000875B0000}"/>
    <cellStyle name="40% - uthevingsfarge 1 2 8 3 2 2" xfId="23435" xr:uid="{00000000-0005-0000-0000-0000885B0000}"/>
    <cellStyle name="40% - uthevingsfarge 1 2 8 3 3" xfId="23436" xr:uid="{00000000-0005-0000-0000-0000895B0000}"/>
    <cellStyle name="40% - uthevingsfarge 1 2 8 4" xfId="23437" xr:uid="{00000000-0005-0000-0000-00008A5B0000}"/>
    <cellStyle name="40% - uthevingsfarge 1 2 8 4 2" xfId="23438" xr:uid="{00000000-0005-0000-0000-00008B5B0000}"/>
    <cellStyle name="40% - uthevingsfarge 1 2 8 5" xfId="23439" xr:uid="{00000000-0005-0000-0000-00008C5B0000}"/>
    <cellStyle name="40% - uthevingsfarge 1 2 8_3. Chng in credit spreads" xfId="23440" xr:uid="{00000000-0005-0000-0000-00008D5B0000}"/>
    <cellStyle name="40% - uthevingsfarge 1 2 9" xfId="23441" xr:uid="{00000000-0005-0000-0000-00008E5B0000}"/>
    <cellStyle name="40% - uthevingsfarge 1 2 9 2" xfId="23442" xr:uid="{00000000-0005-0000-0000-00008F5B0000}"/>
    <cellStyle name="40% - uthevingsfarge 1 2 9 2 2" xfId="23443" xr:uid="{00000000-0005-0000-0000-0000905B0000}"/>
    <cellStyle name="40% - uthevingsfarge 1 2 9 2 2 2" xfId="23444" xr:uid="{00000000-0005-0000-0000-0000915B0000}"/>
    <cellStyle name="40% - uthevingsfarge 1 2 9 2 3" xfId="23445" xr:uid="{00000000-0005-0000-0000-0000925B0000}"/>
    <cellStyle name="40% - uthevingsfarge 1 2 9 3" xfId="23446" xr:uid="{00000000-0005-0000-0000-0000935B0000}"/>
    <cellStyle name="40% - uthevingsfarge 1 2 9 3 2" xfId="23447" xr:uid="{00000000-0005-0000-0000-0000945B0000}"/>
    <cellStyle name="40% - uthevingsfarge 1 2 9 4" xfId="23448" xr:uid="{00000000-0005-0000-0000-0000955B0000}"/>
    <cellStyle name="40% - uthevingsfarge 1 2_Adj_Operating_expenses" xfId="23449" xr:uid="{00000000-0005-0000-0000-0000965B0000}"/>
    <cellStyle name="40% - uthevingsfarge 1 20" xfId="23450" xr:uid="{00000000-0005-0000-0000-0000975B0000}"/>
    <cellStyle name="40% - uthevingsfarge 1 20 2" xfId="23451" xr:uid="{00000000-0005-0000-0000-0000985B0000}"/>
    <cellStyle name="40% - uthevingsfarge 1 20 2 2" xfId="23452" xr:uid="{00000000-0005-0000-0000-0000995B0000}"/>
    <cellStyle name="40% - uthevingsfarge 1 20 2 3" xfId="23453" xr:uid="{00000000-0005-0000-0000-00009A5B0000}"/>
    <cellStyle name="40% - uthevingsfarge 1 20 2_BILAG 34-3 Brasil" xfId="23454" xr:uid="{00000000-0005-0000-0000-00009B5B0000}"/>
    <cellStyle name="40% - uthevingsfarge 1 20 3" xfId="23455" xr:uid="{00000000-0005-0000-0000-00009C5B0000}"/>
    <cellStyle name="40% - uthevingsfarge 1 20 4" xfId="23456" xr:uid="{00000000-0005-0000-0000-00009D5B0000}"/>
    <cellStyle name="40% - uthevingsfarge 1 20_BILAG 34-3 Brasil" xfId="23457" xr:uid="{00000000-0005-0000-0000-00009E5B0000}"/>
    <cellStyle name="40% - uthevingsfarge 1 200" xfId="23458" xr:uid="{00000000-0005-0000-0000-00009F5B0000}"/>
    <cellStyle name="40% - uthevingsfarge 1 201" xfId="23459" xr:uid="{00000000-0005-0000-0000-0000A05B0000}"/>
    <cellStyle name="40% - uthevingsfarge 1 202" xfId="23460" xr:uid="{00000000-0005-0000-0000-0000A15B0000}"/>
    <cellStyle name="40% - uthevingsfarge 1 203" xfId="23461" xr:uid="{00000000-0005-0000-0000-0000A25B0000}"/>
    <cellStyle name="40% - uthevingsfarge 1 204" xfId="23462" xr:uid="{00000000-0005-0000-0000-0000A35B0000}"/>
    <cellStyle name="40% - uthevingsfarge 1 205" xfId="23463" xr:uid="{00000000-0005-0000-0000-0000A45B0000}"/>
    <cellStyle name="40% - uthevingsfarge 1 206" xfId="23464" xr:uid="{00000000-0005-0000-0000-0000A55B0000}"/>
    <cellStyle name="40% - uthevingsfarge 1 207" xfId="23465" xr:uid="{00000000-0005-0000-0000-0000A65B0000}"/>
    <cellStyle name="40% - uthevingsfarge 1 208" xfId="23466" xr:uid="{00000000-0005-0000-0000-0000A75B0000}"/>
    <cellStyle name="40% - uthevingsfarge 1 209" xfId="23467" xr:uid="{00000000-0005-0000-0000-0000A85B0000}"/>
    <cellStyle name="40% - uthevingsfarge 1 21" xfId="23468" xr:uid="{00000000-0005-0000-0000-0000A95B0000}"/>
    <cellStyle name="40% - uthevingsfarge 1 21 2" xfId="23469" xr:uid="{00000000-0005-0000-0000-0000AA5B0000}"/>
    <cellStyle name="40% - uthevingsfarge 1 21 2 2" xfId="23470" xr:uid="{00000000-0005-0000-0000-0000AB5B0000}"/>
    <cellStyle name="40% - uthevingsfarge 1 21 2 3" xfId="23471" xr:uid="{00000000-0005-0000-0000-0000AC5B0000}"/>
    <cellStyle name="40% - uthevingsfarge 1 21 2_BILAG 34-3 Brasil" xfId="23472" xr:uid="{00000000-0005-0000-0000-0000AD5B0000}"/>
    <cellStyle name="40% - uthevingsfarge 1 21 3" xfId="23473" xr:uid="{00000000-0005-0000-0000-0000AE5B0000}"/>
    <cellStyle name="40% - uthevingsfarge 1 21 4" xfId="23474" xr:uid="{00000000-0005-0000-0000-0000AF5B0000}"/>
    <cellStyle name="40% - uthevingsfarge 1 21_BILAG 34-3 Brasil" xfId="23475" xr:uid="{00000000-0005-0000-0000-0000B05B0000}"/>
    <cellStyle name="40% - uthevingsfarge 1 210" xfId="23476" xr:uid="{00000000-0005-0000-0000-0000B15B0000}"/>
    <cellStyle name="40% - uthevingsfarge 1 211" xfId="23477" xr:uid="{00000000-0005-0000-0000-0000B25B0000}"/>
    <cellStyle name="40% - uthevingsfarge 1 212" xfId="23478" xr:uid="{00000000-0005-0000-0000-0000B35B0000}"/>
    <cellStyle name="40% - uthevingsfarge 1 213" xfId="23479" xr:uid="{00000000-0005-0000-0000-0000B45B0000}"/>
    <cellStyle name="40% - uthevingsfarge 1 214" xfId="23480" xr:uid="{00000000-0005-0000-0000-0000B55B0000}"/>
    <cellStyle name="40% - uthevingsfarge 1 215" xfId="23481" xr:uid="{00000000-0005-0000-0000-0000B65B0000}"/>
    <cellStyle name="40% - uthevingsfarge 1 216" xfId="23482" xr:uid="{00000000-0005-0000-0000-0000B75B0000}"/>
    <cellStyle name="40% - uthevingsfarge 1 217" xfId="23483" xr:uid="{00000000-0005-0000-0000-0000B85B0000}"/>
    <cellStyle name="40% - uthevingsfarge 1 218" xfId="23484" xr:uid="{00000000-0005-0000-0000-0000B95B0000}"/>
    <cellStyle name="40% - uthevingsfarge 1 219" xfId="23485" xr:uid="{00000000-0005-0000-0000-0000BA5B0000}"/>
    <cellStyle name="40% - uthevingsfarge 1 22" xfId="23486" xr:uid="{00000000-0005-0000-0000-0000BB5B0000}"/>
    <cellStyle name="40% - uthevingsfarge 1 22 2" xfId="23487" xr:uid="{00000000-0005-0000-0000-0000BC5B0000}"/>
    <cellStyle name="40% - uthevingsfarge 1 22 2 2" xfId="23488" xr:uid="{00000000-0005-0000-0000-0000BD5B0000}"/>
    <cellStyle name="40% - uthevingsfarge 1 22 2 3" xfId="23489" xr:uid="{00000000-0005-0000-0000-0000BE5B0000}"/>
    <cellStyle name="40% - uthevingsfarge 1 22 2_BILAG 34-3 Brasil" xfId="23490" xr:uid="{00000000-0005-0000-0000-0000BF5B0000}"/>
    <cellStyle name="40% - uthevingsfarge 1 22 3" xfId="23491" xr:uid="{00000000-0005-0000-0000-0000C05B0000}"/>
    <cellStyle name="40% - uthevingsfarge 1 22 4" xfId="23492" xr:uid="{00000000-0005-0000-0000-0000C15B0000}"/>
    <cellStyle name="40% - uthevingsfarge 1 22_BILAG 34-3 Brasil" xfId="23493" xr:uid="{00000000-0005-0000-0000-0000C25B0000}"/>
    <cellStyle name="40% - uthevingsfarge 1 220" xfId="23494" xr:uid="{00000000-0005-0000-0000-0000C35B0000}"/>
    <cellStyle name="40% - uthevingsfarge 1 221" xfId="23495" xr:uid="{00000000-0005-0000-0000-0000C45B0000}"/>
    <cellStyle name="40% - uthevingsfarge 1 222" xfId="23496" xr:uid="{00000000-0005-0000-0000-0000C55B0000}"/>
    <cellStyle name="40% - uthevingsfarge 1 223" xfId="23497" xr:uid="{00000000-0005-0000-0000-0000C65B0000}"/>
    <cellStyle name="40% - uthevingsfarge 1 224" xfId="23498" xr:uid="{00000000-0005-0000-0000-0000C75B0000}"/>
    <cellStyle name="40% - uthevingsfarge 1 225" xfId="23499" xr:uid="{00000000-0005-0000-0000-0000C85B0000}"/>
    <cellStyle name="40% - uthevingsfarge 1 226" xfId="23500" xr:uid="{00000000-0005-0000-0000-0000C95B0000}"/>
    <cellStyle name="40% - uthevingsfarge 1 227" xfId="23501" xr:uid="{00000000-0005-0000-0000-0000CA5B0000}"/>
    <cellStyle name="40% - uthevingsfarge 1 228" xfId="23502" xr:uid="{00000000-0005-0000-0000-0000CB5B0000}"/>
    <cellStyle name="40% - uthevingsfarge 1 229" xfId="23503" xr:uid="{00000000-0005-0000-0000-0000CC5B0000}"/>
    <cellStyle name="40% - uthevingsfarge 1 23" xfId="23504" xr:uid="{00000000-0005-0000-0000-0000CD5B0000}"/>
    <cellStyle name="40% - uthevingsfarge 1 23 2" xfId="23505" xr:uid="{00000000-0005-0000-0000-0000CE5B0000}"/>
    <cellStyle name="40% - uthevingsfarge 1 23 2 2" xfId="23506" xr:uid="{00000000-0005-0000-0000-0000CF5B0000}"/>
    <cellStyle name="40% - uthevingsfarge 1 23 2 3" xfId="23507" xr:uid="{00000000-0005-0000-0000-0000D05B0000}"/>
    <cellStyle name="40% - uthevingsfarge 1 23 2_BILAG 34-3 Brasil" xfId="23508" xr:uid="{00000000-0005-0000-0000-0000D15B0000}"/>
    <cellStyle name="40% - uthevingsfarge 1 23 3" xfId="23509" xr:uid="{00000000-0005-0000-0000-0000D25B0000}"/>
    <cellStyle name="40% - uthevingsfarge 1 23 4" xfId="23510" xr:uid="{00000000-0005-0000-0000-0000D35B0000}"/>
    <cellStyle name="40% - uthevingsfarge 1 23_BILAG 34-3 Brasil" xfId="23511" xr:uid="{00000000-0005-0000-0000-0000D45B0000}"/>
    <cellStyle name="40% - uthevingsfarge 1 230" xfId="23512" xr:uid="{00000000-0005-0000-0000-0000D55B0000}"/>
    <cellStyle name="40% - uthevingsfarge 1 24" xfId="23513" xr:uid="{00000000-0005-0000-0000-0000D65B0000}"/>
    <cellStyle name="40% - uthevingsfarge 1 24 2" xfId="23514" xr:uid="{00000000-0005-0000-0000-0000D75B0000}"/>
    <cellStyle name="40% - uthevingsfarge 1 24 2 2" xfId="23515" xr:uid="{00000000-0005-0000-0000-0000D85B0000}"/>
    <cellStyle name="40% - uthevingsfarge 1 24 2 3" xfId="23516" xr:uid="{00000000-0005-0000-0000-0000D95B0000}"/>
    <cellStyle name="40% - uthevingsfarge 1 24 2_BILAG 34-3 Brasil" xfId="23517" xr:uid="{00000000-0005-0000-0000-0000DA5B0000}"/>
    <cellStyle name="40% - uthevingsfarge 1 24 3" xfId="23518" xr:uid="{00000000-0005-0000-0000-0000DB5B0000}"/>
    <cellStyle name="40% - uthevingsfarge 1 24 4" xfId="23519" xr:uid="{00000000-0005-0000-0000-0000DC5B0000}"/>
    <cellStyle name="40% - uthevingsfarge 1 24_BILAG 34-3 Brasil" xfId="23520" xr:uid="{00000000-0005-0000-0000-0000DD5B0000}"/>
    <cellStyle name="40% - uthevingsfarge 1 25" xfId="23521" xr:uid="{00000000-0005-0000-0000-0000DE5B0000}"/>
    <cellStyle name="40% - uthevingsfarge 1 25 2" xfId="23522" xr:uid="{00000000-0005-0000-0000-0000DF5B0000}"/>
    <cellStyle name="40% - uthevingsfarge 1 25 2 2" xfId="23523" xr:uid="{00000000-0005-0000-0000-0000E05B0000}"/>
    <cellStyle name="40% - uthevingsfarge 1 25 2 3" xfId="23524" xr:uid="{00000000-0005-0000-0000-0000E15B0000}"/>
    <cellStyle name="40% - uthevingsfarge 1 25 2_BILAG 34-3 Brasil" xfId="23525" xr:uid="{00000000-0005-0000-0000-0000E25B0000}"/>
    <cellStyle name="40% - uthevingsfarge 1 25 3" xfId="23526" xr:uid="{00000000-0005-0000-0000-0000E35B0000}"/>
    <cellStyle name="40% - uthevingsfarge 1 25 4" xfId="23527" xr:uid="{00000000-0005-0000-0000-0000E45B0000}"/>
    <cellStyle name="40% - uthevingsfarge 1 25_BILAG 34-3 Brasil" xfId="23528" xr:uid="{00000000-0005-0000-0000-0000E55B0000}"/>
    <cellStyle name="40% - uthevingsfarge 1 26" xfId="23529" xr:uid="{00000000-0005-0000-0000-0000E65B0000}"/>
    <cellStyle name="40% - uthevingsfarge 1 26 2" xfId="23530" xr:uid="{00000000-0005-0000-0000-0000E75B0000}"/>
    <cellStyle name="40% - uthevingsfarge 1 26 2 2" xfId="23531" xr:uid="{00000000-0005-0000-0000-0000E85B0000}"/>
    <cellStyle name="40% - uthevingsfarge 1 26 2 3" xfId="23532" xr:uid="{00000000-0005-0000-0000-0000E95B0000}"/>
    <cellStyle name="40% - uthevingsfarge 1 26 2_BILAG 34-3 Brasil" xfId="23533" xr:uid="{00000000-0005-0000-0000-0000EA5B0000}"/>
    <cellStyle name="40% - uthevingsfarge 1 26 3" xfId="23534" xr:uid="{00000000-0005-0000-0000-0000EB5B0000}"/>
    <cellStyle name="40% - uthevingsfarge 1 26 4" xfId="23535" xr:uid="{00000000-0005-0000-0000-0000EC5B0000}"/>
    <cellStyle name="40% - uthevingsfarge 1 26_BILAG 34-3 Brasil" xfId="23536" xr:uid="{00000000-0005-0000-0000-0000ED5B0000}"/>
    <cellStyle name="40% - uthevingsfarge 1 27" xfId="23537" xr:uid="{00000000-0005-0000-0000-0000EE5B0000}"/>
    <cellStyle name="40% - uthevingsfarge 1 27 2" xfId="23538" xr:uid="{00000000-0005-0000-0000-0000EF5B0000}"/>
    <cellStyle name="40% - uthevingsfarge 1 27 2 2" xfId="23539" xr:uid="{00000000-0005-0000-0000-0000F05B0000}"/>
    <cellStyle name="40% - uthevingsfarge 1 27 2 3" xfId="23540" xr:uid="{00000000-0005-0000-0000-0000F15B0000}"/>
    <cellStyle name="40% - uthevingsfarge 1 27 2_BILAG 34-3 Brasil" xfId="23541" xr:uid="{00000000-0005-0000-0000-0000F25B0000}"/>
    <cellStyle name="40% - uthevingsfarge 1 27 3" xfId="23542" xr:uid="{00000000-0005-0000-0000-0000F35B0000}"/>
    <cellStyle name="40% - uthevingsfarge 1 27 4" xfId="23543" xr:uid="{00000000-0005-0000-0000-0000F45B0000}"/>
    <cellStyle name="40% - uthevingsfarge 1 27_BILAG 34-3 Brasil" xfId="23544" xr:uid="{00000000-0005-0000-0000-0000F55B0000}"/>
    <cellStyle name="40% - uthevingsfarge 1 28" xfId="23545" xr:uid="{00000000-0005-0000-0000-0000F65B0000}"/>
    <cellStyle name="40% - uthevingsfarge 1 28 2" xfId="23546" xr:uid="{00000000-0005-0000-0000-0000F75B0000}"/>
    <cellStyle name="40% - uthevingsfarge 1 28 2 2" xfId="23547" xr:uid="{00000000-0005-0000-0000-0000F85B0000}"/>
    <cellStyle name="40% - uthevingsfarge 1 28 2 3" xfId="23548" xr:uid="{00000000-0005-0000-0000-0000F95B0000}"/>
    <cellStyle name="40% - uthevingsfarge 1 28 2_BILAG 34-3 Brasil" xfId="23549" xr:uid="{00000000-0005-0000-0000-0000FA5B0000}"/>
    <cellStyle name="40% - uthevingsfarge 1 28 3" xfId="23550" xr:uid="{00000000-0005-0000-0000-0000FB5B0000}"/>
    <cellStyle name="40% - uthevingsfarge 1 28 4" xfId="23551" xr:uid="{00000000-0005-0000-0000-0000FC5B0000}"/>
    <cellStyle name="40% - uthevingsfarge 1 28_BILAG 34-3 Brasil" xfId="23552" xr:uid="{00000000-0005-0000-0000-0000FD5B0000}"/>
    <cellStyle name="40% - uthevingsfarge 1 29" xfId="23553" xr:uid="{00000000-0005-0000-0000-0000FE5B0000}"/>
    <cellStyle name="40% - uthevingsfarge 1 29 2" xfId="23554" xr:uid="{00000000-0005-0000-0000-0000FF5B0000}"/>
    <cellStyle name="40% - uthevingsfarge 1 29 2 2" xfId="23555" xr:uid="{00000000-0005-0000-0000-0000005C0000}"/>
    <cellStyle name="40% - uthevingsfarge 1 29 2 3" xfId="23556" xr:uid="{00000000-0005-0000-0000-0000015C0000}"/>
    <cellStyle name="40% - uthevingsfarge 1 29 2_BILAG 34-3 Brasil" xfId="23557" xr:uid="{00000000-0005-0000-0000-0000025C0000}"/>
    <cellStyle name="40% - uthevingsfarge 1 29 3" xfId="23558" xr:uid="{00000000-0005-0000-0000-0000035C0000}"/>
    <cellStyle name="40% - uthevingsfarge 1 29 4" xfId="23559" xr:uid="{00000000-0005-0000-0000-0000045C0000}"/>
    <cellStyle name="40% - uthevingsfarge 1 29_BILAG 34-3 Brasil" xfId="23560" xr:uid="{00000000-0005-0000-0000-0000055C0000}"/>
    <cellStyle name="40% - uthevingsfarge 1 3" xfId="23561" xr:uid="{00000000-0005-0000-0000-0000065C0000}"/>
    <cellStyle name="40% - uthevingsfarge 1 3 10" xfId="23562" xr:uid="{00000000-0005-0000-0000-0000075C0000}"/>
    <cellStyle name="40% - uthevingsfarge 1 3 2" xfId="23563" xr:uid="{00000000-0005-0000-0000-0000085C0000}"/>
    <cellStyle name="40% - uthevingsfarge 1 3 2 10" xfId="23564" xr:uid="{00000000-0005-0000-0000-0000095C0000}"/>
    <cellStyle name="40% - uthevingsfarge 1 3 2 11" xfId="23565" xr:uid="{00000000-0005-0000-0000-00000A5C0000}"/>
    <cellStyle name="40% - uthevingsfarge 1 3 2 2" xfId="23566" xr:uid="{00000000-0005-0000-0000-00000B5C0000}"/>
    <cellStyle name="40% - uthevingsfarge 1 3 2 2 10" xfId="23567" xr:uid="{00000000-0005-0000-0000-00000C5C0000}"/>
    <cellStyle name="40% - uthevingsfarge 1 3 2 2 2" xfId="23568" xr:uid="{00000000-0005-0000-0000-00000D5C0000}"/>
    <cellStyle name="40% - uthevingsfarge 1 3 2 2 2 2" xfId="23569" xr:uid="{00000000-0005-0000-0000-00000E5C0000}"/>
    <cellStyle name="40% - uthevingsfarge 1 3 2 2 2 2 2" xfId="23570" xr:uid="{00000000-0005-0000-0000-00000F5C0000}"/>
    <cellStyle name="40% - uthevingsfarge 1 3 2 2 2 2 2 2" xfId="23571" xr:uid="{00000000-0005-0000-0000-0000105C0000}"/>
    <cellStyle name="40% - uthevingsfarge 1 3 2 2 2 2 2 2 2" xfId="23572" xr:uid="{00000000-0005-0000-0000-0000115C0000}"/>
    <cellStyle name="40% - uthevingsfarge 1 3 2 2 2 2 2 2 2 2" xfId="23573" xr:uid="{00000000-0005-0000-0000-0000125C0000}"/>
    <cellStyle name="40% - uthevingsfarge 1 3 2 2 2 2 2 2 3" xfId="23574" xr:uid="{00000000-0005-0000-0000-0000135C0000}"/>
    <cellStyle name="40% - uthevingsfarge 1 3 2 2 2 2 2 3" xfId="23575" xr:uid="{00000000-0005-0000-0000-0000145C0000}"/>
    <cellStyle name="40% - uthevingsfarge 1 3 2 2 2 2 2 3 2" xfId="23576" xr:uid="{00000000-0005-0000-0000-0000155C0000}"/>
    <cellStyle name="40% - uthevingsfarge 1 3 2 2 2 2 2 4" xfId="23577" xr:uid="{00000000-0005-0000-0000-0000165C0000}"/>
    <cellStyle name="40% - uthevingsfarge 1 3 2 2 2 2 3" xfId="23578" xr:uid="{00000000-0005-0000-0000-0000175C0000}"/>
    <cellStyle name="40% - uthevingsfarge 1 3 2 2 2 2 3 2" xfId="23579" xr:uid="{00000000-0005-0000-0000-0000185C0000}"/>
    <cellStyle name="40% - uthevingsfarge 1 3 2 2 2 2 3 2 2" xfId="23580" xr:uid="{00000000-0005-0000-0000-0000195C0000}"/>
    <cellStyle name="40% - uthevingsfarge 1 3 2 2 2 2 3 3" xfId="23581" xr:uid="{00000000-0005-0000-0000-00001A5C0000}"/>
    <cellStyle name="40% - uthevingsfarge 1 3 2 2 2 2 4" xfId="23582" xr:uid="{00000000-0005-0000-0000-00001B5C0000}"/>
    <cellStyle name="40% - uthevingsfarge 1 3 2 2 2 2 4 2" xfId="23583" xr:uid="{00000000-0005-0000-0000-00001C5C0000}"/>
    <cellStyle name="40% - uthevingsfarge 1 3 2 2 2 2 5" xfId="23584" xr:uid="{00000000-0005-0000-0000-00001D5C0000}"/>
    <cellStyle name="40% - uthevingsfarge 1 3 2 2 2 2_Innskuddsdekning" xfId="23585" xr:uid="{00000000-0005-0000-0000-00001E5C0000}"/>
    <cellStyle name="40% - uthevingsfarge 1 3 2 2 2 3" xfId="23586" xr:uid="{00000000-0005-0000-0000-00001F5C0000}"/>
    <cellStyle name="40% - uthevingsfarge 1 3 2 2 2 3 2" xfId="23587" xr:uid="{00000000-0005-0000-0000-0000205C0000}"/>
    <cellStyle name="40% - uthevingsfarge 1 3 2 2 2 3 2 2" xfId="23588" xr:uid="{00000000-0005-0000-0000-0000215C0000}"/>
    <cellStyle name="40% - uthevingsfarge 1 3 2 2 2 3 2 2 2" xfId="23589" xr:uid="{00000000-0005-0000-0000-0000225C0000}"/>
    <cellStyle name="40% - uthevingsfarge 1 3 2 2 2 3 2 3" xfId="23590" xr:uid="{00000000-0005-0000-0000-0000235C0000}"/>
    <cellStyle name="40% - uthevingsfarge 1 3 2 2 2 3 3" xfId="23591" xr:uid="{00000000-0005-0000-0000-0000245C0000}"/>
    <cellStyle name="40% - uthevingsfarge 1 3 2 2 2 3 3 2" xfId="23592" xr:uid="{00000000-0005-0000-0000-0000255C0000}"/>
    <cellStyle name="40% - uthevingsfarge 1 3 2 2 2 3 4" xfId="23593" xr:uid="{00000000-0005-0000-0000-0000265C0000}"/>
    <cellStyle name="40% - uthevingsfarge 1 3 2 2 2 4" xfId="23594" xr:uid="{00000000-0005-0000-0000-0000275C0000}"/>
    <cellStyle name="40% - uthevingsfarge 1 3 2 2 2 4 2" xfId="23595" xr:uid="{00000000-0005-0000-0000-0000285C0000}"/>
    <cellStyle name="40% - uthevingsfarge 1 3 2 2 2 4 2 2" xfId="23596" xr:uid="{00000000-0005-0000-0000-0000295C0000}"/>
    <cellStyle name="40% - uthevingsfarge 1 3 2 2 2 4 3" xfId="23597" xr:uid="{00000000-0005-0000-0000-00002A5C0000}"/>
    <cellStyle name="40% - uthevingsfarge 1 3 2 2 2 5" xfId="23598" xr:uid="{00000000-0005-0000-0000-00002B5C0000}"/>
    <cellStyle name="40% - uthevingsfarge 1 3 2 2 2 5 2" xfId="23599" xr:uid="{00000000-0005-0000-0000-00002C5C0000}"/>
    <cellStyle name="40% - uthevingsfarge 1 3 2 2 2 6" xfId="23600" xr:uid="{00000000-0005-0000-0000-00002D5C0000}"/>
    <cellStyle name="40% - uthevingsfarge 1 3 2 2 2_3. Chng in credit spreads" xfId="23601" xr:uid="{00000000-0005-0000-0000-00002E5C0000}"/>
    <cellStyle name="40% - uthevingsfarge 1 3 2 2 3" xfId="23602" xr:uid="{00000000-0005-0000-0000-00002F5C0000}"/>
    <cellStyle name="40% - uthevingsfarge 1 3 2 2 3 2" xfId="23603" xr:uid="{00000000-0005-0000-0000-0000305C0000}"/>
    <cellStyle name="40% - uthevingsfarge 1 3 2 2 3 2 2" xfId="23604" xr:uid="{00000000-0005-0000-0000-0000315C0000}"/>
    <cellStyle name="40% - uthevingsfarge 1 3 2 2 3 2 2 2" xfId="23605" xr:uid="{00000000-0005-0000-0000-0000325C0000}"/>
    <cellStyle name="40% - uthevingsfarge 1 3 2 2 3 2 2 2 2" xfId="23606" xr:uid="{00000000-0005-0000-0000-0000335C0000}"/>
    <cellStyle name="40% - uthevingsfarge 1 3 2 2 3 2 2 2 2 2" xfId="23607" xr:uid="{00000000-0005-0000-0000-0000345C0000}"/>
    <cellStyle name="40% - uthevingsfarge 1 3 2 2 3 2 2 2 3" xfId="23608" xr:uid="{00000000-0005-0000-0000-0000355C0000}"/>
    <cellStyle name="40% - uthevingsfarge 1 3 2 2 3 2 2 3" xfId="23609" xr:uid="{00000000-0005-0000-0000-0000365C0000}"/>
    <cellStyle name="40% - uthevingsfarge 1 3 2 2 3 2 2 3 2" xfId="23610" xr:uid="{00000000-0005-0000-0000-0000375C0000}"/>
    <cellStyle name="40% - uthevingsfarge 1 3 2 2 3 2 2 4" xfId="23611" xr:uid="{00000000-0005-0000-0000-0000385C0000}"/>
    <cellStyle name="40% - uthevingsfarge 1 3 2 2 3 2 3" xfId="23612" xr:uid="{00000000-0005-0000-0000-0000395C0000}"/>
    <cellStyle name="40% - uthevingsfarge 1 3 2 2 3 2 3 2" xfId="23613" xr:uid="{00000000-0005-0000-0000-00003A5C0000}"/>
    <cellStyle name="40% - uthevingsfarge 1 3 2 2 3 2 3 2 2" xfId="23614" xr:uid="{00000000-0005-0000-0000-00003B5C0000}"/>
    <cellStyle name="40% - uthevingsfarge 1 3 2 2 3 2 3 3" xfId="23615" xr:uid="{00000000-0005-0000-0000-00003C5C0000}"/>
    <cellStyle name="40% - uthevingsfarge 1 3 2 2 3 2 4" xfId="23616" xr:uid="{00000000-0005-0000-0000-00003D5C0000}"/>
    <cellStyle name="40% - uthevingsfarge 1 3 2 2 3 2 4 2" xfId="23617" xr:uid="{00000000-0005-0000-0000-00003E5C0000}"/>
    <cellStyle name="40% - uthevingsfarge 1 3 2 2 3 2 5" xfId="23618" xr:uid="{00000000-0005-0000-0000-00003F5C0000}"/>
    <cellStyle name="40% - uthevingsfarge 1 3 2 2 3 2_Innskuddsdekning" xfId="23619" xr:uid="{00000000-0005-0000-0000-0000405C0000}"/>
    <cellStyle name="40% - uthevingsfarge 1 3 2 2 3 3" xfId="23620" xr:uid="{00000000-0005-0000-0000-0000415C0000}"/>
    <cellStyle name="40% - uthevingsfarge 1 3 2 2 3 3 2" xfId="23621" xr:uid="{00000000-0005-0000-0000-0000425C0000}"/>
    <cellStyle name="40% - uthevingsfarge 1 3 2 2 3 3 2 2" xfId="23622" xr:uid="{00000000-0005-0000-0000-0000435C0000}"/>
    <cellStyle name="40% - uthevingsfarge 1 3 2 2 3 3 2 2 2" xfId="23623" xr:uid="{00000000-0005-0000-0000-0000445C0000}"/>
    <cellStyle name="40% - uthevingsfarge 1 3 2 2 3 3 2 3" xfId="23624" xr:uid="{00000000-0005-0000-0000-0000455C0000}"/>
    <cellStyle name="40% - uthevingsfarge 1 3 2 2 3 3 3" xfId="23625" xr:uid="{00000000-0005-0000-0000-0000465C0000}"/>
    <cellStyle name="40% - uthevingsfarge 1 3 2 2 3 3 3 2" xfId="23626" xr:uid="{00000000-0005-0000-0000-0000475C0000}"/>
    <cellStyle name="40% - uthevingsfarge 1 3 2 2 3 3 4" xfId="23627" xr:uid="{00000000-0005-0000-0000-0000485C0000}"/>
    <cellStyle name="40% - uthevingsfarge 1 3 2 2 3 4" xfId="23628" xr:uid="{00000000-0005-0000-0000-0000495C0000}"/>
    <cellStyle name="40% - uthevingsfarge 1 3 2 2 3 4 2" xfId="23629" xr:uid="{00000000-0005-0000-0000-00004A5C0000}"/>
    <cellStyle name="40% - uthevingsfarge 1 3 2 2 3 4 2 2" xfId="23630" xr:uid="{00000000-0005-0000-0000-00004B5C0000}"/>
    <cellStyle name="40% - uthevingsfarge 1 3 2 2 3 4 3" xfId="23631" xr:uid="{00000000-0005-0000-0000-00004C5C0000}"/>
    <cellStyle name="40% - uthevingsfarge 1 3 2 2 3 5" xfId="23632" xr:uid="{00000000-0005-0000-0000-00004D5C0000}"/>
    <cellStyle name="40% - uthevingsfarge 1 3 2 2 3 5 2" xfId="23633" xr:uid="{00000000-0005-0000-0000-00004E5C0000}"/>
    <cellStyle name="40% - uthevingsfarge 1 3 2 2 3 6" xfId="23634" xr:uid="{00000000-0005-0000-0000-00004F5C0000}"/>
    <cellStyle name="40% - uthevingsfarge 1 3 2 2 3_3. Chng in credit spreads" xfId="23635" xr:uid="{00000000-0005-0000-0000-0000505C0000}"/>
    <cellStyle name="40% - uthevingsfarge 1 3 2 2 4" xfId="23636" xr:uid="{00000000-0005-0000-0000-0000515C0000}"/>
    <cellStyle name="40% - uthevingsfarge 1 3 2 2 4 2" xfId="23637" xr:uid="{00000000-0005-0000-0000-0000525C0000}"/>
    <cellStyle name="40% - uthevingsfarge 1 3 2 2 4 2 2" xfId="23638" xr:uid="{00000000-0005-0000-0000-0000535C0000}"/>
    <cellStyle name="40% - uthevingsfarge 1 3 2 2 4 2 2 2" xfId="23639" xr:uid="{00000000-0005-0000-0000-0000545C0000}"/>
    <cellStyle name="40% - uthevingsfarge 1 3 2 2 4 2 2 2 2" xfId="23640" xr:uid="{00000000-0005-0000-0000-0000555C0000}"/>
    <cellStyle name="40% - uthevingsfarge 1 3 2 2 4 2 2 3" xfId="23641" xr:uid="{00000000-0005-0000-0000-0000565C0000}"/>
    <cellStyle name="40% - uthevingsfarge 1 3 2 2 4 2 3" xfId="23642" xr:uid="{00000000-0005-0000-0000-0000575C0000}"/>
    <cellStyle name="40% - uthevingsfarge 1 3 2 2 4 2 3 2" xfId="23643" xr:uid="{00000000-0005-0000-0000-0000585C0000}"/>
    <cellStyle name="40% - uthevingsfarge 1 3 2 2 4 2 4" xfId="23644" xr:uid="{00000000-0005-0000-0000-0000595C0000}"/>
    <cellStyle name="40% - uthevingsfarge 1 3 2 2 4 3" xfId="23645" xr:uid="{00000000-0005-0000-0000-00005A5C0000}"/>
    <cellStyle name="40% - uthevingsfarge 1 3 2 2 4 3 2" xfId="23646" xr:uid="{00000000-0005-0000-0000-00005B5C0000}"/>
    <cellStyle name="40% - uthevingsfarge 1 3 2 2 4 3 2 2" xfId="23647" xr:uid="{00000000-0005-0000-0000-00005C5C0000}"/>
    <cellStyle name="40% - uthevingsfarge 1 3 2 2 4 3 3" xfId="23648" xr:uid="{00000000-0005-0000-0000-00005D5C0000}"/>
    <cellStyle name="40% - uthevingsfarge 1 3 2 2 4 4" xfId="23649" xr:uid="{00000000-0005-0000-0000-00005E5C0000}"/>
    <cellStyle name="40% - uthevingsfarge 1 3 2 2 4 4 2" xfId="23650" xr:uid="{00000000-0005-0000-0000-00005F5C0000}"/>
    <cellStyle name="40% - uthevingsfarge 1 3 2 2 4 5" xfId="23651" xr:uid="{00000000-0005-0000-0000-0000605C0000}"/>
    <cellStyle name="40% - uthevingsfarge 1 3 2 2 4_Innskuddsdekning" xfId="23652" xr:uid="{00000000-0005-0000-0000-0000615C0000}"/>
    <cellStyle name="40% - uthevingsfarge 1 3 2 2 5" xfId="23653" xr:uid="{00000000-0005-0000-0000-0000625C0000}"/>
    <cellStyle name="40% - uthevingsfarge 1 3 2 2 5 2" xfId="23654" xr:uid="{00000000-0005-0000-0000-0000635C0000}"/>
    <cellStyle name="40% - uthevingsfarge 1 3 2 2 5 2 2" xfId="23655" xr:uid="{00000000-0005-0000-0000-0000645C0000}"/>
    <cellStyle name="40% - uthevingsfarge 1 3 2 2 5 2 2 2" xfId="23656" xr:uid="{00000000-0005-0000-0000-0000655C0000}"/>
    <cellStyle name="40% - uthevingsfarge 1 3 2 2 5 2 3" xfId="23657" xr:uid="{00000000-0005-0000-0000-0000665C0000}"/>
    <cellStyle name="40% - uthevingsfarge 1 3 2 2 5 3" xfId="23658" xr:uid="{00000000-0005-0000-0000-0000675C0000}"/>
    <cellStyle name="40% - uthevingsfarge 1 3 2 2 5 3 2" xfId="23659" xr:uid="{00000000-0005-0000-0000-0000685C0000}"/>
    <cellStyle name="40% - uthevingsfarge 1 3 2 2 5 4" xfId="23660" xr:uid="{00000000-0005-0000-0000-0000695C0000}"/>
    <cellStyle name="40% - uthevingsfarge 1 3 2 2 6" xfId="23661" xr:uid="{00000000-0005-0000-0000-00006A5C0000}"/>
    <cellStyle name="40% - uthevingsfarge 1 3 2 2 6 2" xfId="23662" xr:uid="{00000000-0005-0000-0000-00006B5C0000}"/>
    <cellStyle name="40% - uthevingsfarge 1 3 2 2 6 2 2" xfId="23663" xr:uid="{00000000-0005-0000-0000-00006C5C0000}"/>
    <cellStyle name="40% - uthevingsfarge 1 3 2 2 6 3" xfId="23664" xr:uid="{00000000-0005-0000-0000-00006D5C0000}"/>
    <cellStyle name="40% - uthevingsfarge 1 3 2 2 7" xfId="23665" xr:uid="{00000000-0005-0000-0000-00006E5C0000}"/>
    <cellStyle name="40% - uthevingsfarge 1 3 2 2 7 2" xfId="23666" xr:uid="{00000000-0005-0000-0000-00006F5C0000}"/>
    <cellStyle name="40% - uthevingsfarge 1 3 2 2 8" xfId="23667" xr:uid="{00000000-0005-0000-0000-0000705C0000}"/>
    <cellStyle name="40% - uthevingsfarge 1 3 2 2 9" xfId="23668" xr:uid="{00000000-0005-0000-0000-0000715C0000}"/>
    <cellStyle name="40% - uthevingsfarge 1 3 2 2_3. Chng in credit spreads" xfId="23669" xr:uid="{00000000-0005-0000-0000-0000725C0000}"/>
    <cellStyle name="40% - uthevingsfarge 1 3 2 3" xfId="23670" xr:uid="{00000000-0005-0000-0000-0000735C0000}"/>
    <cellStyle name="40% - uthevingsfarge 1 3 2 3 2" xfId="23671" xr:uid="{00000000-0005-0000-0000-0000745C0000}"/>
    <cellStyle name="40% - uthevingsfarge 1 3 2 3 2 2" xfId="23672" xr:uid="{00000000-0005-0000-0000-0000755C0000}"/>
    <cellStyle name="40% - uthevingsfarge 1 3 2 3 2 2 2" xfId="23673" xr:uid="{00000000-0005-0000-0000-0000765C0000}"/>
    <cellStyle name="40% - uthevingsfarge 1 3 2 3 2 2 2 2" xfId="23674" xr:uid="{00000000-0005-0000-0000-0000775C0000}"/>
    <cellStyle name="40% - uthevingsfarge 1 3 2 3 2 2 2 2 2" xfId="23675" xr:uid="{00000000-0005-0000-0000-0000785C0000}"/>
    <cellStyle name="40% - uthevingsfarge 1 3 2 3 2 2 2 3" xfId="23676" xr:uid="{00000000-0005-0000-0000-0000795C0000}"/>
    <cellStyle name="40% - uthevingsfarge 1 3 2 3 2 2 3" xfId="23677" xr:uid="{00000000-0005-0000-0000-00007A5C0000}"/>
    <cellStyle name="40% - uthevingsfarge 1 3 2 3 2 2 3 2" xfId="23678" xr:uid="{00000000-0005-0000-0000-00007B5C0000}"/>
    <cellStyle name="40% - uthevingsfarge 1 3 2 3 2 2 4" xfId="23679" xr:uid="{00000000-0005-0000-0000-00007C5C0000}"/>
    <cellStyle name="40% - uthevingsfarge 1 3 2 3 2 3" xfId="23680" xr:uid="{00000000-0005-0000-0000-00007D5C0000}"/>
    <cellStyle name="40% - uthevingsfarge 1 3 2 3 2 3 2" xfId="23681" xr:uid="{00000000-0005-0000-0000-00007E5C0000}"/>
    <cellStyle name="40% - uthevingsfarge 1 3 2 3 2 3 2 2" xfId="23682" xr:uid="{00000000-0005-0000-0000-00007F5C0000}"/>
    <cellStyle name="40% - uthevingsfarge 1 3 2 3 2 3 3" xfId="23683" xr:uid="{00000000-0005-0000-0000-0000805C0000}"/>
    <cellStyle name="40% - uthevingsfarge 1 3 2 3 2 4" xfId="23684" xr:uid="{00000000-0005-0000-0000-0000815C0000}"/>
    <cellStyle name="40% - uthevingsfarge 1 3 2 3 2 4 2" xfId="23685" xr:uid="{00000000-0005-0000-0000-0000825C0000}"/>
    <cellStyle name="40% - uthevingsfarge 1 3 2 3 2 5" xfId="23686" xr:uid="{00000000-0005-0000-0000-0000835C0000}"/>
    <cellStyle name="40% - uthevingsfarge 1 3 2 3 2_Innskuddsdekning" xfId="23687" xr:uid="{00000000-0005-0000-0000-0000845C0000}"/>
    <cellStyle name="40% - uthevingsfarge 1 3 2 3 3" xfId="23688" xr:uid="{00000000-0005-0000-0000-0000855C0000}"/>
    <cellStyle name="40% - uthevingsfarge 1 3 2 3 3 2" xfId="23689" xr:uid="{00000000-0005-0000-0000-0000865C0000}"/>
    <cellStyle name="40% - uthevingsfarge 1 3 2 3 3 2 2" xfId="23690" xr:uid="{00000000-0005-0000-0000-0000875C0000}"/>
    <cellStyle name="40% - uthevingsfarge 1 3 2 3 3 2 2 2" xfId="23691" xr:uid="{00000000-0005-0000-0000-0000885C0000}"/>
    <cellStyle name="40% - uthevingsfarge 1 3 2 3 3 2 3" xfId="23692" xr:uid="{00000000-0005-0000-0000-0000895C0000}"/>
    <cellStyle name="40% - uthevingsfarge 1 3 2 3 3 3" xfId="23693" xr:uid="{00000000-0005-0000-0000-00008A5C0000}"/>
    <cellStyle name="40% - uthevingsfarge 1 3 2 3 3 3 2" xfId="23694" xr:uid="{00000000-0005-0000-0000-00008B5C0000}"/>
    <cellStyle name="40% - uthevingsfarge 1 3 2 3 3 4" xfId="23695" xr:uid="{00000000-0005-0000-0000-00008C5C0000}"/>
    <cellStyle name="40% - uthevingsfarge 1 3 2 3 4" xfId="23696" xr:uid="{00000000-0005-0000-0000-00008D5C0000}"/>
    <cellStyle name="40% - uthevingsfarge 1 3 2 3 4 2" xfId="23697" xr:uid="{00000000-0005-0000-0000-00008E5C0000}"/>
    <cellStyle name="40% - uthevingsfarge 1 3 2 3 4 2 2" xfId="23698" xr:uid="{00000000-0005-0000-0000-00008F5C0000}"/>
    <cellStyle name="40% - uthevingsfarge 1 3 2 3 4 3" xfId="23699" xr:uid="{00000000-0005-0000-0000-0000905C0000}"/>
    <cellStyle name="40% - uthevingsfarge 1 3 2 3 5" xfId="23700" xr:uid="{00000000-0005-0000-0000-0000915C0000}"/>
    <cellStyle name="40% - uthevingsfarge 1 3 2 3 5 2" xfId="23701" xr:uid="{00000000-0005-0000-0000-0000925C0000}"/>
    <cellStyle name="40% - uthevingsfarge 1 3 2 3 6" xfId="23702" xr:uid="{00000000-0005-0000-0000-0000935C0000}"/>
    <cellStyle name="40% - uthevingsfarge 1 3 2 3_3. Chng in credit spreads" xfId="23703" xr:uid="{00000000-0005-0000-0000-0000945C0000}"/>
    <cellStyle name="40% - uthevingsfarge 1 3 2 4" xfId="23704" xr:uid="{00000000-0005-0000-0000-0000955C0000}"/>
    <cellStyle name="40% - uthevingsfarge 1 3 2 4 2" xfId="23705" xr:uid="{00000000-0005-0000-0000-0000965C0000}"/>
    <cellStyle name="40% - uthevingsfarge 1 3 2 4 2 2" xfId="23706" xr:uid="{00000000-0005-0000-0000-0000975C0000}"/>
    <cellStyle name="40% - uthevingsfarge 1 3 2 4 2 2 2" xfId="23707" xr:uid="{00000000-0005-0000-0000-0000985C0000}"/>
    <cellStyle name="40% - uthevingsfarge 1 3 2 4 2 2 2 2" xfId="23708" xr:uid="{00000000-0005-0000-0000-0000995C0000}"/>
    <cellStyle name="40% - uthevingsfarge 1 3 2 4 2 2 2 2 2" xfId="23709" xr:uid="{00000000-0005-0000-0000-00009A5C0000}"/>
    <cellStyle name="40% - uthevingsfarge 1 3 2 4 2 2 2 3" xfId="23710" xr:uid="{00000000-0005-0000-0000-00009B5C0000}"/>
    <cellStyle name="40% - uthevingsfarge 1 3 2 4 2 2 3" xfId="23711" xr:uid="{00000000-0005-0000-0000-00009C5C0000}"/>
    <cellStyle name="40% - uthevingsfarge 1 3 2 4 2 2 3 2" xfId="23712" xr:uid="{00000000-0005-0000-0000-00009D5C0000}"/>
    <cellStyle name="40% - uthevingsfarge 1 3 2 4 2 2 4" xfId="23713" xr:uid="{00000000-0005-0000-0000-00009E5C0000}"/>
    <cellStyle name="40% - uthevingsfarge 1 3 2 4 2 3" xfId="23714" xr:uid="{00000000-0005-0000-0000-00009F5C0000}"/>
    <cellStyle name="40% - uthevingsfarge 1 3 2 4 2 3 2" xfId="23715" xr:uid="{00000000-0005-0000-0000-0000A05C0000}"/>
    <cellStyle name="40% - uthevingsfarge 1 3 2 4 2 3 2 2" xfId="23716" xr:uid="{00000000-0005-0000-0000-0000A15C0000}"/>
    <cellStyle name="40% - uthevingsfarge 1 3 2 4 2 3 3" xfId="23717" xr:uid="{00000000-0005-0000-0000-0000A25C0000}"/>
    <cellStyle name="40% - uthevingsfarge 1 3 2 4 2 4" xfId="23718" xr:uid="{00000000-0005-0000-0000-0000A35C0000}"/>
    <cellStyle name="40% - uthevingsfarge 1 3 2 4 2 4 2" xfId="23719" xr:uid="{00000000-0005-0000-0000-0000A45C0000}"/>
    <cellStyle name="40% - uthevingsfarge 1 3 2 4 2 5" xfId="23720" xr:uid="{00000000-0005-0000-0000-0000A55C0000}"/>
    <cellStyle name="40% - uthevingsfarge 1 3 2 4 2_Innskuddsdekning" xfId="23721" xr:uid="{00000000-0005-0000-0000-0000A65C0000}"/>
    <cellStyle name="40% - uthevingsfarge 1 3 2 4 3" xfId="23722" xr:uid="{00000000-0005-0000-0000-0000A75C0000}"/>
    <cellStyle name="40% - uthevingsfarge 1 3 2 4 3 2" xfId="23723" xr:uid="{00000000-0005-0000-0000-0000A85C0000}"/>
    <cellStyle name="40% - uthevingsfarge 1 3 2 4 3 2 2" xfId="23724" xr:uid="{00000000-0005-0000-0000-0000A95C0000}"/>
    <cellStyle name="40% - uthevingsfarge 1 3 2 4 3 2 2 2" xfId="23725" xr:uid="{00000000-0005-0000-0000-0000AA5C0000}"/>
    <cellStyle name="40% - uthevingsfarge 1 3 2 4 3 2 3" xfId="23726" xr:uid="{00000000-0005-0000-0000-0000AB5C0000}"/>
    <cellStyle name="40% - uthevingsfarge 1 3 2 4 3 3" xfId="23727" xr:uid="{00000000-0005-0000-0000-0000AC5C0000}"/>
    <cellStyle name="40% - uthevingsfarge 1 3 2 4 3 3 2" xfId="23728" xr:uid="{00000000-0005-0000-0000-0000AD5C0000}"/>
    <cellStyle name="40% - uthevingsfarge 1 3 2 4 3 4" xfId="23729" xr:uid="{00000000-0005-0000-0000-0000AE5C0000}"/>
    <cellStyle name="40% - uthevingsfarge 1 3 2 4 4" xfId="23730" xr:uid="{00000000-0005-0000-0000-0000AF5C0000}"/>
    <cellStyle name="40% - uthevingsfarge 1 3 2 4 4 2" xfId="23731" xr:uid="{00000000-0005-0000-0000-0000B05C0000}"/>
    <cellStyle name="40% - uthevingsfarge 1 3 2 4 4 2 2" xfId="23732" xr:uid="{00000000-0005-0000-0000-0000B15C0000}"/>
    <cellStyle name="40% - uthevingsfarge 1 3 2 4 4 3" xfId="23733" xr:uid="{00000000-0005-0000-0000-0000B25C0000}"/>
    <cellStyle name="40% - uthevingsfarge 1 3 2 4 5" xfId="23734" xr:uid="{00000000-0005-0000-0000-0000B35C0000}"/>
    <cellStyle name="40% - uthevingsfarge 1 3 2 4 5 2" xfId="23735" xr:uid="{00000000-0005-0000-0000-0000B45C0000}"/>
    <cellStyle name="40% - uthevingsfarge 1 3 2 4 6" xfId="23736" xr:uid="{00000000-0005-0000-0000-0000B55C0000}"/>
    <cellStyle name="40% - uthevingsfarge 1 3 2 4_3. Chng in credit spreads" xfId="23737" xr:uid="{00000000-0005-0000-0000-0000B65C0000}"/>
    <cellStyle name="40% - uthevingsfarge 1 3 2 5" xfId="23738" xr:uid="{00000000-0005-0000-0000-0000B75C0000}"/>
    <cellStyle name="40% - uthevingsfarge 1 3 2 5 2" xfId="23739" xr:uid="{00000000-0005-0000-0000-0000B85C0000}"/>
    <cellStyle name="40% - uthevingsfarge 1 3 2 5 2 2" xfId="23740" xr:uid="{00000000-0005-0000-0000-0000B95C0000}"/>
    <cellStyle name="40% - uthevingsfarge 1 3 2 5 2 2 2" xfId="23741" xr:uid="{00000000-0005-0000-0000-0000BA5C0000}"/>
    <cellStyle name="40% - uthevingsfarge 1 3 2 5 2 2 2 2" xfId="23742" xr:uid="{00000000-0005-0000-0000-0000BB5C0000}"/>
    <cellStyle name="40% - uthevingsfarge 1 3 2 5 2 2 3" xfId="23743" xr:uid="{00000000-0005-0000-0000-0000BC5C0000}"/>
    <cellStyle name="40% - uthevingsfarge 1 3 2 5 2 3" xfId="23744" xr:uid="{00000000-0005-0000-0000-0000BD5C0000}"/>
    <cellStyle name="40% - uthevingsfarge 1 3 2 5 2 3 2" xfId="23745" xr:uid="{00000000-0005-0000-0000-0000BE5C0000}"/>
    <cellStyle name="40% - uthevingsfarge 1 3 2 5 2 4" xfId="23746" xr:uid="{00000000-0005-0000-0000-0000BF5C0000}"/>
    <cellStyle name="40% - uthevingsfarge 1 3 2 5 3" xfId="23747" xr:uid="{00000000-0005-0000-0000-0000C05C0000}"/>
    <cellStyle name="40% - uthevingsfarge 1 3 2 5 3 2" xfId="23748" xr:uid="{00000000-0005-0000-0000-0000C15C0000}"/>
    <cellStyle name="40% - uthevingsfarge 1 3 2 5 3 2 2" xfId="23749" xr:uid="{00000000-0005-0000-0000-0000C25C0000}"/>
    <cellStyle name="40% - uthevingsfarge 1 3 2 5 3 3" xfId="23750" xr:uid="{00000000-0005-0000-0000-0000C35C0000}"/>
    <cellStyle name="40% - uthevingsfarge 1 3 2 5 4" xfId="23751" xr:uid="{00000000-0005-0000-0000-0000C45C0000}"/>
    <cellStyle name="40% - uthevingsfarge 1 3 2 5 4 2" xfId="23752" xr:uid="{00000000-0005-0000-0000-0000C55C0000}"/>
    <cellStyle name="40% - uthevingsfarge 1 3 2 5 5" xfId="23753" xr:uid="{00000000-0005-0000-0000-0000C65C0000}"/>
    <cellStyle name="40% - uthevingsfarge 1 3 2 5_Innskuddsdekning" xfId="23754" xr:uid="{00000000-0005-0000-0000-0000C75C0000}"/>
    <cellStyle name="40% - uthevingsfarge 1 3 2 6" xfId="23755" xr:uid="{00000000-0005-0000-0000-0000C85C0000}"/>
    <cellStyle name="40% - uthevingsfarge 1 3 2 6 2" xfId="23756" xr:uid="{00000000-0005-0000-0000-0000C95C0000}"/>
    <cellStyle name="40% - uthevingsfarge 1 3 2 6 2 2" xfId="23757" xr:uid="{00000000-0005-0000-0000-0000CA5C0000}"/>
    <cellStyle name="40% - uthevingsfarge 1 3 2 6 2 2 2" xfId="23758" xr:uid="{00000000-0005-0000-0000-0000CB5C0000}"/>
    <cellStyle name="40% - uthevingsfarge 1 3 2 6 2 3" xfId="23759" xr:uid="{00000000-0005-0000-0000-0000CC5C0000}"/>
    <cellStyle name="40% - uthevingsfarge 1 3 2 6 3" xfId="23760" xr:uid="{00000000-0005-0000-0000-0000CD5C0000}"/>
    <cellStyle name="40% - uthevingsfarge 1 3 2 6 3 2" xfId="23761" xr:uid="{00000000-0005-0000-0000-0000CE5C0000}"/>
    <cellStyle name="40% - uthevingsfarge 1 3 2 6 4" xfId="23762" xr:uid="{00000000-0005-0000-0000-0000CF5C0000}"/>
    <cellStyle name="40% - uthevingsfarge 1 3 2 7" xfId="23763" xr:uid="{00000000-0005-0000-0000-0000D05C0000}"/>
    <cellStyle name="40% - uthevingsfarge 1 3 2 7 2" xfId="23764" xr:uid="{00000000-0005-0000-0000-0000D15C0000}"/>
    <cellStyle name="40% - uthevingsfarge 1 3 2 7 2 2" xfId="23765" xr:uid="{00000000-0005-0000-0000-0000D25C0000}"/>
    <cellStyle name="40% - uthevingsfarge 1 3 2 7 3" xfId="23766" xr:uid="{00000000-0005-0000-0000-0000D35C0000}"/>
    <cellStyle name="40% - uthevingsfarge 1 3 2 8" xfId="23767" xr:uid="{00000000-0005-0000-0000-0000D45C0000}"/>
    <cellStyle name="40% - uthevingsfarge 1 3 2 8 2" xfId="23768" xr:uid="{00000000-0005-0000-0000-0000D55C0000}"/>
    <cellStyle name="40% - uthevingsfarge 1 3 2 9" xfId="23769" xr:uid="{00000000-0005-0000-0000-0000D65C0000}"/>
    <cellStyle name="40% - uthevingsfarge 1 3 2_3. Chng in credit spreads" xfId="23770" xr:uid="{00000000-0005-0000-0000-0000D75C0000}"/>
    <cellStyle name="40% - uthevingsfarge 1 3 3" xfId="23771" xr:uid="{00000000-0005-0000-0000-0000D85C0000}"/>
    <cellStyle name="40% - uthevingsfarge 1 3 3 10" xfId="23772" xr:uid="{00000000-0005-0000-0000-0000D95C0000}"/>
    <cellStyle name="40% - uthevingsfarge 1 3 3 11" xfId="23773" xr:uid="{00000000-0005-0000-0000-0000DA5C0000}"/>
    <cellStyle name="40% - uthevingsfarge 1 3 3 2" xfId="23774" xr:uid="{00000000-0005-0000-0000-0000DB5C0000}"/>
    <cellStyle name="40% - uthevingsfarge 1 3 3 2 2" xfId="23775" xr:uid="{00000000-0005-0000-0000-0000DC5C0000}"/>
    <cellStyle name="40% - uthevingsfarge 1 3 3 2 2 2" xfId="23776" xr:uid="{00000000-0005-0000-0000-0000DD5C0000}"/>
    <cellStyle name="40% - uthevingsfarge 1 3 3 2 2 2 2" xfId="23777" xr:uid="{00000000-0005-0000-0000-0000DE5C0000}"/>
    <cellStyle name="40% - uthevingsfarge 1 3 3 2 2 2 2 2" xfId="23778" xr:uid="{00000000-0005-0000-0000-0000DF5C0000}"/>
    <cellStyle name="40% - uthevingsfarge 1 3 3 2 2 2 2 2 2" xfId="23779" xr:uid="{00000000-0005-0000-0000-0000E05C0000}"/>
    <cellStyle name="40% - uthevingsfarge 1 3 3 2 2 2 2 2 2 2" xfId="23780" xr:uid="{00000000-0005-0000-0000-0000E15C0000}"/>
    <cellStyle name="40% - uthevingsfarge 1 3 3 2 2 2 2 2 3" xfId="23781" xr:uid="{00000000-0005-0000-0000-0000E25C0000}"/>
    <cellStyle name="40% - uthevingsfarge 1 3 3 2 2 2 2 3" xfId="23782" xr:uid="{00000000-0005-0000-0000-0000E35C0000}"/>
    <cellStyle name="40% - uthevingsfarge 1 3 3 2 2 2 2 3 2" xfId="23783" xr:uid="{00000000-0005-0000-0000-0000E45C0000}"/>
    <cellStyle name="40% - uthevingsfarge 1 3 3 2 2 2 2 4" xfId="23784" xr:uid="{00000000-0005-0000-0000-0000E55C0000}"/>
    <cellStyle name="40% - uthevingsfarge 1 3 3 2 2 2 3" xfId="23785" xr:uid="{00000000-0005-0000-0000-0000E65C0000}"/>
    <cellStyle name="40% - uthevingsfarge 1 3 3 2 2 2 3 2" xfId="23786" xr:uid="{00000000-0005-0000-0000-0000E75C0000}"/>
    <cellStyle name="40% - uthevingsfarge 1 3 3 2 2 2 3 2 2" xfId="23787" xr:uid="{00000000-0005-0000-0000-0000E85C0000}"/>
    <cellStyle name="40% - uthevingsfarge 1 3 3 2 2 2 3 3" xfId="23788" xr:uid="{00000000-0005-0000-0000-0000E95C0000}"/>
    <cellStyle name="40% - uthevingsfarge 1 3 3 2 2 2 4" xfId="23789" xr:uid="{00000000-0005-0000-0000-0000EA5C0000}"/>
    <cellStyle name="40% - uthevingsfarge 1 3 3 2 2 2 4 2" xfId="23790" xr:uid="{00000000-0005-0000-0000-0000EB5C0000}"/>
    <cellStyle name="40% - uthevingsfarge 1 3 3 2 2 2 5" xfId="23791" xr:uid="{00000000-0005-0000-0000-0000EC5C0000}"/>
    <cellStyle name="40% - uthevingsfarge 1 3 3 2 2 2_Innskuddsdekning" xfId="23792" xr:uid="{00000000-0005-0000-0000-0000ED5C0000}"/>
    <cellStyle name="40% - uthevingsfarge 1 3 3 2 2 3" xfId="23793" xr:uid="{00000000-0005-0000-0000-0000EE5C0000}"/>
    <cellStyle name="40% - uthevingsfarge 1 3 3 2 2 3 2" xfId="23794" xr:uid="{00000000-0005-0000-0000-0000EF5C0000}"/>
    <cellStyle name="40% - uthevingsfarge 1 3 3 2 2 3 2 2" xfId="23795" xr:uid="{00000000-0005-0000-0000-0000F05C0000}"/>
    <cellStyle name="40% - uthevingsfarge 1 3 3 2 2 3 2 2 2" xfId="23796" xr:uid="{00000000-0005-0000-0000-0000F15C0000}"/>
    <cellStyle name="40% - uthevingsfarge 1 3 3 2 2 3 2 3" xfId="23797" xr:uid="{00000000-0005-0000-0000-0000F25C0000}"/>
    <cellStyle name="40% - uthevingsfarge 1 3 3 2 2 3 3" xfId="23798" xr:uid="{00000000-0005-0000-0000-0000F35C0000}"/>
    <cellStyle name="40% - uthevingsfarge 1 3 3 2 2 3 3 2" xfId="23799" xr:uid="{00000000-0005-0000-0000-0000F45C0000}"/>
    <cellStyle name="40% - uthevingsfarge 1 3 3 2 2 3 4" xfId="23800" xr:uid="{00000000-0005-0000-0000-0000F55C0000}"/>
    <cellStyle name="40% - uthevingsfarge 1 3 3 2 2 4" xfId="23801" xr:uid="{00000000-0005-0000-0000-0000F65C0000}"/>
    <cellStyle name="40% - uthevingsfarge 1 3 3 2 2 4 2" xfId="23802" xr:uid="{00000000-0005-0000-0000-0000F75C0000}"/>
    <cellStyle name="40% - uthevingsfarge 1 3 3 2 2 4 2 2" xfId="23803" xr:uid="{00000000-0005-0000-0000-0000F85C0000}"/>
    <cellStyle name="40% - uthevingsfarge 1 3 3 2 2 4 3" xfId="23804" xr:uid="{00000000-0005-0000-0000-0000F95C0000}"/>
    <cellStyle name="40% - uthevingsfarge 1 3 3 2 2 5" xfId="23805" xr:uid="{00000000-0005-0000-0000-0000FA5C0000}"/>
    <cellStyle name="40% - uthevingsfarge 1 3 3 2 2 5 2" xfId="23806" xr:uid="{00000000-0005-0000-0000-0000FB5C0000}"/>
    <cellStyle name="40% - uthevingsfarge 1 3 3 2 2 6" xfId="23807" xr:uid="{00000000-0005-0000-0000-0000FC5C0000}"/>
    <cellStyle name="40% - uthevingsfarge 1 3 3 2 2_3. Chng in credit spreads" xfId="23808" xr:uid="{00000000-0005-0000-0000-0000FD5C0000}"/>
    <cellStyle name="40% - uthevingsfarge 1 3 3 2 3" xfId="23809" xr:uid="{00000000-0005-0000-0000-0000FE5C0000}"/>
    <cellStyle name="40% - uthevingsfarge 1 3 3 2 3 2" xfId="23810" xr:uid="{00000000-0005-0000-0000-0000FF5C0000}"/>
    <cellStyle name="40% - uthevingsfarge 1 3 3 2 3 2 2" xfId="23811" xr:uid="{00000000-0005-0000-0000-0000005D0000}"/>
    <cellStyle name="40% - uthevingsfarge 1 3 3 2 3 2 2 2" xfId="23812" xr:uid="{00000000-0005-0000-0000-0000015D0000}"/>
    <cellStyle name="40% - uthevingsfarge 1 3 3 2 3 2 2 2 2" xfId="23813" xr:uid="{00000000-0005-0000-0000-0000025D0000}"/>
    <cellStyle name="40% - uthevingsfarge 1 3 3 2 3 2 2 2 2 2" xfId="23814" xr:uid="{00000000-0005-0000-0000-0000035D0000}"/>
    <cellStyle name="40% - uthevingsfarge 1 3 3 2 3 2 2 2 3" xfId="23815" xr:uid="{00000000-0005-0000-0000-0000045D0000}"/>
    <cellStyle name="40% - uthevingsfarge 1 3 3 2 3 2 2 3" xfId="23816" xr:uid="{00000000-0005-0000-0000-0000055D0000}"/>
    <cellStyle name="40% - uthevingsfarge 1 3 3 2 3 2 2 3 2" xfId="23817" xr:uid="{00000000-0005-0000-0000-0000065D0000}"/>
    <cellStyle name="40% - uthevingsfarge 1 3 3 2 3 2 2 4" xfId="23818" xr:uid="{00000000-0005-0000-0000-0000075D0000}"/>
    <cellStyle name="40% - uthevingsfarge 1 3 3 2 3 2 3" xfId="23819" xr:uid="{00000000-0005-0000-0000-0000085D0000}"/>
    <cellStyle name="40% - uthevingsfarge 1 3 3 2 3 2 3 2" xfId="23820" xr:uid="{00000000-0005-0000-0000-0000095D0000}"/>
    <cellStyle name="40% - uthevingsfarge 1 3 3 2 3 2 3 2 2" xfId="23821" xr:uid="{00000000-0005-0000-0000-00000A5D0000}"/>
    <cellStyle name="40% - uthevingsfarge 1 3 3 2 3 2 3 3" xfId="23822" xr:uid="{00000000-0005-0000-0000-00000B5D0000}"/>
    <cellStyle name="40% - uthevingsfarge 1 3 3 2 3 2 4" xfId="23823" xr:uid="{00000000-0005-0000-0000-00000C5D0000}"/>
    <cellStyle name="40% - uthevingsfarge 1 3 3 2 3 2 4 2" xfId="23824" xr:uid="{00000000-0005-0000-0000-00000D5D0000}"/>
    <cellStyle name="40% - uthevingsfarge 1 3 3 2 3 2 5" xfId="23825" xr:uid="{00000000-0005-0000-0000-00000E5D0000}"/>
    <cellStyle name="40% - uthevingsfarge 1 3 3 2 3 2_Innskuddsdekning" xfId="23826" xr:uid="{00000000-0005-0000-0000-00000F5D0000}"/>
    <cellStyle name="40% - uthevingsfarge 1 3 3 2 3 3" xfId="23827" xr:uid="{00000000-0005-0000-0000-0000105D0000}"/>
    <cellStyle name="40% - uthevingsfarge 1 3 3 2 3 3 2" xfId="23828" xr:uid="{00000000-0005-0000-0000-0000115D0000}"/>
    <cellStyle name="40% - uthevingsfarge 1 3 3 2 3 3 2 2" xfId="23829" xr:uid="{00000000-0005-0000-0000-0000125D0000}"/>
    <cellStyle name="40% - uthevingsfarge 1 3 3 2 3 3 2 2 2" xfId="23830" xr:uid="{00000000-0005-0000-0000-0000135D0000}"/>
    <cellStyle name="40% - uthevingsfarge 1 3 3 2 3 3 2 3" xfId="23831" xr:uid="{00000000-0005-0000-0000-0000145D0000}"/>
    <cellStyle name="40% - uthevingsfarge 1 3 3 2 3 3 3" xfId="23832" xr:uid="{00000000-0005-0000-0000-0000155D0000}"/>
    <cellStyle name="40% - uthevingsfarge 1 3 3 2 3 3 3 2" xfId="23833" xr:uid="{00000000-0005-0000-0000-0000165D0000}"/>
    <cellStyle name="40% - uthevingsfarge 1 3 3 2 3 3 4" xfId="23834" xr:uid="{00000000-0005-0000-0000-0000175D0000}"/>
    <cellStyle name="40% - uthevingsfarge 1 3 3 2 3 4" xfId="23835" xr:uid="{00000000-0005-0000-0000-0000185D0000}"/>
    <cellStyle name="40% - uthevingsfarge 1 3 3 2 3 4 2" xfId="23836" xr:uid="{00000000-0005-0000-0000-0000195D0000}"/>
    <cellStyle name="40% - uthevingsfarge 1 3 3 2 3 4 2 2" xfId="23837" xr:uid="{00000000-0005-0000-0000-00001A5D0000}"/>
    <cellStyle name="40% - uthevingsfarge 1 3 3 2 3 4 3" xfId="23838" xr:uid="{00000000-0005-0000-0000-00001B5D0000}"/>
    <cellStyle name="40% - uthevingsfarge 1 3 3 2 3 5" xfId="23839" xr:uid="{00000000-0005-0000-0000-00001C5D0000}"/>
    <cellStyle name="40% - uthevingsfarge 1 3 3 2 3 5 2" xfId="23840" xr:uid="{00000000-0005-0000-0000-00001D5D0000}"/>
    <cellStyle name="40% - uthevingsfarge 1 3 3 2 3 6" xfId="23841" xr:uid="{00000000-0005-0000-0000-00001E5D0000}"/>
    <cellStyle name="40% - uthevingsfarge 1 3 3 2 3_3. Chng in credit spreads" xfId="23842" xr:uid="{00000000-0005-0000-0000-00001F5D0000}"/>
    <cellStyle name="40% - uthevingsfarge 1 3 3 2 4" xfId="23843" xr:uid="{00000000-0005-0000-0000-0000205D0000}"/>
    <cellStyle name="40% - uthevingsfarge 1 3 3 2 4 2" xfId="23844" xr:uid="{00000000-0005-0000-0000-0000215D0000}"/>
    <cellStyle name="40% - uthevingsfarge 1 3 3 2 4 2 2" xfId="23845" xr:uid="{00000000-0005-0000-0000-0000225D0000}"/>
    <cellStyle name="40% - uthevingsfarge 1 3 3 2 4 2 2 2" xfId="23846" xr:uid="{00000000-0005-0000-0000-0000235D0000}"/>
    <cellStyle name="40% - uthevingsfarge 1 3 3 2 4 2 2 2 2" xfId="23847" xr:uid="{00000000-0005-0000-0000-0000245D0000}"/>
    <cellStyle name="40% - uthevingsfarge 1 3 3 2 4 2 2 3" xfId="23848" xr:uid="{00000000-0005-0000-0000-0000255D0000}"/>
    <cellStyle name="40% - uthevingsfarge 1 3 3 2 4 2 3" xfId="23849" xr:uid="{00000000-0005-0000-0000-0000265D0000}"/>
    <cellStyle name="40% - uthevingsfarge 1 3 3 2 4 2 3 2" xfId="23850" xr:uid="{00000000-0005-0000-0000-0000275D0000}"/>
    <cellStyle name="40% - uthevingsfarge 1 3 3 2 4 2 4" xfId="23851" xr:uid="{00000000-0005-0000-0000-0000285D0000}"/>
    <cellStyle name="40% - uthevingsfarge 1 3 3 2 4 3" xfId="23852" xr:uid="{00000000-0005-0000-0000-0000295D0000}"/>
    <cellStyle name="40% - uthevingsfarge 1 3 3 2 4 3 2" xfId="23853" xr:uid="{00000000-0005-0000-0000-00002A5D0000}"/>
    <cellStyle name="40% - uthevingsfarge 1 3 3 2 4 3 2 2" xfId="23854" xr:uid="{00000000-0005-0000-0000-00002B5D0000}"/>
    <cellStyle name="40% - uthevingsfarge 1 3 3 2 4 3 3" xfId="23855" xr:uid="{00000000-0005-0000-0000-00002C5D0000}"/>
    <cellStyle name="40% - uthevingsfarge 1 3 3 2 4 4" xfId="23856" xr:uid="{00000000-0005-0000-0000-00002D5D0000}"/>
    <cellStyle name="40% - uthevingsfarge 1 3 3 2 4 4 2" xfId="23857" xr:uid="{00000000-0005-0000-0000-00002E5D0000}"/>
    <cellStyle name="40% - uthevingsfarge 1 3 3 2 4 5" xfId="23858" xr:uid="{00000000-0005-0000-0000-00002F5D0000}"/>
    <cellStyle name="40% - uthevingsfarge 1 3 3 2 4_Innskuddsdekning" xfId="23859" xr:uid="{00000000-0005-0000-0000-0000305D0000}"/>
    <cellStyle name="40% - uthevingsfarge 1 3 3 2 5" xfId="23860" xr:uid="{00000000-0005-0000-0000-0000315D0000}"/>
    <cellStyle name="40% - uthevingsfarge 1 3 3 2 5 2" xfId="23861" xr:uid="{00000000-0005-0000-0000-0000325D0000}"/>
    <cellStyle name="40% - uthevingsfarge 1 3 3 2 5 2 2" xfId="23862" xr:uid="{00000000-0005-0000-0000-0000335D0000}"/>
    <cellStyle name="40% - uthevingsfarge 1 3 3 2 5 2 2 2" xfId="23863" xr:uid="{00000000-0005-0000-0000-0000345D0000}"/>
    <cellStyle name="40% - uthevingsfarge 1 3 3 2 5 2 3" xfId="23864" xr:uid="{00000000-0005-0000-0000-0000355D0000}"/>
    <cellStyle name="40% - uthevingsfarge 1 3 3 2 5 3" xfId="23865" xr:uid="{00000000-0005-0000-0000-0000365D0000}"/>
    <cellStyle name="40% - uthevingsfarge 1 3 3 2 5 3 2" xfId="23866" xr:uid="{00000000-0005-0000-0000-0000375D0000}"/>
    <cellStyle name="40% - uthevingsfarge 1 3 3 2 5 4" xfId="23867" xr:uid="{00000000-0005-0000-0000-0000385D0000}"/>
    <cellStyle name="40% - uthevingsfarge 1 3 3 2 6" xfId="23868" xr:uid="{00000000-0005-0000-0000-0000395D0000}"/>
    <cellStyle name="40% - uthevingsfarge 1 3 3 2 6 2" xfId="23869" xr:uid="{00000000-0005-0000-0000-00003A5D0000}"/>
    <cellStyle name="40% - uthevingsfarge 1 3 3 2 6 2 2" xfId="23870" xr:uid="{00000000-0005-0000-0000-00003B5D0000}"/>
    <cellStyle name="40% - uthevingsfarge 1 3 3 2 6 3" xfId="23871" xr:uid="{00000000-0005-0000-0000-00003C5D0000}"/>
    <cellStyle name="40% - uthevingsfarge 1 3 3 2 7" xfId="23872" xr:uid="{00000000-0005-0000-0000-00003D5D0000}"/>
    <cellStyle name="40% - uthevingsfarge 1 3 3 2 7 2" xfId="23873" xr:uid="{00000000-0005-0000-0000-00003E5D0000}"/>
    <cellStyle name="40% - uthevingsfarge 1 3 3 2 8" xfId="23874" xr:uid="{00000000-0005-0000-0000-00003F5D0000}"/>
    <cellStyle name="40% - uthevingsfarge 1 3 3 2_3. Chng in credit spreads" xfId="23875" xr:uid="{00000000-0005-0000-0000-0000405D0000}"/>
    <cellStyle name="40% - uthevingsfarge 1 3 3 3" xfId="23876" xr:uid="{00000000-0005-0000-0000-0000415D0000}"/>
    <cellStyle name="40% - uthevingsfarge 1 3 3 3 2" xfId="23877" xr:uid="{00000000-0005-0000-0000-0000425D0000}"/>
    <cellStyle name="40% - uthevingsfarge 1 3 3 3 2 2" xfId="23878" xr:uid="{00000000-0005-0000-0000-0000435D0000}"/>
    <cellStyle name="40% - uthevingsfarge 1 3 3 3 2 2 2" xfId="23879" xr:uid="{00000000-0005-0000-0000-0000445D0000}"/>
    <cellStyle name="40% - uthevingsfarge 1 3 3 3 2 2 2 2" xfId="23880" xr:uid="{00000000-0005-0000-0000-0000455D0000}"/>
    <cellStyle name="40% - uthevingsfarge 1 3 3 3 2 2 2 2 2" xfId="23881" xr:uid="{00000000-0005-0000-0000-0000465D0000}"/>
    <cellStyle name="40% - uthevingsfarge 1 3 3 3 2 2 2 3" xfId="23882" xr:uid="{00000000-0005-0000-0000-0000475D0000}"/>
    <cellStyle name="40% - uthevingsfarge 1 3 3 3 2 2 3" xfId="23883" xr:uid="{00000000-0005-0000-0000-0000485D0000}"/>
    <cellStyle name="40% - uthevingsfarge 1 3 3 3 2 2 3 2" xfId="23884" xr:uid="{00000000-0005-0000-0000-0000495D0000}"/>
    <cellStyle name="40% - uthevingsfarge 1 3 3 3 2 2 4" xfId="23885" xr:uid="{00000000-0005-0000-0000-00004A5D0000}"/>
    <cellStyle name="40% - uthevingsfarge 1 3 3 3 2 3" xfId="23886" xr:uid="{00000000-0005-0000-0000-00004B5D0000}"/>
    <cellStyle name="40% - uthevingsfarge 1 3 3 3 2 3 2" xfId="23887" xr:uid="{00000000-0005-0000-0000-00004C5D0000}"/>
    <cellStyle name="40% - uthevingsfarge 1 3 3 3 2 3 2 2" xfId="23888" xr:uid="{00000000-0005-0000-0000-00004D5D0000}"/>
    <cellStyle name="40% - uthevingsfarge 1 3 3 3 2 3 3" xfId="23889" xr:uid="{00000000-0005-0000-0000-00004E5D0000}"/>
    <cellStyle name="40% - uthevingsfarge 1 3 3 3 2 4" xfId="23890" xr:uid="{00000000-0005-0000-0000-00004F5D0000}"/>
    <cellStyle name="40% - uthevingsfarge 1 3 3 3 2 4 2" xfId="23891" xr:uid="{00000000-0005-0000-0000-0000505D0000}"/>
    <cellStyle name="40% - uthevingsfarge 1 3 3 3 2 5" xfId="23892" xr:uid="{00000000-0005-0000-0000-0000515D0000}"/>
    <cellStyle name="40% - uthevingsfarge 1 3 3 3 2_Innskuddsdekning" xfId="23893" xr:uid="{00000000-0005-0000-0000-0000525D0000}"/>
    <cellStyle name="40% - uthevingsfarge 1 3 3 3 3" xfId="23894" xr:uid="{00000000-0005-0000-0000-0000535D0000}"/>
    <cellStyle name="40% - uthevingsfarge 1 3 3 3 3 2" xfId="23895" xr:uid="{00000000-0005-0000-0000-0000545D0000}"/>
    <cellStyle name="40% - uthevingsfarge 1 3 3 3 3 2 2" xfId="23896" xr:uid="{00000000-0005-0000-0000-0000555D0000}"/>
    <cellStyle name="40% - uthevingsfarge 1 3 3 3 3 2 2 2" xfId="23897" xr:uid="{00000000-0005-0000-0000-0000565D0000}"/>
    <cellStyle name="40% - uthevingsfarge 1 3 3 3 3 2 3" xfId="23898" xr:uid="{00000000-0005-0000-0000-0000575D0000}"/>
    <cellStyle name="40% - uthevingsfarge 1 3 3 3 3 3" xfId="23899" xr:uid="{00000000-0005-0000-0000-0000585D0000}"/>
    <cellStyle name="40% - uthevingsfarge 1 3 3 3 3 3 2" xfId="23900" xr:uid="{00000000-0005-0000-0000-0000595D0000}"/>
    <cellStyle name="40% - uthevingsfarge 1 3 3 3 3 4" xfId="23901" xr:uid="{00000000-0005-0000-0000-00005A5D0000}"/>
    <cellStyle name="40% - uthevingsfarge 1 3 3 3 4" xfId="23902" xr:uid="{00000000-0005-0000-0000-00005B5D0000}"/>
    <cellStyle name="40% - uthevingsfarge 1 3 3 3 4 2" xfId="23903" xr:uid="{00000000-0005-0000-0000-00005C5D0000}"/>
    <cellStyle name="40% - uthevingsfarge 1 3 3 3 4 2 2" xfId="23904" xr:uid="{00000000-0005-0000-0000-00005D5D0000}"/>
    <cellStyle name="40% - uthevingsfarge 1 3 3 3 4 3" xfId="23905" xr:uid="{00000000-0005-0000-0000-00005E5D0000}"/>
    <cellStyle name="40% - uthevingsfarge 1 3 3 3 5" xfId="23906" xr:uid="{00000000-0005-0000-0000-00005F5D0000}"/>
    <cellStyle name="40% - uthevingsfarge 1 3 3 3 5 2" xfId="23907" xr:uid="{00000000-0005-0000-0000-0000605D0000}"/>
    <cellStyle name="40% - uthevingsfarge 1 3 3 3 6" xfId="23908" xr:uid="{00000000-0005-0000-0000-0000615D0000}"/>
    <cellStyle name="40% - uthevingsfarge 1 3 3 3_3. Chng in credit spreads" xfId="23909" xr:uid="{00000000-0005-0000-0000-0000625D0000}"/>
    <cellStyle name="40% - uthevingsfarge 1 3 3 4" xfId="23910" xr:uid="{00000000-0005-0000-0000-0000635D0000}"/>
    <cellStyle name="40% - uthevingsfarge 1 3 3 4 2" xfId="23911" xr:uid="{00000000-0005-0000-0000-0000645D0000}"/>
    <cellStyle name="40% - uthevingsfarge 1 3 3 4 2 2" xfId="23912" xr:uid="{00000000-0005-0000-0000-0000655D0000}"/>
    <cellStyle name="40% - uthevingsfarge 1 3 3 4 2 2 2" xfId="23913" xr:uid="{00000000-0005-0000-0000-0000665D0000}"/>
    <cellStyle name="40% - uthevingsfarge 1 3 3 4 2 2 2 2" xfId="23914" xr:uid="{00000000-0005-0000-0000-0000675D0000}"/>
    <cellStyle name="40% - uthevingsfarge 1 3 3 4 2 2 2 2 2" xfId="23915" xr:uid="{00000000-0005-0000-0000-0000685D0000}"/>
    <cellStyle name="40% - uthevingsfarge 1 3 3 4 2 2 2 3" xfId="23916" xr:uid="{00000000-0005-0000-0000-0000695D0000}"/>
    <cellStyle name="40% - uthevingsfarge 1 3 3 4 2 2 3" xfId="23917" xr:uid="{00000000-0005-0000-0000-00006A5D0000}"/>
    <cellStyle name="40% - uthevingsfarge 1 3 3 4 2 2 3 2" xfId="23918" xr:uid="{00000000-0005-0000-0000-00006B5D0000}"/>
    <cellStyle name="40% - uthevingsfarge 1 3 3 4 2 2 4" xfId="23919" xr:uid="{00000000-0005-0000-0000-00006C5D0000}"/>
    <cellStyle name="40% - uthevingsfarge 1 3 3 4 2 3" xfId="23920" xr:uid="{00000000-0005-0000-0000-00006D5D0000}"/>
    <cellStyle name="40% - uthevingsfarge 1 3 3 4 2 3 2" xfId="23921" xr:uid="{00000000-0005-0000-0000-00006E5D0000}"/>
    <cellStyle name="40% - uthevingsfarge 1 3 3 4 2 3 2 2" xfId="23922" xr:uid="{00000000-0005-0000-0000-00006F5D0000}"/>
    <cellStyle name="40% - uthevingsfarge 1 3 3 4 2 3 3" xfId="23923" xr:uid="{00000000-0005-0000-0000-0000705D0000}"/>
    <cellStyle name="40% - uthevingsfarge 1 3 3 4 2 4" xfId="23924" xr:uid="{00000000-0005-0000-0000-0000715D0000}"/>
    <cellStyle name="40% - uthevingsfarge 1 3 3 4 2 4 2" xfId="23925" xr:uid="{00000000-0005-0000-0000-0000725D0000}"/>
    <cellStyle name="40% - uthevingsfarge 1 3 3 4 2 5" xfId="23926" xr:uid="{00000000-0005-0000-0000-0000735D0000}"/>
    <cellStyle name="40% - uthevingsfarge 1 3 3 4 2_Innskuddsdekning" xfId="23927" xr:uid="{00000000-0005-0000-0000-0000745D0000}"/>
    <cellStyle name="40% - uthevingsfarge 1 3 3 4 3" xfId="23928" xr:uid="{00000000-0005-0000-0000-0000755D0000}"/>
    <cellStyle name="40% - uthevingsfarge 1 3 3 4 3 2" xfId="23929" xr:uid="{00000000-0005-0000-0000-0000765D0000}"/>
    <cellStyle name="40% - uthevingsfarge 1 3 3 4 3 2 2" xfId="23930" xr:uid="{00000000-0005-0000-0000-0000775D0000}"/>
    <cellStyle name="40% - uthevingsfarge 1 3 3 4 3 2 2 2" xfId="23931" xr:uid="{00000000-0005-0000-0000-0000785D0000}"/>
    <cellStyle name="40% - uthevingsfarge 1 3 3 4 3 2 3" xfId="23932" xr:uid="{00000000-0005-0000-0000-0000795D0000}"/>
    <cellStyle name="40% - uthevingsfarge 1 3 3 4 3 3" xfId="23933" xr:uid="{00000000-0005-0000-0000-00007A5D0000}"/>
    <cellStyle name="40% - uthevingsfarge 1 3 3 4 3 3 2" xfId="23934" xr:uid="{00000000-0005-0000-0000-00007B5D0000}"/>
    <cellStyle name="40% - uthevingsfarge 1 3 3 4 3 4" xfId="23935" xr:uid="{00000000-0005-0000-0000-00007C5D0000}"/>
    <cellStyle name="40% - uthevingsfarge 1 3 3 4 4" xfId="23936" xr:uid="{00000000-0005-0000-0000-00007D5D0000}"/>
    <cellStyle name="40% - uthevingsfarge 1 3 3 4 4 2" xfId="23937" xr:uid="{00000000-0005-0000-0000-00007E5D0000}"/>
    <cellStyle name="40% - uthevingsfarge 1 3 3 4 4 2 2" xfId="23938" xr:uid="{00000000-0005-0000-0000-00007F5D0000}"/>
    <cellStyle name="40% - uthevingsfarge 1 3 3 4 4 3" xfId="23939" xr:uid="{00000000-0005-0000-0000-0000805D0000}"/>
    <cellStyle name="40% - uthevingsfarge 1 3 3 4 5" xfId="23940" xr:uid="{00000000-0005-0000-0000-0000815D0000}"/>
    <cellStyle name="40% - uthevingsfarge 1 3 3 4 5 2" xfId="23941" xr:uid="{00000000-0005-0000-0000-0000825D0000}"/>
    <cellStyle name="40% - uthevingsfarge 1 3 3 4 6" xfId="23942" xr:uid="{00000000-0005-0000-0000-0000835D0000}"/>
    <cellStyle name="40% - uthevingsfarge 1 3 3 4_3. Chng in credit spreads" xfId="23943" xr:uid="{00000000-0005-0000-0000-0000845D0000}"/>
    <cellStyle name="40% - uthevingsfarge 1 3 3 5" xfId="23944" xr:uid="{00000000-0005-0000-0000-0000855D0000}"/>
    <cellStyle name="40% - uthevingsfarge 1 3 3 5 2" xfId="23945" xr:uid="{00000000-0005-0000-0000-0000865D0000}"/>
    <cellStyle name="40% - uthevingsfarge 1 3 3 5 2 2" xfId="23946" xr:uid="{00000000-0005-0000-0000-0000875D0000}"/>
    <cellStyle name="40% - uthevingsfarge 1 3 3 5 2 2 2" xfId="23947" xr:uid="{00000000-0005-0000-0000-0000885D0000}"/>
    <cellStyle name="40% - uthevingsfarge 1 3 3 5 2 2 2 2" xfId="23948" xr:uid="{00000000-0005-0000-0000-0000895D0000}"/>
    <cellStyle name="40% - uthevingsfarge 1 3 3 5 2 2 3" xfId="23949" xr:uid="{00000000-0005-0000-0000-00008A5D0000}"/>
    <cellStyle name="40% - uthevingsfarge 1 3 3 5 2 3" xfId="23950" xr:uid="{00000000-0005-0000-0000-00008B5D0000}"/>
    <cellStyle name="40% - uthevingsfarge 1 3 3 5 2 3 2" xfId="23951" xr:uid="{00000000-0005-0000-0000-00008C5D0000}"/>
    <cellStyle name="40% - uthevingsfarge 1 3 3 5 2 4" xfId="23952" xr:uid="{00000000-0005-0000-0000-00008D5D0000}"/>
    <cellStyle name="40% - uthevingsfarge 1 3 3 5 3" xfId="23953" xr:uid="{00000000-0005-0000-0000-00008E5D0000}"/>
    <cellStyle name="40% - uthevingsfarge 1 3 3 5 3 2" xfId="23954" xr:uid="{00000000-0005-0000-0000-00008F5D0000}"/>
    <cellStyle name="40% - uthevingsfarge 1 3 3 5 3 2 2" xfId="23955" xr:uid="{00000000-0005-0000-0000-0000905D0000}"/>
    <cellStyle name="40% - uthevingsfarge 1 3 3 5 3 3" xfId="23956" xr:uid="{00000000-0005-0000-0000-0000915D0000}"/>
    <cellStyle name="40% - uthevingsfarge 1 3 3 5 4" xfId="23957" xr:uid="{00000000-0005-0000-0000-0000925D0000}"/>
    <cellStyle name="40% - uthevingsfarge 1 3 3 5 4 2" xfId="23958" xr:uid="{00000000-0005-0000-0000-0000935D0000}"/>
    <cellStyle name="40% - uthevingsfarge 1 3 3 5 5" xfId="23959" xr:uid="{00000000-0005-0000-0000-0000945D0000}"/>
    <cellStyle name="40% - uthevingsfarge 1 3 3 5_Innskuddsdekning" xfId="23960" xr:uid="{00000000-0005-0000-0000-0000955D0000}"/>
    <cellStyle name="40% - uthevingsfarge 1 3 3 6" xfId="23961" xr:uid="{00000000-0005-0000-0000-0000965D0000}"/>
    <cellStyle name="40% - uthevingsfarge 1 3 3 6 2" xfId="23962" xr:uid="{00000000-0005-0000-0000-0000975D0000}"/>
    <cellStyle name="40% - uthevingsfarge 1 3 3 6 2 2" xfId="23963" xr:uid="{00000000-0005-0000-0000-0000985D0000}"/>
    <cellStyle name="40% - uthevingsfarge 1 3 3 6 2 2 2" xfId="23964" xr:uid="{00000000-0005-0000-0000-0000995D0000}"/>
    <cellStyle name="40% - uthevingsfarge 1 3 3 6 2 3" xfId="23965" xr:uid="{00000000-0005-0000-0000-00009A5D0000}"/>
    <cellStyle name="40% - uthevingsfarge 1 3 3 6 3" xfId="23966" xr:uid="{00000000-0005-0000-0000-00009B5D0000}"/>
    <cellStyle name="40% - uthevingsfarge 1 3 3 6 3 2" xfId="23967" xr:uid="{00000000-0005-0000-0000-00009C5D0000}"/>
    <cellStyle name="40% - uthevingsfarge 1 3 3 6 4" xfId="23968" xr:uid="{00000000-0005-0000-0000-00009D5D0000}"/>
    <cellStyle name="40% - uthevingsfarge 1 3 3 7" xfId="23969" xr:uid="{00000000-0005-0000-0000-00009E5D0000}"/>
    <cellStyle name="40% - uthevingsfarge 1 3 3 7 2" xfId="23970" xr:uid="{00000000-0005-0000-0000-00009F5D0000}"/>
    <cellStyle name="40% - uthevingsfarge 1 3 3 7 2 2" xfId="23971" xr:uid="{00000000-0005-0000-0000-0000A05D0000}"/>
    <cellStyle name="40% - uthevingsfarge 1 3 3 7 3" xfId="23972" xr:uid="{00000000-0005-0000-0000-0000A15D0000}"/>
    <cellStyle name="40% - uthevingsfarge 1 3 3 8" xfId="23973" xr:uid="{00000000-0005-0000-0000-0000A25D0000}"/>
    <cellStyle name="40% - uthevingsfarge 1 3 3 8 2" xfId="23974" xr:uid="{00000000-0005-0000-0000-0000A35D0000}"/>
    <cellStyle name="40% - uthevingsfarge 1 3 3 9" xfId="23975" xr:uid="{00000000-0005-0000-0000-0000A45D0000}"/>
    <cellStyle name="40% - uthevingsfarge 1 3 3_3. Chng in credit spreads" xfId="23976" xr:uid="{00000000-0005-0000-0000-0000A55D0000}"/>
    <cellStyle name="40% - uthevingsfarge 1 3 4" xfId="23977" xr:uid="{00000000-0005-0000-0000-0000A65D0000}"/>
    <cellStyle name="40% - uthevingsfarge 1 3 4 2" xfId="23978" xr:uid="{00000000-0005-0000-0000-0000A75D0000}"/>
    <cellStyle name="40% - uthevingsfarge 1 3 4 2 2" xfId="23979" xr:uid="{00000000-0005-0000-0000-0000A85D0000}"/>
    <cellStyle name="40% - uthevingsfarge 1 3 4 2 2 2" xfId="23980" xr:uid="{00000000-0005-0000-0000-0000A95D0000}"/>
    <cellStyle name="40% - uthevingsfarge 1 3 4 2 2 2 2" xfId="23981" xr:uid="{00000000-0005-0000-0000-0000AA5D0000}"/>
    <cellStyle name="40% - uthevingsfarge 1 3 4 2 2 2 2 2" xfId="23982" xr:uid="{00000000-0005-0000-0000-0000AB5D0000}"/>
    <cellStyle name="40% - uthevingsfarge 1 3 4 2 2 2 2 2 2" xfId="23983" xr:uid="{00000000-0005-0000-0000-0000AC5D0000}"/>
    <cellStyle name="40% - uthevingsfarge 1 3 4 2 2 2 2 3" xfId="23984" xr:uid="{00000000-0005-0000-0000-0000AD5D0000}"/>
    <cellStyle name="40% - uthevingsfarge 1 3 4 2 2 2 3" xfId="23985" xr:uid="{00000000-0005-0000-0000-0000AE5D0000}"/>
    <cellStyle name="40% - uthevingsfarge 1 3 4 2 2 2 3 2" xfId="23986" xr:uid="{00000000-0005-0000-0000-0000AF5D0000}"/>
    <cellStyle name="40% - uthevingsfarge 1 3 4 2 2 2 4" xfId="23987" xr:uid="{00000000-0005-0000-0000-0000B05D0000}"/>
    <cellStyle name="40% - uthevingsfarge 1 3 4 2 2 3" xfId="23988" xr:uid="{00000000-0005-0000-0000-0000B15D0000}"/>
    <cellStyle name="40% - uthevingsfarge 1 3 4 2 2 3 2" xfId="23989" xr:uid="{00000000-0005-0000-0000-0000B25D0000}"/>
    <cellStyle name="40% - uthevingsfarge 1 3 4 2 2 3 2 2" xfId="23990" xr:uid="{00000000-0005-0000-0000-0000B35D0000}"/>
    <cellStyle name="40% - uthevingsfarge 1 3 4 2 2 3 3" xfId="23991" xr:uid="{00000000-0005-0000-0000-0000B45D0000}"/>
    <cellStyle name="40% - uthevingsfarge 1 3 4 2 2 4" xfId="23992" xr:uid="{00000000-0005-0000-0000-0000B55D0000}"/>
    <cellStyle name="40% - uthevingsfarge 1 3 4 2 2 4 2" xfId="23993" xr:uid="{00000000-0005-0000-0000-0000B65D0000}"/>
    <cellStyle name="40% - uthevingsfarge 1 3 4 2 2 5" xfId="23994" xr:uid="{00000000-0005-0000-0000-0000B75D0000}"/>
    <cellStyle name="40% - uthevingsfarge 1 3 4 2 2_Innskuddsdekning" xfId="23995" xr:uid="{00000000-0005-0000-0000-0000B85D0000}"/>
    <cellStyle name="40% - uthevingsfarge 1 3 4 2 3" xfId="23996" xr:uid="{00000000-0005-0000-0000-0000B95D0000}"/>
    <cellStyle name="40% - uthevingsfarge 1 3 4 2 3 2" xfId="23997" xr:uid="{00000000-0005-0000-0000-0000BA5D0000}"/>
    <cellStyle name="40% - uthevingsfarge 1 3 4 2 3 2 2" xfId="23998" xr:uid="{00000000-0005-0000-0000-0000BB5D0000}"/>
    <cellStyle name="40% - uthevingsfarge 1 3 4 2 3 2 2 2" xfId="23999" xr:uid="{00000000-0005-0000-0000-0000BC5D0000}"/>
    <cellStyle name="40% - uthevingsfarge 1 3 4 2 3 2 3" xfId="24000" xr:uid="{00000000-0005-0000-0000-0000BD5D0000}"/>
    <cellStyle name="40% - uthevingsfarge 1 3 4 2 3 3" xfId="24001" xr:uid="{00000000-0005-0000-0000-0000BE5D0000}"/>
    <cellStyle name="40% - uthevingsfarge 1 3 4 2 3 3 2" xfId="24002" xr:uid="{00000000-0005-0000-0000-0000BF5D0000}"/>
    <cellStyle name="40% - uthevingsfarge 1 3 4 2 3 4" xfId="24003" xr:uid="{00000000-0005-0000-0000-0000C05D0000}"/>
    <cellStyle name="40% - uthevingsfarge 1 3 4 2 4" xfId="24004" xr:uid="{00000000-0005-0000-0000-0000C15D0000}"/>
    <cellStyle name="40% - uthevingsfarge 1 3 4 2 4 2" xfId="24005" xr:uid="{00000000-0005-0000-0000-0000C25D0000}"/>
    <cellStyle name="40% - uthevingsfarge 1 3 4 2 4 2 2" xfId="24006" xr:uid="{00000000-0005-0000-0000-0000C35D0000}"/>
    <cellStyle name="40% - uthevingsfarge 1 3 4 2 4 3" xfId="24007" xr:uid="{00000000-0005-0000-0000-0000C45D0000}"/>
    <cellStyle name="40% - uthevingsfarge 1 3 4 2 5" xfId="24008" xr:uid="{00000000-0005-0000-0000-0000C55D0000}"/>
    <cellStyle name="40% - uthevingsfarge 1 3 4 2 5 2" xfId="24009" xr:uid="{00000000-0005-0000-0000-0000C65D0000}"/>
    <cellStyle name="40% - uthevingsfarge 1 3 4 2 6" xfId="24010" xr:uid="{00000000-0005-0000-0000-0000C75D0000}"/>
    <cellStyle name="40% - uthevingsfarge 1 3 4 2_3. Chng in credit spreads" xfId="24011" xr:uid="{00000000-0005-0000-0000-0000C85D0000}"/>
    <cellStyle name="40% - uthevingsfarge 1 3 4 3" xfId="24012" xr:uid="{00000000-0005-0000-0000-0000C95D0000}"/>
    <cellStyle name="40% - uthevingsfarge 1 3 4 3 2" xfId="24013" xr:uid="{00000000-0005-0000-0000-0000CA5D0000}"/>
    <cellStyle name="40% - uthevingsfarge 1 3 4 3 2 2" xfId="24014" xr:uid="{00000000-0005-0000-0000-0000CB5D0000}"/>
    <cellStyle name="40% - uthevingsfarge 1 3 4 3 2 2 2" xfId="24015" xr:uid="{00000000-0005-0000-0000-0000CC5D0000}"/>
    <cellStyle name="40% - uthevingsfarge 1 3 4 3 2 2 2 2" xfId="24016" xr:uid="{00000000-0005-0000-0000-0000CD5D0000}"/>
    <cellStyle name="40% - uthevingsfarge 1 3 4 3 2 2 2 2 2" xfId="24017" xr:uid="{00000000-0005-0000-0000-0000CE5D0000}"/>
    <cellStyle name="40% - uthevingsfarge 1 3 4 3 2 2 2 3" xfId="24018" xr:uid="{00000000-0005-0000-0000-0000CF5D0000}"/>
    <cellStyle name="40% - uthevingsfarge 1 3 4 3 2 2 3" xfId="24019" xr:uid="{00000000-0005-0000-0000-0000D05D0000}"/>
    <cellStyle name="40% - uthevingsfarge 1 3 4 3 2 2 3 2" xfId="24020" xr:uid="{00000000-0005-0000-0000-0000D15D0000}"/>
    <cellStyle name="40% - uthevingsfarge 1 3 4 3 2 2 4" xfId="24021" xr:uid="{00000000-0005-0000-0000-0000D25D0000}"/>
    <cellStyle name="40% - uthevingsfarge 1 3 4 3 2 3" xfId="24022" xr:uid="{00000000-0005-0000-0000-0000D35D0000}"/>
    <cellStyle name="40% - uthevingsfarge 1 3 4 3 2 3 2" xfId="24023" xr:uid="{00000000-0005-0000-0000-0000D45D0000}"/>
    <cellStyle name="40% - uthevingsfarge 1 3 4 3 2 3 2 2" xfId="24024" xr:uid="{00000000-0005-0000-0000-0000D55D0000}"/>
    <cellStyle name="40% - uthevingsfarge 1 3 4 3 2 3 3" xfId="24025" xr:uid="{00000000-0005-0000-0000-0000D65D0000}"/>
    <cellStyle name="40% - uthevingsfarge 1 3 4 3 2 4" xfId="24026" xr:uid="{00000000-0005-0000-0000-0000D75D0000}"/>
    <cellStyle name="40% - uthevingsfarge 1 3 4 3 2 4 2" xfId="24027" xr:uid="{00000000-0005-0000-0000-0000D85D0000}"/>
    <cellStyle name="40% - uthevingsfarge 1 3 4 3 2 5" xfId="24028" xr:uid="{00000000-0005-0000-0000-0000D95D0000}"/>
    <cellStyle name="40% - uthevingsfarge 1 3 4 3 2_Innskuddsdekning" xfId="24029" xr:uid="{00000000-0005-0000-0000-0000DA5D0000}"/>
    <cellStyle name="40% - uthevingsfarge 1 3 4 3 3" xfId="24030" xr:uid="{00000000-0005-0000-0000-0000DB5D0000}"/>
    <cellStyle name="40% - uthevingsfarge 1 3 4 3 3 2" xfId="24031" xr:uid="{00000000-0005-0000-0000-0000DC5D0000}"/>
    <cellStyle name="40% - uthevingsfarge 1 3 4 3 3 2 2" xfId="24032" xr:uid="{00000000-0005-0000-0000-0000DD5D0000}"/>
    <cellStyle name="40% - uthevingsfarge 1 3 4 3 3 2 2 2" xfId="24033" xr:uid="{00000000-0005-0000-0000-0000DE5D0000}"/>
    <cellStyle name="40% - uthevingsfarge 1 3 4 3 3 2 3" xfId="24034" xr:uid="{00000000-0005-0000-0000-0000DF5D0000}"/>
    <cellStyle name="40% - uthevingsfarge 1 3 4 3 3 3" xfId="24035" xr:uid="{00000000-0005-0000-0000-0000E05D0000}"/>
    <cellStyle name="40% - uthevingsfarge 1 3 4 3 3 3 2" xfId="24036" xr:uid="{00000000-0005-0000-0000-0000E15D0000}"/>
    <cellStyle name="40% - uthevingsfarge 1 3 4 3 3 4" xfId="24037" xr:uid="{00000000-0005-0000-0000-0000E25D0000}"/>
    <cellStyle name="40% - uthevingsfarge 1 3 4 3 4" xfId="24038" xr:uid="{00000000-0005-0000-0000-0000E35D0000}"/>
    <cellStyle name="40% - uthevingsfarge 1 3 4 3 4 2" xfId="24039" xr:uid="{00000000-0005-0000-0000-0000E45D0000}"/>
    <cellStyle name="40% - uthevingsfarge 1 3 4 3 4 2 2" xfId="24040" xr:uid="{00000000-0005-0000-0000-0000E55D0000}"/>
    <cellStyle name="40% - uthevingsfarge 1 3 4 3 4 3" xfId="24041" xr:uid="{00000000-0005-0000-0000-0000E65D0000}"/>
    <cellStyle name="40% - uthevingsfarge 1 3 4 3 5" xfId="24042" xr:uid="{00000000-0005-0000-0000-0000E75D0000}"/>
    <cellStyle name="40% - uthevingsfarge 1 3 4 3 5 2" xfId="24043" xr:uid="{00000000-0005-0000-0000-0000E85D0000}"/>
    <cellStyle name="40% - uthevingsfarge 1 3 4 3 6" xfId="24044" xr:uid="{00000000-0005-0000-0000-0000E95D0000}"/>
    <cellStyle name="40% - uthevingsfarge 1 3 4 3_3. Chng in credit spreads" xfId="24045" xr:uid="{00000000-0005-0000-0000-0000EA5D0000}"/>
    <cellStyle name="40% - uthevingsfarge 1 3 4 4" xfId="24046" xr:uid="{00000000-0005-0000-0000-0000EB5D0000}"/>
    <cellStyle name="40% - uthevingsfarge 1 3 4 4 2" xfId="24047" xr:uid="{00000000-0005-0000-0000-0000EC5D0000}"/>
    <cellStyle name="40% - uthevingsfarge 1 3 4 4 2 2" xfId="24048" xr:uid="{00000000-0005-0000-0000-0000ED5D0000}"/>
    <cellStyle name="40% - uthevingsfarge 1 3 4 4 2 2 2" xfId="24049" xr:uid="{00000000-0005-0000-0000-0000EE5D0000}"/>
    <cellStyle name="40% - uthevingsfarge 1 3 4 4 2 2 2 2" xfId="24050" xr:uid="{00000000-0005-0000-0000-0000EF5D0000}"/>
    <cellStyle name="40% - uthevingsfarge 1 3 4 4 2 2 3" xfId="24051" xr:uid="{00000000-0005-0000-0000-0000F05D0000}"/>
    <cellStyle name="40% - uthevingsfarge 1 3 4 4 2 3" xfId="24052" xr:uid="{00000000-0005-0000-0000-0000F15D0000}"/>
    <cellStyle name="40% - uthevingsfarge 1 3 4 4 2 3 2" xfId="24053" xr:uid="{00000000-0005-0000-0000-0000F25D0000}"/>
    <cellStyle name="40% - uthevingsfarge 1 3 4 4 2 4" xfId="24054" xr:uid="{00000000-0005-0000-0000-0000F35D0000}"/>
    <cellStyle name="40% - uthevingsfarge 1 3 4 4 3" xfId="24055" xr:uid="{00000000-0005-0000-0000-0000F45D0000}"/>
    <cellStyle name="40% - uthevingsfarge 1 3 4 4 3 2" xfId="24056" xr:uid="{00000000-0005-0000-0000-0000F55D0000}"/>
    <cellStyle name="40% - uthevingsfarge 1 3 4 4 3 2 2" xfId="24057" xr:uid="{00000000-0005-0000-0000-0000F65D0000}"/>
    <cellStyle name="40% - uthevingsfarge 1 3 4 4 3 3" xfId="24058" xr:uid="{00000000-0005-0000-0000-0000F75D0000}"/>
    <cellStyle name="40% - uthevingsfarge 1 3 4 4 4" xfId="24059" xr:uid="{00000000-0005-0000-0000-0000F85D0000}"/>
    <cellStyle name="40% - uthevingsfarge 1 3 4 4 4 2" xfId="24060" xr:uid="{00000000-0005-0000-0000-0000F95D0000}"/>
    <cellStyle name="40% - uthevingsfarge 1 3 4 4 5" xfId="24061" xr:uid="{00000000-0005-0000-0000-0000FA5D0000}"/>
    <cellStyle name="40% - uthevingsfarge 1 3 4 4_Innskuddsdekning" xfId="24062" xr:uid="{00000000-0005-0000-0000-0000FB5D0000}"/>
    <cellStyle name="40% - uthevingsfarge 1 3 4 5" xfId="24063" xr:uid="{00000000-0005-0000-0000-0000FC5D0000}"/>
    <cellStyle name="40% - uthevingsfarge 1 3 4 5 2" xfId="24064" xr:uid="{00000000-0005-0000-0000-0000FD5D0000}"/>
    <cellStyle name="40% - uthevingsfarge 1 3 4 5 2 2" xfId="24065" xr:uid="{00000000-0005-0000-0000-0000FE5D0000}"/>
    <cellStyle name="40% - uthevingsfarge 1 3 4 5 2 2 2" xfId="24066" xr:uid="{00000000-0005-0000-0000-0000FF5D0000}"/>
    <cellStyle name="40% - uthevingsfarge 1 3 4 5 2 3" xfId="24067" xr:uid="{00000000-0005-0000-0000-0000005E0000}"/>
    <cellStyle name="40% - uthevingsfarge 1 3 4 5 3" xfId="24068" xr:uid="{00000000-0005-0000-0000-0000015E0000}"/>
    <cellStyle name="40% - uthevingsfarge 1 3 4 5 3 2" xfId="24069" xr:uid="{00000000-0005-0000-0000-0000025E0000}"/>
    <cellStyle name="40% - uthevingsfarge 1 3 4 5 4" xfId="24070" xr:uid="{00000000-0005-0000-0000-0000035E0000}"/>
    <cellStyle name="40% - uthevingsfarge 1 3 4 6" xfId="24071" xr:uid="{00000000-0005-0000-0000-0000045E0000}"/>
    <cellStyle name="40% - uthevingsfarge 1 3 4 6 2" xfId="24072" xr:uid="{00000000-0005-0000-0000-0000055E0000}"/>
    <cellStyle name="40% - uthevingsfarge 1 3 4 6 2 2" xfId="24073" xr:uid="{00000000-0005-0000-0000-0000065E0000}"/>
    <cellStyle name="40% - uthevingsfarge 1 3 4 6 3" xfId="24074" xr:uid="{00000000-0005-0000-0000-0000075E0000}"/>
    <cellStyle name="40% - uthevingsfarge 1 3 4 7" xfId="24075" xr:uid="{00000000-0005-0000-0000-0000085E0000}"/>
    <cellStyle name="40% - uthevingsfarge 1 3 4 7 2" xfId="24076" xr:uid="{00000000-0005-0000-0000-0000095E0000}"/>
    <cellStyle name="40% - uthevingsfarge 1 3 4 8" xfId="24077" xr:uid="{00000000-0005-0000-0000-00000A5E0000}"/>
    <cellStyle name="40% - uthevingsfarge 1 3 4_3. Chng in credit spreads" xfId="24078" xr:uid="{00000000-0005-0000-0000-00000B5E0000}"/>
    <cellStyle name="40% - uthevingsfarge 1 3 5" xfId="24079" xr:uid="{00000000-0005-0000-0000-00000C5E0000}"/>
    <cellStyle name="40% - uthevingsfarge 1 3 5 2" xfId="24080" xr:uid="{00000000-0005-0000-0000-00000D5E0000}"/>
    <cellStyle name="40% - uthevingsfarge 1 3 5 2 2" xfId="24081" xr:uid="{00000000-0005-0000-0000-00000E5E0000}"/>
    <cellStyle name="40% - uthevingsfarge 1 3 5 2 2 2" xfId="24082" xr:uid="{00000000-0005-0000-0000-00000F5E0000}"/>
    <cellStyle name="40% - uthevingsfarge 1 3 5 2 2 2 2" xfId="24083" xr:uid="{00000000-0005-0000-0000-0000105E0000}"/>
    <cellStyle name="40% - uthevingsfarge 1 3 5 2 2 2 2 2" xfId="24084" xr:uid="{00000000-0005-0000-0000-0000115E0000}"/>
    <cellStyle name="40% - uthevingsfarge 1 3 5 2 2 2 3" xfId="24085" xr:uid="{00000000-0005-0000-0000-0000125E0000}"/>
    <cellStyle name="40% - uthevingsfarge 1 3 5 2 2 3" xfId="24086" xr:uid="{00000000-0005-0000-0000-0000135E0000}"/>
    <cellStyle name="40% - uthevingsfarge 1 3 5 2 2 3 2" xfId="24087" xr:uid="{00000000-0005-0000-0000-0000145E0000}"/>
    <cellStyle name="40% - uthevingsfarge 1 3 5 2 2 4" xfId="24088" xr:uid="{00000000-0005-0000-0000-0000155E0000}"/>
    <cellStyle name="40% - uthevingsfarge 1 3 5 2 3" xfId="24089" xr:uid="{00000000-0005-0000-0000-0000165E0000}"/>
    <cellStyle name="40% - uthevingsfarge 1 3 5 2 3 2" xfId="24090" xr:uid="{00000000-0005-0000-0000-0000175E0000}"/>
    <cellStyle name="40% - uthevingsfarge 1 3 5 2 3 2 2" xfId="24091" xr:uid="{00000000-0005-0000-0000-0000185E0000}"/>
    <cellStyle name="40% - uthevingsfarge 1 3 5 2 3 3" xfId="24092" xr:uid="{00000000-0005-0000-0000-0000195E0000}"/>
    <cellStyle name="40% - uthevingsfarge 1 3 5 2 4" xfId="24093" xr:uid="{00000000-0005-0000-0000-00001A5E0000}"/>
    <cellStyle name="40% - uthevingsfarge 1 3 5 2 4 2" xfId="24094" xr:uid="{00000000-0005-0000-0000-00001B5E0000}"/>
    <cellStyle name="40% - uthevingsfarge 1 3 5 2 5" xfId="24095" xr:uid="{00000000-0005-0000-0000-00001C5E0000}"/>
    <cellStyle name="40% - uthevingsfarge 1 3 5 2_Innskuddsdekning" xfId="24096" xr:uid="{00000000-0005-0000-0000-00001D5E0000}"/>
    <cellStyle name="40% - uthevingsfarge 1 3 5 3" xfId="24097" xr:uid="{00000000-0005-0000-0000-00001E5E0000}"/>
    <cellStyle name="40% - uthevingsfarge 1 3 5 3 2" xfId="24098" xr:uid="{00000000-0005-0000-0000-00001F5E0000}"/>
    <cellStyle name="40% - uthevingsfarge 1 3 5 3 2 2" xfId="24099" xr:uid="{00000000-0005-0000-0000-0000205E0000}"/>
    <cellStyle name="40% - uthevingsfarge 1 3 5 3 2 2 2" xfId="24100" xr:uid="{00000000-0005-0000-0000-0000215E0000}"/>
    <cellStyle name="40% - uthevingsfarge 1 3 5 3 2 3" xfId="24101" xr:uid="{00000000-0005-0000-0000-0000225E0000}"/>
    <cellStyle name="40% - uthevingsfarge 1 3 5 3 3" xfId="24102" xr:uid="{00000000-0005-0000-0000-0000235E0000}"/>
    <cellStyle name="40% - uthevingsfarge 1 3 5 3 3 2" xfId="24103" xr:uid="{00000000-0005-0000-0000-0000245E0000}"/>
    <cellStyle name="40% - uthevingsfarge 1 3 5 3 4" xfId="24104" xr:uid="{00000000-0005-0000-0000-0000255E0000}"/>
    <cellStyle name="40% - uthevingsfarge 1 3 5 4" xfId="24105" xr:uid="{00000000-0005-0000-0000-0000265E0000}"/>
    <cellStyle name="40% - uthevingsfarge 1 3 5 4 2" xfId="24106" xr:uid="{00000000-0005-0000-0000-0000275E0000}"/>
    <cellStyle name="40% - uthevingsfarge 1 3 5 4 2 2" xfId="24107" xr:uid="{00000000-0005-0000-0000-0000285E0000}"/>
    <cellStyle name="40% - uthevingsfarge 1 3 5 4 3" xfId="24108" xr:uid="{00000000-0005-0000-0000-0000295E0000}"/>
    <cellStyle name="40% - uthevingsfarge 1 3 5 5" xfId="24109" xr:uid="{00000000-0005-0000-0000-00002A5E0000}"/>
    <cellStyle name="40% - uthevingsfarge 1 3 5 5 2" xfId="24110" xr:uid="{00000000-0005-0000-0000-00002B5E0000}"/>
    <cellStyle name="40% - uthevingsfarge 1 3 5 6" xfId="24111" xr:uid="{00000000-0005-0000-0000-00002C5E0000}"/>
    <cellStyle name="40% - uthevingsfarge 1 3 5_3. Chng in credit spreads" xfId="24112" xr:uid="{00000000-0005-0000-0000-00002D5E0000}"/>
    <cellStyle name="40% - uthevingsfarge 1 3 6" xfId="24113" xr:uid="{00000000-0005-0000-0000-00002E5E0000}"/>
    <cellStyle name="40% - uthevingsfarge 1 3 6 2" xfId="24114" xr:uid="{00000000-0005-0000-0000-00002F5E0000}"/>
    <cellStyle name="40% - uthevingsfarge 1 3 6 2 2" xfId="24115" xr:uid="{00000000-0005-0000-0000-0000305E0000}"/>
    <cellStyle name="40% - uthevingsfarge 1 3 6 2 2 2" xfId="24116" xr:uid="{00000000-0005-0000-0000-0000315E0000}"/>
    <cellStyle name="40% - uthevingsfarge 1 3 6 2 2 2 2" xfId="24117" xr:uid="{00000000-0005-0000-0000-0000325E0000}"/>
    <cellStyle name="40% - uthevingsfarge 1 3 6 2 2 2 2 2" xfId="24118" xr:uid="{00000000-0005-0000-0000-0000335E0000}"/>
    <cellStyle name="40% - uthevingsfarge 1 3 6 2 2 2 3" xfId="24119" xr:uid="{00000000-0005-0000-0000-0000345E0000}"/>
    <cellStyle name="40% - uthevingsfarge 1 3 6 2 2 3" xfId="24120" xr:uid="{00000000-0005-0000-0000-0000355E0000}"/>
    <cellStyle name="40% - uthevingsfarge 1 3 6 2 2 3 2" xfId="24121" xr:uid="{00000000-0005-0000-0000-0000365E0000}"/>
    <cellStyle name="40% - uthevingsfarge 1 3 6 2 2 4" xfId="24122" xr:uid="{00000000-0005-0000-0000-0000375E0000}"/>
    <cellStyle name="40% - uthevingsfarge 1 3 6 2 3" xfId="24123" xr:uid="{00000000-0005-0000-0000-0000385E0000}"/>
    <cellStyle name="40% - uthevingsfarge 1 3 6 2 3 2" xfId="24124" xr:uid="{00000000-0005-0000-0000-0000395E0000}"/>
    <cellStyle name="40% - uthevingsfarge 1 3 6 2 3 2 2" xfId="24125" xr:uid="{00000000-0005-0000-0000-00003A5E0000}"/>
    <cellStyle name="40% - uthevingsfarge 1 3 6 2 3 3" xfId="24126" xr:uid="{00000000-0005-0000-0000-00003B5E0000}"/>
    <cellStyle name="40% - uthevingsfarge 1 3 6 2 4" xfId="24127" xr:uid="{00000000-0005-0000-0000-00003C5E0000}"/>
    <cellStyle name="40% - uthevingsfarge 1 3 6 2 4 2" xfId="24128" xr:uid="{00000000-0005-0000-0000-00003D5E0000}"/>
    <cellStyle name="40% - uthevingsfarge 1 3 6 2 5" xfId="24129" xr:uid="{00000000-0005-0000-0000-00003E5E0000}"/>
    <cellStyle name="40% - uthevingsfarge 1 3 6 2_Innskuddsdekning" xfId="24130" xr:uid="{00000000-0005-0000-0000-00003F5E0000}"/>
    <cellStyle name="40% - uthevingsfarge 1 3 6 3" xfId="24131" xr:uid="{00000000-0005-0000-0000-0000405E0000}"/>
    <cellStyle name="40% - uthevingsfarge 1 3 6 3 2" xfId="24132" xr:uid="{00000000-0005-0000-0000-0000415E0000}"/>
    <cellStyle name="40% - uthevingsfarge 1 3 6 3 2 2" xfId="24133" xr:uid="{00000000-0005-0000-0000-0000425E0000}"/>
    <cellStyle name="40% - uthevingsfarge 1 3 6 3 2 2 2" xfId="24134" xr:uid="{00000000-0005-0000-0000-0000435E0000}"/>
    <cellStyle name="40% - uthevingsfarge 1 3 6 3 2 3" xfId="24135" xr:uid="{00000000-0005-0000-0000-0000445E0000}"/>
    <cellStyle name="40% - uthevingsfarge 1 3 6 3 3" xfId="24136" xr:uid="{00000000-0005-0000-0000-0000455E0000}"/>
    <cellStyle name="40% - uthevingsfarge 1 3 6 3 3 2" xfId="24137" xr:uid="{00000000-0005-0000-0000-0000465E0000}"/>
    <cellStyle name="40% - uthevingsfarge 1 3 6 3 4" xfId="24138" xr:uid="{00000000-0005-0000-0000-0000475E0000}"/>
    <cellStyle name="40% - uthevingsfarge 1 3 6 4" xfId="24139" xr:uid="{00000000-0005-0000-0000-0000485E0000}"/>
    <cellStyle name="40% - uthevingsfarge 1 3 6 4 2" xfId="24140" xr:uid="{00000000-0005-0000-0000-0000495E0000}"/>
    <cellStyle name="40% - uthevingsfarge 1 3 6 4 2 2" xfId="24141" xr:uid="{00000000-0005-0000-0000-00004A5E0000}"/>
    <cellStyle name="40% - uthevingsfarge 1 3 6 4 3" xfId="24142" xr:uid="{00000000-0005-0000-0000-00004B5E0000}"/>
    <cellStyle name="40% - uthevingsfarge 1 3 6 5" xfId="24143" xr:uid="{00000000-0005-0000-0000-00004C5E0000}"/>
    <cellStyle name="40% - uthevingsfarge 1 3 6 5 2" xfId="24144" xr:uid="{00000000-0005-0000-0000-00004D5E0000}"/>
    <cellStyle name="40% - uthevingsfarge 1 3 6 6" xfId="24145" xr:uid="{00000000-0005-0000-0000-00004E5E0000}"/>
    <cellStyle name="40% - uthevingsfarge 1 3 6_3. Chng in credit spreads" xfId="24146" xr:uid="{00000000-0005-0000-0000-00004F5E0000}"/>
    <cellStyle name="40% - uthevingsfarge 1 3 7" xfId="24147" xr:uid="{00000000-0005-0000-0000-0000505E0000}"/>
    <cellStyle name="40% - uthevingsfarge 1 3 7 2" xfId="24148" xr:uid="{00000000-0005-0000-0000-0000515E0000}"/>
    <cellStyle name="40% - uthevingsfarge 1 3 7 2 2" xfId="24149" xr:uid="{00000000-0005-0000-0000-0000525E0000}"/>
    <cellStyle name="40% - uthevingsfarge 1 3 7 2 2 2" xfId="24150" xr:uid="{00000000-0005-0000-0000-0000535E0000}"/>
    <cellStyle name="40% - uthevingsfarge 1 3 7 2 2 2 2" xfId="24151" xr:uid="{00000000-0005-0000-0000-0000545E0000}"/>
    <cellStyle name="40% - uthevingsfarge 1 3 7 2 2 2 2 2" xfId="24152" xr:uid="{00000000-0005-0000-0000-0000555E0000}"/>
    <cellStyle name="40% - uthevingsfarge 1 3 7 2 2 2 3" xfId="24153" xr:uid="{00000000-0005-0000-0000-0000565E0000}"/>
    <cellStyle name="40% - uthevingsfarge 1 3 7 2 2 3" xfId="24154" xr:uid="{00000000-0005-0000-0000-0000575E0000}"/>
    <cellStyle name="40% - uthevingsfarge 1 3 7 2 2 3 2" xfId="24155" xr:uid="{00000000-0005-0000-0000-0000585E0000}"/>
    <cellStyle name="40% - uthevingsfarge 1 3 7 2 2 4" xfId="24156" xr:uid="{00000000-0005-0000-0000-0000595E0000}"/>
    <cellStyle name="40% - uthevingsfarge 1 3 7 2 3" xfId="24157" xr:uid="{00000000-0005-0000-0000-00005A5E0000}"/>
    <cellStyle name="40% - uthevingsfarge 1 3 7 2 3 2" xfId="24158" xr:uid="{00000000-0005-0000-0000-00005B5E0000}"/>
    <cellStyle name="40% - uthevingsfarge 1 3 7 2 3 2 2" xfId="24159" xr:uid="{00000000-0005-0000-0000-00005C5E0000}"/>
    <cellStyle name="40% - uthevingsfarge 1 3 7 2 3 3" xfId="24160" xr:uid="{00000000-0005-0000-0000-00005D5E0000}"/>
    <cellStyle name="40% - uthevingsfarge 1 3 7 2 4" xfId="24161" xr:uid="{00000000-0005-0000-0000-00005E5E0000}"/>
    <cellStyle name="40% - uthevingsfarge 1 3 7 2 4 2" xfId="24162" xr:uid="{00000000-0005-0000-0000-00005F5E0000}"/>
    <cellStyle name="40% - uthevingsfarge 1 3 7 2 5" xfId="24163" xr:uid="{00000000-0005-0000-0000-0000605E0000}"/>
    <cellStyle name="40% - uthevingsfarge 1 3 7 2_Innskuddsdekning" xfId="24164" xr:uid="{00000000-0005-0000-0000-0000615E0000}"/>
    <cellStyle name="40% - uthevingsfarge 1 3 7 3" xfId="24165" xr:uid="{00000000-0005-0000-0000-0000625E0000}"/>
    <cellStyle name="40% - uthevingsfarge 1 3 7 3 2" xfId="24166" xr:uid="{00000000-0005-0000-0000-0000635E0000}"/>
    <cellStyle name="40% - uthevingsfarge 1 3 7 3 2 2" xfId="24167" xr:uid="{00000000-0005-0000-0000-0000645E0000}"/>
    <cellStyle name="40% - uthevingsfarge 1 3 7 3 2 2 2" xfId="24168" xr:uid="{00000000-0005-0000-0000-0000655E0000}"/>
    <cellStyle name="40% - uthevingsfarge 1 3 7 3 2 3" xfId="24169" xr:uid="{00000000-0005-0000-0000-0000665E0000}"/>
    <cellStyle name="40% - uthevingsfarge 1 3 7 3 3" xfId="24170" xr:uid="{00000000-0005-0000-0000-0000675E0000}"/>
    <cellStyle name="40% - uthevingsfarge 1 3 7 3 3 2" xfId="24171" xr:uid="{00000000-0005-0000-0000-0000685E0000}"/>
    <cellStyle name="40% - uthevingsfarge 1 3 7 3 4" xfId="24172" xr:uid="{00000000-0005-0000-0000-0000695E0000}"/>
    <cellStyle name="40% - uthevingsfarge 1 3 7 4" xfId="24173" xr:uid="{00000000-0005-0000-0000-00006A5E0000}"/>
    <cellStyle name="40% - uthevingsfarge 1 3 7 4 2" xfId="24174" xr:uid="{00000000-0005-0000-0000-00006B5E0000}"/>
    <cellStyle name="40% - uthevingsfarge 1 3 7 4 2 2" xfId="24175" xr:uid="{00000000-0005-0000-0000-00006C5E0000}"/>
    <cellStyle name="40% - uthevingsfarge 1 3 7 4 3" xfId="24176" xr:uid="{00000000-0005-0000-0000-00006D5E0000}"/>
    <cellStyle name="40% - uthevingsfarge 1 3 7 5" xfId="24177" xr:uid="{00000000-0005-0000-0000-00006E5E0000}"/>
    <cellStyle name="40% - uthevingsfarge 1 3 7 5 2" xfId="24178" xr:uid="{00000000-0005-0000-0000-00006F5E0000}"/>
    <cellStyle name="40% - uthevingsfarge 1 3 7 6" xfId="24179" xr:uid="{00000000-0005-0000-0000-0000705E0000}"/>
    <cellStyle name="40% - uthevingsfarge 1 3 7_3. Chng in credit spreads" xfId="24180" xr:uid="{00000000-0005-0000-0000-0000715E0000}"/>
    <cellStyle name="40% - uthevingsfarge 1 3 8" xfId="24181" xr:uid="{00000000-0005-0000-0000-0000725E0000}"/>
    <cellStyle name="40% - uthevingsfarge 1 3 9" xfId="24182" xr:uid="{00000000-0005-0000-0000-0000735E0000}"/>
    <cellStyle name="40% - uthevingsfarge 1 3_BILAG 34-3 Brasil" xfId="24183" xr:uid="{00000000-0005-0000-0000-0000745E0000}"/>
    <cellStyle name="40% - uthevingsfarge 1 30" xfId="24184" xr:uid="{00000000-0005-0000-0000-0000755E0000}"/>
    <cellStyle name="40% - uthevingsfarge 1 30 2" xfId="24185" xr:uid="{00000000-0005-0000-0000-0000765E0000}"/>
    <cellStyle name="40% - uthevingsfarge 1 30 2 2" xfId="24186" xr:uid="{00000000-0005-0000-0000-0000775E0000}"/>
    <cellStyle name="40% - uthevingsfarge 1 30 2 3" xfId="24187" xr:uid="{00000000-0005-0000-0000-0000785E0000}"/>
    <cellStyle name="40% - uthevingsfarge 1 30 2_BILAG 34-3 Brasil" xfId="24188" xr:uid="{00000000-0005-0000-0000-0000795E0000}"/>
    <cellStyle name="40% - uthevingsfarge 1 30 3" xfId="24189" xr:uid="{00000000-0005-0000-0000-00007A5E0000}"/>
    <cellStyle name="40% - uthevingsfarge 1 30 4" xfId="24190" xr:uid="{00000000-0005-0000-0000-00007B5E0000}"/>
    <cellStyle name="40% - uthevingsfarge 1 30_BILAG 34-3 Brasil" xfId="24191" xr:uid="{00000000-0005-0000-0000-00007C5E0000}"/>
    <cellStyle name="40% - uthevingsfarge 1 31" xfId="24192" xr:uid="{00000000-0005-0000-0000-00007D5E0000}"/>
    <cellStyle name="40% - uthevingsfarge 1 31 2" xfId="24193" xr:uid="{00000000-0005-0000-0000-00007E5E0000}"/>
    <cellStyle name="40% - uthevingsfarge 1 31 2 2" xfId="24194" xr:uid="{00000000-0005-0000-0000-00007F5E0000}"/>
    <cellStyle name="40% - uthevingsfarge 1 31 2 3" xfId="24195" xr:uid="{00000000-0005-0000-0000-0000805E0000}"/>
    <cellStyle name="40% - uthevingsfarge 1 31 2_BILAG 34-3 Brasil" xfId="24196" xr:uid="{00000000-0005-0000-0000-0000815E0000}"/>
    <cellStyle name="40% - uthevingsfarge 1 31 3" xfId="24197" xr:uid="{00000000-0005-0000-0000-0000825E0000}"/>
    <cellStyle name="40% - uthevingsfarge 1 31 4" xfId="24198" xr:uid="{00000000-0005-0000-0000-0000835E0000}"/>
    <cellStyle name="40% - uthevingsfarge 1 31_BILAG 34-3 Brasil" xfId="24199" xr:uid="{00000000-0005-0000-0000-0000845E0000}"/>
    <cellStyle name="40% - uthevingsfarge 1 32" xfId="24200" xr:uid="{00000000-0005-0000-0000-0000855E0000}"/>
    <cellStyle name="40% - uthevingsfarge 1 32 2" xfId="24201" xr:uid="{00000000-0005-0000-0000-0000865E0000}"/>
    <cellStyle name="40% - uthevingsfarge 1 32 2 2" xfId="24202" xr:uid="{00000000-0005-0000-0000-0000875E0000}"/>
    <cellStyle name="40% - uthevingsfarge 1 32 2 3" xfId="24203" xr:uid="{00000000-0005-0000-0000-0000885E0000}"/>
    <cellStyle name="40% - uthevingsfarge 1 32 2_BILAG 34-3 Brasil" xfId="24204" xr:uid="{00000000-0005-0000-0000-0000895E0000}"/>
    <cellStyle name="40% - uthevingsfarge 1 32 3" xfId="24205" xr:uid="{00000000-0005-0000-0000-00008A5E0000}"/>
    <cellStyle name="40% - uthevingsfarge 1 32 4" xfId="24206" xr:uid="{00000000-0005-0000-0000-00008B5E0000}"/>
    <cellStyle name="40% - uthevingsfarge 1 32_BILAG 34-3 Brasil" xfId="24207" xr:uid="{00000000-0005-0000-0000-00008C5E0000}"/>
    <cellStyle name="40% - uthevingsfarge 1 33" xfId="24208" xr:uid="{00000000-0005-0000-0000-00008D5E0000}"/>
    <cellStyle name="40% - uthevingsfarge 1 33 2" xfId="24209" xr:uid="{00000000-0005-0000-0000-00008E5E0000}"/>
    <cellStyle name="40% - uthevingsfarge 1 33 2 2" xfId="24210" xr:uid="{00000000-0005-0000-0000-00008F5E0000}"/>
    <cellStyle name="40% - uthevingsfarge 1 33 2 3" xfId="24211" xr:uid="{00000000-0005-0000-0000-0000905E0000}"/>
    <cellStyle name="40% - uthevingsfarge 1 33 2_BILAG 34-3 Brasil" xfId="24212" xr:uid="{00000000-0005-0000-0000-0000915E0000}"/>
    <cellStyle name="40% - uthevingsfarge 1 33 3" xfId="24213" xr:uid="{00000000-0005-0000-0000-0000925E0000}"/>
    <cellStyle name="40% - uthevingsfarge 1 33 4" xfId="24214" xr:uid="{00000000-0005-0000-0000-0000935E0000}"/>
    <cellStyle name="40% - uthevingsfarge 1 33_BILAG 34-3 Brasil" xfId="24215" xr:uid="{00000000-0005-0000-0000-0000945E0000}"/>
    <cellStyle name="40% - uthevingsfarge 1 34" xfId="24216" xr:uid="{00000000-0005-0000-0000-0000955E0000}"/>
    <cellStyle name="40% - uthevingsfarge 1 34 2" xfId="24217" xr:uid="{00000000-0005-0000-0000-0000965E0000}"/>
    <cellStyle name="40% - uthevingsfarge 1 34 2 2" xfId="24218" xr:uid="{00000000-0005-0000-0000-0000975E0000}"/>
    <cellStyle name="40% - uthevingsfarge 1 34 2 3" xfId="24219" xr:uid="{00000000-0005-0000-0000-0000985E0000}"/>
    <cellStyle name="40% - uthevingsfarge 1 34 2_BILAG 34-3 Brasil" xfId="24220" xr:uid="{00000000-0005-0000-0000-0000995E0000}"/>
    <cellStyle name="40% - uthevingsfarge 1 34 3" xfId="24221" xr:uid="{00000000-0005-0000-0000-00009A5E0000}"/>
    <cellStyle name="40% - uthevingsfarge 1 34 4" xfId="24222" xr:uid="{00000000-0005-0000-0000-00009B5E0000}"/>
    <cellStyle name="40% - uthevingsfarge 1 34_BILAG 34-3 Brasil" xfId="24223" xr:uid="{00000000-0005-0000-0000-00009C5E0000}"/>
    <cellStyle name="40% - uthevingsfarge 1 35" xfId="24224" xr:uid="{00000000-0005-0000-0000-00009D5E0000}"/>
    <cellStyle name="40% - uthevingsfarge 1 35 2" xfId="24225" xr:uid="{00000000-0005-0000-0000-00009E5E0000}"/>
    <cellStyle name="40% - uthevingsfarge 1 35 2 2" xfId="24226" xr:uid="{00000000-0005-0000-0000-00009F5E0000}"/>
    <cellStyle name="40% - uthevingsfarge 1 35 2 3" xfId="24227" xr:uid="{00000000-0005-0000-0000-0000A05E0000}"/>
    <cellStyle name="40% - uthevingsfarge 1 35 2_BILAG 34-3 Brasil" xfId="24228" xr:uid="{00000000-0005-0000-0000-0000A15E0000}"/>
    <cellStyle name="40% - uthevingsfarge 1 35 3" xfId="24229" xr:uid="{00000000-0005-0000-0000-0000A25E0000}"/>
    <cellStyle name="40% - uthevingsfarge 1 35 4" xfId="24230" xr:uid="{00000000-0005-0000-0000-0000A35E0000}"/>
    <cellStyle name="40% - uthevingsfarge 1 35_BILAG 34-3 Brasil" xfId="24231" xr:uid="{00000000-0005-0000-0000-0000A45E0000}"/>
    <cellStyle name="40% - uthevingsfarge 1 36" xfId="24232" xr:uid="{00000000-0005-0000-0000-0000A55E0000}"/>
    <cellStyle name="40% - uthevingsfarge 1 36 2" xfId="24233" xr:uid="{00000000-0005-0000-0000-0000A65E0000}"/>
    <cellStyle name="40% - uthevingsfarge 1 36 2 2" xfId="24234" xr:uid="{00000000-0005-0000-0000-0000A75E0000}"/>
    <cellStyle name="40% - uthevingsfarge 1 36 2 3" xfId="24235" xr:uid="{00000000-0005-0000-0000-0000A85E0000}"/>
    <cellStyle name="40% - uthevingsfarge 1 36 2_BILAG 34-3 Brasil" xfId="24236" xr:uid="{00000000-0005-0000-0000-0000A95E0000}"/>
    <cellStyle name="40% - uthevingsfarge 1 36 3" xfId="24237" xr:uid="{00000000-0005-0000-0000-0000AA5E0000}"/>
    <cellStyle name="40% - uthevingsfarge 1 36 4" xfId="24238" xr:uid="{00000000-0005-0000-0000-0000AB5E0000}"/>
    <cellStyle name="40% - uthevingsfarge 1 36_BILAG 34-3 Brasil" xfId="24239" xr:uid="{00000000-0005-0000-0000-0000AC5E0000}"/>
    <cellStyle name="40% - uthevingsfarge 1 37" xfId="24240" xr:uid="{00000000-0005-0000-0000-0000AD5E0000}"/>
    <cellStyle name="40% - uthevingsfarge 1 37 2" xfId="24241" xr:uid="{00000000-0005-0000-0000-0000AE5E0000}"/>
    <cellStyle name="40% - uthevingsfarge 1 37 2 2" xfId="24242" xr:uid="{00000000-0005-0000-0000-0000AF5E0000}"/>
    <cellStyle name="40% - uthevingsfarge 1 37 2 3" xfId="24243" xr:uid="{00000000-0005-0000-0000-0000B05E0000}"/>
    <cellStyle name="40% - uthevingsfarge 1 37 2_BILAG 34-3 Brasil" xfId="24244" xr:uid="{00000000-0005-0000-0000-0000B15E0000}"/>
    <cellStyle name="40% - uthevingsfarge 1 37 3" xfId="24245" xr:uid="{00000000-0005-0000-0000-0000B25E0000}"/>
    <cellStyle name="40% - uthevingsfarge 1 37 4" xfId="24246" xr:uid="{00000000-0005-0000-0000-0000B35E0000}"/>
    <cellStyle name="40% - uthevingsfarge 1 37_BILAG 34-3 Brasil" xfId="24247" xr:uid="{00000000-0005-0000-0000-0000B45E0000}"/>
    <cellStyle name="40% - uthevingsfarge 1 38" xfId="24248" xr:uid="{00000000-0005-0000-0000-0000B55E0000}"/>
    <cellStyle name="40% - uthevingsfarge 1 38 2" xfId="24249" xr:uid="{00000000-0005-0000-0000-0000B65E0000}"/>
    <cellStyle name="40% - uthevingsfarge 1 38 2 2" xfId="24250" xr:uid="{00000000-0005-0000-0000-0000B75E0000}"/>
    <cellStyle name="40% - uthevingsfarge 1 38 2 3" xfId="24251" xr:uid="{00000000-0005-0000-0000-0000B85E0000}"/>
    <cellStyle name="40% - uthevingsfarge 1 38 2_BILAG 34-3 Brasil" xfId="24252" xr:uid="{00000000-0005-0000-0000-0000B95E0000}"/>
    <cellStyle name="40% - uthevingsfarge 1 38 3" xfId="24253" xr:uid="{00000000-0005-0000-0000-0000BA5E0000}"/>
    <cellStyle name="40% - uthevingsfarge 1 38 4" xfId="24254" xr:uid="{00000000-0005-0000-0000-0000BB5E0000}"/>
    <cellStyle name="40% - uthevingsfarge 1 38_BILAG 34-3 Brasil" xfId="24255" xr:uid="{00000000-0005-0000-0000-0000BC5E0000}"/>
    <cellStyle name="40% - uthevingsfarge 1 39" xfId="24256" xr:uid="{00000000-0005-0000-0000-0000BD5E0000}"/>
    <cellStyle name="40% - uthevingsfarge 1 39 2" xfId="24257" xr:uid="{00000000-0005-0000-0000-0000BE5E0000}"/>
    <cellStyle name="40% - uthevingsfarge 1 39 2 2" xfId="24258" xr:uid="{00000000-0005-0000-0000-0000BF5E0000}"/>
    <cellStyle name="40% - uthevingsfarge 1 39 2 3" xfId="24259" xr:uid="{00000000-0005-0000-0000-0000C05E0000}"/>
    <cellStyle name="40% - uthevingsfarge 1 39 2_BILAG 34-3 Brasil" xfId="24260" xr:uid="{00000000-0005-0000-0000-0000C15E0000}"/>
    <cellStyle name="40% - uthevingsfarge 1 39 3" xfId="24261" xr:uid="{00000000-0005-0000-0000-0000C25E0000}"/>
    <cellStyle name="40% - uthevingsfarge 1 39 4" xfId="24262" xr:uid="{00000000-0005-0000-0000-0000C35E0000}"/>
    <cellStyle name="40% - uthevingsfarge 1 39_BILAG 34-3 Brasil" xfId="24263" xr:uid="{00000000-0005-0000-0000-0000C45E0000}"/>
    <cellStyle name="40% - uthevingsfarge 1 4" xfId="24264" xr:uid="{00000000-0005-0000-0000-0000C55E0000}"/>
    <cellStyle name="40% - uthevingsfarge 1 4 10" xfId="24265" xr:uid="{00000000-0005-0000-0000-0000C65E0000}"/>
    <cellStyle name="40% - uthevingsfarge 1 4 11" xfId="24266" xr:uid="{00000000-0005-0000-0000-0000C75E0000}"/>
    <cellStyle name="40% - uthevingsfarge 1 4 2" xfId="24267" xr:uid="{00000000-0005-0000-0000-0000C85E0000}"/>
    <cellStyle name="40% - uthevingsfarge 1 4 2 10" xfId="24268" xr:uid="{00000000-0005-0000-0000-0000C95E0000}"/>
    <cellStyle name="40% - uthevingsfarge 1 4 2 2" xfId="24269" xr:uid="{00000000-0005-0000-0000-0000CA5E0000}"/>
    <cellStyle name="40% - uthevingsfarge 1 4 2 2 2" xfId="24270" xr:uid="{00000000-0005-0000-0000-0000CB5E0000}"/>
    <cellStyle name="40% - uthevingsfarge 1 4 2 2 2 2" xfId="24271" xr:uid="{00000000-0005-0000-0000-0000CC5E0000}"/>
    <cellStyle name="40% - uthevingsfarge 1 4 2 2 2 2 2" xfId="24272" xr:uid="{00000000-0005-0000-0000-0000CD5E0000}"/>
    <cellStyle name="40% - uthevingsfarge 1 4 2 2 2 2 2 2" xfId="24273" xr:uid="{00000000-0005-0000-0000-0000CE5E0000}"/>
    <cellStyle name="40% - uthevingsfarge 1 4 2 2 2 2 2 2 2" xfId="24274" xr:uid="{00000000-0005-0000-0000-0000CF5E0000}"/>
    <cellStyle name="40% - uthevingsfarge 1 4 2 2 2 2 2 3" xfId="24275" xr:uid="{00000000-0005-0000-0000-0000D05E0000}"/>
    <cellStyle name="40% - uthevingsfarge 1 4 2 2 2 2 3" xfId="24276" xr:uid="{00000000-0005-0000-0000-0000D15E0000}"/>
    <cellStyle name="40% - uthevingsfarge 1 4 2 2 2 2 3 2" xfId="24277" xr:uid="{00000000-0005-0000-0000-0000D25E0000}"/>
    <cellStyle name="40% - uthevingsfarge 1 4 2 2 2 2 4" xfId="24278" xr:uid="{00000000-0005-0000-0000-0000D35E0000}"/>
    <cellStyle name="40% - uthevingsfarge 1 4 2 2 2 3" xfId="24279" xr:uid="{00000000-0005-0000-0000-0000D45E0000}"/>
    <cellStyle name="40% - uthevingsfarge 1 4 2 2 2 3 2" xfId="24280" xr:uid="{00000000-0005-0000-0000-0000D55E0000}"/>
    <cellStyle name="40% - uthevingsfarge 1 4 2 2 2 3 2 2" xfId="24281" xr:uid="{00000000-0005-0000-0000-0000D65E0000}"/>
    <cellStyle name="40% - uthevingsfarge 1 4 2 2 2 3 3" xfId="24282" xr:uid="{00000000-0005-0000-0000-0000D75E0000}"/>
    <cellStyle name="40% - uthevingsfarge 1 4 2 2 2 4" xfId="24283" xr:uid="{00000000-0005-0000-0000-0000D85E0000}"/>
    <cellStyle name="40% - uthevingsfarge 1 4 2 2 2 4 2" xfId="24284" xr:uid="{00000000-0005-0000-0000-0000D95E0000}"/>
    <cellStyle name="40% - uthevingsfarge 1 4 2 2 2 5" xfId="24285" xr:uid="{00000000-0005-0000-0000-0000DA5E0000}"/>
    <cellStyle name="40% - uthevingsfarge 1 4 2 2 2_Innskuddsdekning" xfId="24286" xr:uid="{00000000-0005-0000-0000-0000DB5E0000}"/>
    <cellStyle name="40% - uthevingsfarge 1 4 2 2 3" xfId="24287" xr:uid="{00000000-0005-0000-0000-0000DC5E0000}"/>
    <cellStyle name="40% - uthevingsfarge 1 4 2 2 3 2" xfId="24288" xr:uid="{00000000-0005-0000-0000-0000DD5E0000}"/>
    <cellStyle name="40% - uthevingsfarge 1 4 2 2 3 2 2" xfId="24289" xr:uid="{00000000-0005-0000-0000-0000DE5E0000}"/>
    <cellStyle name="40% - uthevingsfarge 1 4 2 2 3 2 2 2" xfId="24290" xr:uid="{00000000-0005-0000-0000-0000DF5E0000}"/>
    <cellStyle name="40% - uthevingsfarge 1 4 2 2 3 2 3" xfId="24291" xr:uid="{00000000-0005-0000-0000-0000E05E0000}"/>
    <cellStyle name="40% - uthevingsfarge 1 4 2 2 3 3" xfId="24292" xr:uid="{00000000-0005-0000-0000-0000E15E0000}"/>
    <cellStyle name="40% - uthevingsfarge 1 4 2 2 3 3 2" xfId="24293" xr:uid="{00000000-0005-0000-0000-0000E25E0000}"/>
    <cellStyle name="40% - uthevingsfarge 1 4 2 2 3 4" xfId="24294" xr:uid="{00000000-0005-0000-0000-0000E35E0000}"/>
    <cellStyle name="40% - uthevingsfarge 1 4 2 2 4" xfId="24295" xr:uid="{00000000-0005-0000-0000-0000E45E0000}"/>
    <cellStyle name="40% - uthevingsfarge 1 4 2 2 4 2" xfId="24296" xr:uid="{00000000-0005-0000-0000-0000E55E0000}"/>
    <cellStyle name="40% - uthevingsfarge 1 4 2 2 4 2 2" xfId="24297" xr:uid="{00000000-0005-0000-0000-0000E65E0000}"/>
    <cellStyle name="40% - uthevingsfarge 1 4 2 2 4 3" xfId="24298" xr:uid="{00000000-0005-0000-0000-0000E75E0000}"/>
    <cellStyle name="40% - uthevingsfarge 1 4 2 2 5" xfId="24299" xr:uid="{00000000-0005-0000-0000-0000E85E0000}"/>
    <cellStyle name="40% - uthevingsfarge 1 4 2 2 5 2" xfId="24300" xr:uid="{00000000-0005-0000-0000-0000E95E0000}"/>
    <cellStyle name="40% - uthevingsfarge 1 4 2 2 6" xfId="24301" xr:uid="{00000000-0005-0000-0000-0000EA5E0000}"/>
    <cellStyle name="40% - uthevingsfarge 1 4 2 2_3. Chng in credit spreads" xfId="24302" xr:uid="{00000000-0005-0000-0000-0000EB5E0000}"/>
    <cellStyle name="40% - uthevingsfarge 1 4 2 3" xfId="24303" xr:uid="{00000000-0005-0000-0000-0000EC5E0000}"/>
    <cellStyle name="40% - uthevingsfarge 1 4 2 3 2" xfId="24304" xr:uid="{00000000-0005-0000-0000-0000ED5E0000}"/>
    <cellStyle name="40% - uthevingsfarge 1 4 2 3 2 2" xfId="24305" xr:uid="{00000000-0005-0000-0000-0000EE5E0000}"/>
    <cellStyle name="40% - uthevingsfarge 1 4 2 3 2 2 2" xfId="24306" xr:uid="{00000000-0005-0000-0000-0000EF5E0000}"/>
    <cellStyle name="40% - uthevingsfarge 1 4 2 3 2 2 2 2" xfId="24307" xr:uid="{00000000-0005-0000-0000-0000F05E0000}"/>
    <cellStyle name="40% - uthevingsfarge 1 4 2 3 2 2 2 2 2" xfId="24308" xr:uid="{00000000-0005-0000-0000-0000F15E0000}"/>
    <cellStyle name="40% - uthevingsfarge 1 4 2 3 2 2 2 3" xfId="24309" xr:uid="{00000000-0005-0000-0000-0000F25E0000}"/>
    <cellStyle name="40% - uthevingsfarge 1 4 2 3 2 2 3" xfId="24310" xr:uid="{00000000-0005-0000-0000-0000F35E0000}"/>
    <cellStyle name="40% - uthevingsfarge 1 4 2 3 2 2 3 2" xfId="24311" xr:uid="{00000000-0005-0000-0000-0000F45E0000}"/>
    <cellStyle name="40% - uthevingsfarge 1 4 2 3 2 2 4" xfId="24312" xr:uid="{00000000-0005-0000-0000-0000F55E0000}"/>
    <cellStyle name="40% - uthevingsfarge 1 4 2 3 2 3" xfId="24313" xr:uid="{00000000-0005-0000-0000-0000F65E0000}"/>
    <cellStyle name="40% - uthevingsfarge 1 4 2 3 2 3 2" xfId="24314" xr:uid="{00000000-0005-0000-0000-0000F75E0000}"/>
    <cellStyle name="40% - uthevingsfarge 1 4 2 3 2 3 2 2" xfId="24315" xr:uid="{00000000-0005-0000-0000-0000F85E0000}"/>
    <cellStyle name="40% - uthevingsfarge 1 4 2 3 2 3 3" xfId="24316" xr:uid="{00000000-0005-0000-0000-0000F95E0000}"/>
    <cellStyle name="40% - uthevingsfarge 1 4 2 3 2 4" xfId="24317" xr:uid="{00000000-0005-0000-0000-0000FA5E0000}"/>
    <cellStyle name="40% - uthevingsfarge 1 4 2 3 2 4 2" xfId="24318" xr:uid="{00000000-0005-0000-0000-0000FB5E0000}"/>
    <cellStyle name="40% - uthevingsfarge 1 4 2 3 2 5" xfId="24319" xr:uid="{00000000-0005-0000-0000-0000FC5E0000}"/>
    <cellStyle name="40% - uthevingsfarge 1 4 2 3 2_Innskuddsdekning" xfId="24320" xr:uid="{00000000-0005-0000-0000-0000FD5E0000}"/>
    <cellStyle name="40% - uthevingsfarge 1 4 2 3 3" xfId="24321" xr:uid="{00000000-0005-0000-0000-0000FE5E0000}"/>
    <cellStyle name="40% - uthevingsfarge 1 4 2 3 3 2" xfId="24322" xr:uid="{00000000-0005-0000-0000-0000FF5E0000}"/>
    <cellStyle name="40% - uthevingsfarge 1 4 2 3 3 2 2" xfId="24323" xr:uid="{00000000-0005-0000-0000-0000005F0000}"/>
    <cellStyle name="40% - uthevingsfarge 1 4 2 3 3 2 2 2" xfId="24324" xr:uid="{00000000-0005-0000-0000-0000015F0000}"/>
    <cellStyle name="40% - uthevingsfarge 1 4 2 3 3 2 3" xfId="24325" xr:uid="{00000000-0005-0000-0000-0000025F0000}"/>
    <cellStyle name="40% - uthevingsfarge 1 4 2 3 3 3" xfId="24326" xr:uid="{00000000-0005-0000-0000-0000035F0000}"/>
    <cellStyle name="40% - uthevingsfarge 1 4 2 3 3 3 2" xfId="24327" xr:uid="{00000000-0005-0000-0000-0000045F0000}"/>
    <cellStyle name="40% - uthevingsfarge 1 4 2 3 3 4" xfId="24328" xr:uid="{00000000-0005-0000-0000-0000055F0000}"/>
    <cellStyle name="40% - uthevingsfarge 1 4 2 3 4" xfId="24329" xr:uid="{00000000-0005-0000-0000-0000065F0000}"/>
    <cellStyle name="40% - uthevingsfarge 1 4 2 3 4 2" xfId="24330" xr:uid="{00000000-0005-0000-0000-0000075F0000}"/>
    <cellStyle name="40% - uthevingsfarge 1 4 2 3 4 2 2" xfId="24331" xr:uid="{00000000-0005-0000-0000-0000085F0000}"/>
    <cellStyle name="40% - uthevingsfarge 1 4 2 3 4 3" xfId="24332" xr:uid="{00000000-0005-0000-0000-0000095F0000}"/>
    <cellStyle name="40% - uthevingsfarge 1 4 2 3 5" xfId="24333" xr:uid="{00000000-0005-0000-0000-00000A5F0000}"/>
    <cellStyle name="40% - uthevingsfarge 1 4 2 3 5 2" xfId="24334" xr:uid="{00000000-0005-0000-0000-00000B5F0000}"/>
    <cellStyle name="40% - uthevingsfarge 1 4 2 3 6" xfId="24335" xr:uid="{00000000-0005-0000-0000-00000C5F0000}"/>
    <cellStyle name="40% - uthevingsfarge 1 4 2 3_3. Chng in credit spreads" xfId="24336" xr:uid="{00000000-0005-0000-0000-00000D5F0000}"/>
    <cellStyle name="40% - uthevingsfarge 1 4 2 4" xfId="24337" xr:uid="{00000000-0005-0000-0000-00000E5F0000}"/>
    <cellStyle name="40% - uthevingsfarge 1 4 2 4 2" xfId="24338" xr:uid="{00000000-0005-0000-0000-00000F5F0000}"/>
    <cellStyle name="40% - uthevingsfarge 1 4 2 4 2 2" xfId="24339" xr:uid="{00000000-0005-0000-0000-0000105F0000}"/>
    <cellStyle name="40% - uthevingsfarge 1 4 2 4 2 2 2" xfId="24340" xr:uid="{00000000-0005-0000-0000-0000115F0000}"/>
    <cellStyle name="40% - uthevingsfarge 1 4 2 4 2 2 2 2" xfId="24341" xr:uid="{00000000-0005-0000-0000-0000125F0000}"/>
    <cellStyle name="40% - uthevingsfarge 1 4 2 4 2 2 3" xfId="24342" xr:uid="{00000000-0005-0000-0000-0000135F0000}"/>
    <cellStyle name="40% - uthevingsfarge 1 4 2 4 2 3" xfId="24343" xr:uid="{00000000-0005-0000-0000-0000145F0000}"/>
    <cellStyle name="40% - uthevingsfarge 1 4 2 4 2 3 2" xfId="24344" xr:uid="{00000000-0005-0000-0000-0000155F0000}"/>
    <cellStyle name="40% - uthevingsfarge 1 4 2 4 2 4" xfId="24345" xr:uid="{00000000-0005-0000-0000-0000165F0000}"/>
    <cellStyle name="40% - uthevingsfarge 1 4 2 4 3" xfId="24346" xr:uid="{00000000-0005-0000-0000-0000175F0000}"/>
    <cellStyle name="40% - uthevingsfarge 1 4 2 4 3 2" xfId="24347" xr:uid="{00000000-0005-0000-0000-0000185F0000}"/>
    <cellStyle name="40% - uthevingsfarge 1 4 2 4 3 2 2" xfId="24348" xr:uid="{00000000-0005-0000-0000-0000195F0000}"/>
    <cellStyle name="40% - uthevingsfarge 1 4 2 4 3 3" xfId="24349" xr:uid="{00000000-0005-0000-0000-00001A5F0000}"/>
    <cellStyle name="40% - uthevingsfarge 1 4 2 4 4" xfId="24350" xr:uid="{00000000-0005-0000-0000-00001B5F0000}"/>
    <cellStyle name="40% - uthevingsfarge 1 4 2 4 4 2" xfId="24351" xr:uid="{00000000-0005-0000-0000-00001C5F0000}"/>
    <cellStyle name="40% - uthevingsfarge 1 4 2 4 5" xfId="24352" xr:uid="{00000000-0005-0000-0000-00001D5F0000}"/>
    <cellStyle name="40% - uthevingsfarge 1 4 2 4_Innskuddsdekning" xfId="24353" xr:uid="{00000000-0005-0000-0000-00001E5F0000}"/>
    <cellStyle name="40% - uthevingsfarge 1 4 2 5" xfId="24354" xr:uid="{00000000-0005-0000-0000-00001F5F0000}"/>
    <cellStyle name="40% - uthevingsfarge 1 4 2 5 2" xfId="24355" xr:uid="{00000000-0005-0000-0000-0000205F0000}"/>
    <cellStyle name="40% - uthevingsfarge 1 4 2 5 2 2" xfId="24356" xr:uid="{00000000-0005-0000-0000-0000215F0000}"/>
    <cellStyle name="40% - uthevingsfarge 1 4 2 5 2 2 2" xfId="24357" xr:uid="{00000000-0005-0000-0000-0000225F0000}"/>
    <cellStyle name="40% - uthevingsfarge 1 4 2 5 2 3" xfId="24358" xr:uid="{00000000-0005-0000-0000-0000235F0000}"/>
    <cellStyle name="40% - uthevingsfarge 1 4 2 5 3" xfId="24359" xr:uid="{00000000-0005-0000-0000-0000245F0000}"/>
    <cellStyle name="40% - uthevingsfarge 1 4 2 5 3 2" xfId="24360" xr:uid="{00000000-0005-0000-0000-0000255F0000}"/>
    <cellStyle name="40% - uthevingsfarge 1 4 2 5 4" xfId="24361" xr:uid="{00000000-0005-0000-0000-0000265F0000}"/>
    <cellStyle name="40% - uthevingsfarge 1 4 2 6" xfId="24362" xr:uid="{00000000-0005-0000-0000-0000275F0000}"/>
    <cellStyle name="40% - uthevingsfarge 1 4 2 6 2" xfId="24363" xr:uid="{00000000-0005-0000-0000-0000285F0000}"/>
    <cellStyle name="40% - uthevingsfarge 1 4 2 6 2 2" xfId="24364" xr:uid="{00000000-0005-0000-0000-0000295F0000}"/>
    <cellStyle name="40% - uthevingsfarge 1 4 2 6 3" xfId="24365" xr:uid="{00000000-0005-0000-0000-00002A5F0000}"/>
    <cellStyle name="40% - uthevingsfarge 1 4 2 7" xfId="24366" xr:uid="{00000000-0005-0000-0000-00002B5F0000}"/>
    <cellStyle name="40% - uthevingsfarge 1 4 2 7 2" xfId="24367" xr:uid="{00000000-0005-0000-0000-00002C5F0000}"/>
    <cellStyle name="40% - uthevingsfarge 1 4 2 8" xfId="24368" xr:uid="{00000000-0005-0000-0000-00002D5F0000}"/>
    <cellStyle name="40% - uthevingsfarge 1 4 2 9" xfId="24369" xr:uid="{00000000-0005-0000-0000-00002E5F0000}"/>
    <cellStyle name="40% - uthevingsfarge 1 4 2_3. Chng in credit spreads" xfId="24370" xr:uid="{00000000-0005-0000-0000-00002F5F0000}"/>
    <cellStyle name="40% - uthevingsfarge 1 4 3" xfId="24371" xr:uid="{00000000-0005-0000-0000-0000305F0000}"/>
    <cellStyle name="40% - uthevingsfarge 1 4 3 2" xfId="24372" xr:uid="{00000000-0005-0000-0000-0000315F0000}"/>
    <cellStyle name="40% - uthevingsfarge 1 4 3 2 2" xfId="24373" xr:uid="{00000000-0005-0000-0000-0000325F0000}"/>
    <cellStyle name="40% - uthevingsfarge 1 4 3 2 2 2" xfId="24374" xr:uid="{00000000-0005-0000-0000-0000335F0000}"/>
    <cellStyle name="40% - uthevingsfarge 1 4 3 2 2 2 2" xfId="24375" xr:uid="{00000000-0005-0000-0000-0000345F0000}"/>
    <cellStyle name="40% - uthevingsfarge 1 4 3 2 2 2 2 2" xfId="24376" xr:uid="{00000000-0005-0000-0000-0000355F0000}"/>
    <cellStyle name="40% - uthevingsfarge 1 4 3 2 2 2 3" xfId="24377" xr:uid="{00000000-0005-0000-0000-0000365F0000}"/>
    <cellStyle name="40% - uthevingsfarge 1 4 3 2 2 3" xfId="24378" xr:uid="{00000000-0005-0000-0000-0000375F0000}"/>
    <cellStyle name="40% - uthevingsfarge 1 4 3 2 2 3 2" xfId="24379" xr:uid="{00000000-0005-0000-0000-0000385F0000}"/>
    <cellStyle name="40% - uthevingsfarge 1 4 3 2 2 4" xfId="24380" xr:uid="{00000000-0005-0000-0000-0000395F0000}"/>
    <cellStyle name="40% - uthevingsfarge 1 4 3 2 3" xfId="24381" xr:uid="{00000000-0005-0000-0000-00003A5F0000}"/>
    <cellStyle name="40% - uthevingsfarge 1 4 3 2 3 2" xfId="24382" xr:uid="{00000000-0005-0000-0000-00003B5F0000}"/>
    <cellStyle name="40% - uthevingsfarge 1 4 3 2 3 2 2" xfId="24383" xr:uid="{00000000-0005-0000-0000-00003C5F0000}"/>
    <cellStyle name="40% - uthevingsfarge 1 4 3 2 3 3" xfId="24384" xr:uid="{00000000-0005-0000-0000-00003D5F0000}"/>
    <cellStyle name="40% - uthevingsfarge 1 4 3 2 4" xfId="24385" xr:uid="{00000000-0005-0000-0000-00003E5F0000}"/>
    <cellStyle name="40% - uthevingsfarge 1 4 3 2 4 2" xfId="24386" xr:uid="{00000000-0005-0000-0000-00003F5F0000}"/>
    <cellStyle name="40% - uthevingsfarge 1 4 3 2 5" xfId="24387" xr:uid="{00000000-0005-0000-0000-0000405F0000}"/>
    <cellStyle name="40% - uthevingsfarge 1 4 3 2_Innskuddsdekning" xfId="24388" xr:uid="{00000000-0005-0000-0000-0000415F0000}"/>
    <cellStyle name="40% - uthevingsfarge 1 4 3 3" xfId="24389" xr:uid="{00000000-0005-0000-0000-0000425F0000}"/>
    <cellStyle name="40% - uthevingsfarge 1 4 3 3 2" xfId="24390" xr:uid="{00000000-0005-0000-0000-0000435F0000}"/>
    <cellStyle name="40% - uthevingsfarge 1 4 3 3 2 2" xfId="24391" xr:uid="{00000000-0005-0000-0000-0000445F0000}"/>
    <cellStyle name="40% - uthevingsfarge 1 4 3 3 2 2 2" xfId="24392" xr:uid="{00000000-0005-0000-0000-0000455F0000}"/>
    <cellStyle name="40% - uthevingsfarge 1 4 3 3 2 3" xfId="24393" xr:uid="{00000000-0005-0000-0000-0000465F0000}"/>
    <cellStyle name="40% - uthevingsfarge 1 4 3 3 3" xfId="24394" xr:uid="{00000000-0005-0000-0000-0000475F0000}"/>
    <cellStyle name="40% - uthevingsfarge 1 4 3 3 3 2" xfId="24395" xr:uid="{00000000-0005-0000-0000-0000485F0000}"/>
    <cellStyle name="40% - uthevingsfarge 1 4 3 3 4" xfId="24396" xr:uid="{00000000-0005-0000-0000-0000495F0000}"/>
    <cellStyle name="40% - uthevingsfarge 1 4 3 4" xfId="24397" xr:uid="{00000000-0005-0000-0000-00004A5F0000}"/>
    <cellStyle name="40% - uthevingsfarge 1 4 3 4 2" xfId="24398" xr:uid="{00000000-0005-0000-0000-00004B5F0000}"/>
    <cellStyle name="40% - uthevingsfarge 1 4 3 4 2 2" xfId="24399" xr:uid="{00000000-0005-0000-0000-00004C5F0000}"/>
    <cellStyle name="40% - uthevingsfarge 1 4 3 4 3" xfId="24400" xr:uid="{00000000-0005-0000-0000-00004D5F0000}"/>
    <cellStyle name="40% - uthevingsfarge 1 4 3 5" xfId="24401" xr:uid="{00000000-0005-0000-0000-00004E5F0000}"/>
    <cellStyle name="40% - uthevingsfarge 1 4 3 5 2" xfId="24402" xr:uid="{00000000-0005-0000-0000-00004F5F0000}"/>
    <cellStyle name="40% - uthevingsfarge 1 4 3 6" xfId="24403" xr:uid="{00000000-0005-0000-0000-0000505F0000}"/>
    <cellStyle name="40% - uthevingsfarge 1 4 3_3. Chng in credit spreads" xfId="24404" xr:uid="{00000000-0005-0000-0000-0000515F0000}"/>
    <cellStyle name="40% - uthevingsfarge 1 4 4" xfId="24405" xr:uid="{00000000-0005-0000-0000-0000525F0000}"/>
    <cellStyle name="40% - uthevingsfarge 1 4 4 2" xfId="24406" xr:uid="{00000000-0005-0000-0000-0000535F0000}"/>
    <cellStyle name="40% - uthevingsfarge 1 4 4 2 2" xfId="24407" xr:uid="{00000000-0005-0000-0000-0000545F0000}"/>
    <cellStyle name="40% - uthevingsfarge 1 4 4 2 2 2" xfId="24408" xr:uid="{00000000-0005-0000-0000-0000555F0000}"/>
    <cellStyle name="40% - uthevingsfarge 1 4 4 2 2 2 2" xfId="24409" xr:uid="{00000000-0005-0000-0000-0000565F0000}"/>
    <cellStyle name="40% - uthevingsfarge 1 4 4 2 2 2 2 2" xfId="24410" xr:uid="{00000000-0005-0000-0000-0000575F0000}"/>
    <cellStyle name="40% - uthevingsfarge 1 4 4 2 2 2 3" xfId="24411" xr:uid="{00000000-0005-0000-0000-0000585F0000}"/>
    <cellStyle name="40% - uthevingsfarge 1 4 4 2 2 3" xfId="24412" xr:uid="{00000000-0005-0000-0000-0000595F0000}"/>
    <cellStyle name="40% - uthevingsfarge 1 4 4 2 2 3 2" xfId="24413" xr:uid="{00000000-0005-0000-0000-00005A5F0000}"/>
    <cellStyle name="40% - uthevingsfarge 1 4 4 2 2 4" xfId="24414" xr:uid="{00000000-0005-0000-0000-00005B5F0000}"/>
    <cellStyle name="40% - uthevingsfarge 1 4 4 2 3" xfId="24415" xr:uid="{00000000-0005-0000-0000-00005C5F0000}"/>
    <cellStyle name="40% - uthevingsfarge 1 4 4 2 3 2" xfId="24416" xr:uid="{00000000-0005-0000-0000-00005D5F0000}"/>
    <cellStyle name="40% - uthevingsfarge 1 4 4 2 3 2 2" xfId="24417" xr:uid="{00000000-0005-0000-0000-00005E5F0000}"/>
    <cellStyle name="40% - uthevingsfarge 1 4 4 2 3 3" xfId="24418" xr:uid="{00000000-0005-0000-0000-00005F5F0000}"/>
    <cellStyle name="40% - uthevingsfarge 1 4 4 2 4" xfId="24419" xr:uid="{00000000-0005-0000-0000-0000605F0000}"/>
    <cellStyle name="40% - uthevingsfarge 1 4 4 2 4 2" xfId="24420" xr:uid="{00000000-0005-0000-0000-0000615F0000}"/>
    <cellStyle name="40% - uthevingsfarge 1 4 4 2 5" xfId="24421" xr:uid="{00000000-0005-0000-0000-0000625F0000}"/>
    <cellStyle name="40% - uthevingsfarge 1 4 4 2_Innskuddsdekning" xfId="24422" xr:uid="{00000000-0005-0000-0000-0000635F0000}"/>
    <cellStyle name="40% - uthevingsfarge 1 4 4 3" xfId="24423" xr:uid="{00000000-0005-0000-0000-0000645F0000}"/>
    <cellStyle name="40% - uthevingsfarge 1 4 4 3 2" xfId="24424" xr:uid="{00000000-0005-0000-0000-0000655F0000}"/>
    <cellStyle name="40% - uthevingsfarge 1 4 4 3 2 2" xfId="24425" xr:uid="{00000000-0005-0000-0000-0000665F0000}"/>
    <cellStyle name="40% - uthevingsfarge 1 4 4 3 2 2 2" xfId="24426" xr:uid="{00000000-0005-0000-0000-0000675F0000}"/>
    <cellStyle name="40% - uthevingsfarge 1 4 4 3 2 3" xfId="24427" xr:uid="{00000000-0005-0000-0000-0000685F0000}"/>
    <cellStyle name="40% - uthevingsfarge 1 4 4 3 3" xfId="24428" xr:uid="{00000000-0005-0000-0000-0000695F0000}"/>
    <cellStyle name="40% - uthevingsfarge 1 4 4 3 3 2" xfId="24429" xr:uid="{00000000-0005-0000-0000-00006A5F0000}"/>
    <cellStyle name="40% - uthevingsfarge 1 4 4 3 4" xfId="24430" xr:uid="{00000000-0005-0000-0000-00006B5F0000}"/>
    <cellStyle name="40% - uthevingsfarge 1 4 4 4" xfId="24431" xr:uid="{00000000-0005-0000-0000-00006C5F0000}"/>
    <cellStyle name="40% - uthevingsfarge 1 4 4 4 2" xfId="24432" xr:uid="{00000000-0005-0000-0000-00006D5F0000}"/>
    <cellStyle name="40% - uthevingsfarge 1 4 4 4 2 2" xfId="24433" xr:uid="{00000000-0005-0000-0000-00006E5F0000}"/>
    <cellStyle name="40% - uthevingsfarge 1 4 4 4 3" xfId="24434" xr:uid="{00000000-0005-0000-0000-00006F5F0000}"/>
    <cellStyle name="40% - uthevingsfarge 1 4 4 5" xfId="24435" xr:uid="{00000000-0005-0000-0000-0000705F0000}"/>
    <cellStyle name="40% - uthevingsfarge 1 4 4 5 2" xfId="24436" xr:uid="{00000000-0005-0000-0000-0000715F0000}"/>
    <cellStyle name="40% - uthevingsfarge 1 4 4 6" xfId="24437" xr:uid="{00000000-0005-0000-0000-0000725F0000}"/>
    <cellStyle name="40% - uthevingsfarge 1 4 4_3. Chng in credit spreads" xfId="24438" xr:uid="{00000000-0005-0000-0000-0000735F0000}"/>
    <cellStyle name="40% - uthevingsfarge 1 4 5" xfId="24439" xr:uid="{00000000-0005-0000-0000-0000745F0000}"/>
    <cellStyle name="40% - uthevingsfarge 1 4 5 2" xfId="24440" xr:uid="{00000000-0005-0000-0000-0000755F0000}"/>
    <cellStyle name="40% - uthevingsfarge 1 4 5 2 2" xfId="24441" xr:uid="{00000000-0005-0000-0000-0000765F0000}"/>
    <cellStyle name="40% - uthevingsfarge 1 4 5 2 2 2" xfId="24442" xr:uid="{00000000-0005-0000-0000-0000775F0000}"/>
    <cellStyle name="40% - uthevingsfarge 1 4 5 2 2 2 2" xfId="24443" xr:uid="{00000000-0005-0000-0000-0000785F0000}"/>
    <cellStyle name="40% - uthevingsfarge 1 4 5 2 2 3" xfId="24444" xr:uid="{00000000-0005-0000-0000-0000795F0000}"/>
    <cellStyle name="40% - uthevingsfarge 1 4 5 2 3" xfId="24445" xr:uid="{00000000-0005-0000-0000-00007A5F0000}"/>
    <cellStyle name="40% - uthevingsfarge 1 4 5 2 3 2" xfId="24446" xr:uid="{00000000-0005-0000-0000-00007B5F0000}"/>
    <cellStyle name="40% - uthevingsfarge 1 4 5 2 4" xfId="24447" xr:uid="{00000000-0005-0000-0000-00007C5F0000}"/>
    <cellStyle name="40% - uthevingsfarge 1 4 5 3" xfId="24448" xr:uid="{00000000-0005-0000-0000-00007D5F0000}"/>
    <cellStyle name="40% - uthevingsfarge 1 4 5 3 2" xfId="24449" xr:uid="{00000000-0005-0000-0000-00007E5F0000}"/>
    <cellStyle name="40% - uthevingsfarge 1 4 5 3 2 2" xfId="24450" xr:uid="{00000000-0005-0000-0000-00007F5F0000}"/>
    <cellStyle name="40% - uthevingsfarge 1 4 5 3 3" xfId="24451" xr:uid="{00000000-0005-0000-0000-0000805F0000}"/>
    <cellStyle name="40% - uthevingsfarge 1 4 5 4" xfId="24452" xr:uid="{00000000-0005-0000-0000-0000815F0000}"/>
    <cellStyle name="40% - uthevingsfarge 1 4 5 4 2" xfId="24453" xr:uid="{00000000-0005-0000-0000-0000825F0000}"/>
    <cellStyle name="40% - uthevingsfarge 1 4 5 5" xfId="24454" xr:uid="{00000000-0005-0000-0000-0000835F0000}"/>
    <cellStyle name="40% - uthevingsfarge 1 4 5_Innskuddsdekning" xfId="24455" xr:uid="{00000000-0005-0000-0000-0000845F0000}"/>
    <cellStyle name="40% - uthevingsfarge 1 4 6" xfId="24456" xr:uid="{00000000-0005-0000-0000-0000855F0000}"/>
    <cellStyle name="40% - uthevingsfarge 1 4 6 2" xfId="24457" xr:uid="{00000000-0005-0000-0000-0000865F0000}"/>
    <cellStyle name="40% - uthevingsfarge 1 4 6 2 2" xfId="24458" xr:uid="{00000000-0005-0000-0000-0000875F0000}"/>
    <cellStyle name="40% - uthevingsfarge 1 4 6 2 2 2" xfId="24459" xr:uid="{00000000-0005-0000-0000-0000885F0000}"/>
    <cellStyle name="40% - uthevingsfarge 1 4 6 2 3" xfId="24460" xr:uid="{00000000-0005-0000-0000-0000895F0000}"/>
    <cellStyle name="40% - uthevingsfarge 1 4 6 3" xfId="24461" xr:uid="{00000000-0005-0000-0000-00008A5F0000}"/>
    <cellStyle name="40% - uthevingsfarge 1 4 6 3 2" xfId="24462" xr:uid="{00000000-0005-0000-0000-00008B5F0000}"/>
    <cellStyle name="40% - uthevingsfarge 1 4 6 4" xfId="24463" xr:uid="{00000000-0005-0000-0000-00008C5F0000}"/>
    <cellStyle name="40% - uthevingsfarge 1 4 7" xfId="24464" xr:uid="{00000000-0005-0000-0000-00008D5F0000}"/>
    <cellStyle name="40% - uthevingsfarge 1 4 7 2" xfId="24465" xr:uid="{00000000-0005-0000-0000-00008E5F0000}"/>
    <cellStyle name="40% - uthevingsfarge 1 4 7 2 2" xfId="24466" xr:uid="{00000000-0005-0000-0000-00008F5F0000}"/>
    <cellStyle name="40% - uthevingsfarge 1 4 7 3" xfId="24467" xr:uid="{00000000-0005-0000-0000-0000905F0000}"/>
    <cellStyle name="40% - uthevingsfarge 1 4 8" xfId="24468" xr:uid="{00000000-0005-0000-0000-0000915F0000}"/>
    <cellStyle name="40% - uthevingsfarge 1 4 8 2" xfId="24469" xr:uid="{00000000-0005-0000-0000-0000925F0000}"/>
    <cellStyle name="40% - uthevingsfarge 1 4 9" xfId="24470" xr:uid="{00000000-0005-0000-0000-0000935F0000}"/>
    <cellStyle name="40% - uthevingsfarge 1 4_3. Chng in credit spreads" xfId="24471" xr:uid="{00000000-0005-0000-0000-0000945F0000}"/>
    <cellStyle name="40% - uthevingsfarge 1 40" xfId="24472" xr:uid="{00000000-0005-0000-0000-0000955F0000}"/>
    <cellStyle name="40% - uthevingsfarge 1 40 2" xfId="24473" xr:uid="{00000000-0005-0000-0000-0000965F0000}"/>
    <cellStyle name="40% - uthevingsfarge 1 40 2 2" xfId="24474" xr:uid="{00000000-0005-0000-0000-0000975F0000}"/>
    <cellStyle name="40% - uthevingsfarge 1 40 2 3" xfId="24475" xr:uid="{00000000-0005-0000-0000-0000985F0000}"/>
    <cellStyle name="40% - uthevingsfarge 1 40 2_BILAG 34-3 Brasil" xfId="24476" xr:uid="{00000000-0005-0000-0000-0000995F0000}"/>
    <cellStyle name="40% - uthevingsfarge 1 40 3" xfId="24477" xr:uid="{00000000-0005-0000-0000-00009A5F0000}"/>
    <cellStyle name="40% - uthevingsfarge 1 40 4" xfId="24478" xr:uid="{00000000-0005-0000-0000-00009B5F0000}"/>
    <cellStyle name="40% - uthevingsfarge 1 40_BILAG 34-3 Brasil" xfId="24479" xr:uid="{00000000-0005-0000-0000-00009C5F0000}"/>
    <cellStyle name="40% - uthevingsfarge 1 41" xfId="24480" xr:uid="{00000000-0005-0000-0000-00009D5F0000}"/>
    <cellStyle name="40% - uthevingsfarge 1 41 2" xfId="24481" xr:uid="{00000000-0005-0000-0000-00009E5F0000}"/>
    <cellStyle name="40% - uthevingsfarge 1 41 2 2" xfId="24482" xr:uid="{00000000-0005-0000-0000-00009F5F0000}"/>
    <cellStyle name="40% - uthevingsfarge 1 41 2 3" xfId="24483" xr:uid="{00000000-0005-0000-0000-0000A05F0000}"/>
    <cellStyle name="40% - uthevingsfarge 1 41 2_BILAG 34-3 Brasil" xfId="24484" xr:uid="{00000000-0005-0000-0000-0000A15F0000}"/>
    <cellStyle name="40% - uthevingsfarge 1 41 3" xfId="24485" xr:uid="{00000000-0005-0000-0000-0000A25F0000}"/>
    <cellStyle name="40% - uthevingsfarge 1 41 4" xfId="24486" xr:uid="{00000000-0005-0000-0000-0000A35F0000}"/>
    <cellStyle name="40% - uthevingsfarge 1 41_BILAG 34-3 Brasil" xfId="24487" xr:uid="{00000000-0005-0000-0000-0000A45F0000}"/>
    <cellStyle name="40% - uthevingsfarge 1 42" xfId="24488" xr:uid="{00000000-0005-0000-0000-0000A55F0000}"/>
    <cellStyle name="40% - uthevingsfarge 1 42 2" xfId="24489" xr:uid="{00000000-0005-0000-0000-0000A65F0000}"/>
    <cellStyle name="40% - uthevingsfarge 1 42 2 2" xfId="24490" xr:uid="{00000000-0005-0000-0000-0000A75F0000}"/>
    <cellStyle name="40% - uthevingsfarge 1 42 2 3" xfId="24491" xr:uid="{00000000-0005-0000-0000-0000A85F0000}"/>
    <cellStyle name="40% - uthevingsfarge 1 42 2_BILAG 34-3 Brasil" xfId="24492" xr:uid="{00000000-0005-0000-0000-0000A95F0000}"/>
    <cellStyle name="40% - uthevingsfarge 1 42 3" xfId="24493" xr:uid="{00000000-0005-0000-0000-0000AA5F0000}"/>
    <cellStyle name="40% - uthevingsfarge 1 42 4" xfId="24494" xr:uid="{00000000-0005-0000-0000-0000AB5F0000}"/>
    <cellStyle name="40% - uthevingsfarge 1 42_BILAG 34-3 Brasil" xfId="24495" xr:uid="{00000000-0005-0000-0000-0000AC5F0000}"/>
    <cellStyle name="40% - uthevingsfarge 1 43" xfId="24496" xr:uid="{00000000-0005-0000-0000-0000AD5F0000}"/>
    <cellStyle name="40% - uthevingsfarge 1 43 2" xfId="24497" xr:uid="{00000000-0005-0000-0000-0000AE5F0000}"/>
    <cellStyle name="40% - uthevingsfarge 1 43 2 2" xfId="24498" xr:uid="{00000000-0005-0000-0000-0000AF5F0000}"/>
    <cellStyle name="40% - uthevingsfarge 1 43 2 3" xfId="24499" xr:uid="{00000000-0005-0000-0000-0000B05F0000}"/>
    <cellStyle name="40% - uthevingsfarge 1 43 2_BILAG 34-3 Brasil" xfId="24500" xr:uid="{00000000-0005-0000-0000-0000B15F0000}"/>
    <cellStyle name="40% - uthevingsfarge 1 43 3" xfId="24501" xr:uid="{00000000-0005-0000-0000-0000B25F0000}"/>
    <cellStyle name="40% - uthevingsfarge 1 43 4" xfId="24502" xr:uid="{00000000-0005-0000-0000-0000B35F0000}"/>
    <cellStyle name="40% - uthevingsfarge 1 43_BILAG 34-3 Brasil" xfId="24503" xr:uid="{00000000-0005-0000-0000-0000B45F0000}"/>
    <cellStyle name="40% - uthevingsfarge 1 44" xfId="24504" xr:uid="{00000000-0005-0000-0000-0000B55F0000}"/>
    <cellStyle name="40% - uthevingsfarge 1 44 2" xfId="24505" xr:uid="{00000000-0005-0000-0000-0000B65F0000}"/>
    <cellStyle name="40% - uthevingsfarge 1 44 2 2" xfId="24506" xr:uid="{00000000-0005-0000-0000-0000B75F0000}"/>
    <cellStyle name="40% - uthevingsfarge 1 44 2 3" xfId="24507" xr:uid="{00000000-0005-0000-0000-0000B85F0000}"/>
    <cellStyle name="40% - uthevingsfarge 1 44 2_BILAG 34-3 Brasil" xfId="24508" xr:uid="{00000000-0005-0000-0000-0000B95F0000}"/>
    <cellStyle name="40% - uthevingsfarge 1 44 3" xfId="24509" xr:uid="{00000000-0005-0000-0000-0000BA5F0000}"/>
    <cellStyle name="40% - uthevingsfarge 1 44 4" xfId="24510" xr:uid="{00000000-0005-0000-0000-0000BB5F0000}"/>
    <cellStyle name="40% - uthevingsfarge 1 44_BILAG 34-3 Brasil" xfId="24511" xr:uid="{00000000-0005-0000-0000-0000BC5F0000}"/>
    <cellStyle name="40% - uthevingsfarge 1 45" xfId="24512" xr:uid="{00000000-0005-0000-0000-0000BD5F0000}"/>
    <cellStyle name="40% - uthevingsfarge 1 45 2" xfId="24513" xr:uid="{00000000-0005-0000-0000-0000BE5F0000}"/>
    <cellStyle name="40% - uthevingsfarge 1 45 2 2" xfId="24514" xr:uid="{00000000-0005-0000-0000-0000BF5F0000}"/>
    <cellStyle name="40% - uthevingsfarge 1 45 2 3" xfId="24515" xr:uid="{00000000-0005-0000-0000-0000C05F0000}"/>
    <cellStyle name="40% - uthevingsfarge 1 45 2_BILAG 34-3 Brasil" xfId="24516" xr:uid="{00000000-0005-0000-0000-0000C15F0000}"/>
    <cellStyle name="40% - uthevingsfarge 1 45 3" xfId="24517" xr:uid="{00000000-0005-0000-0000-0000C25F0000}"/>
    <cellStyle name="40% - uthevingsfarge 1 45 4" xfId="24518" xr:uid="{00000000-0005-0000-0000-0000C35F0000}"/>
    <cellStyle name="40% - uthevingsfarge 1 45_BILAG 34-3 Brasil" xfId="24519" xr:uid="{00000000-0005-0000-0000-0000C45F0000}"/>
    <cellStyle name="40% - uthevingsfarge 1 46" xfId="24520" xr:uid="{00000000-0005-0000-0000-0000C55F0000}"/>
    <cellStyle name="40% - uthevingsfarge 1 46 2" xfId="24521" xr:uid="{00000000-0005-0000-0000-0000C65F0000}"/>
    <cellStyle name="40% - uthevingsfarge 1 46 2 2" xfId="24522" xr:uid="{00000000-0005-0000-0000-0000C75F0000}"/>
    <cellStyle name="40% - uthevingsfarge 1 46 2 3" xfId="24523" xr:uid="{00000000-0005-0000-0000-0000C85F0000}"/>
    <cellStyle name="40% - uthevingsfarge 1 46 2_BILAG 34-3 Brasil" xfId="24524" xr:uid="{00000000-0005-0000-0000-0000C95F0000}"/>
    <cellStyle name="40% - uthevingsfarge 1 46 3" xfId="24525" xr:uid="{00000000-0005-0000-0000-0000CA5F0000}"/>
    <cellStyle name="40% - uthevingsfarge 1 46 4" xfId="24526" xr:uid="{00000000-0005-0000-0000-0000CB5F0000}"/>
    <cellStyle name="40% - uthevingsfarge 1 46_BILAG 34-3 Brasil" xfId="24527" xr:uid="{00000000-0005-0000-0000-0000CC5F0000}"/>
    <cellStyle name="40% - uthevingsfarge 1 47" xfId="24528" xr:uid="{00000000-0005-0000-0000-0000CD5F0000}"/>
    <cellStyle name="40% - uthevingsfarge 1 47 2" xfId="24529" xr:uid="{00000000-0005-0000-0000-0000CE5F0000}"/>
    <cellStyle name="40% - uthevingsfarge 1 47 2 2" xfId="24530" xr:uid="{00000000-0005-0000-0000-0000CF5F0000}"/>
    <cellStyle name="40% - uthevingsfarge 1 47 2 3" xfId="24531" xr:uid="{00000000-0005-0000-0000-0000D05F0000}"/>
    <cellStyle name="40% - uthevingsfarge 1 47 2_BILAG 34-3 Brasil" xfId="24532" xr:uid="{00000000-0005-0000-0000-0000D15F0000}"/>
    <cellStyle name="40% - uthevingsfarge 1 47 3" xfId="24533" xr:uid="{00000000-0005-0000-0000-0000D25F0000}"/>
    <cellStyle name="40% - uthevingsfarge 1 47 4" xfId="24534" xr:uid="{00000000-0005-0000-0000-0000D35F0000}"/>
    <cellStyle name="40% - uthevingsfarge 1 47_BILAG 34-3 Brasil" xfId="24535" xr:uid="{00000000-0005-0000-0000-0000D45F0000}"/>
    <cellStyle name="40% - uthevingsfarge 1 48" xfId="24536" xr:uid="{00000000-0005-0000-0000-0000D55F0000}"/>
    <cellStyle name="40% - uthevingsfarge 1 48 2" xfId="24537" xr:uid="{00000000-0005-0000-0000-0000D65F0000}"/>
    <cellStyle name="40% - uthevingsfarge 1 48 2 2" xfId="24538" xr:uid="{00000000-0005-0000-0000-0000D75F0000}"/>
    <cellStyle name="40% - uthevingsfarge 1 48 2 3" xfId="24539" xr:uid="{00000000-0005-0000-0000-0000D85F0000}"/>
    <cellStyle name="40% - uthevingsfarge 1 48 2_BILAG 34-3 Brasil" xfId="24540" xr:uid="{00000000-0005-0000-0000-0000D95F0000}"/>
    <cellStyle name="40% - uthevingsfarge 1 48 3" xfId="24541" xr:uid="{00000000-0005-0000-0000-0000DA5F0000}"/>
    <cellStyle name="40% - uthevingsfarge 1 48 4" xfId="24542" xr:uid="{00000000-0005-0000-0000-0000DB5F0000}"/>
    <cellStyle name="40% - uthevingsfarge 1 48_BILAG 34-3 Brasil" xfId="24543" xr:uid="{00000000-0005-0000-0000-0000DC5F0000}"/>
    <cellStyle name="40% - uthevingsfarge 1 49" xfId="24544" xr:uid="{00000000-0005-0000-0000-0000DD5F0000}"/>
    <cellStyle name="40% - uthevingsfarge 1 49 2" xfId="24545" xr:uid="{00000000-0005-0000-0000-0000DE5F0000}"/>
    <cellStyle name="40% - uthevingsfarge 1 49 2 2" xfId="24546" xr:uid="{00000000-0005-0000-0000-0000DF5F0000}"/>
    <cellStyle name="40% - uthevingsfarge 1 49 2 3" xfId="24547" xr:uid="{00000000-0005-0000-0000-0000E05F0000}"/>
    <cellStyle name="40% - uthevingsfarge 1 49 2_BILAG 34-3 Brasil" xfId="24548" xr:uid="{00000000-0005-0000-0000-0000E15F0000}"/>
    <cellStyle name="40% - uthevingsfarge 1 49 3" xfId="24549" xr:uid="{00000000-0005-0000-0000-0000E25F0000}"/>
    <cellStyle name="40% - uthevingsfarge 1 49 4" xfId="24550" xr:uid="{00000000-0005-0000-0000-0000E35F0000}"/>
    <cellStyle name="40% - uthevingsfarge 1 49_BILAG 34-3 Brasil" xfId="24551" xr:uid="{00000000-0005-0000-0000-0000E45F0000}"/>
    <cellStyle name="40% - uthevingsfarge 1 5" xfId="24552" xr:uid="{00000000-0005-0000-0000-0000E55F0000}"/>
    <cellStyle name="40% - uthevingsfarge 1 5 10" xfId="24553" xr:uid="{00000000-0005-0000-0000-0000E65F0000}"/>
    <cellStyle name="40% - uthevingsfarge 1 5 11" xfId="24554" xr:uid="{00000000-0005-0000-0000-0000E75F0000}"/>
    <cellStyle name="40% - uthevingsfarge 1 5 2" xfId="24555" xr:uid="{00000000-0005-0000-0000-0000E85F0000}"/>
    <cellStyle name="40% - uthevingsfarge 1 5 2 2" xfId="24556" xr:uid="{00000000-0005-0000-0000-0000E95F0000}"/>
    <cellStyle name="40% - uthevingsfarge 1 5 2 2 2" xfId="24557" xr:uid="{00000000-0005-0000-0000-0000EA5F0000}"/>
    <cellStyle name="40% - uthevingsfarge 1 5 2 2 2 2" xfId="24558" xr:uid="{00000000-0005-0000-0000-0000EB5F0000}"/>
    <cellStyle name="40% - uthevingsfarge 1 5 2 2 2 2 2" xfId="24559" xr:uid="{00000000-0005-0000-0000-0000EC5F0000}"/>
    <cellStyle name="40% - uthevingsfarge 1 5 2 2 2 2 2 2" xfId="24560" xr:uid="{00000000-0005-0000-0000-0000ED5F0000}"/>
    <cellStyle name="40% - uthevingsfarge 1 5 2 2 2 2 2 2 2" xfId="24561" xr:uid="{00000000-0005-0000-0000-0000EE5F0000}"/>
    <cellStyle name="40% - uthevingsfarge 1 5 2 2 2 2 2 3" xfId="24562" xr:uid="{00000000-0005-0000-0000-0000EF5F0000}"/>
    <cellStyle name="40% - uthevingsfarge 1 5 2 2 2 2 3" xfId="24563" xr:uid="{00000000-0005-0000-0000-0000F05F0000}"/>
    <cellStyle name="40% - uthevingsfarge 1 5 2 2 2 2 3 2" xfId="24564" xr:uid="{00000000-0005-0000-0000-0000F15F0000}"/>
    <cellStyle name="40% - uthevingsfarge 1 5 2 2 2 2 4" xfId="24565" xr:uid="{00000000-0005-0000-0000-0000F25F0000}"/>
    <cellStyle name="40% - uthevingsfarge 1 5 2 2 2 3" xfId="24566" xr:uid="{00000000-0005-0000-0000-0000F35F0000}"/>
    <cellStyle name="40% - uthevingsfarge 1 5 2 2 2 3 2" xfId="24567" xr:uid="{00000000-0005-0000-0000-0000F45F0000}"/>
    <cellStyle name="40% - uthevingsfarge 1 5 2 2 2 3 2 2" xfId="24568" xr:uid="{00000000-0005-0000-0000-0000F55F0000}"/>
    <cellStyle name="40% - uthevingsfarge 1 5 2 2 2 3 3" xfId="24569" xr:uid="{00000000-0005-0000-0000-0000F65F0000}"/>
    <cellStyle name="40% - uthevingsfarge 1 5 2 2 2 4" xfId="24570" xr:uid="{00000000-0005-0000-0000-0000F75F0000}"/>
    <cellStyle name="40% - uthevingsfarge 1 5 2 2 2 4 2" xfId="24571" xr:uid="{00000000-0005-0000-0000-0000F85F0000}"/>
    <cellStyle name="40% - uthevingsfarge 1 5 2 2 2 5" xfId="24572" xr:uid="{00000000-0005-0000-0000-0000F95F0000}"/>
    <cellStyle name="40% - uthevingsfarge 1 5 2 2 2_Innskuddsdekning" xfId="24573" xr:uid="{00000000-0005-0000-0000-0000FA5F0000}"/>
    <cellStyle name="40% - uthevingsfarge 1 5 2 2 3" xfId="24574" xr:uid="{00000000-0005-0000-0000-0000FB5F0000}"/>
    <cellStyle name="40% - uthevingsfarge 1 5 2 2 3 2" xfId="24575" xr:uid="{00000000-0005-0000-0000-0000FC5F0000}"/>
    <cellStyle name="40% - uthevingsfarge 1 5 2 2 3 2 2" xfId="24576" xr:uid="{00000000-0005-0000-0000-0000FD5F0000}"/>
    <cellStyle name="40% - uthevingsfarge 1 5 2 2 3 2 2 2" xfId="24577" xr:uid="{00000000-0005-0000-0000-0000FE5F0000}"/>
    <cellStyle name="40% - uthevingsfarge 1 5 2 2 3 2 3" xfId="24578" xr:uid="{00000000-0005-0000-0000-0000FF5F0000}"/>
    <cellStyle name="40% - uthevingsfarge 1 5 2 2 3 3" xfId="24579" xr:uid="{00000000-0005-0000-0000-000000600000}"/>
    <cellStyle name="40% - uthevingsfarge 1 5 2 2 3 3 2" xfId="24580" xr:uid="{00000000-0005-0000-0000-000001600000}"/>
    <cellStyle name="40% - uthevingsfarge 1 5 2 2 3 4" xfId="24581" xr:uid="{00000000-0005-0000-0000-000002600000}"/>
    <cellStyle name="40% - uthevingsfarge 1 5 2 2 4" xfId="24582" xr:uid="{00000000-0005-0000-0000-000003600000}"/>
    <cellStyle name="40% - uthevingsfarge 1 5 2 2 4 2" xfId="24583" xr:uid="{00000000-0005-0000-0000-000004600000}"/>
    <cellStyle name="40% - uthevingsfarge 1 5 2 2 4 2 2" xfId="24584" xr:uid="{00000000-0005-0000-0000-000005600000}"/>
    <cellStyle name="40% - uthevingsfarge 1 5 2 2 4 3" xfId="24585" xr:uid="{00000000-0005-0000-0000-000006600000}"/>
    <cellStyle name="40% - uthevingsfarge 1 5 2 2 5" xfId="24586" xr:uid="{00000000-0005-0000-0000-000007600000}"/>
    <cellStyle name="40% - uthevingsfarge 1 5 2 2 5 2" xfId="24587" xr:uid="{00000000-0005-0000-0000-000008600000}"/>
    <cellStyle name="40% - uthevingsfarge 1 5 2 2 6" xfId="24588" xr:uid="{00000000-0005-0000-0000-000009600000}"/>
    <cellStyle name="40% - uthevingsfarge 1 5 2 2_3. Chng in credit spreads" xfId="24589" xr:uid="{00000000-0005-0000-0000-00000A600000}"/>
    <cellStyle name="40% - uthevingsfarge 1 5 2 3" xfId="24590" xr:uid="{00000000-0005-0000-0000-00000B600000}"/>
    <cellStyle name="40% - uthevingsfarge 1 5 2 3 2" xfId="24591" xr:uid="{00000000-0005-0000-0000-00000C600000}"/>
    <cellStyle name="40% - uthevingsfarge 1 5 2 3 2 2" xfId="24592" xr:uid="{00000000-0005-0000-0000-00000D600000}"/>
    <cellStyle name="40% - uthevingsfarge 1 5 2 3 2 2 2" xfId="24593" xr:uid="{00000000-0005-0000-0000-00000E600000}"/>
    <cellStyle name="40% - uthevingsfarge 1 5 2 3 2 2 2 2" xfId="24594" xr:uid="{00000000-0005-0000-0000-00000F600000}"/>
    <cellStyle name="40% - uthevingsfarge 1 5 2 3 2 2 2 2 2" xfId="24595" xr:uid="{00000000-0005-0000-0000-000010600000}"/>
    <cellStyle name="40% - uthevingsfarge 1 5 2 3 2 2 2 3" xfId="24596" xr:uid="{00000000-0005-0000-0000-000011600000}"/>
    <cellStyle name="40% - uthevingsfarge 1 5 2 3 2 2 3" xfId="24597" xr:uid="{00000000-0005-0000-0000-000012600000}"/>
    <cellStyle name="40% - uthevingsfarge 1 5 2 3 2 2 3 2" xfId="24598" xr:uid="{00000000-0005-0000-0000-000013600000}"/>
    <cellStyle name="40% - uthevingsfarge 1 5 2 3 2 2 4" xfId="24599" xr:uid="{00000000-0005-0000-0000-000014600000}"/>
    <cellStyle name="40% - uthevingsfarge 1 5 2 3 2 3" xfId="24600" xr:uid="{00000000-0005-0000-0000-000015600000}"/>
    <cellStyle name="40% - uthevingsfarge 1 5 2 3 2 3 2" xfId="24601" xr:uid="{00000000-0005-0000-0000-000016600000}"/>
    <cellStyle name="40% - uthevingsfarge 1 5 2 3 2 3 2 2" xfId="24602" xr:uid="{00000000-0005-0000-0000-000017600000}"/>
    <cellStyle name="40% - uthevingsfarge 1 5 2 3 2 3 3" xfId="24603" xr:uid="{00000000-0005-0000-0000-000018600000}"/>
    <cellStyle name="40% - uthevingsfarge 1 5 2 3 2 4" xfId="24604" xr:uid="{00000000-0005-0000-0000-000019600000}"/>
    <cellStyle name="40% - uthevingsfarge 1 5 2 3 2 4 2" xfId="24605" xr:uid="{00000000-0005-0000-0000-00001A600000}"/>
    <cellStyle name="40% - uthevingsfarge 1 5 2 3 2 5" xfId="24606" xr:uid="{00000000-0005-0000-0000-00001B600000}"/>
    <cellStyle name="40% - uthevingsfarge 1 5 2 3 2_Innskuddsdekning" xfId="24607" xr:uid="{00000000-0005-0000-0000-00001C600000}"/>
    <cellStyle name="40% - uthevingsfarge 1 5 2 3 3" xfId="24608" xr:uid="{00000000-0005-0000-0000-00001D600000}"/>
    <cellStyle name="40% - uthevingsfarge 1 5 2 3 3 2" xfId="24609" xr:uid="{00000000-0005-0000-0000-00001E600000}"/>
    <cellStyle name="40% - uthevingsfarge 1 5 2 3 3 2 2" xfId="24610" xr:uid="{00000000-0005-0000-0000-00001F600000}"/>
    <cellStyle name="40% - uthevingsfarge 1 5 2 3 3 2 2 2" xfId="24611" xr:uid="{00000000-0005-0000-0000-000020600000}"/>
    <cellStyle name="40% - uthevingsfarge 1 5 2 3 3 2 3" xfId="24612" xr:uid="{00000000-0005-0000-0000-000021600000}"/>
    <cellStyle name="40% - uthevingsfarge 1 5 2 3 3 3" xfId="24613" xr:uid="{00000000-0005-0000-0000-000022600000}"/>
    <cellStyle name="40% - uthevingsfarge 1 5 2 3 3 3 2" xfId="24614" xr:uid="{00000000-0005-0000-0000-000023600000}"/>
    <cellStyle name="40% - uthevingsfarge 1 5 2 3 3 4" xfId="24615" xr:uid="{00000000-0005-0000-0000-000024600000}"/>
    <cellStyle name="40% - uthevingsfarge 1 5 2 3 4" xfId="24616" xr:uid="{00000000-0005-0000-0000-000025600000}"/>
    <cellStyle name="40% - uthevingsfarge 1 5 2 3 4 2" xfId="24617" xr:uid="{00000000-0005-0000-0000-000026600000}"/>
    <cellStyle name="40% - uthevingsfarge 1 5 2 3 4 2 2" xfId="24618" xr:uid="{00000000-0005-0000-0000-000027600000}"/>
    <cellStyle name="40% - uthevingsfarge 1 5 2 3 4 3" xfId="24619" xr:uid="{00000000-0005-0000-0000-000028600000}"/>
    <cellStyle name="40% - uthevingsfarge 1 5 2 3 5" xfId="24620" xr:uid="{00000000-0005-0000-0000-000029600000}"/>
    <cellStyle name="40% - uthevingsfarge 1 5 2 3 5 2" xfId="24621" xr:uid="{00000000-0005-0000-0000-00002A600000}"/>
    <cellStyle name="40% - uthevingsfarge 1 5 2 3 6" xfId="24622" xr:uid="{00000000-0005-0000-0000-00002B600000}"/>
    <cellStyle name="40% - uthevingsfarge 1 5 2 3_3. Chng in credit spreads" xfId="24623" xr:uid="{00000000-0005-0000-0000-00002C600000}"/>
    <cellStyle name="40% - uthevingsfarge 1 5 2 4" xfId="24624" xr:uid="{00000000-0005-0000-0000-00002D600000}"/>
    <cellStyle name="40% - uthevingsfarge 1 5 2 4 2" xfId="24625" xr:uid="{00000000-0005-0000-0000-00002E600000}"/>
    <cellStyle name="40% - uthevingsfarge 1 5 2 4 2 2" xfId="24626" xr:uid="{00000000-0005-0000-0000-00002F600000}"/>
    <cellStyle name="40% - uthevingsfarge 1 5 2 4 2 2 2" xfId="24627" xr:uid="{00000000-0005-0000-0000-000030600000}"/>
    <cellStyle name="40% - uthevingsfarge 1 5 2 4 2 2 2 2" xfId="24628" xr:uid="{00000000-0005-0000-0000-000031600000}"/>
    <cellStyle name="40% - uthevingsfarge 1 5 2 4 2 2 3" xfId="24629" xr:uid="{00000000-0005-0000-0000-000032600000}"/>
    <cellStyle name="40% - uthevingsfarge 1 5 2 4 2 3" xfId="24630" xr:uid="{00000000-0005-0000-0000-000033600000}"/>
    <cellStyle name="40% - uthevingsfarge 1 5 2 4 2 3 2" xfId="24631" xr:uid="{00000000-0005-0000-0000-000034600000}"/>
    <cellStyle name="40% - uthevingsfarge 1 5 2 4 2 4" xfId="24632" xr:uid="{00000000-0005-0000-0000-000035600000}"/>
    <cellStyle name="40% - uthevingsfarge 1 5 2 4 3" xfId="24633" xr:uid="{00000000-0005-0000-0000-000036600000}"/>
    <cellStyle name="40% - uthevingsfarge 1 5 2 4 3 2" xfId="24634" xr:uid="{00000000-0005-0000-0000-000037600000}"/>
    <cellStyle name="40% - uthevingsfarge 1 5 2 4 3 2 2" xfId="24635" xr:uid="{00000000-0005-0000-0000-000038600000}"/>
    <cellStyle name="40% - uthevingsfarge 1 5 2 4 3 3" xfId="24636" xr:uid="{00000000-0005-0000-0000-000039600000}"/>
    <cellStyle name="40% - uthevingsfarge 1 5 2 4 4" xfId="24637" xr:uid="{00000000-0005-0000-0000-00003A600000}"/>
    <cellStyle name="40% - uthevingsfarge 1 5 2 4 4 2" xfId="24638" xr:uid="{00000000-0005-0000-0000-00003B600000}"/>
    <cellStyle name="40% - uthevingsfarge 1 5 2 4 5" xfId="24639" xr:uid="{00000000-0005-0000-0000-00003C600000}"/>
    <cellStyle name="40% - uthevingsfarge 1 5 2 4_Innskuddsdekning" xfId="24640" xr:uid="{00000000-0005-0000-0000-00003D600000}"/>
    <cellStyle name="40% - uthevingsfarge 1 5 2 5" xfId="24641" xr:uid="{00000000-0005-0000-0000-00003E600000}"/>
    <cellStyle name="40% - uthevingsfarge 1 5 2 5 2" xfId="24642" xr:uid="{00000000-0005-0000-0000-00003F600000}"/>
    <cellStyle name="40% - uthevingsfarge 1 5 2 5 2 2" xfId="24643" xr:uid="{00000000-0005-0000-0000-000040600000}"/>
    <cellStyle name="40% - uthevingsfarge 1 5 2 5 2 2 2" xfId="24644" xr:uid="{00000000-0005-0000-0000-000041600000}"/>
    <cellStyle name="40% - uthevingsfarge 1 5 2 5 2 3" xfId="24645" xr:uid="{00000000-0005-0000-0000-000042600000}"/>
    <cellStyle name="40% - uthevingsfarge 1 5 2 5 3" xfId="24646" xr:uid="{00000000-0005-0000-0000-000043600000}"/>
    <cellStyle name="40% - uthevingsfarge 1 5 2 5 3 2" xfId="24647" xr:uid="{00000000-0005-0000-0000-000044600000}"/>
    <cellStyle name="40% - uthevingsfarge 1 5 2 5 4" xfId="24648" xr:uid="{00000000-0005-0000-0000-000045600000}"/>
    <cellStyle name="40% - uthevingsfarge 1 5 2 6" xfId="24649" xr:uid="{00000000-0005-0000-0000-000046600000}"/>
    <cellStyle name="40% - uthevingsfarge 1 5 2 6 2" xfId="24650" xr:uid="{00000000-0005-0000-0000-000047600000}"/>
    <cellStyle name="40% - uthevingsfarge 1 5 2 6 2 2" xfId="24651" xr:uid="{00000000-0005-0000-0000-000048600000}"/>
    <cellStyle name="40% - uthevingsfarge 1 5 2 6 3" xfId="24652" xr:uid="{00000000-0005-0000-0000-000049600000}"/>
    <cellStyle name="40% - uthevingsfarge 1 5 2 7" xfId="24653" xr:uid="{00000000-0005-0000-0000-00004A600000}"/>
    <cellStyle name="40% - uthevingsfarge 1 5 2 7 2" xfId="24654" xr:uid="{00000000-0005-0000-0000-00004B600000}"/>
    <cellStyle name="40% - uthevingsfarge 1 5 2 8" xfId="24655" xr:uid="{00000000-0005-0000-0000-00004C600000}"/>
    <cellStyle name="40% - uthevingsfarge 1 5 2_3. Chng in credit spreads" xfId="24656" xr:uid="{00000000-0005-0000-0000-00004D600000}"/>
    <cellStyle name="40% - uthevingsfarge 1 5 3" xfId="24657" xr:uid="{00000000-0005-0000-0000-00004E600000}"/>
    <cellStyle name="40% - uthevingsfarge 1 5 3 2" xfId="24658" xr:uid="{00000000-0005-0000-0000-00004F600000}"/>
    <cellStyle name="40% - uthevingsfarge 1 5 3 2 2" xfId="24659" xr:uid="{00000000-0005-0000-0000-000050600000}"/>
    <cellStyle name="40% - uthevingsfarge 1 5 3 2 2 2" xfId="24660" xr:uid="{00000000-0005-0000-0000-000051600000}"/>
    <cellStyle name="40% - uthevingsfarge 1 5 3 2 2 2 2" xfId="24661" xr:uid="{00000000-0005-0000-0000-000052600000}"/>
    <cellStyle name="40% - uthevingsfarge 1 5 3 2 2 2 2 2" xfId="24662" xr:uid="{00000000-0005-0000-0000-000053600000}"/>
    <cellStyle name="40% - uthevingsfarge 1 5 3 2 2 2 3" xfId="24663" xr:uid="{00000000-0005-0000-0000-000054600000}"/>
    <cellStyle name="40% - uthevingsfarge 1 5 3 2 2 3" xfId="24664" xr:uid="{00000000-0005-0000-0000-000055600000}"/>
    <cellStyle name="40% - uthevingsfarge 1 5 3 2 2 3 2" xfId="24665" xr:uid="{00000000-0005-0000-0000-000056600000}"/>
    <cellStyle name="40% - uthevingsfarge 1 5 3 2 2 4" xfId="24666" xr:uid="{00000000-0005-0000-0000-000057600000}"/>
    <cellStyle name="40% - uthevingsfarge 1 5 3 2 3" xfId="24667" xr:uid="{00000000-0005-0000-0000-000058600000}"/>
    <cellStyle name="40% - uthevingsfarge 1 5 3 2 3 2" xfId="24668" xr:uid="{00000000-0005-0000-0000-000059600000}"/>
    <cellStyle name="40% - uthevingsfarge 1 5 3 2 3 2 2" xfId="24669" xr:uid="{00000000-0005-0000-0000-00005A600000}"/>
    <cellStyle name="40% - uthevingsfarge 1 5 3 2 3 3" xfId="24670" xr:uid="{00000000-0005-0000-0000-00005B600000}"/>
    <cellStyle name="40% - uthevingsfarge 1 5 3 2 4" xfId="24671" xr:uid="{00000000-0005-0000-0000-00005C600000}"/>
    <cellStyle name="40% - uthevingsfarge 1 5 3 2 4 2" xfId="24672" xr:uid="{00000000-0005-0000-0000-00005D600000}"/>
    <cellStyle name="40% - uthevingsfarge 1 5 3 2 5" xfId="24673" xr:uid="{00000000-0005-0000-0000-00005E600000}"/>
    <cellStyle name="40% - uthevingsfarge 1 5 3 2_Innskuddsdekning" xfId="24674" xr:uid="{00000000-0005-0000-0000-00005F600000}"/>
    <cellStyle name="40% - uthevingsfarge 1 5 3 3" xfId="24675" xr:uid="{00000000-0005-0000-0000-000060600000}"/>
    <cellStyle name="40% - uthevingsfarge 1 5 3 3 2" xfId="24676" xr:uid="{00000000-0005-0000-0000-000061600000}"/>
    <cellStyle name="40% - uthevingsfarge 1 5 3 3 2 2" xfId="24677" xr:uid="{00000000-0005-0000-0000-000062600000}"/>
    <cellStyle name="40% - uthevingsfarge 1 5 3 3 2 2 2" xfId="24678" xr:uid="{00000000-0005-0000-0000-000063600000}"/>
    <cellStyle name="40% - uthevingsfarge 1 5 3 3 2 3" xfId="24679" xr:uid="{00000000-0005-0000-0000-000064600000}"/>
    <cellStyle name="40% - uthevingsfarge 1 5 3 3 3" xfId="24680" xr:uid="{00000000-0005-0000-0000-000065600000}"/>
    <cellStyle name="40% - uthevingsfarge 1 5 3 3 3 2" xfId="24681" xr:uid="{00000000-0005-0000-0000-000066600000}"/>
    <cellStyle name="40% - uthevingsfarge 1 5 3 3 4" xfId="24682" xr:uid="{00000000-0005-0000-0000-000067600000}"/>
    <cellStyle name="40% - uthevingsfarge 1 5 3 4" xfId="24683" xr:uid="{00000000-0005-0000-0000-000068600000}"/>
    <cellStyle name="40% - uthevingsfarge 1 5 3 4 2" xfId="24684" xr:uid="{00000000-0005-0000-0000-000069600000}"/>
    <cellStyle name="40% - uthevingsfarge 1 5 3 4 2 2" xfId="24685" xr:uid="{00000000-0005-0000-0000-00006A600000}"/>
    <cellStyle name="40% - uthevingsfarge 1 5 3 4 3" xfId="24686" xr:uid="{00000000-0005-0000-0000-00006B600000}"/>
    <cellStyle name="40% - uthevingsfarge 1 5 3 5" xfId="24687" xr:uid="{00000000-0005-0000-0000-00006C600000}"/>
    <cellStyle name="40% - uthevingsfarge 1 5 3 5 2" xfId="24688" xr:uid="{00000000-0005-0000-0000-00006D600000}"/>
    <cellStyle name="40% - uthevingsfarge 1 5 3 6" xfId="24689" xr:uid="{00000000-0005-0000-0000-00006E600000}"/>
    <cellStyle name="40% - uthevingsfarge 1 5 3_3. Chng in credit spreads" xfId="24690" xr:uid="{00000000-0005-0000-0000-00006F600000}"/>
    <cellStyle name="40% - uthevingsfarge 1 5 4" xfId="24691" xr:uid="{00000000-0005-0000-0000-000070600000}"/>
    <cellStyle name="40% - uthevingsfarge 1 5 4 2" xfId="24692" xr:uid="{00000000-0005-0000-0000-000071600000}"/>
    <cellStyle name="40% - uthevingsfarge 1 5 4 2 2" xfId="24693" xr:uid="{00000000-0005-0000-0000-000072600000}"/>
    <cellStyle name="40% - uthevingsfarge 1 5 4 2 2 2" xfId="24694" xr:uid="{00000000-0005-0000-0000-000073600000}"/>
    <cellStyle name="40% - uthevingsfarge 1 5 4 2 2 2 2" xfId="24695" xr:uid="{00000000-0005-0000-0000-000074600000}"/>
    <cellStyle name="40% - uthevingsfarge 1 5 4 2 2 2 2 2" xfId="24696" xr:uid="{00000000-0005-0000-0000-000075600000}"/>
    <cellStyle name="40% - uthevingsfarge 1 5 4 2 2 2 3" xfId="24697" xr:uid="{00000000-0005-0000-0000-000076600000}"/>
    <cellStyle name="40% - uthevingsfarge 1 5 4 2 2 3" xfId="24698" xr:uid="{00000000-0005-0000-0000-000077600000}"/>
    <cellStyle name="40% - uthevingsfarge 1 5 4 2 2 3 2" xfId="24699" xr:uid="{00000000-0005-0000-0000-000078600000}"/>
    <cellStyle name="40% - uthevingsfarge 1 5 4 2 2 4" xfId="24700" xr:uid="{00000000-0005-0000-0000-000079600000}"/>
    <cellStyle name="40% - uthevingsfarge 1 5 4 2 3" xfId="24701" xr:uid="{00000000-0005-0000-0000-00007A600000}"/>
    <cellStyle name="40% - uthevingsfarge 1 5 4 2 3 2" xfId="24702" xr:uid="{00000000-0005-0000-0000-00007B600000}"/>
    <cellStyle name="40% - uthevingsfarge 1 5 4 2 3 2 2" xfId="24703" xr:uid="{00000000-0005-0000-0000-00007C600000}"/>
    <cellStyle name="40% - uthevingsfarge 1 5 4 2 3 3" xfId="24704" xr:uid="{00000000-0005-0000-0000-00007D600000}"/>
    <cellStyle name="40% - uthevingsfarge 1 5 4 2 4" xfId="24705" xr:uid="{00000000-0005-0000-0000-00007E600000}"/>
    <cellStyle name="40% - uthevingsfarge 1 5 4 2 4 2" xfId="24706" xr:uid="{00000000-0005-0000-0000-00007F600000}"/>
    <cellStyle name="40% - uthevingsfarge 1 5 4 2 5" xfId="24707" xr:uid="{00000000-0005-0000-0000-000080600000}"/>
    <cellStyle name="40% - uthevingsfarge 1 5 4 2_Innskuddsdekning" xfId="24708" xr:uid="{00000000-0005-0000-0000-000081600000}"/>
    <cellStyle name="40% - uthevingsfarge 1 5 4 3" xfId="24709" xr:uid="{00000000-0005-0000-0000-000082600000}"/>
    <cellStyle name="40% - uthevingsfarge 1 5 4 3 2" xfId="24710" xr:uid="{00000000-0005-0000-0000-000083600000}"/>
    <cellStyle name="40% - uthevingsfarge 1 5 4 3 2 2" xfId="24711" xr:uid="{00000000-0005-0000-0000-000084600000}"/>
    <cellStyle name="40% - uthevingsfarge 1 5 4 3 2 2 2" xfId="24712" xr:uid="{00000000-0005-0000-0000-000085600000}"/>
    <cellStyle name="40% - uthevingsfarge 1 5 4 3 2 3" xfId="24713" xr:uid="{00000000-0005-0000-0000-000086600000}"/>
    <cellStyle name="40% - uthevingsfarge 1 5 4 3 3" xfId="24714" xr:uid="{00000000-0005-0000-0000-000087600000}"/>
    <cellStyle name="40% - uthevingsfarge 1 5 4 3 3 2" xfId="24715" xr:uid="{00000000-0005-0000-0000-000088600000}"/>
    <cellStyle name="40% - uthevingsfarge 1 5 4 3 4" xfId="24716" xr:uid="{00000000-0005-0000-0000-000089600000}"/>
    <cellStyle name="40% - uthevingsfarge 1 5 4 4" xfId="24717" xr:uid="{00000000-0005-0000-0000-00008A600000}"/>
    <cellStyle name="40% - uthevingsfarge 1 5 4 4 2" xfId="24718" xr:uid="{00000000-0005-0000-0000-00008B600000}"/>
    <cellStyle name="40% - uthevingsfarge 1 5 4 4 2 2" xfId="24719" xr:uid="{00000000-0005-0000-0000-00008C600000}"/>
    <cellStyle name="40% - uthevingsfarge 1 5 4 4 3" xfId="24720" xr:uid="{00000000-0005-0000-0000-00008D600000}"/>
    <cellStyle name="40% - uthevingsfarge 1 5 4 5" xfId="24721" xr:uid="{00000000-0005-0000-0000-00008E600000}"/>
    <cellStyle name="40% - uthevingsfarge 1 5 4 5 2" xfId="24722" xr:uid="{00000000-0005-0000-0000-00008F600000}"/>
    <cellStyle name="40% - uthevingsfarge 1 5 4 6" xfId="24723" xr:uid="{00000000-0005-0000-0000-000090600000}"/>
    <cellStyle name="40% - uthevingsfarge 1 5 4_3. Chng in credit spreads" xfId="24724" xr:uid="{00000000-0005-0000-0000-000091600000}"/>
    <cellStyle name="40% - uthevingsfarge 1 5 5" xfId="24725" xr:uid="{00000000-0005-0000-0000-000092600000}"/>
    <cellStyle name="40% - uthevingsfarge 1 5 5 2" xfId="24726" xr:uid="{00000000-0005-0000-0000-000093600000}"/>
    <cellStyle name="40% - uthevingsfarge 1 5 5 2 2" xfId="24727" xr:uid="{00000000-0005-0000-0000-000094600000}"/>
    <cellStyle name="40% - uthevingsfarge 1 5 5 2 2 2" xfId="24728" xr:uid="{00000000-0005-0000-0000-000095600000}"/>
    <cellStyle name="40% - uthevingsfarge 1 5 5 2 2 2 2" xfId="24729" xr:uid="{00000000-0005-0000-0000-000096600000}"/>
    <cellStyle name="40% - uthevingsfarge 1 5 5 2 2 3" xfId="24730" xr:uid="{00000000-0005-0000-0000-000097600000}"/>
    <cellStyle name="40% - uthevingsfarge 1 5 5 2 3" xfId="24731" xr:uid="{00000000-0005-0000-0000-000098600000}"/>
    <cellStyle name="40% - uthevingsfarge 1 5 5 2 3 2" xfId="24732" xr:uid="{00000000-0005-0000-0000-000099600000}"/>
    <cellStyle name="40% - uthevingsfarge 1 5 5 2 4" xfId="24733" xr:uid="{00000000-0005-0000-0000-00009A600000}"/>
    <cellStyle name="40% - uthevingsfarge 1 5 5 3" xfId="24734" xr:uid="{00000000-0005-0000-0000-00009B600000}"/>
    <cellStyle name="40% - uthevingsfarge 1 5 5 3 2" xfId="24735" xr:uid="{00000000-0005-0000-0000-00009C600000}"/>
    <cellStyle name="40% - uthevingsfarge 1 5 5 3 2 2" xfId="24736" xr:uid="{00000000-0005-0000-0000-00009D600000}"/>
    <cellStyle name="40% - uthevingsfarge 1 5 5 3 3" xfId="24737" xr:uid="{00000000-0005-0000-0000-00009E600000}"/>
    <cellStyle name="40% - uthevingsfarge 1 5 5 4" xfId="24738" xr:uid="{00000000-0005-0000-0000-00009F600000}"/>
    <cellStyle name="40% - uthevingsfarge 1 5 5 4 2" xfId="24739" xr:uid="{00000000-0005-0000-0000-0000A0600000}"/>
    <cellStyle name="40% - uthevingsfarge 1 5 5 5" xfId="24740" xr:uid="{00000000-0005-0000-0000-0000A1600000}"/>
    <cellStyle name="40% - uthevingsfarge 1 5 5_Innskuddsdekning" xfId="24741" xr:uid="{00000000-0005-0000-0000-0000A2600000}"/>
    <cellStyle name="40% - uthevingsfarge 1 5 6" xfId="24742" xr:uid="{00000000-0005-0000-0000-0000A3600000}"/>
    <cellStyle name="40% - uthevingsfarge 1 5 6 2" xfId="24743" xr:uid="{00000000-0005-0000-0000-0000A4600000}"/>
    <cellStyle name="40% - uthevingsfarge 1 5 6 2 2" xfId="24744" xr:uid="{00000000-0005-0000-0000-0000A5600000}"/>
    <cellStyle name="40% - uthevingsfarge 1 5 6 2 2 2" xfId="24745" xr:uid="{00000000-0005-0000-0000-0000A6600000}"/>
    <cellStyle name="40% - uthevingsfarge 1 5 6 2 3" xfId="24746" xr:uid="{00000000-0005-0000-0000-0000A7600000}"/>
    <cellStyle name="40% - uthevingsfarge 1 5 6 3" xfId="24747" xr:uid="{00000000-0005-0000-0000-0000A8600000}"/>
    <cellStyle name="40% - uthevingsfarge 1 5 6 3 2" xfId="24748" xr:uid="{00000000-0005-0000-0000-0000A9600000}"/>
    <cellStyle name="40% - uthevingsfarge 1 5 6 4" xfId="24749" xr:uid="{00000000-0005-0000-0000-0000AA600000}"/>
    <cellStyle name="40% - uthevingsfarge 1 5 7" xfId="24750" xr:uid="{00000000-0005-0000-0000-0000AB600000}"/>
    <cellStyle name="40% - uthevingsfarge 1 5 7 2" xfId="24751" xr:uid="{00000000-0005-0000-0000-0000AC600000}"/>
    <cellStyle name="40% - uthevingsfarge 1 5 7 2 2" xfId="24752" xr:uid="{00000000-0005-0000-0000-0000AD600000}"/>
    <cellStyle name="40% - uthevingsfarge 1 5 7 3" xfId="24753" xr:uid="{00000000-0005-0000-0000-0000AE600000}"/>
    <cellStyle name="40% - uthevingsfarge 1 5 8" xfId="24754" xr:uid="{00000000-0005-0000-0000-0000AF600000}"/>
    <cellStyle name="40% - uthevingsfarge 1 5 8 2" xfId="24755" xr:uid="{00000000-0005-0000-0000-0000B0600000}"/>
    <cellStyle name="40% - uthevingsfarge 1 5 9" xfId="24756" xr:uid="{00000000-0005-0000-0000-0000B1600000}"/>
    <cellStyle name="40% - uthevingsfarge 1 5_3. Chng in credit spreads" xfId="24757" xr:uid="{00000000-0005-0000-0000-0000B2600000}"/>
    <cellStyle name="40% - uthevingsfarge 1 50" xfId="24758" xr:uid="{00000000-0005-0000-0000-0000B3600000}"/>
    <cellStyle name="40% - uthevingsfarge 1 50 2" xfId="24759" xr:uid="{00000000-0005-0000-0000-0000B4600000}"/>
    <cellStyle name="40% - uthevingsfarge 1 50 2 2" xfId="24760" xr:uid="{00000000-0005-0000-0000-0000B5600000}"/>
    <cellStyle name="40% - uthevingsfarge 1 50 2 3" xfId="24761" xr:uid="{00000000-0005-0000-0000-0000B6600000}"/>
    <cellStyle name="40% - uthevingsfarge 1 50 2_BILAG 34-3 Brasil" xfId="24762" xr:uid="{00000000-0005-0000-0000-0000B7600000}"/>
    <cellStyle name="40% - uthevingsfarge 1 50 3" xfId="24763" xr:uid="{00000000-0005-0000-0000-0000B8600000}"/>
    <cellStyle name="40% - uthevingsfarge 1 50 4" xfId="24764" xr:uid="{00000000-0005-0000-0000-0000B9600000}"/>
    <cellStyle name="40% - uthevingsfarge 1 50_BILAG 34-3 Brasil" xfId="24765" xr:uid="{00000000-0005-0000-0000-0000BA600000}"/>
    <cellStyle name="40% - uthevingsfarge 1 51" xfId="24766" xr:uid="{00000000-0005-0000-0000-0000BB600000}"/>
    <cellStyle name="40% - uthevingsfarge 1 51 2" xfId="24767" xr:uid="{00000000-0005-0000-0000-0000BC600000}"/>
    <cellStyle name="40% - uthevingsfarge 1 51 2 2" xfId="24768" xr:uid="{00000000-0005-0000-0000-0000BD600000}"/>
    <cellStyle name="40% - uthevingsfarge 1 51 2 3" xfId="24769" xr:uid="{00000000-0005-0000-0000-0000BE600000}"/>
    <cellStyle name="40% - uthevingsfarge 1 51 2_BILAG 34-3 Brasil" xfId="24770" xr:uid="{00000000-0005-0000-0000-0000BF600000}"/>
    <cellStyle name="40% - uthevingsfarge 1 51 3" xfId="24771" xr:uid="{00000000-0005-0000-0000-0000C0600000}"/>
    <cellStyle name="40% - uthevingsfarge 1 51 4" xfId="24772" xr:uid="{00000000-0005-0000-0000-0000C1600000}"/>
    <cellStyle name="40% - uthevingsfarge 1 51_BILAG 34-3 Brasil" xfId="24773" xr:uid="{00000000-0005-0000-0000-0000C2600000}"/>
    <cellStyle name="40% - uthevingsfarge 1 52" xfId="24774" xr:uid="{00000000-0005-0000-0000-0000C3600000}"/>
    <cellStyle name="40% - uthevingsfarge 1 52 2" xfId="24775" xr:uid="{00000000-0005-0000-0000-0000C4600000}"/>
    <cellStyle name="40% - uthevingsfarge 1 52 2 2" xfId="24776" xr:uid="{00000000-0005-0000-0000-0000C5600000}"/>
    <cellStyle name="40% - uthevingsfarge 1 52 2 3" xfId="24777" xr:uid="{00000000-0005-0000-0000-0000C6600000}"/>
    <cellStyle name="40% - uthevingsfarge 1 52 2_BILAG 34-3 Brasil" xfId="24778" xr:uid="{00000000-0005-0000-0000-0000C7600000}"/>
    <cellStyle name="40% - uthevingsfarge 1 52 3" xfId="24779" xr:uid="{00000000-0005-0000-0000-0000C8600000}"/>
    <cellStyle name="40% - uthevingsfarge 1 52 4" xfId="24780" xr:uid="{00000000-0005-0000-0000-0000C9600000}"/>
    <cellStyle name="40% - uthevingsfarge 1 52_BILAG 34-3 Brasil" xfId="24781" xr:uid="{00000000-0005-0000-0000-0000CA600000}"/>
    <cellStyle name="40% - uthevingsfarge 1 53" xfId="24782" xr:uid="{00000000-0005-0000-0000-0000CB600000}"/>
    <cellStyle name="40% - uthevingsfarge 1 53 2" xfId="24783" xr:uid="{00000000-0005-0000-0000-0000CC600000}"/>
    <cellStyle name="40% - uthevingsfarge 1 53 2 2" xfId="24784" xr:uid="{00000000-0005-0000-0000-0000CD600000}"/>
    <cellStyle name="40% - uthevingsfarge 1 53 2 3" xfId="24785" xr:uid="{00000000-0005-0000-0000-0000CE600000}"/>
    <cellStyle name="40% - uthevingsfarge 1 53 2_BILAG 34-3 Brasil" xfId="24786" xr:uid="{00000000-0005-0000-0000-0000CF600000}"/>
    <cellStyle name="40% - uthevingsfarge 1 53 3" xfId="24787" xr:uid="{00000000-0005-0000-0000-0000D0600000}"/>
    <cellStyle name="40% - uthevingsfarge 1 53 4" xfId="24788" xr:uid="{00000000-0005-0000-0000-0000D1600000}"/>
    <cellStyle name="40% - uthevingsfarge 1 53_BILAG 34-3 Brasil" xfId="24789" xr:uid="{00000000-0005-0000-0000-0000D2600000}"/>
    <cellStyle name="40% - uthevingsfarge 1 54" xfId="24790" xr:uid="{00000000-0005-0000-0000-0000D3600000}"/>
    <cellStyle name="40% - uthevingsfarge 1 54 2" xfId="24791" xr:uid="{00000000-0005-0000-0000-0000D4600000}"/>
    <cellStyle name="40% - uthevingsfarge 1 54 2 2" xfId="24792" xr:uid="{00000000-0005-0000-0000-0000D5600000}"/>
    <cellStyle name="40% - uthevingsfarge 1 54 2 3" xfId="24793" xr:uid="{00000000-0005-0000-0000-0000D6600000}"/>
    <cellStyle name="40% - uthevingsfarge 1 54 2_BILAG 34-3 Brasil" xfId="24794" xr:uid="{00000000-0005-0000-0000-0000D7600000}"/>
    <cellStyle name="40% - uthevingsfarge 1 54 3" xfId="24795" xr:uid="{00000000-0005-0000-0000-0000D8600000}"/>
    <cellStyle name="40% - uthevingsfarge 1 54 4" xfId="24796" xr:uid="{00000000-0005-0000-0000-0000D9600000}"/>
    <cellStyle name="40% - uthevingsfarge 1 54_BILAG 34-3 Brasil" xfId="24797" xr:uid="{00000000-0005-0000-0000-0000DA600000}"/>
    <cellStyle name="40% - uthevingsfarge 1 55" xfId="24798" xr:uid="{00000000-0005-0000-0000-0000DB600000}"/>
    <cellStyle name="40% - uthevingsfarge 1 55 2" xfId="24799" xr:uid="{00000000-0005-0000-0000-0000DC600000}"/>
    <cellStyle name="40% - uthevingsfarge 1 55 2 2" xfId="24800" xr:uid="{00000000-0005-0000-0000-0000DD600000}"/>
    <cellStyle name="40% - uthevingsfarge 1 55 2 3" xfId="24801" xr:uid="{00000000-0005-0000-0000-0000DE600000}"/>
    <cellStyle name="40% - uthevingsfarge 1 55 2_BILAG 34-3 Brasil" xfId="24802" xr:uid="{00000000-0005-0000-0000-0000DF600000}"/>
    <cellStyle name="40% - uthevingsfarge 1 55 3" xfId="24803" xr:uid="{00000000-0005-0000-0000-0000E0600000}"/>
    <cellStyle name="40% - uthevingsfarge 1 55 4" xfId="24804" xr:uid="{00000000-0005-0000-0000-0000E1600000}"/>
    <cellStyle name="40% - uthevingsfarge 1 55_BILAG 34-3 Brasil" xfId="24805" xr:uid="{00000000-0005-0000-0000-0000E2600000}"/>
    <cellStyle name="40% - uthevingsfarge 1 56" xfId="24806" xr:uid="{00000000-0005-0000-0000-0000E3600000}"/>
    <cellStyle name="40% - uthevingsfarge 1 56 2" xfId="24807" xr:uid="{00000000-0005-0000-0000-0000E4600000}"/>
    <cellStyle name="40% - uthevingsfarge 1 56 2 2" xfId="24808" xr:uid="{00000000-0005-0000-0000-0000E5600000}"/>
    <cellStyle name="40% - uthevingsfarge 1 56 2 3" xfId="24809" xr:uid="{00000000-0005-0000-0000-0000E6600000}"/>
    <cellStyle name="40% - uthevingsfarge 1 56 2_BILAG 34-3 Brasil" xfId="24810" xr:uid="{00000000-0005-0000-0000-0000E7600000}"/>
    <cellStyle name="40% - uthevingsfarge 1 56 3" xfId="24811" xr:uid="{00000000-0005-0000-0000-0000E8600000}"/>
    <cellStyle name="40% - uthevingsfarge 1 56 4" xfId="24812" xr:uid="{00000000-0005-0000-0000-0000E9600000}"/>
    <cellStyle name="40% - uthevingsfarge 1 56_BILAG 34-3 Brasil" xfId="24813" xr:uid="{00000000-0005-0000-0000-0000EA600000}"/>
    <cellStyle name="40% - uthevingsfarge 1 57" xfId="24814" xr:uid="{00000000-0005-0000-0000-0000EB600000}"/>
    <cellStyle name="40% - uthevingsfarge 1 57 2" xfId="24815" xr:uid="{00000000-0005-0000-0000-0000EC600000}"/>
    <cellStyle name="40% - uthevingsfarge 1 57 2 2" xfId="24816" xr:uid="{00000000-0005-0000-0000-0000ED600000}"/>
    <cellStyle name="40% - uthevingsfarge 1 57 2 3" xfId="24817" xr:uid="{00000000-0005-0000-0000-0000EE600000}"/>
    <cellStyle name="40% - uthevingsfarge 1 57 2_BILAG 34-3 Brasil" xfId="24818" xr:uid="{00000000-0005-0000-0000-0000EF600000}"/>
    <cellStyle name="40% - uthevingsfarge 1 57 3" xfId="24819" xr:uid="{00000000-0005-0000-0000-0000F0600000}"/>
    <cellStyle name="40% - uthevingsfarge 1 57 4" xfId="24820" xr:uid="{00000000-0005-0000-0000-0000F1600000}"/>
    <cellStyle name="40% - uthevingsfarge 1 57_BILAG 34-3 Brasil" xfId="24821" xr:uid="{00000000-0005-0000-0000-0000F2600000}"/>
    <cellStyle name="40% - uthevingsfarge 1 58" xfId="24822" xr:uid="{00000000-0005-0000-0000-0000F3600000}"/>
    <cellStyle name="40% - uthevingsfarge 1 58 2" xfId="24823" xr:uid="{00000000-0005-0000-0000-0000F4600000}"/>
    <cellStyle name="40% - uthevingsfarge 1 58 2 2" xfId="24824" xr:uid="{00000000-0005-0000-0000-0000F5600000}"/>
    <cellStyle name="40% - uthevingsfarge 1 58 2 3" xfId="24825" xr:uid="{00000000-0005-0000-0000-0000F6600000}"/>
    <cellStyle name="40% - uthevingsfarge 1 58 2_BILAG 34-3 Brasil" xfId="24826" xr:uid="{00000000-0005-0000-0000-0000F7600000}"/>
    <cellStyle name="40% - uthevingsfarge 1 58 3" xfId="24827" xr:uid="{00000000-0005-0000-0000-0000F8600000}"/>
    <cellStyle name="40% - uthevingsfarge 1 58 4" xfId="24828" xr:uid="{00000000-0005-0000-0000-0000F9600000}"/>
    <cellStyle name="40% - uthevingsfarge 1 58_BILAG 34-3 Brasil" xfId="24829" xr:uid="{00000000-0005-0000-0000-0000FA600000}"/>
    <cellStyle name="40% - uthevingsfarge 1 59" xfId="24830" xr:uid="{00000000-0005-0000-0000-0000FB600000}"/>
    <cellStyle name="40% - uthevingsfarge 1 59 2" xfId="24831" xr:uid="{00000000-0005-0000-0000-0000FC600000}"/>
    <cellStyle name="40% - uthevingsfarge 1 59 2 2" xfId="24832" xr:uid="{00000000-0005-0000-0000-0000FD600000}"/>
    <cellStyle name="40% - uthevingsfarge 1 59 2 3" xfId="24833" xr:uid="{00000000-0005-0000-0000-0000FE600000}"/>
    <cellStyle name="40% - uthevingsfarge 1 59 2_BILAG 34-3 Brasil" xfId="24834" xr:uid="{00000000-0005-0000-0000-0000FF600000}"/>
    <cellStyle name="40% - uthevingsfarge 1 59 3" xfId="24835" xr:uid="{00000000-0005-0000-0000-000000610000}"/>
    <cellStyle name="40% - uthevingsfarge 1 59 4" xfId="24836" xr:uid="{00000000-0005-0000-0000-000001610000}"/>
    <cellStyle name="40% - uthevingsfarge 1 59_BILAG 34-3 Brasil" xfId="24837" xr:uid="{00000000-0005-0000-0000-000002610000}"/>
    <cellStyle name="40% - uthevingsfarge 1 6" xfId="24838" xr:uid="{00000000-0005-0000-0000-000003610000}"/>
    <cellStyle name="40% - uthevingsfarge 1 6 2" xfId="24839" xr:uid="{00000000-0005-0000-0000-000004610000}"/>
    <cellStyle name="40% - uthevingsfarge 1 6 2 2" xfId="24840" xr:uid="{00000000-0005-0000-0000-000005610000}"/>
    <cellStyle name="40% - uthevingsfarge 1 6 2 2 2" xfId="24841" xr:uid="{00000000-0005-0000-0000-000006610000}"/>
    <cellStyle name="40% - uthevingsfarge 1 6 2 2 2 2" xfId="24842" xr:uid="{00000000-0005-0000-0000-000007610000}"/>
    <cellStyle name="40% - uthevingsfarge 1 6 2 2 2 2 2" xfId="24843" xr:uid="{00000000-0005-0000-0000-000008610000}"/>
    <cellStyle name="40% - uthevingsfarge 1 6 2 2 2 2 2 2" xfId="24844" xr:uid="{00000000-0005-0000-0000-000009610000}"/>
    <cellStyle name="40% - uthevingsfarge 1 6 2 2 2 2 3" xfId="24845" xr:uid="{00000000-0005-0000-0000-00000A610000}"/>
    <cellStyle name="40% - uthevingsfarge 1 6 2 2 2 3" xfId="24846" xr:uid="{00000000-0005-0000-0000-00000B610000}"/>
    <cellStyle name="40% - uthevingsfarge 1 6 2 2 2 3 2" xfId="24847" xr:uid="{00000000-0005-0000-0000-00000C610000}"/>
    <cellStyle name="40% - uthevingsfarge 1 6 2 2 2 4" xfId="24848" xr:uid="{00000000-0005-0000-0000-00000D610000}"/>
    <cellStyle name="40% - uthevingsfarge 1 6 2 2 3" xfId="24849" xr:uid="{00000000-0005-0000-0000-00000E610000}"/>
    <cellStyle name="40% - uthevingsfarge 1 6 2 2 3 2" xfId="24850" xr:uid="{00000000-0005-0000-0000-00000F610000}"/>
    <cellStyle name="40% - uthevingsfarge 1 6 2 2 3 2 2" xfId="24851" xr:uid="{00000000-0005-0000-0000-000010610000}"/>
    <cellStyle name="40% - uthevingsfarge 1 6 2 2 3 3" xfId="24852" xr:uid="{00000000-0005-0000-0000-000011610000}"/>
    <cellStyle name="40% - uthevingsfarge 1 6 2 2 4" xfId="24853" xr:uid="{00000000-0005-0000-0000-000012610000}"/>
    <cellStyle name="40% - uthevingsfarge 1 6 2 2 4 2" xfId="24854" xr:uid="{00000000-0005-0000-0000-000013610000}"/>
    <cellStyle name="40% - uthevingsfarge 1 6 2 2 5" xfId="24855" xr:uid="{00000000-0005-0000-0000-000014610000}"/>
    <cellStyle name="40% - uthevingsfarge 1 6 2 2_Innskuddsdekning" xfId="24856" xr:uid="{00000000-0005-0000-0000-000015610000}"/>
    <cellStyle name="40% - uthevingsfarge 1 6 2 3" xfId="24857" xr:uid="{00000000-0005-0000-0000-000016610000}"/>
    <cellStyle name="40% - uthevingsfarge 1 6 2 3 2" xfId="24858" xr:uid="{00000000-0005-0000-0000-000017610000}"/>
    <cellStyle name="40% - uthevingsfarge 1 6 2 3 2 2" xfId="24859" xr:uid="{00000000-0005-0000-0000-000018610000}"/>
    <cellStyle name="40% - uthevingsfarge 1 6 2 3 2 2 2" xfId="24860" xr:uid="{00000000-0005-0000-0000-000019610000}"/>
    <cellStyle name="40% - uthevingsfarge 1 6 2 3 2 3" xfId="24861" xr:uid="{00000000-0005-0000-0000-00001A610000}"/>
    <cellStyle name="40% - uthevingsfarge 1 6 2 3 3" xfId="24862" xr:uid="{00000000-0005-0000-0000-00001B610000}"/>
    <cellStyle name="40% - uthevingsfarge 1 6 2 3 3 2" xfId="24863" xr:uid="{00000000-0005-0000-0000-00001C610000}"/>
    <cellStyle name="40% - uthevingsfarge 1 6 2 3 4" xfId="24864" xr:uid="{00000000-0005-0000-0000-00001D610000}"/>
    <cellStyle name="40% - uthevingsfarge 1 6 2 4" xfId="24865" xr:uid="{00000000-0005-0000-0000-00001E610000}"/>
    <cellStyle name="40% - uthevingsfarge 1 6 2 4 2" xfId="24866" xr:uid="{00000000-0005-0000-0000-00001F610000}"/>
    <cellStyle name="40% - uthevingsfarge 1 6 2 4 2 2" xfId="24867" xr:uid="{00000000-0005-0000-0000-000020610000}"/>
    <cellStyle name="40% - uthevingsfarge 1 6 2 4 3" xfId="24868" xr:uid="{00000000-0005-0000-0000-000021610000}"/>
    <cellStyle name="40% - uthevingsfarge 1 6 2 5" xfId="24869" xr:uid="{00000000-0005-0000-0000-000022610000}"/>
    <cellStyle name="40% - uthevingsfarge 1 6 2 5 2" xfId="24870" xr:uid="{00000000-0005-0000-0000-000023610000}"/>
    <cellStyle name="40% - uthevingsfarge 1 6 2 6" xfId="24871" xr:uid="{00000000-0005-0000-0000-000024610000}"/>
    <cellStyle name="40% - uthevingsfarge 1 6 2_3. Chng in credit spreads" xfId="24872" xr:uid="{00000000-0005-0000-0000-000025610000}"/>
    <cellStyle name="40% - uthevingsfarge 1 6 3" xfId="24873" xr:uid="{00000000-0005-0000-0000-000026610000}"/>
    <cellStyle name="40% - uthevingsfarge 1 6 3 2" xfId="24874" xr:uid="{00000000-0005-0000-0000-000027610000}"/>
    <cellStyle name="40% - uthevingsfarge 1 6 3 2 2" xfId="24875" xr:uid="{00000000-0005-0000-0000-000028610000}"/>
    <cellStyle name="40% - uthevingsfarge 1 6 3 2 2 2" xfId="24876" xr:uid="{00000000-0005-0000-0000-000029610000}"/>
    <cellStyle name="40% - uthevingsfarge 1 6 3 2 2 2 2" xfId="24877" xr:uid="{00000000-0005-0000-0000-00002A610000}"/>
    <cellStyle name="40% - uthevingsfarge 1 6 3 2 2 2 2 2" xfId="24878" xr:uid="{00000000-0005-0000-0000-00002B610000}"/>
    <cellStyle name="40% - uthevingsfarge 1 6 3 2 2 2 3" xfId="24879" xr:uid="{00000000-0005-0000-0000-00002C610000}"/>
    <cellStyle name="40% - uthevingsfarge 1 6 3 2 2 3" xfId="24880" xr:uid="{00000000-0005-0000-0000-00002D610000}"/>
    <cellStyle name="40% - uthevingsfarge 1 6 3 2 2 3 2" xfId="24881" xr:uid="{00000000-0005-0000-0000-00002E610000}"/>
    <cellStyle name="40% - uthevingsfarge 1 6 3 2 2 4" xfId="24882" xr:uid="{00000000-0005-0000-0000-00002F610000}"/>
    <cellStyle name="40% - uthevingsfarge 1 6 3 2 3" xfId="24883" xr:uid="{00000000-0005-0000-0000-000030610000}"/>
    <cellStyle name="40% - uthevingsfarge 1 6 3 2 3 2" xfId="24884" xr:uid="{00000000-0005-0000-0000-000031610000}"/>
    <cellStyle name="40% - uthevingsfarge 1 6 3 2 3 2 2" xfId="24885" xr:uid="{00000000-0005-0000-0000-000032610000}"/>
    <cellStyle name="40% - uthevingsfarge 1 6 3 2 3 3" xfId="24886" xr:uid="{00000000-0005-0000-0000-000033610000}"/>
    <cellStyle name="40% - uthevingsfarge 1 6 3 2 4" xfId="24887" xr:uid="{00000000-0005-0000-0000-000034610000}"/>
    <cellStyle name="40% - uthevingsfarge 1 6 3 2 4 2" xfId="24888" xr:uid="{00000000-0005-0000-0000-000035610000}"/>
    <cellStyle name="40% - uthevingsfarge 1 6 3 2 5" xfId="24889" xr:uid="{00000000-0005-0000-0000-000036610000}"/>
    <cellStyle name="40% - uthevingsfarge 1 6 3 2_Innskuddsdekning" xfId="24890" xr:uid="{00000000-0005-0000-0000-000037610000}"/>
    <cellStyle name="40% - uthevingsfarge 1 6 3 3" xfId="24891" xr:uid="{00000000-0005-0000-0000-000038610000}"/>
    <cellStyle name="40% - uthevingsfarge 1 6 3 3 2" xfId="24892" xr:uid="{00000000-0005-0000-0000-000039610000}"/>
    <cellStyle name="40% - uthevingsfarge 1 6 3 3 2 2" xfId="24893" xr:uid="{00000000-0005-0000-0000-00003A610000}"/>
    <cellStyle name="40% - uthevingsfarge 1 6 3 3 2 2 2" xfId="24894" xr:uid="{00000000-0005-0000-0000-00003B610000}"/>
    <cellStyle name="40% - uthevingsfarge 1 6 3 3 2 3" xfId="24895" xr:uid="{00000000-0005-0000-0000-00003C610000}"/>
    <cellStyle name="40% - uthevingsfarge 1 6 3 3 3" xfId="24896" xr:uid="{00000000-0005-0000-0000-00003D610000}"/>
    <cellStyle name="40% - uthevingsfarge 1 6 3 3 3 2" xfId="24897" xr:uid="{00000000-0005-0000-0000-00003E610000}"/>
    <cellStyle name="40% - uthevingsfarge 1 6 3 3 4" xfId="24898" xr:uid="{00000000-0005-0000-0000-00003F610000}"/>
    <cellStyle name="40% - uthevingsfarge 1 6 3 4" xfId="24899" xr:uid="{00000000-0005-0000-0000-000040610000}"/>
    <cellStyle name="40% - uthevingsfarge 1 6 3 4 2" xfId="24900" xr:uid="{00000000-0005-0000-0000-000041610000}"/>
    <cellStyle name="40% - uthevingsfarge 1 6 3 4 2 2" xfId="24901" xr:uid="{00000000-0005-0000-0000-000042610000}"/>
    <cellStyle name="40% - uthevingsfarge 1 6 3 4 3" xfId="24902" xr:uid="{00000000-0005-0000-0000-000043610000}"/>
    <cellStyle name="40% - uthevingsfarge 1 6 3 5" xfId="24903" xr:uid="{00000000-0005-0000-0000-000044610000}"/>
    <cellStyle name="40% - uthevingsfarge 1 6 3 5 2" xfId="24904" xr:uid="{00000000-0005-0000-0000-000045610000}"/>
    <cellStyle name="40% - uthevingsfarge 1 6 3 6" xfId="24905" xr:uid="{00000000-0005-0000-0000-000046610000}"/>
    <cellStyle name="40% - uthevingsfarge 1 6 3_3. Chng in credit spreads" xfId="24906" xr:uid="{00000000-0005-0000-0000-000047610000}"/>
    <cellStyle name="40% - uthevingsfarge 1 6 4" xfId="24907" xr:uid="{00000000-0005-0000-0000-000048610000}"/>
    <cellStyle name="40% - uthevingsfarge 1 6 4 2" xfId="24908" xr:uid="{00000000-0005-0000-0000-000049610000}"/>
    <cellStyle name="40% - uthevingsfarge 1 6 4 2 2" xfId="24909" xr:uid="{00000000-0005-0000-0000-00004A610000}"/>
    <cellStyle name="40% - uthevingsfarge 1 6 4 2 2 2" xfId="24910" xr:uid="{00000000-0005-0000-0000-00004B610000}"/>
    <cellStyle name="40% - uthevingsfarge 1 6 4 2 2 2 2" xfId="24911" xr:uid="{00000000-0005-0000-0000-00004C610000}"/>
    <cellStyle name="40% - uthevingsfarge 1 6 4 2 2 3" xfId="24912" xr:uid="{00000000-0005-0000-0000-00004D610000}"/>
    <cellStyle name="40% - uthevingsfarge 1 6 4 2 3" xfId="24913" xr:uid="{00000000-0005-0000-0000-00004E610000}"/>
    <cellStyle name="40% - uthevingsfarge 1 6 4 2 3 2" xfId="24914" xr:uid="{00000000-0005-0000-0000-00004F610000}"/>
    <cellStyle name="40% - uthevingsfarge 1 6 4 2 4" xfId="24915" xr:uid="{00000000-0005-0000-0000-000050610000}"/>
    <cellStyle name="40% - uthevingsfarge 1 6 4 3" xfId="24916" xr:uid="{00000000-0005-0000-0000-000051610000}"/>
    <cellStyle name="40% - uthevingsfarge 1 6 4 3 2" xfId="24917" xr:uid="{00000000-0005-0000-0000-000052610000}"/>
    <cellStyle name="40% - uthevingsfarge 1 6 4 3 2 2" xfId="24918" xr:uid="{00000000-0005-0000-0000-000053610000}"/>
    <cellStyle name="40% - uthevingsfarge 1 6 4 3 3" xfId="24919" xr:uid="{00000000-0005-0000-0000-000054610000}"/>
    <cellStyle name="40% - uthevingsfarge 1 6 4 4" xfId="24920" xr:uid="{00000000-0005-0000-0000-000055610000}"/>
    <cellStyle name="40% - uthevingsfarge 1 6 4 4 2" xfId="24921" xr:uid="{00000000-0005-0000-0000-000056610000}"/>
    <cellStyle name="40% - uthevingsfarge 1 6 4 5" xfId="24922" xr:uid="{00000000-0005-0000-0000-000057610000}"/>
    <cellStyle name="40% - uthevingsfarge 1 6 4_Innskuddsdekning" xfId="24923" xr:uid="{00000000-0005-0000-0000-000058610000}"/>
    <cellStyle name="40% - uthevingsfarge 1 6 5" xfId="24924" xr:uid="{00000000-0005-0000-0000-000059610000}"/>
    <cellStyle name="40% - uthevingsfarge 1 6 5 2" xfId="24925" xr:uid="{00000000-0005-0000-0000-00005A610000}"/>
    <cellStyle name="40% - uthevingsfarge 1 6 5 2 2" xfId="24926" xr:uid="{00000000-0005-0000-0000-00005B610000}"/>
    <cellStyle name="40% - uthevingsfarge 1 6 5 2 2 2" xfId="24927" xr:uid="{00000000-0005-0000-0000-00005C610000}"/>
    <cellStyle name="40% - uthevingsfarge 1 6 5 2 3" xfId="24928" xr:uid="{00000000-0005-0000-0000-00005D610000}"/>
    <cellStyle name="40% - uthevingsfarge 1 6 5 3" xfId="24929" xr:uid="{00000000-0005-0000-0000-00005E610000}"/>
    <cellStyle name="40% - uthevingsfarge 1 6 5 3 2" xfId="24930" xr:uid="{00000000-0005-0000-0000-00005F610000}"/>
    <cellStyle name="40% - uthevingsfarge 1 6 5 4" xfId="24931" xr:uid="{00000000-0005-0000-0000-000060610000}"/>
    <cellStyle name="40% - uthevingsfarge 1 6 6" xfId="24932" xr:uid="{00000000-0005-0000-0000-000061610000}"/>
    <cellStyle name="40% - uthevingsfarge 1 6 6 2" xfId="24933" xr:uid="{00000000-0005-0000-0000-000062610000}"/>
    <cellStyle name="40% - uthevingsfarge 1 6 6 2 2" xfId="24934" xr:uid="{00000000-0005-0000-0000-000063610000}"/>
    <cellStyle name="40% - uthevingsfarge 1 6 6 3" xfId="24935" xr:uid="{00000000-0005-0000-0000-000064610000}"/>
    <cellStyle name="40% - uthevingsfarge 1 6 7" xfId="24936" xr:uid="{00000000-0005-0000-0000-000065610000}"/>
    <cellStyle name="40% - uthevingsfarge 1 6 7 2" xfId="24937" xr:uid="{00000000-0005-0000-0000-000066610000}"/>
    <cellStyle name="40% - uthevingsfarge 1 6 8" xfId="24938" xr:uid="{00000000-0005-0000-0000-000067610000}"/>
    <cellStyle name="40% - uthevingsfarge 1 6_3. Chng in credit spreads" xfId="24939" xr:uid="{00000000-0005-0000-0000-000068610000}"/>
    <cellStyle name="40% - uthevingsfarge 1 60" xfId="24940" xr:uid="{00000000-0005-0000-0000-000069610000}"/>
    <cellStyle name="40% - uthevingsfarge 1 61" xfId="24941" xr:uid="{00000000-0005-0000-0000-00006A610000}"/>
    <cellStyle name="40% - uthevingsfarge 1 62" xfId="24942" xr:uid="{00000000-0005-0000-0000-00006B610000}"/>
    <cellStyle name="40% - uthevingsfarge 1 63" xfId="24943" xr:uid="{00000000-0005-0000-0000-00006C610000}"/>
    <cellStyle name="40% - uthevingsfarge 1 64" xfId="24944" xr:uid="{00000000-0005-0000-0000-00006D610000}"/>
    <cellStyle name="40% - uthevingsfarge 1 65" xfId="24945" xr:uid="{00000000-0005-0000-0000-00006E610000}"/>
    <cellStyle name="40% - uthevingsfarge 1 66" xfId="24946" xr:uid="{00000000-0005-0000-0000-00006F610000}"/>
    <cellStyle name="40% - uthevingsfarge 1 67" xfId="24947" xr:uid="{00000000-0005-0000-0000-000070610000}"/>
    <cellStyle name="40% - uthevingsfarge 1 68" xfId="24948" xr:uid="{00000000-0005-0000-0000-000071610000}"/>
    <cellStyle name="40% - uthevingsfarge 1 69" xfId="24949" xr:uid="{00000000-0005-0000-0000-000072610000}"/>
    <cellStyle name="40% - uthevingsfarge 1 7" xfId="24950" xr:uid="{00000000-0005-0000-0000-000073610000}"/>
    <cellStyle name="40% - uthevingsfarge 1 7 2" xfId="24951" xr:uid="{00000000-0005-0000-0000-000074610000}"/>
    <cellStyle name="40% - uthevingsfarge 1 7 2 2" xfId="24952" xr:uid="{00000000-0005-0000-0000-000075610000}"/>
    <cellStyle name="40% - uthevingsfarge 1 7 2 2 2" xfId="24953" xr:uid="{00000000-0005-0000-0000-000076610000}"/>
    <cellStyle name="40% - uthevingsfarge 1 7 2 2 2 2" xfId="24954" xr:uid="{00000000-0005-0000-0000-000077610000}"/>
    <cellStyle name="40% - uthevingsfarge 1 7 2 2 2 2 2" xfId="24955" xr:uid="{00000000-0005-0000-0000-000078610000}"/>
    <cellStyle name="40% - uthevingsfarge 1 7 2 2 2 3" xfId="24956" xr:uid="{00000000-0005-0000-0000-000079610000}"/>
    <cellStyle name="40% - uthevingsfarge 1 7 2 2 3" xfId="24957" xr:uid="{00000000-0005-0000-0000-00007A610000}"/>
    <cellStyle name="40% - uthevingsfarge 1 7 2 2 3 2" xfId="24958" xr:uid="{00000000-0005-0000-0000-00007B610000}"/>
    <cellStyle name="40% - uthevingsfarge 1 7 2 2 4" xfId="24959" xr:uid="{00000000-0005-0000-0000-00007C610000}"/>
    <cellStyle name="40% - uthevingsfarge 1 7 2 3" xfId="24960" xr:uid="{00000000-0005-0000-0000-00007D610000}"/>
    <cellStyle name="40% - uthevingsfarge 1 7 2 3 2" xfId="24961" xr:uid="{00000000-0005-0000-0000-00007E610000}"/>
    <cellStyle name="40% - uthevingsfarge 1 7 2 3 2 2" xfId="24962" xr:uid="{00000000-0005-0000-0000-00007F610000}"/>
    <cellStyle name="40% - uthevingsfarge 1 7 2 3 3" xfId="24963" xr:uid="{00000000-0005-0000-0000-000080610000}"/>
    <cellStyle name="40% - uthevingsfarge 1 7 2 4" xfId="24964" xr:uid="{00000000-0005-0000-0000-000081610000}"/>
    <cellStyle name="40% - uthevingsfarge 1 7 2 4 2" xfId="24965" xr:uid="{00000000-0005-0000-0000-000082610000}"/>
    <cellStyle name="40% - uthevingsfarge 1 7 2 5" xfId="24966" xr:uid="{00000000-0005-0000-0000-000083610000}"/>
    <cellStyle name="40% - uthevingsfarge 1 7 2_BILAG 34-3 Brasil" xfId="24967" xr:uid="{00000000-0005-0000-0000-000084610000}"/>
    <cellStyle name="40% - uthevingsfarge 1 7 3" xfId="24968" xr:uid="{00000000-0005-0000-0000-000085610000}"/>
    <cellStyle name="40% - uthevingsfarge 1 7 3 2" xfId="24969" xr:uid="{00000000-0005-0000-0000-000086610000}"/>
    <cellStyle name="40% - uthevingsfarge 1 7 3 2 2" xfId="24970" xr:uid="{00000000-0005-0000-0000-000087610000}"/>
    <cellStyle name="40% - uthevingsfarge 1 7 3 2 2 2" xfId="24971" xr:uid="{00000000-0005-0000-0000-000088610000}"/>
    <cellStyle name="40% - uthevingsfarge 1 7 3 2 3" xfId="24972" xr:uid="{00000000-0005-0000-0000-000089610000}"/>
    <cellStyle name="40% - uthevingsfarge 1 7 3 3" xfId="24973" xr:uid="{00000000-0005-0000-0000-00008A610000}"/>
    <cellStyle name="40% - uthevingsfarge 1 7 3 3 2" xfId="24974" xr:uid="{00000000-0005-0000-0000-00008B610000}"/>
    <cellStyle name="40% - uthevingsfarge 1 7 3 4" xfId="24975" xr:uid="{00000000-0005-0000-0000-00008C610000}"/>
    <cellStyle name="40% - uthevingsfarge 1 7 4" xfId="24976" xr:uid="{00000000-0005-0000-0000-00008D610000}"/>
    <cellStyle name="40% - uthevingsfarge 1 7 4 2" xfId="24977" xr:uid="{00000000-0005-0000-0000-00008E610000}"/>
    <cellStyle name="40% - uthevingsfarge 1 7 4 2 2" xfId="24978" xr:uid="{00000000-0005-0000-0000-00008F610000}"/>
    <cellStyle name="40% - uthevingsfarge 1 7 4 3" xfId="24979" xr:uid="{00000000-0005-0000-0000-000090610000}"/>
    <cellStyle name="40% - uthevingsfarge 1 7 5" xfId="24980" xr:uid="{00000000-0005-0000-0000-000091610000}"/>
    <cellStyle name="40% - uthevingsfarge 1 7 5 2" xfId="24981" xr:uid="{00000000-0005-0000-0000-000092610000}"/>
    <cellStyle name="40% - uthevingsfarge 1 7 6" xfId="24982" xr:uid="{00000000-0005-0000-0000-000093610000}"/>
    <cellStyle name="40% - uthevingsfarge 1 7_3. Chng in credit spreads" xfId="24983" xr:uid="{00000000-0005-0000-0000-000094610000}"/>
    <cellStyle name="40% - uthevingsfarge 1 70" xfId="24984" xr:uid="{00000000-0005-0000-0000-000095610000}"/>
    <cellStyle name="40% - uthevingsfarge 1 71" xfId="24985" xr:uid="{00000000-0005-0000-0000-000096610000}"/>
    <cellStyle name="40% - uthevingsfarge 1 72" xfId="24986" xr:uid="{00000000-0005-0000-0000-000097610000}"/>
    <cellStyle name="40% - uthevingsfarge 1 73" xfId="24987" xr:uid="{00000000-0005-0000-0000-000098610000}"/>
    <cellStyle name="40% - uthevingsfarge 1 74" xfId="24988" xr:uid="{00000000-0005-0000-0000-000099610000}"/>
    <cellStyle name="40% - uthevingsfarge 1 75" xfId="24989" xr:uid="{00000000-0005-0000-0000-00009A610000}"/>
    <cellStyle name="40% - uthevingsfarge 1 76" xfId="24990" xr:uid="{00000000-0005-0000-0000-00009B610000}"/>
    <cellStyle name="40% - uthevingsfarge 1 77" xfId="24991" xr:uid="{00000000-0005-0000-0000-00009C610000}"/>
    <cellStyle name="40% - uthevingsfarge 1 78" xfId="24992" xr:uid="{00000000-0005-0000-0000-00009D610000}"/>
    <cellStyle name="40% - uthevingsfarge 1 79" xfId="24993" xr:uid="{00000000-0005-0000-0000-00009E610000}"/>
    <cellStyle name="40% - uthevingsfarge 1 8" xfId="24994" xr:uid="{00000000-0005-0000-0000-00009F610000}"/>
    <cellStyle name="40% - uthevingsfarge 1 8 2" xfId="24995" xr:uid="{00000000-0005-0000-0000-0000A0610000}"/>
    <cellStyle name="40% - uthevingsfarge 1 8 2 2" xfId="24996" xr:uid="{00000000-0005-0000-0000-0000A1610000}"/>
    <cellStyle name="40% - uthevingsfarge 1 8 2 2 2" xfId="24997" xr:uid="{00000000-0005-0000-0000-0000A2610000}"/>
    <cellStyle name="40% - uthevingsfarge 1 8 2 2 2 2" xfId="24998" xr:uid="{00000000-0005-0000-0000-0000A3610000}"/>
    <cellStyle name="40% - uthevingsfarge 1 8 2 2 2 2 2" xfId="24999" xr:uid="{00000000-0005-0000-0000-0000A4610000}"/>
    <cellStyle name="40% - uthevingsfarge 1 8 2 2 2 3" xfId="25000" xr:uid="{00000000-0005-0000-0000-0000A5610000}"/>
    <cellStyle name="40% - uthevingsfarge 1 8 2 2 3" xfId="25001" xr:uid="{00000000-0005-0000-0000-0000A6610000}"/>
    <cellStyle name="40% - uthevingsfarge 1 8 2 2 3 2" xfId="25002" xr:uid="{00000000-0005-0000-0000-0000A7610000}"/>
    <cellStyle name="40% - uthevingsfarge 1 8 2 2 4" xfId="25003" xr:uid="{00000000-0005-0000-0000-0000A8610000}"/>
    <cellStyle name="40% - uthevingsfarge 1 8 2 3" xfId="25004" xr:uid="{00000000-0005-0000-0000-0000A9610000}"/>
    <cellStyle name="40% - uthevingsfarge 1 8 2 3 2" xfId="25005" xr:uid="{00000000-0005-0000-0000-0000AA610000}"/>
    <cellStyle name="40% - uthevingsfarge 1 8 2 3 2 2" xfId="25006" xr:uid="{00000000-0005-0000-0000-0000AB610000}"/>
    <cellStyle name="40% - uthevingsfarge 1 8 2 3 3" xfId="25007" xr:uid="{00000000-0005-0000-0000-0000AC610000}"/>
    <cellStyle name="40% - uthevingsfarge 1 8 2 4" xfId="25008" xr:uid="{00000000-0005-0000-0000-0000AD610000}"/>
    <cellStyle name="40% - uthevingsfarge 1 8 2 4 2" xfId="25009" xr:uid="{00000000-0005-0000-0000-0000AE610000}"/>
    <cellStyle name="40% - uthevingsfarge 1 8 2 5" xfId="25010" xr:uid="{00000000-0005-0000-0000-0000AF610000}"/>
    <cellStyle name="40% - uthevingsfarge 1 8 2_BILAG 34-3 Brasil" xfId="25011" xr:uid="{00000000-0005-0000-0000-0000B0610000}"/>
    <cellStyle name="40% - uthevingsfarge 1 8 3" xfId="25012" xr:uid="{00000000-0005-0000-0000-0000B1610000}"/>
    <cellStyle name="40% - uthevingsfarge 1 8 3 2" xfId="25013" xr:uid="{00000000-0005-0000-0000-0000B2610000}"/>
    <cellStyle name="40% - uthevingsfarge 1 8 3 2 2" xfId="25014" xr:uid="{00000000-0005-0000-0000-0000B3610000}"/>
    <cellStyle name="40% - uthevingsfarge 1 8 3 2 2 2" xfId="25015" xr:uid="{00000000-0005-0000-0000-0000B4610000}"/>
    <cellStyle name="40% - uthevingsfarge 1 8 3 2 3" xfId="25016" xr:uid="{00000000-0005-0000-0000-0000B5610000}"/>
    <cellStyle name="40% - uthevingsfarge 1 8 3 3" xfId="25017" xr:uid="{00000000-0005-0000-0000-0000B6610000}"/>
    <cellStyle name="40% - uthevingsfarge 1 8 3 3 2" xfId="25018" xr:uid="{00000000-0005-0000-0000-0000B7610000}"/>
    <cellStyle name="40% - uthevingsfarge 1 8 3 4" xfId="25019" xr:uid="{00000000-0005-0000-0000-0000B8610000}"/>
    <cellStyle name="40% - uthevingsfarge 1 8 4" xfId="25020" xr:uid="{00000000-0005-0000-0000-0000B9610000}"/>
    <cellStyle name="40% - uthevingsfarge 1 8 4 2" xfId="25021" xr:uid="{00000000-0005-0000-0000-0000BA610000}"/>
    <cellStyle name="40% - uthevingsfarge 1 8 4 2 2" xfId="25022" xr:uid="{00000000-0005-0000-0000-0000BB610000}"/>
    <cellStyle name="40% - uthevingsfarge 1 8 4 3" xfId="25023" xr:uid="{00000000-0005-0000-0000-0000BC610000}"/>
    <cellStyle name="40% - uthevingsfarge 1 8 5" xfId="25024" xr:uid="{00000000-0005-0000-0000-0000BD610000}"/>
    <cellStyle name="40% - uthevingsfarge 1 8 5 2" xfId="25025" xr:uid="{00000000-0005-0000-0000-0000BE610000}"/>
    <cellStyle name="40% - uthevingsfarge 1 8 6" xfId="25026" xr:uid="{00000000-0005-0000-0000-0000BF610000}"/>
    <cellStyle name="40% - uthevingsfarge 1 8_3. Chng in credit spreads" xfId="25027" xr:uid="{00000000-0005-0000-0000-0000C0610000}"/>
    <cellStyle name="40% - uthevingsfarge 1 80" xfId="25028" xr:uid="{00000000-0005-0000-0000-0000C1610000}"/>
    <cellStyle name="40% - uthevingsfarge 1 81" xfId="25029" xr:uid="{00000000-0005-0000-0000-0000C2610000}"/>
    <cellStyle name="40% - uthevingsfarge 1 82" xfId="25030" xr:uid="{00000000-0005-0000-0000-0000C3610000}"/>
    <cellStyle name="40% - uthevingsfarge 1 83" xfId="25031" xr:uid="{00000000-0005-0000-0000-0000C4610000}"/>
    <cellStyle name="40% - uthevingsfarge 1 84" xfId="25032" xr:uid="{00000000-0005-0000-0000-0000C5610000}"/>
    <cellStyle name="40% - uthevingsfarge 1 85" xfId="25033" xr:uid="{00000000-0005-0000-0000-0000C6610000}"/>
    <cellStyle name="40% - uthevingsfarge 1 86" xfId="25034" xr:uid="{00000000-0005-0000-0000-0000C7610000}"/>
    <cellStyle name="40% - uthevingsfarge 1 87" xfId="25035" xr:uid="{00000000-0005-0000-0000-0000C8610000}"/>
    <cellStyle name="40% - uthevingsfarge 1 88" xfId="25036" xr:uid="{00000000-0005-0000-0000-0000C9610000}"/>
    <cellStyle name="40% - uthevingsfarge 1 89" xfId="25037" xr:uid="{00000000-0005-0000-0000-0000CA610000}"/>
    <cellStyle name="40% - uthevingsfarge 1 9" xfId="25038" xr:uid="{00000000-0005-0000-0000-0000CB610000}"/>
    <cellStyle name="40% - uthevingsfarge 1 9 2" xfId="25039" xr:uid="{00000000-0005-0000-0000-0000CC610000}"/>
    <cellStyle name="40% - uthevingsfarge 1 9 2 2" xfId="25040" xr:uid="{00000000-0005-0000-0000-0000CD610000}"/>
    <cellStyle name="40% - uthevingsfarge 1 9 2 2 2" xfId="25041" xr:uid="{00000000-0005-0000-0000-0000CE610000}"/>
    <cellStyle name="40% - uthevingsfarge 1 9 2 2 2 2" xfId="25042" xr:uid="{00000000-0005-0000-0000-0000CF610000}"/>
    <cellStyle name="40% - uthevingsfarge 1 9 2 2 3" xfId="25043" xr:uid="{00000000-0005-0000-0000-0000D0610000}"/>
    <cellStyle name="40% - uthevingsfarge 1 9 2 3" xfId="25044" xr:uid="{00000000-0005-0000-0000-0000D1610000}"/>
    <cellStyle name="40% - uthevingsfarge 1 9 2 3 2" xfId="25045" xr:uid="{00000000-0005-0000-0000-0000D2610000}"/>
    <cellStyle name="40% - uthevingsfarge 1 9 2 4" xfId="25046" xr:uid="{00000000-0005-0000-0000-0000D3610000}"/>
    <cellStyle name="40% - uthevingsfarge 1 9 2_BILAG 34-3 Brasil" xfId="25047" xr:uid="{00000000-0005-0000-0000-0000D4610000}"/>
    <cellStyle name="40% - uthevingsfarge 1 9 3" xfId="25048" xr:uid="{00000000-0005-0000-0000-0000D5610000}"/>
    <cellStyle name="40% - uthevingsfarge 1 9 3 2" xfId="25049" xr:uid="{00000000-0005-0000-0000-0000D6610000}"/>
    <cellStyle name="40% - uthevingsfarge 1 9 3 2 2" xfId="25050" xr:uid="{00000000-0005-0000-0000-0000D7610000}"/>
    <cellStyle name="40% - uthevingsfarge 1 9 3 3" xfId="25051" xr:uid="{00000000-0005-0000-0000-0000D8610000}"/>
    <cellStyle name="40% - uthevingsfarge 1 9 4" xfId="25052" xr:uid="{00000000-0005-0000-0000-0000D9610000}"/>
    <cellStyle name="40% - uthevingsfarge 1 9 4 2" xfId="25053" xr:uid="{00000000-0005-0000-0000-0000DA610000}"/>
    <cellStyle name="40% - uthevingsfarge 1 9 5" xfId="25054" xr:uid="{00000000-0005-0000-0000-0000DB610000}"/>
    <cellStyle name="40% - uthevingsfarge 1 9_BILAG 34-3 Brasil" xfId="25055" xr:uid="{00000000-0005-0000-0000-0000DC610000}"/>
    <cellStyle name="40% - uthevingsfarge 1 90" xfId="25056" xr:uid="{00000000-0005-0000-0000-0000DD610000}"/>
    <cellStyle name="40% - uthevingsfarge 1 91" xfId="25057" xr:uid="{00000000-0005-0000-0000-0000DE610000}"/>
    <cellStyle name="40% - uthevingsfarge 1 92" xfId="25058" xr:uid="{00000000-0005-0000-0000-0000DF610000}"/>
    <cellStyle name="40% - uthevingsfarge 1 93" xfId="25059" xr:uid="{00000000-0005-0000-0000-0000E0610000}"/>
    <cellStyle name="40% - uthevingsfarge 1 94" xfId="25060" xr:uid="{00000000-0005-0000-0000-0000E1610000}"/>
    <cellStyle name="40% - uthevingsfarge 1 95" xfId="25061" xr:uid="{00000000-0005-0000-0000-0000E2610000}"/>
    <cellStyle name="40% - uthevingsfarge 1 96" xfId="25062" xr:uid="{00000000-0005-0000-0000-0000E3610000}"/>
    <cellStyle name="40% - uthevingsfarge 1 97" xfId="25063" xr:uid="{00000000-0005-0000-0000-0000E4610000}"/>
    <cellStyle name="40% - uthevingsfarge 1 98" xfId="25064" xr:uid="{00000000-0005-0000-0000-0000E5610000}"/>
    <cellStyle name="40% - uthevingsfarge 1 99" xfId="25065" xr:uid="{00000000-0005-0000-0000-0000E6610000}"/>
    <cellStyle name="40% - uthevingsfarge 2 10" xfId="25066" xr:uid="{00000000-0005-0000-0000-0000E7610000}"/>
    <cellStyle name="40% - uthevingsfarge 2 10 2" xfId="25067" xr:uid="{00000000-0005-0000-0000-0000E8610000}"/>
    <cellStyle name="40% - uthevingsfarge 2 10 2 2" xfId="25068" xr:uid="{00000000-0005-0000-0000-0000E9610000}"/>
    <cellStyle name="40% - uthevingsfarge 2 10 2 2 2" xfId="25069" xr:uid="{00000000-0005-0000-0000-0000EA610000}"/>
    <cellStyle name="40% - uthevingsfarge 2 10 2 3" xfId="25070" xr:uid="{00000000-0005-0000-0000-0000EB610000}"/>
    <cellStyle name="40% - uthevingsfarge 2 10 2_BILAG 34-3 Brasil" xfId="25071" xr:uid="{00000000-0005-0000-0000-0000EC610000}"/>
    <cellStyle name="40% - uthevingsfarge 2 10 3" xfId="25072" xr:uid="{00000000-0005-0000-0000-0000ED610000}"/>
    <cellStyle name="40% - uthevingsfarge 2 10 3 2" xfId="25073" xr:uid="{00000000-0005-0000-0000-0000EE610000}"/>
    <cellStyle name="40% - uthevingsfarge 2 10 4" xfId="25074" xr:uid="{00000000-0005-0000-0000-0000EF610000}"/>
    <cellStyle name="40% - uthevingsfarge 2 10_BILAG 34-3 Brasil" xfId="25075" xr:uid="{00000000-0005-0000-0000-0000F0610000}"/>
    <cellStyle name="40% - uthevingsfarge 2 100" xfId="25076" xr:uid="{00000000-0005-0000-0000-0000F1610000}"/>
    <cellStyle name="40% - uthevingsfarge 2 101" xfId="25077" xr:uid="{00000000-0005-0000-0000-0000F2610000}"/>
    <cellStyle name="40% - uthevingsfarge 2 102" xfId="25078" xr:uid="{00000000-0005-0000-0000-0000F3610000}"/>
    <cellStyle name="40% - uthevingsfarge 2 103" xfId="25079" xr:uid="{00000000-0005-0000-0000-0000F4610000}"/>
    <cellStyle name="40% - uthevingsfarge 2 104" xfId="25080" xr:uid="{00000000-0005-0000-0000-0000F5610000}"/>
    <cellStyle name="40% - uthevingsfarge 2 105" xfId="25081" xr:uid="{00000000-0005-0000-0000-0000F6610000}"/>
    <cellStyle name="40% - uthevingsfarge 2 106" xfId="25082" xr:uid="{00000000-0005-0000-0000-0000F7610000}"/>
    <cellStyle name="40% - uthevingsfarge 2 107" xfId="25083" xr:uid="{00000000-0005-0000-0000-0000F8610000}"/>
    <cellStyle name="40% - uthevingsfarge 2 108" xfId="25084" xr:uid="{00000000-0005-0000-0000-0000F9610000}"/>
    <cellStyle name="40% - uthevingsfarge 2 109" xfId="25085" xr:uid="{00000000-0005-0000-0000-0000FA610000}"/>
    <cellStyle name="40% - uthevingsfarge 2 11" xfId="25086" xr:uid="{00000000-0005-0000-0000-0000FB610000}"/>
    <cellStyle name="40% - uthevingsfarge 2 11 2" xfId="25087" xr:uid="{00000000-0005-0000-0000-0000FC610000}"/>
    <cellStyle name="40% - uthevingsfarge 2 11 2 2" xfId="25088" xr:uid="{00000000-0005-0000-0000-0000FD610000}"/>
    <cellStyle name="40% - uthevingsfarge 2 11 2 3" xfId="25089" xr:uid="{00000000-0005-0000-0000-0000FE610000}"/>
    <cellStyle name="40% - uthevingsfarge 2 11 2_BILAG 34-3 Brasil" xfId="25090" xr:uid="{00000000-0005-0000-0000-0000FF610000}"/>
    <cellStyle name="40% - uthevingsfarge 2 11 3" xfId="25091" xr:uid="{00000000-0005-0000-0000-000000620000}"/>
    <cellStyle name="40% - uthevingsfarge 2 11 4" xfId="25092" xr:uid="{00000000-0005-0000-0000-000001620000}"/>
    <cellStyle name="40% - uthevingsfarge 2 11_BILAG 34-3 Brasil" xfId="25093" xr:uid="{00000000-0005-0000-0000-000002620000}"/>
    <cellStyle name="40% - uthevingsfarge 2 110" xfId="25094" xr:uid="{00000000-0005-0000-0000-000003620000}"/>
    <cellStyle name="40% - uthevingsfarge 2 111" xfId="25095" xr:uid="{00000000-0005-0000-0000-000004620000}"/>
    <cellStyle name="40% - uthevingsfarge 2 112" xfId="25096" xr:uid="{00000000-0005-0000-0000-000005620000}"/>
    <cellStyle name="40% - uthevingsfarge 2 113" xfId="25097" xr:uid="{00000000-0005-0000-0000-000006620000}"/>
    <cellStyle name="40% - uthevingsfarge 2 114" xfId="25098" xr:uid="{00000000-0005-0000-0000-000007620000}"/>
    <cellStyle name="40% - uthevingsfarge 2 115" xfId="25099" xr:uid="{00000000-0005-0000-0000-000008620000}"/>
    <cellStyle name="40% - uthevingsfarge 2 116" xfId="25100" xr:uid="{00000000-0005-0000-0000-000009620000}"/>
    <cellStyle name="40% - uthevingsfarge 2 117" xfId="25101" xr:uid="{00000000-0005-0000-0000-00000A620000}"/>
    <cellStyle name="40% - uthevingsfarge 2 118" xfId="25102" xr:uid="{00000000-0005-0000-0000-00000B620000}"/>
    <cellStyle name="40% - uthevingsfarge 2 119" xfId="25103" xr:uid="{00000000-0005-0000-0000-00000C620000}"/>
    <cellStyle name="40% - uthevingsfarge 2 12" xfId="25104" xr:uid="{00000000-0005-0000-0000-00000D620000}"/>
    <cellStyle name="40% - uthevingsfarge 2 12 2" xfId="25105" xr:uid="{00000000-0005-0000-0000-00000E620000}"/>
    <cellStyle name="40% - uthevingsfarge 2 12 2 2" xfId="25106" xr:uid="{00000000-0005-0000-0000-00000F620000}"/>
    <cellStyle name="40% - uthevingsfarge 2 12 2 3" xfId="25107" xr:uid="{00000000-0005-0000-0000-000010620000}"/>
    <cellStyle name="40% - uthevingsfarge 2 12 2_BILAG 34-3 Brasil" xfId="25108" xr:uid="{00000000-0005-0000-0000-000011620000}"/>
    <cellStyle name="40% - uthevingsfarge 2 12 3" xfId="25109" xr:uid="{00000000-0005-0000-0000-000012620000}"/>
    <cellStyle name="40% - uthevingsfarge 2 12 4" xfId="25110" xr:uid="{00000000-0005-0000-0000-000013620000}"/>
    <cellStyle name="40% - uthevingsfarge 2 12_BILAG 34-3 Brasil" xfId="25111" xr:uid="{00000000-0005-0000-0000-000014620000}"/>
    <cellStyle name="40% - uthevingsfarge 2 120" xfId="25112" xr:uid="{00000000-0005-0000-0000-000015620000}"/>
    <cellStyle name="40% - uthevingsfarge 2 121" xfId="25113" xr:uid="{00000000-0005-0000-0000-000016620000}"/>
    <cellStyle name="40% - uthevingsfarge 2 122" xfId="25114" xr:uid="{00000000-0005-0000-0000-000017620000}"/>
    <cellStyle name="40% - uthevingsfarge 2 123" xfId="25115" xr:uid="{00000000-0005-0000-0000-000018620000}"/>
    <cellStyle name="40% - uthevingsfarge 2 124" xfId="25116" xr:uid="{00000000-0005-0000-0000-000019620000}"/>
    <cellStyle name="40% - uthevingsfarge 2 125" xfId="25117" xr:uid="{00000000-0005-0000-0000-00001A620000}"/>
    <cellStyle name="40% - uthevingsfarge 2 126" xfId="25118" xr:uid="{00000000-0005-0000-0000-00001B620000}"/>
    <cellStyle name="40% - uthevingsfarge 2 127" xfId="25119" xr:uid="{00000000-0005-0000-0000-00001C620000}"/>
    <cellStyle name="40% - uthevingsfarge 2 128" xfId="25120" xr:uid="{00000000-0005-0000-0000-00001D620000}"/>
    <cellStyle name="40% - uthevingsfarge 2 129" xfId="25121" xr:uid="{00000000-0005-0000-0000-00001E620000}"/>
    <cellStyle name="40% - uthevingsfarge 2 13" xfId="25122" xr:uid="{00000000-0005-0000-0000-00001F620000}"/>
    <cellStyle name="40% - uthevingsfarge 2 13 2" xfId="25123" xr:uid="{00000000-0005-0000-0000-000020620000}"/>
    <cellStyle name="40% - uthevingsfarge 2 13 2 2" xfId="25124" xr:uid="{00000000-0005-0000-0000-000021620000}"/>
    <cellStyle name="40% - uthevingsfarge 2 13 2 3" xfId="25125" xr:uid="{00000000-0005-0000-0000-000022620000}"/>
    <cellStyle name="40% - uthevingsfarge 2 13 2_BILAG 34-3 Brasil" xfId="25126" xr:uid="{00000000-0005-0000-0000-000023620000}"/>
    <cellStyle name="40% - uthevingsfarge 2 13 3" xfId="25127" xr:uid="{00000000-0005-0000-0000-000024620000}"/>
    <cellStyle name="40% - uthevingsfarge 2 13 4" xfId="25128" xr:uid="{00000000-0005-0000-0000-000025620000}"/>
    <cellStyle name="40% - uthevingsfarge 2 13_BILAG 34-3 Brasil" xfId="25129" xr:uid="{00000000-0005-0000-0000-000026620000}"/>
    <cellStyle name="40% - uthevingsfarge 2 130" xfId="25130" xr:uid="{00000000-0005-0000-0000-000027620000}"/>
    <cellStyle name="40% - uthevingsfarge 2 131" xfId="25131" xr:uid="{00000000-0005-0000-0000-000028620000}"/>
    <cellStyle name="40% - uthevingsfarge 2 132" xfId="25132" xr:uid="{00000000-0005-0000-0000-000029620000}"/>
    <cellStyle name="40% - uthevingsfarge 2 133" xfId="25133" xr:uid="{00000000-0005-0000-0000-00002A620000}"/>
    <cellStyle name="40% - uthevingsfarge 2 134" xfId="25134" xr:uid="{00000000-0005-0000-0000-00002B620000}"/>
    <cellStyle name="40% - uthevingsfarge 2 135" xfId="25135" xr:uid="{00000000-0005-0000-0000-00002C620000}"/>
    <cellStyle name="40% - uthevingsfarge 2 136" xfId="25136" xr:uid="{00000000-0005-0000-0000-00002D620000}"/>
    <cellStyle name="40% - uthevingsfarge 2 137" xfId="25137" xr:uid="{00000000-0005-0000-0000-00002E620000}"/>
    <cellStyle name="40% - uthevingsfarge 2 138" xfId="25138" xr:uid="{00000000-0005-0000-0000-00002F620000}"/>
    <cellStyle name="40% - uthevingsfarge 2 139" xfId="25139" xr:uid="{00000000-0005-0000-0000-000030620000}"/>
    <cellStyle name="40% - uthevingsfarge 2 14" xfId="25140" xr:uid="{00000000-0005-0000-0000-000031620000}"/>
    <cellStyle name="40% - uthevingsfarge 2 14 2" xfId="25141" xr:uid="{00000000-0005-0000-0000-000032620000}"/>
    <cellStyle name="40% - uthevingsfarge 2 14 2 2" xfId="25142" xr:uid="{00000000-0005-0000-0000-000033620000}"/>
    <cellStyle name="40% - uthevingsfarge 2 14 2 3" xfId="25143" xr:uid="{00000000-0005-0000-0000-000034620000}"/>
    <cellStyle name="40% - uthevingsfarge 2 14 2_BILAG 34-3 Brasil" xfId="25144" xr:uid="{00000000-0005-0000-0000-000035620000}"/>
    <cellStyle name="40% - uthevingsfarge 2 14 3" xfId="25145" xr:uid="{00000000-0005-0000-0000-000036620000}"/>
    <cellStyle name="40% - uthevingsfarge 2 14 4" xfId="25146" xr:uid="{00000000-0005-0000-0000-000037620000}"/>
    <cellStyle name="40% - uthevingsfarge 2 14_BILAG 34-3 Brasil" xfId="25147" xr:uid="{00000000-0005-0000-0000-000038620000}"/>
    <cellStyle name="40% - uthevingsfarge 2 140" xfId="25148" xr:uid="{00000000-0005-0000-0000-000039620000}"/>
    <cellStyle name="40% - uthevingsfarge 2 141" xfId="25149" xr:uid="{00000000-0005-0000-0000-00003A620000}"/>
    <cellStyle name="40% - uthevingsfarge 2 142" xfId="25150" xr:uid="{00000000-0005-0000-0000-00003B620000}"/>
    <cellStyle name="40% - uthevingsfarge 2 143" xfId="25151" xr:uid="{00000000-0005-0000-0000-00003C620000}"/>
    <cellStyle name="40% - uthevingsfarge 2 144" xfId="25152" xr:uid="{00000000-0005-0000-0000-00003D620000}"/>
    <cellStyle name="40% - uthevingsfarge 2 145" xfId="25153" xr:uid="{00000000-0005-0000-0000-00003E620000}"/>
    <cellStyle name="40% - uthevingsfarge 2 146" xfId="25154" xr:uid="{00000000-0005-0000-0000-00003F620000}"/>
    <cellStyle name="40% - uthevingsfarge 2 147" xfId="25155" xr:uid="{00000000-0005-0000-0000-000040620000}"/>
    <cellStyle name="40% - uthevingsfarge 2 148" xfId="25156" xr:uid="{00000000-0005-0000-0000-000041620000}"/>
    <cellStyle name="40% - uthevingsfarge 2 149" xfId="25157" xr:uid="{00000000-0005-0000-0000-000042620000}"/>
    <cellStyle name="40% - uthevingsfarge 2 15" xfId="25158" xr:uid="{00000000-0005-0000-0000-000043620000}"/>
    <cellStyle name="40% - uthevingsfarge 2 15 2" xfId="25159" xr:uid="{00000000-0005-0000-0000-000044620000}"/>
    <cellStyle name="40% - uthevingsfarge 2 15 2 2" xfId="25160" xr:uid="{00000000-0005-0000-0000-000045620000}"/>
    <cellStyle name="40% - uthevingsfarge 2 15 2 3" xfId="25161" xr:uid="{00000000-0005-0000-0000-000046620000}"/>
    <cellStyle name="40% - uthevingsfarge 2 15 2_BILAG 34-3 Brasil" xfId="25162" xr:uid="{00000000-0005-0000-0000-000047620000}"/>
    <cellStyle name="40% - uthevingsfarge 2 15 3" xfId="25163" xr:uid="{00000000-0005-0000-0000-000048620000}"/>
    <cellStyle name="40% - uthevingsfarge 2 15 4" xfId="25164" xr:uid="{00000000-0005-0000-0000-000049620000}"/>
    <cellStyle name="40% - uthevingsfarge 2 15_BILAG 34-3 Brasil" xfId="25165" xr:uid="{00000000-0005-0000-0000-00004A620000}"/>
    <cellStyle name="40% - uthevingsfarge 2 150" xfId="25166" xr:uid="{00000000-0005-0000-0000-00004B620000}"/>
    <cellStyle name="40% - uthevingsfarge 2 151" xfId="25167" xr:uid="{00000000-0005-0000-0000-00004C620000}"/>
    <cellStyle name="40% - uthevingsfarge 2 152" xfId="25168" xr:uid="{00000000-0005-0000-0000-00004D620000}"/>
    <cellStyle name="40% - uthevingsfarge 2 153" xfId="25169" xr:uid="{00000000-0005-0000-0000-00004E620000}"/>
    <cellStyle name="40% - uthevingsfarge 2 154" xfId="25170" xr:uid="{00000000-0005-0000-0000-00004F620000}"/>
    <cellStyle name="40% - uthevingsfarge 2 155" xfId="25171" xr:uid="{00000000-0005-0000-0000-000050620000}"/>
    <cellStyle name="40% - uthevingsfarge 2 156" xfId="25172" xr:uid="{00000000-0005-0000-0000-000051620000}"/>
    <cellStyle name="40% - uthevingsfarge 2 157" xfId="25173" xr:uid="{00000000-0005-0000-0000-000052620000}"/>
    <cellStyle name="40% - uthevingsfarge 2 158" xfId="25174" xr:uid="{00000000-0005-0000-0000-000053620000}"/>
    <cellStyle name="40% - uthevingsfarge 2 159" xfId="25175" xr:uid="{00000000-0005-0000-0000-000054620000}"/>
    <cellStyle name="40% - uthevingsfarge 2 16" xfId="25176" xr:uid="{00000000-0005-0000-0000-000055620000}"/>
    <cellStyle name="40% - uthevingsfarge 2 16 2" xfId="25177" xr:uid="{00000000-0005-0000-0000-000056620000}"/>
    <cellStyle name="40% - uthevingsfarge 2 16 2 2" xfId="25178" xr:uid="{00000000-0005-0000-0000-000057620000}"/>
    <cellStyle name="40% - uthevingsfarge 2 16 2 3" xfId="25179" xr:uid="{00000000-0005-0000-0000-000058620000}"/>
    <cellStyle name="40% - uthevingsfarge 2 16 2_BILAG 34-3 Brasil" xfId="25180" xr:uid="{00000000-0005-0000-0000-000059620000}"/>
    <cellStyle name="40% - uthevingsfarge 2 16 3" xfId="25181" xr:uid="{00000000-0005-0000-0000-00005A620000}"/>
    <cellStyle name="40% - uthevingsfarge 2 16 4" xfId="25182" xr:uid="{00000000-0005-0000-0000-00005B620000}"/>
    <cellStyle name="40% - uthevingsfarge 2 16_BILAG 34-3 Brasil" xfId="25183" xr:uid="{00000000-0005-0000-0000-00005C620000}"/>
    <cellStyle name="40% - uthevingsfarge 2 160" xfId="25184" xr:uid="{00000000-0005-0000-0000-00005D620000}"/>
    <cellStyle name="40% - uthevingsfarge 2 161" xfId="25185" xr:uid="{00000000-0005-0000-0000-00005E620000}"/>
    <cellStyle name="40% - uthevingsfarge 2 162" xfId="25186" xr:uid="{00000000-0005-0000-0000-00005F620000}"/>
    <cellStyle name="40% - uthevingsfarge 2 163" xfId="25187" xr:uid="{00000000-0005-0000-0000-000060620000}"/>
    <cellStyle name="40% - uthevingsfarge 2 164" xfId="25188" xr:uid="{00000000-0005-0000-0000-000061620000}"/>
    <cellStyle name="40% - uthevingsfarge 2 165" xfId="25189" xr:uid="{00000000-0005-0000-0000-000062620000}"/>
    <cellStyle name="40% - uthevingsfarge 2 166" xfId="25190" xr:uid="{00000000-0005-0000-0000-000063620000}"/>
    <cellStyle name="40% - uthevingsfarge 2 167" xfId="25191" xr:uid="{00000000-0005-0000-0000-000064620000}"/>
    <cellStyle name="40% - uthevingsfarge 2 168" xfId="25192" xr:uid="{00000000-0005-0000-0000-000065620000}"/>
    <cellStyle name="40% - uthevingsfarge 2 169" xfId="25193" xr:uid="{00000000-0005-0000-0000-000066620000}"/>
    <cellStyle name="40% - uthevingsfarge 2 17" xfId="25194" xr:uid="{00000000-0005-0000-0000-000067620000}"/>
    <cellStyle name="40% - uthevingsfarge 2 17 2" xfId="25195" xr:uid="{00000000-0005-0000-0000-000068620000}"/>
    <cellStyle name="40% - uthevingsfarge 2 17 2 2" xfId="25196" xr:uid="{00000000-0005-0000-0000-000069620000}"/>
    <cellStyle name="40% - uthevingsfarge 2 17 2 3" xfId="25197" xr:uid="{00000000-0005-0000-0000-00006A620000}"/>
    <cellStyle name="40% - uthevingsfarge 2 17 2_BILAG 34-3 Brasil" xfId="25198" xr:uid="{00000000-0005-0000-0000-00006B620000}"/>
    <cellStyle name="40% - uthevingsfarge 2 17 3" xfId="25199" xr:uid="{00000000-0005-0000-0000-00006C620000}"/>
    <cellStyle name="40% - uthevingsfarge 2 17 4" xfId="25200" xr:uid="{00000000-0005-0000-0000-00006D620000}"/>
    <cellStyle name="40% - uthevingsfarge 2 17_BILAG 34-3 Brasil" xfId="25201" xr:uid="{00000000-0005-0000-0000-00006E620000}"/>
    <cellStyle name="40% - uthevingsfarge 2 170" xfId="25202" xr:uid="{00000000-0005-0000-0000-00006F620000}"/>
    <cellStyle name="40% - uthevingsfarge 2 171" xfId="25203" xr:uid="{00000000-0005-0000-0000-000070620000}"/>
    <cellStyle name="40% - uthevingsfarge 2 172" xfId="25204" xr:uid="{00000000-0005-0000-0000-000071620000}"/>
    <cellStyle name="40% - uthevingsfarge 2 173" xfId="25205" xr:uid="{00000000-0005-0000-0000-000072620000}"/>
    <cellStyle name="40% - uthevingsfarge 2 174" xfId="25206" xr:uid="{00000000-0005-0000-0000-000073620000}"/>
    <cellStyle name="40% - uthevingsfarge 2 175" xfId="25207" xr:uid="{00000000-0005-0000-0000-000074620000}"/>
    <cellStyle name="40% - uthevingsfarge 2 176" xfId="25208" xr:uid="{00000000-0005-0000-0000-000075620000}"/>
    <cellStyle name="40% - uthevingsfarge 2 177" xfId="25209" xr:uid="{00000000-0005-0000-0000-000076620000}"/>
    <cellStyle name="40% - uthevingsfarge 2 178" xfId="25210" xr:uid="{00000000-0005-0000-0000-000077620000}"/>
    <cellStyle name="40% - uthevingsfarge 2 179" xfId="25211" xr:uid="{00000000-0005-0000-0000-000078620000}"/>
    <cellStyle name="40% - uthevingsfarge 2 18" xfId="25212" xr:uid="{00000000-0005-0000-0000-000079620000}"/>
    <cellStyle name="40% - uthevingsfarge 2 18 2" xfId="25213" xr:uid="{00000000-0005-0000-0000-00007A620000}"/>
    <cellStyle name="40% - uthevingsfarge 2 18 2 2" xfId="25214" xr:uid="{00000000-0005-0000-0000-00007B620000}"/>
    <cellStyle name="40% - uthevingsfarge 2 18 2 3" xfId="25215" xr:uid="{00000000-0005-0000-0000-00007C620000}"/>
    <cellStyle name="40% - uthevingsfarge 2 18 2_BILAG 34-3 Brasil" xfId="25216" xr:uid="{00000000-0005-0000-0000-00007D620000}"/>
    <cellStyle name="40% - uthevingsfarge 2 18 3" xfId="25217" xr:uid="{00000000-0005-0000-0000-00007E620000}"/>
    <cellStyle name="40% - uthevingsfarge 2 18 4" xfId="25218" xr:uid="{00000000-0005-0000-0000-00007F620000}"/>
    <cellStyle name="40% - uthevingsfarge 2 18_BILAG 34-3 Brasil" xfId="25219" xr:uid="{00000000-0005-0000-0000-000080620000}"/>
    <cellStyle name="40% - uthevingsfarge 2 180" xfId="25220" xr:uid="{00000000-0005-0000-0000-000081620000}"/>
    <cellStyle name="40% - uthevingsfarge 2 181" xfId="25221" xr:uid="{00000000-0005-0000-0000-000082620000}"/>
    <cellStyle name="40% - uthevingsfarge 2 182" xfId="25222" xr:uid="{00000000-0005-0000-0000-000083620000}"/>
    <cellStyle name="40% - uthevingsfarge 2 183" xfId="25223" xr:uid="{00000000-0005-0000-0000-000084620000}"/>
    <cellStyle name="40% - uthevingsfarge 2 184" xfId="25224" xr:uid="{00000000-0005-0000-0000-000085620000}"/>
    <cellStyle name="40% - uthevingsfarge 2 185" xfId="25225" xr:uid="{00000000-0005-0000-0000-000086620000}"/>
    <cellStyle name="40% - uthevingsfarge 2 186" xfId="25226" xr:uid="{00000000-0005-0000-0000-000087620000}"/>
    <cellStyle name="40% - uthevingsfarge 2 187" xfId="25227" xr:uid="{00000000-0005-0000-0000-000088620000}"/>
    <cellStyle name="40% - uthevingsfarge 2 188" xfId="25228" xr:uid="{00000000-0005-0000-0000-000089620000}"/>
    <cellStyle name="40% - uthevingsfarge 2 189" xfId="25229" xr:uid="{00000000-0005-0000-0000-00008A620000}"/>
    <cellStyle name="40% - uthevingsfarge 2 19" xfId="25230" xr:uid="{00000000-0005-0000-0000-00008B620000}"/>
    <cellStyle name="40% - uthevingsfarge 2 19 2" xfId="25231" xr:uid="{00000000-0005-0000-0000-00008C620000}"/>
    <cellStyle name="40% - uthevingsfarge 2 19 2 2" xfId="25232" xr:uid="{00000000-0005-0000-0000-00008D620000}"/>
    <cellStyle name="40% - uthevingsfarge 2 19 2 3" xfId="25233" xr:uid="{00000000-0005-0000-0000-00008E620000}"/>
    <cellStyle name="40% - uthevingsfarge 2 19 2_BILAG 34-3 Brasil" xfId="25234" xr:uid="{00000000-0005-0000-0000-00008F620000}"/>
    <cellStyle name="40% - uthevingsfarge 2 19 3" xfId="25235" xr:uid="{00000000-0005-0000-0000-000090620000}"/>
    <cellStyle name="40% - uthevingsfarge 2 19 4" xfId="25236" xr:uid="{00000000-0005-0000-0000-000091620000}"/>
    <cellStyle name="40% - uthevingsfarge 2 19_BILAG 34-3 Brasil" xfId="25237" xr:uid="{00000000-0005-0000-0000-000092620000}"/>
    <cellStyle name="40% - uthevingsfarge 2 190" xfId="25238" xr:uid="{00000000-0005-0000-0000-000093620000}"/>
    <cellStyle name="40% - uthevingsfarge 2 191" xfId="25239" xr:uid="{00000000-0005-0000-0000-000094620000}"/>
    <cellStyle name="40% - uthevingsfarge 2 192" xfId="25240" xr:uid="{00000000-0005-0000-0000-000095620000}"/>
    <cellStyle name="40% - uthevingsfarge 2 193" xfId="25241" xr:uid="{00000000-0005-0000-0000-000096620000}"/>
    <cellStyle name="40% - uthevingsfarge 2 194" xfId="25242" xr:uid="{00000000-0005-0000-0000-000097620000}"/>
    <cellStyle name="40% - uthevingsfarge 2 195" xfId="25243" xr:uid="{00000000-0005-0000-0000-000098620000}"/>
    <cellStyle name="40% - uthevingsfarge 2 196" xfId="25244" xr:uid="{00000000-0005-0000-0000-000099620000}"/>
    <cellStyle name="40% - uthevingsfarge 2 197" xfId="25245" xr:uid="{00000000-0005-0000-0000-00009A620000}"/>
    <cellStyle name="40% - uthevingsfarge 2 198" xfId="25246" xr:uid="{00000000-0005-0000-0000-00009B620000}"/>
    <cellStyle name="40% - uthevingsfarge 2 199" xfId="25247" xr:uid="{00000000-0005-0000-0000-00009C620000}"/>
    <cellStyle name="40% - uthevingsfarge 2 2" xfId="25248" xr:uid="{00000000-0005-0000-0000-00009D620000}"/>
    <cellStyle name="40% - uthevingsfarge 2 2 10" xfId="25249" xr:uid="{00000000-0005-0000-0000-00009E620000}"/>
    <cellStyle name="40% - uthevingsfarge 2 2 10 2" xfId="25250" xr:uid="{00000000-0005-0000-0000-00009F620000}"/>
    <cellStyle name="40% - uthevingsfarge 2 2 10 2 2" xfId="25251" xr:uid="{00000000-0005-0000-0000-0000A0620000}"/>
    <cellStyle name="40% - uthevingsfarge 2 2 10 3" xfId="25252" xr:uid="{00000000-0005-0000-0000-0000A1620000}"/>
    <cellStyle name="40% - uthevingsfarge 2 2 11" xfId="25253" xr:uid="{00000000-0005-0000-0000-0000A2620000}"/>
    <cellStyle name="40% - uthevingsfarge 2 2 11 2" xfId="25254" xr:uid="{00000000-0005-0000-0000-0000A3620000}"/>
    <cellStyle name="40% - uthevingsfarge 2 2 12" xfId="25255" xr:uid="{00000000-0005-0000-0000-0000A4620000}"/>
    <cellStyle name="40% - uthevingsfarge 2 2 12 2" xfId="25256" xr:uid="{00000000-0005-0000-0000-0000A5620000}"/>
    <cellStyle name="40% - uthevingsfarge 2 2 13" xfId="25257" xr:uid="{00000000-0005-0000-0000-0000A6620000}"/>
    <cellStyle name="40% - uthevingsfarge 2 2 14" xfId="25258" xr:uid="{00000000-0005-0000-0000-0000A7620000}"/>
    <cellStyle name="40% - uthevingsfarge 2 2 15" xfId="25259" xr:uid="{00000000-0005-0000-0000-0000A8620000}"/>
    <cellStyle name="40% - uthevingsfarge 2 2 2" xfId="25260" xr:uid="{00000000-0005-0000-0000-0000A9620000}"/>
    <cellStyle name="40% - uthevingsfarge 2 2 2 10" xfId="25261" xr:uid="{00000000-0005-0000-0000-0000AA620000}"/>
    <cellStyle name="40% - uthevingsfarge 2 2 2 11" xfId="25262" xr:uid="{00000000-0005-0000-0000-0000AB620000}"/>
    <cellStyle name="40% - uthevingsfarge 2 2 2 12" xfId="25263" xr:uid="{00000000-0005-0000-0000-0000AC620000}"/>
    <cellStyle name="40% - uthevingsfarge 2 2 2 2" xfId="25264" xr:uid="{00000000-0005-0000-0000-0000AD620000}"/>
    <cellStyle name="40% - uthevingsfarge 2 2 2 2 10" xfId="25265" xr:uid="{00000000-0005-0000-0000-0000AE620000}"/>
    <cellStyle name="40% - uthevingsfarge 2 2 2 2 11" xfId="25266" xr:uid="{00000000-0005-0000-0000-0000AF620000}"/>
    <cellStyle name="40% - uthevingsfarge 2 2 2 2 2" xfId="25267" xr:uid="{00000000-0005-0000-0000-0000B0620000}"/>
    <cellStyle name="40% - uthevingsfarge 2 2 2 2 2 2" xfId="25268" xr:uid="{00000000-0005-0000-0000-0000B1620000}"/>
    <cellStyle name="40% - uthevingsfarge 2 2 2 2 2 2 2" xfId="25269" xr:uid="{00000000-0005-0000-0000-0000B2620000}"/>
    <cellStyle name="40% - uthevingsfarge 2 2 2 2 2 2 2 2" xfId="25270" xr:uid="{00000000-0005-0000-0000-0000B3620000}"/>
    <cellStyle name="40% - uthevingsfarge 2 2 2 2 2 2 2 2 2" xfId="25271" xr:uid="{00000000-0005-0000-0000-0000B4620000}"/>
    <cellStyle name="40% - uthevingsfarge 2 2 2 2 2 2 2 2 2 2" xfId="25272" xr:uid="{00000000-0005-0000-0000-0000B5620000}"/>
    <cellStyle name="40% - uthevingsfarge 2 2 2 2 2 2 2 2 3" xfId="25273" xr:uid="{00000000-0005-0000-0000-0000B6620000}"/>
    <cellStyle name="40% - uthevingsfarge 2 2 2 2 2 2 2 3" xfId="25274" xr:uid="{00000000-0005-0000-0000-0000B7620000}"/>
    <cellStyle name="40% - uthevingsfarge 2 2 2 2 2 2 2 3 2" xfId="25275" xr:uid="{00000000-0005-0000-0000-0000B8620000}"/>
    <cellStyle name="40% - uthevingsfarge 2 2 2 2 2 2 2 4" xfId="25276" xr:uid="{00000000-0005-0000-0000-0000B9620000}"/>
    <cellStyle name="40% - uthevingsfarge 2 2 2 2 2 2 2_Innskuddsdekning" xfId="25277" xr:uid="{00000000-0005-0000-0000-0000BA620000}"/>
    <cellStyle name="40% - uthevingsfarge 2 2 2 2 2 2 3" xfId="25278" xr:uid="{00000000-0005-0000-0000-0000BB620000}"/>
    <cellStyle name="40% - uthevingsfarge 2 2 2 2 2 2 3 2" xfId="25279" xr:uid="{00000000-0005-0000-0000-0000BC620000}"/>
    <cellStyle name="40% - uthevingsfarge 2 2 2 2 2 2 3 2 2" xfId="25280" xr:uid="{00000000-0005-0000-0000-0000BD620000}"/>
    <cellStyle name="40% - uthevingsfarge 2 2 2 2 2 2 3 3" xfId="25281" xr:uid="{00000000-0005-0000-0000-0000BE620000}"/>
    <cellStyle name="40% - uthevingsfarge 2 2 2 2 2 2 4" xfId="25282" xr:uid="{00000000-0005-0000-0000-0000BF620000}"/>
    <cellStyle name="40% - uthevingsfarge 2 2 2 2 2 2 4 2" xfId="25283" xr:uid="{00000000-0005-0000-0000-0000C0620000}"/>
    <cellStyle name="40% - uthevingsfarge 2 2 2 2 2 2 5" xfId="25284" xr:uid="{00000000-0005-0000-0000-0000C1620000}"/>
    <cellStyle name="40% - uthevingsfarge 2 2 2 2 2 2_3. Chng in credit spreads" xfId="25285" xr:uid="{00000000-0005-0000-0000-0000C2620000}"/>
    <cellStyle name="40% - uthevingsfarge 2 2 2 2 2 3" xfId="25286" xr:uid="{00000000-0005-0000-0000-0000C3620000}"/>
    <cellStyle name="40% - uthevingsfarge 2 2 2 2 2 3 2" xfId="25287" xr:uid="{00000000-0005-0000-0000-0000C4620000}"/>
    <cellStyle name="40% - uthevingsfarge 2 2 2 2 2 3 2 2" xfId="25288" xr:uid="{00000000-0005-0000-0000-0000C5620000}"/>
    <cellStyle name="40% - uthevingsfarge 2 2 2 2 2 3 2 2 2" xfId="25289" xr:uid="{00000000-0005-0000-0000-0000C6620000}"/>
    <cellStyle name="40% - uthevingsfarge 2 2 2 2 2 3 2 3" xfId="25290" xr:uid="{00000000-0005-0000-0000-0000C7620000}"/>
    <cellStyle name="40% - uthevingsfarge 2 2 2 2 2 3 3" xfId="25291" xr:uid="{00000000-0005-0000-0000-0000C8620000}"/>
    <cellStyle name="40% - uthevingsfarge 2 2 2 2 2 3 3 2" xfId="25292" xr:uid="{00000000-0005-0000-0000-0000C9620000}"/>
    <cellStyle name="40% - uthevingsfarge 2 2 2 2 2 3 4" xfId="25293" xr:uid="{00000000-0005-0000-0000-0000CA620000}"/>
    <cellStyle name="40% - uthevingsfarge 2 2 2 2 2 3_Innskuddsdekning" xfId="25294" xr:uid="{00000000-0005-0000-0000-0000CB620000}"/>
    <cellStyle name="40% - uthevingsfarge 2 2 2 2 2 4" xfId="25295" xr:uid="{00000000-0005-0000-0000-0000CC620000}"/>
    <cellStyle name="40% - uthevingsfarge 2 2 2 2 2 4 2" xfId="25296" xr:uid="{00000000-0005-0000-0000-0000CD620000}"/>
    <cellStyle name="40% - uthevingsfarge 2 2 2 2 2 4 2 2" xfId="25297" xr:uid="{00000000-0005-0000-0000-0000CE620000}"/>
    <cellStyle name="40% - uthevingsfarge 2 2 2 2 2 4 3" xfId="25298" xr:uid="{00000000-0005-0000-0000-0000CF620000}"/>
    <cellStyle name="40% - uthevingsfarge 2 2 2 2 2 5" xfId="25299" xr:uid="{00000000-0005-0000-0000-0000D0620000}"/>
    <cellStyle name="40% - uthevingsfarge 2 2 2 2 2 5 2" xfId="25300" xr:uid="{00000000-0005-0000-0000-0000D1620000}"/>
    <cellStyle name="40% - uthevingsfarge 2 2 2 2 2 6" xfId="25301" xr:uid="{00000000-0005-0000-0000-0000D2620000}"/>
    <cellStyle name="40% - uthevingsfarge 2 2 2 2 2 7" xfId="25302" xr:uid="{00000000-0005-0000-0000-0000D3620000}"/>
    <cellStyle name="40% - uthevingsfarge 2 2 2 2 2 8" xfId="25303" xr:uid="{00000000-0005-0000-0000-0000D4620000}"/>
    <cellStyle name="40% - uthevingsfarge 2 2 2 2 2_3. Chng in credit spreads" xfId="25304" xr:uid="{00000000-0005-0000-0000-0000D5620000}"/>
    <cellStyle name="40% - uthevingsfarge 2 2 2 2 3" xfId="25305" xr:uid="{00000000-0005-0000-0000-0000D6620000}"/>
    <cellStyle name="40% - uthevingsfarge 2 2 2 2 3 2" xfId="25306" xr:uid="{00000000-0005-0000-0000-0000D7620000}"/>
    <cellStyle name="40% - uthevingsfarge 2 2 2 2 3 2 2" xfId="25307" xr:uid="{00000000-0005-0000-0000-0000D8620000}"/>
    <cellStyle name="40% - uthevingsfarge 2 2 2 2 3 2 2 2" xfId="25308" xr:uid="{00000000-0005-0000-0000-0000D9620000}"/>
    <cellStyle name="40% - uthevingsfarge 2 2 2 2 3 2 2 2 2" xfId="25309" xr:uid="{00000000-0005-0000-0000-0000DA620000}"/>
    <cellStyle name="40% - uthevingsfarge 2 2 2 2 3 2 2 2 2 2" xfId="25310" xr:uid="{00000000-0005-0000-0000-0000DB620000}"/>
    <cellStyle name="40% - uthevingsfarge 2 2 2 2 3 2 2 2 3" xfId="25311" xr:uid="{00000000-0005-0000-0000-0000DC620000}"/>
    <cellStyle name="40% - uthevingsfarge 2 2 2 2 3 2 2 3" xfId="25312" xr:uid="{00000000-0005-0000-0000-0000DD620000}"/>
    <cellStyle name="40% - uthevingsfarge 2 2 2 2 3 2 2 3 2" xfId="25313" xr:uid="{00000000-0005-0000-0000-0000DE620000}"/>
    <cellStyle name="40% - uthevingsfarge 2 2 2 2 3 2 2 4" xfId="25314" xr:uid="{00000000-0005-0000-0000-0000DF620000}"/>
    <cellStyle name="40% - uthevingsfarge 2 2 2 2 3 2 2_Innskuddsdekning" xfId="25315" xr:uid="{00000000-0005-0000-0000-0000E0620000}"/>
    <cellStyle name="40% - uthevingsfarge 2 2 2 2 3 2 3" xfId="25316" xr:uid="{00000000-0005-0000-0000-0000E1620000}"/>
    <cellStyle name="40% - uthevingsfarge 2 2 2 2 3 2 3 2" xfId="25317" xr:uid="{00000000-0005-0000-0000-0000E2620000}"/>
    <cellStyle name="40% - uthevingsfarge 2 2 2 2 3 2 3 2 2" xfId="25318" xr:uid="{00000000-0005-0000-0000-0000E3620000}"/>
    <cellStyle name="40% - uthevingsfarge 2 2 2 2 3 2 3 3" xfId="25319" xr:uid="{00000000-0005-0000-0000-0000E4620000}"/>
    <cellStyle name="40% - uthevingsfarge 2 2 2 2 3 2 4" xfId="25320" xr:uid="{00000000-0005-0000-0000-0000E5620000}"/>
    <cellStyle name="40% - uthevingsfarge 2 2 2 2 3 2 4 2" xfId="25321" xr:uid="{00000000-0005-0000-0000-0000E6620000}"/>
    <cellStyle name="40% - uthevingsfarge 2 2 2 2 3 2 5" xfId="25322" xr:uid="{00000000-0005-0000-0000-0000E7620000}"/>
    <cellStyle name="40% - uthevingsfarge 2 2 2 2 3 2_3. Chng in credit spreads" xfId="25323" xr:uid="{00000000-0005-0000-0000-0000E8620000}"/>
    <cellStyle name="40% - uthevingsfarge 2 2 2 2 3 3" xfId="25324" xr:uid="{00000000-0005-0000-0000-0000E9620000}"/>
    <cellStyle name="40% - uthevingsfarge 2 2 2 2 3 3 2" xfId="25325" xr:uid="{00000000-0005-0000-0000-0000EA620000}"/>
    <cellStyle name="40% - uthevingsfarge 2 2 2 2 3 3 2 2" xfId="25326" xr:uid="{00000000-0005-0000-0000-0000EB620000}"/>
    <cellStyle name="40% - uthevingsfarge 2 2 2 2 3 3 2 2 2" xfId="25327" xr:uid="{00000000-0005-0000-0000-0000EC620000}"/>
    <cellStyle name="40% - uthevingsfarge 2 2 2 2 3 3 2 3" xfId="25328" xr:uid="{00000000-0005-0000-0000-0000ED620000}"/>
    <cellStyle name="40% - uthevingsfarge 2 2 2 2 3 3 3" xfId="25329" xr:uid="{00000000-0005-0000-0000-0000EE620000}"/>
    <cellStyle name="40% - uthevingsfarge 2 2 2 2 3 3 3 2" xfId="25330" xr:uid="{00000000-0005-0000-0000-0000EF620000}"/>
    <cellStyle name="40% - uthevingsfarge 2 2 2 2 3 3 4" xfId="25331" xr:uid="{00000000-0005-0000-0000-0000F0620000}"/>
    <cellStyle name="40% - uthevingsfarge 2 2 2 2 3 3_Innskuddsdekning" xfId="25332" xr:uid="{00000000-0005-0000-0000-0000F1620000}"/>
    <cellStyle name="40% - uthevingsfarge 2 2 2 2 3 4" xfId="25333" xr:uid="{00000000-0005-0000-0000-0000F2620000}"/>
    <cellStyle name="40% - uthevingsfarge 2 2 2 2 3 4 2" xfId="25334" xr:uid="{00000000-0005-0000-0000-0000F3620000}"/>
    <cellStyle name="40% - uthevingsfarge 2 2 2 2 3 4 2 2" xfId="25335" xr:uid="{00000000-0005-0000-0000-0000F4620000}"/>
    <cellStyle name="40% - uthevingsfarge 2 2 2 2 3 4 3" xfId="25336" xr:uid="{00000000-0005-0000-0000-0000F5620000}"/>
    <cellStyle name="40% - uthevingsfarge 2 2 2 2 3 5" xfId="25337" xr:uid="{00000000-0005-0000-0000-0000F6620000}"/>
    <cellStyle name="40% - uthevingsfarge 2 2 2 2 3 5 2" xfId="25338" xr:uid="{00000000-0005-0000-0000-0000F7620000}"/>
    <cellStyle name="40% - uthevingsfarge 2 2 2 2 3 6" xfId="25339" xr:uid="{00000000-0005-0000-0000-0000F8620000}"/>
    <cellStyle name="40% - uthevingsfarge 2 2 2 2 3_3. Chng in credit spreads" xfId="25340" xr:uid="{00000000-0005-0000-0000-0000F9620000}"/>
    <cellStyle name="40% - uthevingsfarge 2 2 2 2 4" xfId="25341" xr:uid="{00000000-0005-0000-0000-0000FA620000}"/>
    <cellStyle name="40% - uthevingsfarge 2 2 2 2 4 2" xfId="25342" xr:uid="{00000000-0005-0000-0000-0000FB620000}"/>
    <cellStyle name="40% - uthevingsfarge 2 2 2 2 4 2 2" xfId="25343" xr:uid="{00000000-0005-0000-0000-0000FC620000}"/>
    <cellStyle name="40% - uthevingsfarge 2 2 2 2 4 2 2 2" xfId="25344" xr:uid="{00000000-0005-0000-0000-0000FD620000}"/>
    <cellStyle name="40% - uthevingsfarge 2 2 2 2 4 2 2 2 2" xfId="25345" xr:uid="{00000000-0005-0000-0000-0000FE620000}"/>
    <cellStyle name="40% - uthevingsfarge 2 2 2 2 4 2 2 2 2 2" xfId="25346" xr:uid="{00000000-0005-0000-0000-0000FF620000}"/>
    <cellStyle name="40% - uthevingsfarge 2 2 2 2 4 2 2 2 3" xfId="25347" xr:uid="{00000000-0005-0000-0000-000000630000}"/>
    <cellStyle name="40% - uthevingsfarge 2 2 2 2 4 2 2 3" xfId="25348" xr:uid="{00000000-0005-0000-0000-000001630000}"/>
    <cellStyle name="40% - uthevingsfarge 2 2 2 2 4 2 2 3 2" xfId="25349" xr:uid="{00000000-0005-0000-0000-000002630000}"/>
    <cellStyle name="40% - uthevingsfarge 2 2 2 2 4 2 2 4" xfId="25350" xr:uid="{00000000-0005-0000-0000-000003630000}"/>
    <cellStyle name="40% - uthevingsfarge 2 2 2 2 4 2 3" xfId="25351" xr:uid="{00000000-0005-0000-0000-000004630000}"/>
    <cellStyle name="40% - uthevingsfarge 2 2 2 2 4 2 3 2" xfId="25352" xr:uid="{00000000-0005-0000-0000-000005630000}"/>
    <cellStyle name="40% - uthevingsfarge 2 2 2 2 4 2 3 2 2" xfId="25353" xr:uid="{00000000-0005-0000-0000-000006630000}"/>
    <cellStyle name="40% - uthevingsfarge 2 2 2 2 4 2 3 3" xfId="25354" xr:uid="{00000000-0005-0000-0000-000007630000}"/>
    <cellStyle name="40% - uthevingsfarge 2 2 2 2 4 2 4" xfId="25355" xr:uid="{00000000-0005-0000-0000-000008630000}"/>
    <cellStyle name="40% - uthevingsfarge 2 2 2 2 4 2 4 2" xfId="25356" xr:uid="{00000000-0005-0000-0000-000009630000}"/>
    <cellStyle name="40% - uthevingsfarge 2 2 2 2 4 2 5" xfId="25357" xr:uid="{00000000-0005-0000-0000-00000A630000}"/>
    <cellStyle name="40% - uthevingsfarge 2 2 2 2 4 2_Innskuddsdekning" xfId="25358" xr:uid="{00000000-0005-0000-0000-00000B630000}"/>
    <cellStyle name="40% - uthevingsfarge 2 2 2 2 4 3" xfId="25359" xr:uid="{00000000-0005-0000-0000-00000C630000}"/>
    <cellStyle name="40% - uthevingsfarge 2 2 2 2 4 3 2" xfId="25360" xr:uid="{00000000-0005-0000-0000-00000D630000}"/>
    <cellStyle name="40% - uthevingsfarge 2 2 2 2 4 3 2 2" xfId="25361" xr:uid="{00000000-0005-0000-0000-00000E630000}"/>
    <cellStyle name="40% - uthevingsfarge 2 2 2 2 4 3 2 2 2" xfId="25362" xr:uid="{00000000-0005-0000-0000-00000F630000}"/>
    <cellStyle name="40% - uthevingsfarge 2 2 2 2 4 3 2 3" xfId="25363" xr:uid="{00000000-0005-0000-0000-000010630000}"/>
    <cellStyle name="40% - uthevingsfarge 2 2 2 2 4 3 3" xfId="25364" xr:uid="{00000000-0005-0000-0000-000011630000}"/>
    <cellStyle name="40% - uthevingsfarge 2 2 2 2 4 3 3 2" xfId="25365" xr:uid="{00000000-0005-0000-0000-000012630000}"/>
    <cellStyle name="40% - uthevingsfarge 2 2 2 2 4 3 4" xfId="25366" xr:uid="{00000000-0005-0000-0000-000013630000}"/>
    <cellStyle name="40% - uthevingsfarge 2 2 2 2 4 4" xfId="25367" xr:uid="{00000000-0005-0000-0000-000014630000}"/>
    <cellStyle name="40% - uthevingsfarge 2 2 2 2 4 4 2" xfId="25368" xr:uid="{00000000-0005-0000-0000-000015630000}"/>
    <cellStyle name="40% - uthevingsfarge 2 2 2 2 4 4 2 2" xfId="25369" xr:uid="{00000000-0005-0000-0000-000016630000}"/>
    <cellStyle name="40% - uthevingsfarge 2 2 2 2 4 4 3" xfId="25370" xr:uid="{00000000-0005-0000-0000-000017630000}"/>
    <cellStyle name="40% - uthevingsfarge 2 2 2 2 4 5" xfId="25371" xr:uid="{00000000-0005-0000-0000-000018630000}"/>
    <cellStyle name="40% - uthevingsfarge 2 2 2 2 4 5 2" xfId="25372" xr:uid="{00000000-0005-0000-0000-000019630000}"/>
    <cellStyle name="40% - uthevingsfarge 2 2 2 2 4 6" xfId="25373" xr:uid="{00000000-0005-0000-0000-00001A630000}"/>
    <cellStyle name="40% - uthevingsfarge 2 2 2 2 4_3. Chng in credit spreads" xfId="25374" xr:uid="{00000000-0005-0000-0000-00001B630000}"/>
    <cellStyle name="40% - uthevingsfarge 2 2 2 2 5" xfId="25375" xr:uid="{00000000-0005-0000-0000-00001C630000}"/>
    <cellStyle name="40% - uthevingsfarge 2 2 2 2 5 2" xfId="25376" xr:uid="{00000000-0005-0000-0000-00001D630000}"/>
    <cellStyle name="40% - uthevingsfarge 2 2 2 2 5 2 2" xfId="25377" xr:uid="{00000000-0005-0000-0000-00001E630000}"/>
    <cellStyle name="40% - uthevingsfarge 2 2 2 2 5 2 2 2" xfId="25378" xr:uid="{00000000-0005-0000-0000-00001F630000}"/>
    <cellStyle name="40% - uthevingsfarge 2 2 2 2 5 2 2 2 2" xfId="25379" xr:uid="{00000000-0005-0000-0000-000020630000}"/>
    <cellStyle name="40% - uthevingsfarge 2 2 2 2 5 2 2 3" xfId="25380" xr:uid="{00000000-0005-0000-0000-000021630000}"/>
    <cellStyle name="40% - uthevingsfarge 2 2 2 2 5 2 3" xfId="25381" xr:uid="{00000000-0005-0000-0000-000022630000}"/>
    <cellStyle name="40% - uthevingsfarge 2 2 2 2 5 2 3 2" xfId="25382" xr:uid="{00000000-0005-0000-0000-000023630000}"/>
    <cellStyle name="40% - uthevingsfarge 2 2 2 2 5 2 4" xfId="25383" xr:uid="{00000000-0005-0000-0000-000024630000}"/>
    <cellStyle name="40% - uthevingsfarge 2 2 2 2 5 2_Innskuddsdekning" xfId="25384" xr:uid="{00000000-0005-0000-0000-000025630000}"/>
    <cellStyle name="40% - uthevingsfarge 2 2 2 2 5 3" xfId="25385" xr:uid="{00000000-0005-0000-0000-000026630000}"/>
    <cellStyle name="40% - uthevingsfarge 2 2 2 2 5 3 2" xfId="25386" xr:uid="{00000000-0005-0000-0000-000027630000}"/>
    <cellStyle name="40% - uthevingsfarge 2 2 2 2 5 3 2 2" xfId="25387" xr:uid="{00000000-0005-0000-0000-000028630000}"/>
    <cellStyle name="40% - uthevingsfarge 2 2 2 2 5 3 3" xfId="25388" xr:uid="{00000000-0005-0000-0000-000029630000}"/>
    <cellStyle name="40% - uthevingsfarge 2 2 2 2 5 4" xfId="25389" xr:uid="{00000000-0005-0000-0000-00002A630000}"/>
    <cellStyle name="40% - uthevingsfarge 2 2 2 2 5 4 2" xfId="25390" xr:uid="{00000000-0005-0000-0000-00002B630000}"/>
    <cellStyle name="40% - uthevingsfarge 2 2 2 2 5 5" xfId="25391" xr:uid="{00000000-0005-0000-0000-00002C630000}"/>
    <cellStyle name="40% - uthevingsfarge 2 2 2 2 5_3. Chng in credit spreads" xfId="25392" xr:uid="{00000000-0005-0000-0000-00002D630000}"/>
    <cellStyle name="40% - uthevingsfarge 2 2 2 2 6" xfId="25393" xr:uid="{00000000-0005-0000-0000-00002E630000}"/>
    <cellStyle name="40% - uthevingsfarge 2 2 2 2 6 2" xfId="25394" xr:uid="{00000000-0005-0000-0000-00002F630000}"/>
    <cellStyle name="40% - uthevingsfarge 2 2 2 2 6 2 2" xfId="25395" xr:uid="{00000000-0005-0000-0000-000030630000}"/>
    <cellStyle name="40% - uthevingsfarge 2 2 2 2 6 2 2 2" xfId="25396" xr:uid="{00000000-0005-0000-0000-000031630000}"/>
    <cellStyle name="40% - uthevingsfarge 2 2 2 2 6 2 3" xfId="25397" xr:uid="{00000000-0005-0000-0000-000032630000}"/>
    <cellStyle name="40% - uthevingsfarge 2 2 2 2 6 3" xfId="25398" xr:uid="{00000000-0005-0000-0000-000033630000}"/>
    <cellStyle name="40% - uthevingsfarge 2 2 2 2 6 3 2" xfId="25399" xr:uid="{00000000-0005-0000-0000-000034630000}"/>
    <cellStyle name="40% - uthevingsfarge 2 2 2 2 6 4" xfId="25400" xr:uid="{00000000-0005-0000-0000-000035630000}"/>
    <cellStyle name="40% - uthevingsfarge 2 2 2 2 6_Innskuddsdekning" xfId="25401" xr:uid="{00000000-0005-0000-0000-000036630000}"/>
    <cellStyle name="40% - uthevingsfarge 2 2 2 2 7" xfId="25402" xr:uid="{00000000-0005-0000-0000-000037630000}"/>
    <cellStyle name="40% - uthevingsfarge 2 2 2 2 7 2" xfId="25403" xr:uid="{00000000-0005-0000-0000-000038630000}"/>
    <cellStyle name="40% - uthevingsfarge 2 2 2 2 7 2 2" xfId="25404" xr:uid="{00000000-0005-0000-0000-000039630000}"/>
    <cellStyle name="40% - uthevingsfarge 2 2 2 2 7 3" xfId="25405" xr:uid="{00000000-0005-0000-0000-00003A630000}"/>
    <cellStyle name="40% - uthevingsfarge 2 2 2 2 8" xfId="25406" xr:uid="{00000000-0005-0000-0000-00003B630000}"/>
    <cellStyle name="40% - uthevingsfarge 2 2 2 2 8 2" xfId="25407" xr:uid="{00000000-0005-0000-0000-00003C630000}"/>
    <cellStyle name="40% - uthevingsfarge 2 2 2 2 9" xfId="25408" xr:uid="{00000000-0005-0000-0000-00003D630000}"/>
    <cellStyle name="40% - uthevingsfarge 2 2 2 2_3. Chng in credit spreads" xfId="25409" xr:uid="{00000000-0005-0000-0000-00003E630000}"/>
    <cellStyle name="40% - uthevingsfarge 2 2 2 3" xfId="25410" xr:uid="{00000000-0005-0000-0000-00003F630000}"/>
    <cellStyle name="40% - uthevingsfarge 2 2 2 3 2" xfId="25411" xr:uid="{00000000-0005-0000-0000-000040630000}"/>
    <cellStyle name="40% - uthevingsfarge 2 2 2 3 2 2" xfId="25412" xr:uid="{00000000-0005-0000-0000-000041630000}"/>
    <cellStyle name="40% - uthevingsfarge 2 2 2 3 2 2 2" xfId="25413" xr:uid="{00000000-0005-0000-0000-000042630000}"/>
    <cellStyle name="40% - uthevingsfarge 2 2 2 3 2 2 2 2" xfId="25414" xr:uid="{00000000-0005-0000-0000-000043630000}"/>
    <cellStyle name="40% - uthevingsfarge 2 2 2 3 2 2 2 2 2" xfId="25415" xr:uid="{00000000-0005-0000-0000-000044630000}"/>
    <cellStyle name="40% - uthevingsfarge 2 2 2 3 2 2 2 3" xfId="25416" xr:uid="{00000000-0005-0000-0000-000045630000}"/>
    <cellStyle name="40% - uthevingsfarge 2 2 2 3 2 2 3" xfId="25417" xr:uid="{00000000-0005-0000-0000-000046630000}"/>
    <cellStyle name="40% - uthevingsfarge 2 2 2 3 2 2 3 2" xfId="25418" xr:uid="{00000000-0005-0000-0000-000047630000}"/>
    <cellStyle name="40% - uthevingsfarge 2 2 2 3 2 2 4" xfId="25419" xr:uid="{00000000-0005-0000-0000-000048630000}"/>
    <cellStyle name="40% - uthevingsfarge 2 2 2 3 2 2_Innskuddsdekning" xfId="25420" xr:uid="{00000000-0005-0000-0000-000049630000}"/>
    <cellStyle name="40% - uthevingsfarge 2 2 2 3 2 3" xfId="25421" xr:uid="{00000000-0005-0000-0000-00004A630000}"/>
    <cellStyle name="40% - uthevingsfarge 2 2 2 3 2 3 2" xfId="25422" xr:uid="{00000000-0005-0000-0000-00004B630000}"/>
    <cellStyle name="40% - uthevingsfarge 2 2 2 3 2 3 2 2" xfId="25423" xr:uid="{00000000-0005-0000-0000-00004C630000}"/>
    <cellStyle name="40% - uthevingsfarge 2 2 2 3 2 3 3" xfId="25424" xr:uid="{00000000-0005-0000-0000-00004D630000}"/>
    <cellStyle name="40% - uthevingsfarge 2 2 2 3 2 4" xfId="25425" xr:uid="{00000000-0005-0000-0000-00004E630000}"/>
    <cellStyle name="40% - uthevingsfarge 2 2 2 3 2 4 2" xfId="25426" xr:uid="{00000000-0005-0000-0000-00004F630000}"/>
    <cellStyle name="40% - uthevingsfarge 2 2 2 3 2 5" xfId="25427" xr:uid="{00000000-0005-0000-0000-000050630000}"/>
    <cellStyle name="40% - uthevingsfarge 2 2 2 3 2_3. Chng in credit spreads" xfId="25428" xr:uid="{00000000-0005-0000-0000-000051630000}"/>
    <cellStyle name="40% - uthevingsfarge 2 2 2 3 3" xfId="25429" xr:uid="{00000000-0005-0000-0000-000052630000}"/>
    <cellStyle name="40% - uthevingsfarge 2 2 2 3 3 2" xfId="25430" xr:uid="{00000000-0005-0000-0000-000053630000}"/>
    <cellStyle name="40% - uthevingsfarge 2 2 2 3 3 2 2" xfId="25431" xr:uid="{00000000-0005-0000-0000-000054630000}"/>
    <cellStyle name="40% - uthevingsfarge 2 2 2 3 3 2 2 2" xfId="25432" xr:uid="{00000000-0005-0000-0000-000055630000}"/>
    <cellStyle name="40% - uthevingsfarge 2 2 2 3 3 2 3" xfId="25433" xr:uid="{00000000-0005-0000-0000-000056630000}"/>
    <cellStyle name="40% - uthevingsfarge 2 2 2 3 3 3" xfId="25434" xr:uid="{00000000-0005-0000-0000-000057630000}"/>
    <cellStyle name="40% - uthevingsfarge 2 2 2 3 3 3 2" xfId="25435" xr:uid="{00000000-0005-0000-0000-000058630000}"/>
    <cellStyle name="40% - uthevingsfarge 2 2 2 3 3 4" xfId="25436" xr:uid="{00000000-0005-0000-0000-000059630000}"/>
    <cellStyle name="40% - uthevingsfarge 2 2 2 3 3_Innskuddsdekning" xfId="25437" xr:uid="{00000000-0005-0000-0000-00005A630000}"/>
    <cellStyle name="40% - uthevingsfarge 2 2 2 3 4" xfId="25438" xr:uid="{00000000-0005-0000-0000-00005B630000}"/>
    <cellStyle name="40% - uthevingsfarge 2 2 2 3 4 2" xfId="25439" xr:uid="{00000000-0005-0000-0000-00005C630000}"/>
    <cellStyle name="40% - uthevingsfarge 2 2 2 3 4 2 2" xfId="25440" xr:uid="{00000000-0005-0000-0000-00005D630000}"/>
    <cellStyle name="40% - uthevingsfarge 2 2 2 3 4 3" xfId="25441" xr:uid="{00000000-0005-0000-0000-00005E630000}"/>
    <cellStyle name="40% - uthevingsfarge 2 2 2 3 5" xfId="25442" xr:uid="{00000000-0005-0000-0000-00005F630000}"/>
    <cellStyle name="40% - uthevingsfarge 2 2 2 3 5 2" xfId="25443" xr:uid="{00000000-0005-0000-0000-000060630000}"/>
    <cellStyle name="40% - uthevingsfarge 2 2 2 3 6" xfId="25444" xr:uid="{00000000-0005-0000-0000-000061630000}"/>
    <cellStyle name="40% - uthevingsfarge 2 2 2 3 7" xfId="25445" xr:uid="{00000000-0005-0000-0000-000062630000}"/>
    <cellStyle name="40% - uthevingsfarge 2 2 2 3 8" xfId="25446" xr:uid="{00000000-0005-0000-0000-000063630000}"/>
    <cellStyle name="40% - uthevingsfarge 2 2 2 3_3. Chng in credit spreads" xfId="25447" xr:uid="{00000000-0005-0000-0000-000064630000}"/>
    <cellStyle name="40% - uthevingsfarge 2 2 2 4" xfId="25448" xr:uid="{00000000-0005-0000-0000-000065630000}"/>
    <cellStyle name="40% - uthevingsfarge 2 2 2 4 2" xfId="25449" xr:uid="{00000000-0005-0000-0000-000066630000}"/>
    <cellStyle name="40% - uthevingsfarge 2 2 2 4 2 2" xfId="25450" xr:uid="{00000000-0005-0000-0000-000067630000}"/>
    <cellStyle name="40% - uthevingsfarge 2 2 2 4 2 2 2" xfId="25451" xr:uid="{00000000-0005-0000-0000-000068630000}"/>
    <cellStyle name="40% - uthevingsfarge 2 2 2 4 2 2 2 2" xfId="25452" xr:uid="{00000000-0005-0000-0000-000069630000}"/>
    <cellStyle name="40% - uthevingsfarge 2 2 2 4 2 2 2 2 2" xfId="25453" xr:uid="{00000000-0005-0000-0000-00006A630000}"/>
    <cellStyle name="40% - uthevingsfarge 2 2 2 4 2 2 2 3" xfId="25454" xr:uid="{00000000-0005-0000-0000-00006B630000}"/>
    <cellStyle name="40% - uthevingsfarge 2 2 2 4 2 2 3" xfId="25455" xr:uid="{00000000-0005-0000-0000-00006C630000}"/>
    <cellStyle name="40% - uthevingsfarge 2 2 2 4 2 2 3 2" xfId="25456" xr:uid="{00000000-0005-0000-0000-00006D630000}"/>
    <cellStyle name="40% - uthevingsfarge 2 2 2 4 2 2 4" xfId="25457" xr:uid="{00000000-0005-0000-0000-00006E630000}"/>
    <cellStyle name="40% - uthevingsfarge 2 2 2 4 2 2_Innskuddsdekning" xfId="25458" xr:uid="{00000000-0005-0000-0000-00006F630000}"/>
    <cellStyle name="40% - uthevingsfarge 2 2 2 4 2 3" xfId="25459" xr:uid="{00000000-0005-0000-0000-000070630000}"/>
    <cellStyle name="40% - uthevingsfarge 2 2 2 4 2 3 2" xfId="25460" xr:uid="{00000000-0005-0000-0000-000071630000}"/>
    <cellStyle name="40% - uthevingsfarge 2 2 2 4 2 3 2 2" xfId="25461" xr:uid="{00000000-0005-0000-0000-000072630000}"/>
    <cellStyle name="40% - uthevingsfarge 2 2 2 4 2 3 3" xfId="25462" xr:uid="{00000000-0005-0000-0000-000073630000}"/>
    <cellStyle name="40% - uthevingsfarge 2 2 2 4 2 4" xfId="25463" xr:uid="{00000000-0005-0000-0000-000074630000}"/>
    <cellStyle name="40% - uthevingsfarge 2 2 2 4 2 4 2" xfId="25464" xr:uid="{00000000-0005-0000-0000-000075630000}"/>
    <cellStyle name="40% - uthevingsfarge 2 2 2 4 2 5" xfId="25465" xr:uid="{00000000-0005-0000-0000-000076630000}"/>
    <cellStyle name="40% - uthevingsfarge 2 2 2 4 2_3. Chng in credit spreads" xfId="25466" xr:uid="{00000000-0005-0000-0000-000077630000}"/>
    <cellStyle name="40% - uthevingsfarge 2 2 2 4 3" xfId="25467" xr:uid="{00000000-0005-0000-0000-000078630000}"/>
    <cellStyle name="40% - uthevingsfarge 2 2 2 4 3 2" xfId="25468" xr:uid="{00000000-0005-0000-0000-000079630000}"/>
    <cellStyle name="40% - uthevingsfarge 2 2 2 4 3 2 2" xfId="25469" xr:uid="{00000000-0005-0000-0000-00007A630000}"/>
    <cellStyle name="40% - uthevingsfarge 2 2 2 4 3 2 2 2" xfId="25470" xr:uid="{00000000-0005-0000-0000-00007B630000}"/>
    <cellStyle name="40% - uthevingsfarge 2 2 2 4 3 2 3" xfId="25471" xr:uid="{00000000-0005-0000-0000-00007C630000}"/>
    <cellStyle name="40% - uthevingsfarge 2 2 2 4 3 3" xfId="25472" xr:uid="{00000000-0005-0000-0000-00007D630000}"/>
    <cellStyle name="40% - uthevingsfarge 2 2 2 4 3 3 2" xfId="25473" xr:uid="{00000000-0005-0000-0000-00007E630000}"/>
    <cellStyle name="40% - uthevingsfarge 2 2 2 4 3 4" xfId="25474" xr:uid="{00000000-0005-0000-0000-00007F630000}"/>
    <cellStyle name="40% - uthevingsfarge 2 2 2 4 3_Innskuddsdekning" xfId="25475" xr:uid="{00000000-0005-0000-0000-000080630000}"/>
    <cellStyle name="40% - uthevingsfarge 2 2 2 4 4" xfId="25476" xr:uid="{00000000-0005-0000-0000-000081630000}"/>
    <cellStyle name="40% - uthevingsfarge 2 2 2 4 4 2" xfId="25477" xr:uid="{00000000-0005-0000-0000-000082630000}"/>
    <cellStyle name="40% - uthevingsfarge 2 2 2 4 4 2 2" xfId="25478" xr:uid="{00000000-0005-0000-0000-000083630000}"/>
    <cellStyle name="40% - uthevingsfarge 2 2 2 4 4 3" xfId="25479" xr:uid="{00000000-0005-0000-0000-000084630000}"/>
    <cellStyle name="40% - uthevingsfarge 2 2 2 4 5" xfId="25480" xr:uid="{00000000-0005-0000-0000-000085630000}"/>
    <cellStyle name="40% - uthevingsfarge 2 2 2 4 5 2" xfId="25481" xr:uid="{00000000-0005-0000-0000-000086630000}"/>
    <cellStyle name="40% - uthevingsfarge 2 2 2 4 6" xfId="25482" xr:uid="{00000000-0005-0000-0000-000087630000}"/>
    <cellStyle name="40% - uthevingsfarge 2 2 2 4_3. Chng in credit spreads" xfId="25483" xr:uid="{00000000-0005-0000-0000-000088630000}"/>
    <cellStyle name="40% - uthevingsfarge 2 2 2 5" xfId="25484" xr:uid="{00000000-0005-0000-0000-000089630000}"/>
    <cellStyle name="40% - uthevingsfarge 2 2 2 5 2" xfId="25485" xr:uid="{00000000-0005-0000-0000-00008A630000}"/>
    <cellStyle name="40% - uthevingsfarge 2 2 2 5 2 2" xfId="25486" xr:uid="{00000000-0005-0000-0000-00008B630000}"/>
    <cellStyle name="40% - uthevingsfarge 2 2 2 5 2 2 2" xfId="25487" xr:uid="{00000000-0005-0000-0000-00008C630000}"/>
    <cellStyle name="40% - uthevingsfarge 2 2 2 5 2 2 2 2" xfId="25488" xr:uid="{00000000-0005-0000-0000-00008D630000}"/>
    <cellStyle name="40% - uthevingsfarge 2 2 2 5 2 2 2 2 2" xfId="25489" xr:uid="{00000000-0005-0000-0000-00008E630000}"/>
    <cellStyle name="40% - uthevingsfarge 2 2 2 5 2 2 2 3" xfId="25490" xr:uid="{00000000-0005-0000-0000-00008F630000}"/>
    <cellStyle name="40% - uthevingsfarge 2 2 2 5 2 2 3" xfId="25491" xr:uid="{00000000-0005-0000-0000-000090630000}"/>
    <cellStyle name="40% - uthevingsfarge 2 2 2 5 2 2 3 2" xfId="25492" xr:uid="{00000000-0005-0000-0000-000091630000}"/>
    <cellStyle name="40% - uthevingsfarge 2 2 2 5 2 2 4" xfId="25493" xr:uid="{00000000-0005-0000-0000-000092630000}"/>
    <cellStyle name="40% - uthevingsfarge 2 2 2 5 2 2_Innskuddsdekning" xfId="25494" xr:uid="{00000000-0005-0000-0000-000093630000}"/>
    <cellStyle name="40% - uthevingsfarge 2 2 2 5 2 3" xfId="25495" xr:uid="{00000000-0005-0000-0000-000094630000}"/>
    <cellStyle name="40% - uthevingsfarge 2 2 2 5 2 3 2" xfId="25496" xr:uid="{00000000-0005-0000-0000-000095630000}"/>
    <cellStyle name="40% - uthevingsfarge 2 2 2 5 2 3 2 2" xfId="25497" xr:uid="{00000000-0005-0000-0000-000096630000}"/>
    <cellStyle name="40% - uthevingsfarge 2 2 2 5 2 3 3" xfId="25498" xr:uid="{00000000-0005-0000-0000-000097630000}"/>
    <cellStyle name="40% - uthevingsfarge 2 2 2 5 2 4" xfId="25499" xr:uid="{00000000-0005-0000-0000-000098630000}"/>
    <cellStyle name="40% - uthevingsfarge 2 2 2 5 2 4 2" xfId="25500" xr:uid="{00000000-0005-0000-0000-000099630000}"/>
    <cellStyle name="40% - uthevingsfarge 2 2 2 5 2 5" xfId="25501" xr:uid="{00000000-0005-0000-0000-00009A630000}"/>
    <cellStyle name="40% - uthevingsfarge 2 2 2 5 2_3. Chng in credit spreads" xfId="25502" xr:uid="{00000000-0005-0000-0000-00009B630000}"/>
    <cellStyle name="40% - uthevingsfarge 2 2 2 5 3" xfId="25503" xr:uid="{00000000-0005-0000-0000-00009C630000}"/>
    <cellStyle name="40% - uthevingsfarge 2 2 2 5 3 2" xfId="25504" xr:uid="{00000000-0005-0000-0000-00009D630000}"/>
    <cellStyle name="40% - uthevingsfarge 2 2 2 5 3 2 2" xfId="25505" xr:uid="{00000000-0005-0000-0000-00009E630000}"/>
    <cellStyle name="40% - uthevingsfarge 2 2 2 5 3 2 2 2" xfId="25506" xr:uid="{00000000-0005-0000-0000-00009F630000}"/>
    <cellStyle name="40% - uthevingsfarge 2 2 2 5 3 2 3" xfId="25507" xr:uid="{00000000-0005-0000-0000-0000A0630000}"/>
    <cellStyle name="40% - uthevingsfarge 2 2 2 5 3 3" xfId="25508" xr:uid="{00000000-0005-0000-0000-0000A1630000}"/>
    <cellStyle name="40% - uthevingsfarge 2 2 2 5 3 3 2" xfId="25509" xr:uid="{00000000-0005-0000-0000-0000A2630000}"/>
    <cellStyle name="40% - uthevingsfarge 2 2 2 5 3 4" xfId="25510" xr:uid="{00000000-0005-0000-0000-0000A3630000}"/>
    <cellStyle name="40% - uthevingsfarge 2 2 2 5 3_Innskuddsdekning" xfId="25511" xr:uid="{00000000-0005-0000-0000-0000A4630000}"/>
    <cellStyle name="40% - uthevingsfarge 2 2 2 5 4" xfId="25512" xr:uid="{00000000-0005-0000-0000-0000A5630000}"/>
    <cellStyle name="40% - uthevingsfarge 2 2 2 5 4 2" xfId="25513" xr:uid="{00000000-0005-0000-0000-0000A6630000}"/>
    <cellStyle name="40% - uthevingsfarge 2 2 2 5 4 2 2" xfId="25514" xr:uid="{00000000-0005-0000-0000-0000A7630000}"/>
    <cellStyle name="40% - uthevingsfarge 2 2 2 5 4 3" xfId="25515" xr:uid="{00000000-0005-0000-0000-0000A8630000}"/>
    <cellStyle name="40% - uthevingsfarge 2 2 2 5 5" xfId="25516" xr:uid="{00000000-0005-0000-0000-0000A9630000}"/>
    <cellStyle name="40% - uthevingsfarge 2 2 2 5 5 2" xfId="25517" xr:uid="{00000000-0005-0000-0000-0000AA630000}"/>
    <cellStyle name="40% - uthevingsfarge 2 2 2 5 6" xfId="25518" xr:uid="{00000000-0005-0000-0000-0000AB630000}"/>
    <cellStyle name="40% - uthevingsfarge 2 2 2 5_3. Chng in credit spreads" xfId="25519" xr:uid="{00000000-0005-0000-0000-0000AC630000}"/>
    <cellStyle name="40% - uthevingsfarge 2 2 2 6" xfId="25520" xr:uid="{00000000-0005-0000-0000-0000AD630000}"/>
    <cellStyle name="40% - uthevingsfarge 2 2 2 6 2" xfId="25521" xr:uid="{00000000-0005-0000-0000-0000AE630000}"/>
    <cellStyle name="40% - uthevingsfarge 2 2 2 6 2 2" xfId="25522" xr:uid="{00000000-0005-0000-0000-0000AF630000}"/>
    <cellStyle name="40% - uthevingsfarge 2 2 2 6 2 2 2" xfId="25523" xr:uid="{00000000-0005-0000-0000-0000B0630000}"/>
    <cellStyle name="40% - uthevingsfarge 2 2 2 6 2 2 2 2" xfId="25524" xr:uid="{00000000-0005-0000-0000-0000B1630000}"/>
    <cellStyle name="40% - uthevingsfarge 2 2 2 6 2 2 3" xfId="25525" xr:uid="{00000000-0005-0000-0000-0000B2630000}"/>
    <cellStyle name="40% - uthevingsfarge 2 2 2 6 2 3" xfId="25526" xr:uid="{00000000-0005-0000-0000-0000B3630000}"/>
    <cellStyle name="40% - uthevingsfarge 2 2 2 6 2 3 2" xfId="25527" xr:uid="{00000000-0005-0000-0000-0000B4630000}"/>
    <cellStyle name="40% - uthevingsfarge 2 2 2 6 2 4" xfId="25528" xr:uid="{00000000-0005-0000-0000-0000B5630000}"/>
    <cellStyle name="40% - uthevingsfarge 2 2 2 6 2_Innskuddsdekning" xfId="25529" xr:uid="{00000000-0005-0000-0000-0000B6630000}"/>
    <cellStyle name="40% - uthevingsfarge 2 2 2 6 3" xfId="25530" xr:uid="{00000000-0005-0000-0000-0000B7630000}"/>
    <cellStyle name="40% - uthevingsfarge 2 2 2 6 3 2" xfId="25531" xr:uid="{00000000-0005-0000-0000-0000B8630000}"/>
    <cellStyle name="40% - uthevingsfarge 2 2 2 6 3 2 2" xfId="25532" xr:uid="{00000000-0005-0000-0000-0000B9630000}"/>
    <cellStyle name="40% - uthevingsfarge 2 2 2 6 3 3" xfId="25533" xr:uid="{00000000-0005-0000-0000-0000BA630000}"/>
    <cellStyle name="40% - uthevingsfarge 2 2 2 6 4" xfId="25534" xr:uid="{00000000-0005-0000-0000-0000BB630000}"/>
    <cellStyle name="40% - uthevingsfarge 2 2 2 6 4 2" xfId="25535" xr:uid="{00000000-0005-0000-0000-0000BC630000}"/>
    <cellStyle name="40% - uthevingsfarge 2 2 2 6 5" xfId="25536" xr:uid="{00000000-0005-0000-0000-0000BD630000}"/>
    <cellStyle name="40% - uthevingsfarge 2 2 2 6_3. Chng in credit spreads" xfId="25537" xr:uid="{00000000-0005-0000-0000-0000BE630000}"/>
    <cellStyle name="40% - uthevingsfarge 2 2 2 7" xfId="25538" xr:uid="{00000000-0005-0000-0000-0000BF630000}"/>
    <cellStyle name="40% - uthevingsfarge 2 2 2 7 2" xfId="25539" xr:uid="{00000000-0005-0000-0000-0000C0630000}"/>
    <cellStyle name="40% - uthevingsfarge 2 2 2 7 2 2" xfId="25540" xr:uid="{00000000-0005-0000-0000-0000C1630000}"/>
    <cellStyle name="40% - uthevingsfarge 2 2 2 7 2 2 2" xfId="25541" xr:uid="{00000000-0005-0000-0000-0000C2630000}"/>
    <cellStyle name="40% - uthevingsfarge 2 2 2 7 2 3" xfId="25542" xr:uid="{00000000-0005-0000-0000-0000C3630000}"/>
    <cellStyle name="40% - uthevingsfarge 2 2 2 7 3" xfId="25543" xr:uid="{00000000-0005-0000-0000-0000C4630000}"/>
    <cellStyle name="40% - uthevingsfarge 2 2 2 7 3 2" xfId="25544" xr:uid="{00000000-0005-0000-0000-0000C5630000}"/>
    <cellStyle name="40% - uthevingsfarge 2 2 2 7 4" xfId="25545" xr:uid="{00000000-0005-0000-0000-0000C6630000}"/>
    <cellStyle name="40% - uthevingsfarge 2 2 2 7_Innskuddsdekning" xfId="25546" xr:uid="{00000000-0005-0000-0000-0000C7630000}"/>
    <cellStyle name="40% - uthevingsfarge 2 2 2 8" xfId="25547" xr:uid="{00000000-0005-0000-0000-0000C8630000}"/>
    <cellStyle name="40% - uthevingsfarge 2 2 2 8 2" xfId="25548" xr:uid="{00000000-0005-0000-0000-0000C9630000}"/>
    <cellStyle name="40% - uthevingsfarge 2 2 2 8 2 2" xfId="25549" xr:uid="{00000000-0005-0000-0000-0000CA630000}"/>
    <cellStyle name="40% - uthevingsfarge 2 2 2 8 3" xfId="25550" xr:uid="{00000000-0005-0000-0000-0000CB630000}"/>
    <cellStyle name="40% - uthevingsfarge 2 2 2 9" xfId="25551" xr:uid="{00000000-0005-0000-0000-0000CC630000}"/>
    <cellStyle name="40% - uthevingsfarge 2 2 2 9 2" xfId="25552" xr:uid="{00000000-0005-0000-0000-0000CD630000}"/>
    <cellStyle name="40% - uthevingsfarge 2 2 2_3. Chng in credit spreads" xfId="25553" xr:uid="{00000000-0005-0000-0000-0000CE630000}"/>
    <cellStyle name="40% - uthevingsfarge 2 2 3" xfId="25554" xr:uid="{00000000-0005-0000-0000-0000CF630000}"/>
    <cellStyle name="40% - uthevingsfarge 2 2 3 10" xfId="25555" xr:uid="{00000000-0005-0000-0000-0000D0630000}"/>
    <cellStyle name="40% - uthevingsfarge 2 2 3 11" xfId="25556" xr:uid="{00000000-0005-0000-0000-0000D1630000}"/>
    <cellStyle name="40% - uthevingsfarge 2 2 3 12" xfId="25557" xr:uid="{00000000-0005-0000-0000-0000D2630000}"/>
    <cellStyle name="40% - uthevingsfarge 2 2 3 2" xfId="25558" xr:uid="{00000000-0005-0000-0000-0000D3630000}"/>
    <cellStyle name="40% - uthevingsfarge 2 2 3 2 10" xfId="25559" xr:uid="{00000000-0005-0000-0000-0000D4630000}"/>
    <cellStyle name="40% - uthevingsfarge 2 2 3 2 2" xfId="25560" xr:uid="{00000000-0005-0000-0000-0000D5630000}"/>
    <cellStyle name="40% - uthevingsfarge 2 2 3 2 2 2" xfId="25561" xr:uid="{00000000-0005-0000-0000-0000D6630000}"/>
    <cellStyle name="40% - uthevingsfarge 2 2 3 2 2 2 2" xfId="25562" xr:uid="{00000000-0005-0000-0000-0000D7630000}"/>
    <cellStyle name="40% - uthevingsfarge 2 2 3 2 2 2 2 2" xfId="25563" xr:uid="{00000000-0005-0000-0000-0000D8630000}"/>
    <cellStyle name="40% - uthevingsfarge 2 2 3 2 2 2 2 2 2" xfId="25564" xr:uid="{00000000-0005-0000-0000-0000D9630000}"/>
    <cellStyle name="40% - uthevingsfarge 2 2 3 2 2 2 2 2 2 2" xfId="25565" xr:uid="{00000000-0005-0000-0000-0000DA630000}"/>
    <cellStyle name="40% - uthevingsfarge 2 2 3 2 2 2 2 2 3" xfId="25566" xr:uid="{00000000-0005-0000-0000-0000DB630000}"/>
    <cellStyle name="40% - uthevingsfarge 2 2 3 2 2 2 2 3" xfId="25567" xr:uid="{00000000-0005-0000-0000-0000DC630000}"/>
    <cellStyle name="40% - uthevingsfarge 2 2 3 2 2 2 2 3 2" xfId="25568" xr:uid="{00000000-0005-0000-0000-0000DD630000}"/>
    <cellStyle name="40% - uthevingsfarge 2 2 3 2 2 2 2 4" xfId="25569" xr:uid="{00000000-0005-0000-0000-0000DE630000}"/>
    <cellStyle name="40% - uthevingsfarge 2 2 3 2 2 2 3" xfId="25570" xr:uid="{00000000-0005-0000-0000-0000DF630000}"/>
    <cellStyle name="40% - uthevingsfarge 2 2 3 2 2 2 3 2" xfId="25571" xr:uid="{00000000-0005-0000-0000-0000E0630000}"/>
    <cellStyle name="40% - uthevingsfarge 2 2 3 2 2 2 3 2 2" xfId="25572" xr:uid="{00000000-0005-0000-0000-0000E1630000}"/>
    <cellStyle name="40% - uthevingsfarge 2 2 3 2 2 2 3 3" xfId="25573" xr:uid="{00000000-0005-0000-0000-0000E2630000}"/>
    <cellStyle name="40% - uthevingsfarge 2 2 3 2 2 2 4" xfId="25574" xr:uid="{00000000-0005-0000-0000-0000E3630000}"/>
    <cellStyle name="40% - uthevingsfarge 2 2 3 2 2 2 4 2" xfId="25575" xr:uid="{00000000-0005-0000-0000-0000E4630000}"/>
    <cellStyle name="40% - uthevingsfarge 2 2 3 2 2 2 5" xfId="25576" xr:uid="{00000000-0005-0000-0000-0000E5630000}"/>
    <cellStyle name="40% - uthevingsfarge 2 2 3 2 2 2_Innskuddsdekning" xfId="25577" xr:uid="{00000000-0005-0000-0000-0000E6630000}"/>
    <cellStyle name="40% - uthevingsfarge 2 2 3 2 2 3" xfId="25578" xr:uid="{00000000-0005-0000-0000-0000E7630000}"/>
    <cellStyle name="40% - uthevingsfarge 2 2 3 2 2 3 2" xfId="25579" xr:uid="{00000000-0005-0000-0000-0000E8630000}"/>
    <cellStyle name="40% - uthevingsfarge 2 2 3 2 2 3 2 2" xfId="25580" xr:uid="{00000000-0005-0000-0000-0000E9630000}"/>
    <cellStyle name="40% - uthevingsfarge 2 2 3 2 2 3 2 2 2" xfId="25581" xr:uid="{00000000-0005-0000-0000-0000EA630000}"/>
    <cellStyle name="40% - uthevingsfarge 2 2 3 2 2 3 2 3" xfId="25582" xr:uid="{00000000-0005-0000-0000-0000EB630000}"/>
    <cellStyle name="40% - uthevingsfarge 2 2 3 2 2 3 3" xfId="25583" xr:uid="{00000000-0005-0000-0000-0000EC630000}"/>
    <cellStyle name="40% - uthevingsfarge 2 2 3 2 2 3 3 2" xfId="25584" xr:uid="{00000000-0005-0000-0000-0000ED630000}"/>
    <cellStyle name="40% - uthevingsfarge 2 2 3 2 2 3 4" xfId="25585" xr:uid="{00000000-0005-0000-0000-0000EE630000}"/>
    <cellStyle name="40% - uthevingsfarge 2 2 3 2 2 4" xfId="25586" xr:uid="{00000000-0005-0000-0000-0000EF630000}"/>
    <cellStyle name="40% - uthevingsfarge 2 2 3 2 2 4 2" xfId="25587" xr:uid="{00000000-0005-0000-0000-0000F0630000}"/>
    <cellStyle name="40% - uthevingsfarge 2 2 3 2 2 4 2 2" xfId="25588" xr:uid="{00000000-0005-0000-0000-0000F1630000}"/>
    <cellStyle name="40% - uthevingsfarge 2 2 3 2 2 4 3" xfId="25589" xr:uid="{00000000-0005-0000-0000-0000F2630000}"/>
    <cellStyle name="40% - uthevingsfarge 2 2 3 2 2 5" xfId="25590" xr:uid="{00000000-0005-0000-0000-0000F3630000}"/>
    <cellStyle name="40% - uthevingsfarge 2 2 3 2 2 5 2" xfId="25591" xr:uid="{00000000-0005-0000-0000-0000F4630000}"/>
    <cellStyle name="40% - uthevingsfarge 2 2 3 2 2 6" xfId="25592" xr:uid="{00000000-0005-0000-0000-0000F5630000}"/>
    <cellStyle name="40% - uthevingsfarge 2 2 3 2 2_3. Chng in credit spreads" xfId="25593" xr:uid="{00000000-0005-0000-0000-0000F6630000}"/>
    <cellStyle name="40% - uthevingsfarge 2 2 3 2 3" xfId="25594" xr:uid="{00000000-0005-0000-0000-0000F7630000}"/>
    <cellStyle name="40% - uthevingsfarge 2 2 3 2 3 2" xfId="25595" xr:uid="{00000000-0005-0000-0000-0000F8630000}"/>
    <cellStyle name="40% - uthevingsfarge 2 2 3 2 3 2 2" xfId="25596" xr:uid="{00000000-0005-0000-0000-0000F9630000}"/>
    <cellStyle name="40% - uthevingsfarge 2 2 3 2 3 2 2 2" xfId="25597" xr:uid="{00000000-0005-0000-0000-0000FA630000}"/>
    <cellStyle name="40% - uthevingsfarge 2 2 3 2 3 2 2 2 2" xfId="25598" xr:uid="{00000000-0005-0000-0000-0000FB630000}"/>
    <cellStyle name="40% - uthevingsfarge 2 2 3 2 3 2 2 2 2 2" xfId="25599" xr:uid="{00000000-0005-0000-0000-0000FC630000}"/>
    <cellStyle name="40% - uthevingsfarge 2 2 3 2 3 2 2 2 3" xfId="25600" xr:uid="{00000000-0005-0000-0000-0000FD630000}"/>
    <cellStyle name="40% - uthevingsfarge 2 2 3 2 3 2 2 3" xfId="25601" xr:uid="{00000000-0005-0000-0000-0000FE630000}"/>
    <cellStyle name="40% - uthevingsfarge 2 2 3 2 3 2 2 3 2" xfId="25602" xr:uid="{00000000-0005-0000-0000-0000FF630000}"/>
    <cellStyle name="40% - uthevingsfarge 2 2 3 2 3 2 2 4" xfId="25603" xr:uid="{00000000-0005-0000-0000-000000640000}"/>
    <cellStyle name="40% - uthevingsfarge 2 2 3 2 3 2 3" xfId="25604" xr:uid="{00000000-0005-0000-0000-000001640000}"/>
    <cellStyle name="40% - uthevingsfarge 2 2 3 2 3 2 3 2" xfId="25605" xr:uid="{00000000-0005-0000-0000-000002640000}"/>
    <cellStyle name="40% - uthevingsfarge 2 2 3 2 3 2 3 2 2" xfId="25606" xr:uid="{00000000-0005-0000-0000-000003640000}"/>
    <cellStyle name="40% - uthevingsfarge 2 2 3 2 3 2 3 3" xfId="25607" xr:uid="{00000000-0005-0000-0000-000004640000}"/>
    <cellStyle name="40% - uthevingsfarge 2 2 3 2 3 2 4" xfId="25608" xr:uid="{00000000-0005-0000-0000-000005640000}"/>
    <cellStyle name="40% - uthevingsfarge 2 2 3 2 3 2 4 2" xfId="25609" xr:uid="{00000000-0005-0000-0000-000006640000}"/>
    <cellStyle name="40% - uthevingsfarge 2 2 3 2 3 2 5" xfId="25610" xr:uid="{00000000-0005-0000-0000-000007640000}"/>
    <cellStyle name="40% - uthevingsfarge 2 2 3 2 3 2_Innskuddsdekning" xfId="25611" xr:uid="{00000000-0005-0000-0000-000008640000}"/>
    <cellStyle name="40% - uthevingsfarge 2 2 3 2 3 3" xfId="25612" xr:uid="{00000000-0005-0000-0000-000009640000}"/>
    <cellStyle name="40% - uthevingsfarge 2 2 3 2 3 3 2" xfId="25613" xr:uid="{00000000-0005-0000-0000-00000A640000}"/>
    <cellStyle name="40% - uthevingsfarge 2 2 3 2 3 3 2 2" xfId="25614" xr:uid="{00000000-0005-0000-0000-00000B640000}"/>
    <cellStyle name="40% - uthevingsfarge 2 2 3 2 3 3 2 2 2" xfId="25615" xr:uid="{00000000-0005-0000-0000-00000C640000}"/>
    <cellStyle name="40% - uthevingsfarge 2 2 3 2 3 3 2 3" xfId="25616" xr:uid="{00000000-0005-0000-0000-00000D640000}"/>
    <cellStyle name="40% - uthevingsfarge 2 2 3 2 3 3 3" xfId="25617" xr:uid="{00000000-0005-0000-0000-00000E640000}"/>
    <cellStyle name="40% - uthevingsfarge 2 2 3 2 3 3 3 2" xfId="25618" xr:uid="{00000000-0005-0000-0000-00000F640000}"/>
    <cellStyle name="40% - uthevingsfarge 2 2 3 2 3 3 4" xfId="25619" xr:uid="{00000000-0005-0000-0000-000010640000}"/>
    <cellStyle name="40% - uthevingsfarge 2 2 3 2 3 4" xfId="25620" xr:uid="{00000000-0005-0000-0000-000011640000}"/>
    <cellStyle name="40% - uthevingsfarge 2 2 3 2 3 4 2" xfId="25621" xr:uid="{00000000-0005-0000-0000-000012640000}"/>
    <cellStyle name="40% - uthevingsfarge 2 2 3 2 3 4 2 2" xfId="25622" xr:uid="{00000000-0005-0000-0000-000013640000}"/>
    <cellStyle name="40% - uthevingsfarge 2 2 3 2 3 4 3" xfId="25623" xr:uid="{00000000-0005-0000-0000-000014640000}"/>
    <cellStyle name="40% - uthevingsfarge 2 2 3 2 3 5" xfId="25624" xr:uid="{00000000-0005-0000-0000-000015640000}"/>
    <cellStyle name="40% - uthevingsfarge 2 2 3 2 3 5 2" xfId="25625" xr:uid="{00000000-0005-0000-0000-000016640000}"/>
    <cellStyle name="40% - uthevingsfarge 2 2 3 2 3 6" xfId="25626" xr:uid="{00000000-0005-0000-0000-000017640000}"/>
    <cellStyle name="40% - uthevingsfarge 2 2 3 2 3_3. Chng in credit spreads" xfId="25627" xr:uid="{00000000-0005-0000-0000-000018640000}"/>
    <cellStyle name="40% - uthevingsfarge 2 2 3 2 4" xfId="25628" xr:uid="{00000000-0005-0000-0000-000019640000}"/>
    <cellStyle name="40% - uthevingsfarge 2 2 3 2 4 2" xfId="25629" xr:uid="{00000000-0005-0000-0000-00001A640000}"/>
    <cellStyle name="40% - uthevingsfarge 2 2 3 2 4 2 2" xfId="25630" xr:uid="{00000000-0005-0000-0000-00001B640000}"/>
    <cellStyle name="40% - uthevingsfarge 2 2 3 2 4 2 2 2" xfId="25631" xr:uid="{00000000-0005-0000-0000-00001C640000}"/>
    <cellStyle name="40% - uthevingsfarge 2 2 3 2 4 2 2 2 2" xfId="25632" xr:uid="{00000000-0005-0000-0000-00001D640000}"/>
    <cellStyle name="40% - uthevingsfarge 2 2 3 2 4 2 2 3" xfId="25633" xr:uid="{00000000-0005-0000-0000-00001E640000}"/>
    <cellStyle name="40% - uthevingsfarge 2 2 3 2 4 2 3" xfId="25634" xr:uid="{00000000-0005-0000-0000-00001F640000}"/>
    <cellStyle name="40% - uthevingsfarge 2 2 3 2 4 2 3 2" xfId="25635" xr:uid="{00000000-0005-0000-0000-000020640000}"/>
    <cellStyle name="40% - uthevingsfarge 2 2 3 2 4 2 4" xfId="25636" xr:uid="{00000000-0005-0000-0000-000021640000}"/>
    <cellStyle name="40% - uthevingsfarge 2 2 3 2 4 2_Innskuddsdekning" xfId="25637" xr:uid="{00000000-0005-0000-0000-000022640000}"/>
    <cellStyle name="40% - uthevingsfarge 2 2 3 2 4 3" xfId="25638" xr:uid="{00000000-0005-0000-0000-000023640000}"/>
    <cellStyle name="40% - uthevingsfarge 2 2 3 2 4 3 2" xfId="25639" xr:uid="{00000000-0005-0000-0000-000024640000}"/>
    <cellStyle name="40% - uthevingsfarge 2 2 3 2 4 3 2 2" xfId="25640" xr:uid="{00000000-0005-0000-0000-000025640000}"/>
    <cellStyle name="40% - uthevingsfarge 2 2 3 2 4 3 3" xfId="25641" xr:uid="{00000000-0005-0000-0000-000026640000}"/>
    <cellStyle name="40% - uthevingsfarge 2 2 3 2 4 4" xfId="25642" xr:uid="{00000000-0005-0000-0000-000027640000}"/>
    <cellStyle name="40% - uthevingsfarge 2 2 3 2 4 4 2" xfId="25643" xr:uid="{00000000-0005-0000-0000-000028640000}"/>
    <cellStyle name="40% - uthevingsfarge 2 2 3 2 4 5" xfId="25644" xr:uid="{00000000-0005-0000-0000-000029640000}"/>
    <cellStyle name="40% - uthevingsfarge 2 2 3 2 4_3. Chng in credit spreads" xfId="25645" xr:uid="{00000000-0005-0000-0000-00002A640000}"/>
    <cellStyle name="40% - uthevingsfarge 2 2 3 2 5" xfId="25646" xr:uid="{00000000-0005-0000-0000-00002B640000}"/>
    <cellStyle name="40% - uthevingsfarge 2 2 3 2 5 2" xfId="25647" xr:uid="{00000000-0005-0000-0000-00002C640000}"/>
    <cellStyle name="40% - uthevingsfarge 2 2 3 2 5 2 2" xfId="25648" xr:uid="{00000000-0005-0000-0000-00002D640000}"/>
    <cellStyle name="40% - uthevingsfarge 2 2 3 2 5 2 2 2" xfId="25649" xr:uid="{00000000-0005-0000-0000-00002E640000}"/>
    <cellStyle name="40% - uthevingsfarge 2 2 3 2 5 2 3" xfId="25650" xr:uid="{00000000-0005-0000-0000-00002F640000}"/>
    <cellStyle name="40% - uthevingsfarge 2 2 3 2 5 3" xfId="25651" xr:uid="{00000000-0005-0000-0000-000030640000}"/>
    <cellStyle name="40% - uthevingsfarge 2 2 3 2 5 3 2" xfId="25652" xr:uid="{00000000-0005-0000-0000-000031640000}"/>
    <cellStyle name="40% - uthevingsfarge 2 2 3 2 5 4" xfId="25653" xr:uid="{00000000-0005-0000-0000-000032640000}"/>
    <cellStyle name="40% - uthevingsfarge 2 2 3 2 5_Innskuddsdekning" xfId="25654" xr:uid="{00000000-0005-0000-0000-000033640000}"/>
    <cellStyle name="40% - uthevingsfarge 2 2 3 2 6" xfId="25655" xr:uid="{00000000-0005-0000-0000-000034640000}"/>
    <cellStyle name="40% - uthevingsfarge 2 2 3 2 6 2" xfId="25656" xr:uid="{00000000-0005-0000-0000-000035640000}"/>
    <cellStyle name="40% - uthevingsfarge 2 2 3 2 6 2 2" xfId="25657" xr:uid="{00000000-0005-0000-0000-000036640000}"/>
    <cellStyle name="40% - uthevingsfarge 2 2 3 2 6 3" xfId="25658" xr:uid="{00000000-0005-0000-0000-000037640000}"/>
    <cellStyle name="40% - uthevingsfarge 2 2 3 2 7" xfId="25659" xr:uid="{00000000-0005-0000-0000-000038640000}"/>
    <cellStyle name="40% - uthevingsfarge 2 2 3 2 7 2" xfId="25660" xr:uid="{00000000-0005-0000-0000-000039640000}"/>
    <cellStyle name="40% - uthevingsfarge 2 2 3 2 8" xfId="25661" xr:uid="{00000000-0005-0000-0000-00003A640000}"/>
    <cellStyle name="40% - uthevingsfarge 2 2 3 2 9" xfId="25662" xr:uid="{00000000-0005-0000-0000-00003B640000}"/>
    <cellStyle name="40% - uthevingsfarge 2 2 3 2_3. Chng in credit spreads" xfId="25663" xr:uid="{00000000-0005-0000-0000-00003C640000}"/>
    <cellStyle name="40% - uthevingsfarge 2 2 3 3" xfId="25664" xr:uid="{00000000-0005-0000-0000-00003D640000}"/>
    <cellStyle name="40% - uthevingsfarge 2 2 3 3 2" xfId="25665" xr:uid="{00000000-0005-0000-0000-00003E640000}"/>
    <cellStyle name="40% - uthevingsfarge 2 2 3 3 2 2" xfId="25666" xr:uid="{00000000-0005-0000-0000-00003F640000}"/>
    <cellStyle name="40% - uthevingsfarge 2 2 3 3 2 2 2" xfId="25667" xr:uid="{00000000-0005-0000-0000-000040640000}"/>
    <cellStyle name="40% - uthevingsfarge 2 2 3 3 2 2 2 2" xfId="25668" xr:uid="{00000000-0005-0000-0000-000041640000}"/>
    <cellStyle name="40% - uthevingsfarge 2 2 3 3 2 2 2 2 2" xfId="25669" xr:uid="{00000000-0005-0000-0000-000042640000}"/>
    <cellStyle name="40% - uthevingsfarge 2 2 3 3 2 2 2 3" xfId="25670" xr:uid="{00000000-0005-0000-0000-000043640000}"/>
    <cellStyle name="40% - uthevingsfarge 2 2 3 3 2 2 3" xfId="25671" xr:uid="{00000000-0005-0000-0000-000044640000}"/>
    <cellStyle name="40% - uthevingsfarge 2 2 3 3 2 2 3 2" xfId="25672" xr:uid="{00000000-0005-0000-0000-000045640000}"/>
    <cellStyle name="40% - uthevingsfarge 2 2 3 3 2 2 4" xfId="25673" xr:uid="{00000000-0005-0000-0000-000046640000}"/>
    <cellStyle name="40% - uthevingsfarge 2 2 3 3 2 2_Innskuddsdekning" xfId="25674" xr:uid="{00000000-0005-0000-0000-000047640000}"/>
    <cellStyle name="40% - uthevingsfarge 2 2 3 3 2 3" xfId="25675" xr:uid="{00000000-0005-0000-0000-000048640000}"/>
    <cellStyle name="40% - uthevingsfarge 2 2 3 3 2 3 2" xfId="25676" xr:uid="{00000000-0005-0000-0000-000049640000}"/>
    <cellStyle name="40% - uthevingsfarge 2 2 3 3 2 3 2 2" xfId="25677" xr:uid="{00000000-0005-0000-0000-00004A640000}"/>
    <cellStyle name="40% - uthevingsfarge 2 2 3 3 2 3 3" xfId="25678" xr:uid="{00000000-0005-0000-0000-00004B640000}"/>
    <cellStyle name="40% - uthevingsfarge 2 2 3 3 2 4" xfId="25679" xr:uid="{00000000-0005-0000-0000-00004C640000}"/>
    <cellStyle name="40% - uthevingsfarge 2 2 3 3 2 4 2" xfId="25680" xr:uid="{00000000-0005-0000-0000-00004D640000}"/>
    <cellStyle name="40% - uthevingsfarge 2 2 3 3 2 5" xfId="25681" xr:uid="{00000000-0005-0000-0000-00004E640000}"/>
    <cellStyle name="40% - uthevingsfarge 2 2 3 3 2_3. Chng in credit spreads" xfId="25682" xr:uid="{00000000-0005-0000-0000-00004F640000}"/>
    <cellStyle name="40% - uthevingsfarge 2 2 3 3 3" xfId="25683" xr:uid="{00000000-0005-0000-0000-000050640000}"/>
    <cellStyle name="40% - uthevingsfarge 2 2 3 3 3 2" xfId="25684" xr:uid="{00000000-0005-0000-0000-000051640000}"/>
    <cellStyle name="40% - uthevingsfarge 2 2 3 3 3 2 2" xfId="25685" xr:uid="{00000000-0005-0000-0000-000052640000}"/>
    <cellStyle name="40% - uthevingsfarge 2 2 3 3 3 2 2 2" xfId="25686" xr:uid="{00000000-0005-0000-0000-000053640000}"/>
    <cellStyle name="40% - uthevingsfarge 2 2 3 3 3 2 3" xfId="25687" xr:uid="{00000000-0005-0000-0000-000054640000}"/>
    <cellStyle name="40% - uthevingsfarge 2 2 3 3 3 3" xfId="25688" xr:uid="{00000000-0005-0000-0000-000055640000}"/>
    <cellStyle name="40% - uthevingsfarge 2 2 3 3 3 3 2" xfId="25689" xr:uid="{00000000-0005-0000-0000-000056640000}"/>
    <cellStyle name="40% - uthevingsfarge 2 2 3 3 3 4" xfId="25690" xr:uid="{00000000-0005-0000-0000-000057640000}"/>
    <cellStyle name="40% - uthevingsfarge 2 2 3 3 3_Innskuddsdekning" xfId="25691" xr:uid="{00000000-0005-0000-0000-000058640000}"/>
    <cellStyle name="40% - uthevingsfarge 2 2 3 3 4" xfId="25692" xr:uid="{00000000-0005-0000-0000-000059640000}"/>
    <cellStyle name="40% - uthevingsfarge 2 2 3 3 4 2" xfId="25693" xr:uid="{00000000-0005-0000-0000-00005A640000}"/>
    <cellStyle name="40% - uthevingsfarge 2 2 3 3 4 2 2" xfId="25694" xr:uid="{00000000-0005-0000-0000-00005B640000}"/>
    <cellStyle name="40% - uthevingsfarge 2 2 3 3 4 3" xfId="25695" xr:uid="{00000000-0005-0000-0000-00005C640000}"/>
    <cellStyle name="40% - uthevingsfarge 2 2 3 3 5" xfId="25696" xr:uid="{00000000-0005-0000-0000-00005D640000}"/>
    <cellStyle name="40% - uthevingsfarge 2 2 3 3 5 2" xfId="25697" xr:uid="{00000000-0005-0000-0000-00005E640000}"/>
    <cellStyle name="40% - uthevingsfarge 2 2 3 3 6" xfId="25698" xr:uid="{00000000-0005-0000-0000-00005F640000}"/>
    <cellStyle name="40% - uthevingsfarge 2 2 3 3_3. Chng in credit spreads" xfId="25699" xr:uid="{00000000-0005-0000-0000-000060640000}"/>
    <cellStyle name="40% - uthevingsfarge 2 2 3 4" xfId="25700" xr:uid="{00000000-0005-0000-0000-000061640000}"/>
    <cellStyle name="40% - uthevingsfarge 2 2 3 4 2" xfId="25701" xr:uid="{00000000-0005-0000-0000-000062640000}"/>
    <cellStyle name="40% - uthevingsfarge 2 2 3 4 2 2" xfId="25702" xr:uid="{00000000-0005-0000-0000-000063640000}"/>
    <cellStyle name="40% - uthevingsfarge 2 2 3 4 2 2 2" xfId="25703" xr:uid="{00000000-0005-0000-0000-000064640000}"/>
    <cellStyle name="40% - uthevingsfarge 2 2 3 4 2 2 2 2" xfId="25704" xr:uid="{00000000-0005-0000-0000-000065640000}"/>
    <cellStyle name="40% - uthevingsfarge 2 2 3 4 2 2 2 2 2" xfId="25705" xr:uid="{00000000-0005-0000-0000-000066640000}"/>
    <cellStyle name="40% - uthevingsfarge 2 2 3 4 2 2 2 3" xfId="25706" xr:uid="{00000000-0005-0000-0000-000067640000}"/>
    <cellStyle name="40% - uthevingsfarge 2 2 3 4 2 2 3" xfId="25707" xr:uid="{00000000-0005-0000-0000-000068640000}"/>
    <cellStyle name="40% - uthevingsfarge 2 2 3 4 2 2 3 2" xfId="25708" xr:uid="{00000000-0005-0000-0000-000069640000}"/>
    <cellStyle name="40% - uthevingsfarge 2 2 3 4 2 2 4" xfId="25709" xr:uid="{00000000-0005-0000-0000-00006A640000}"/>
    <cellStyle name="40% - uthevingsfarge 2 2 3 4 2 3" xfId="25710" xr:uid="{00000000-0005-0000-0000-00006B640000}"/>
    <cellStyle name="40% - uthevingsfarge 2 2 3 4 2 3 2" xfId="25711" xr:uid="{00000000-0005-0000-0000-00006C640000}"/>
    <cellStyle name="40% - uthevingsfarge 2 2 3 4 2 3 2 2" xfId="25712" xr:uid="{00000000-0005-0000-0000-00006D640000}"/>
    <cellStyle name="40% - uthevingsfarge 2 2 3 4 2 3 3" xfId="25713" xr:uid="{00000000-0005-0000-0000-00006E640000}"/>
    <cellStyle name="40% - uthevingsfarge 2 2 3 4 2 4" xfId="25714" xr:uid="{00000000-0005-0000-0000-00006F640000}"/>
    <cellStyle name="40% - uthevingsfarge 2 2 3 4 2 4 2" xfId="25715" xr:uid="{00000000-0005-0000-0000-000070640000}"/>
    <cellStyle name="40% - uthevingsfarge 2 2 3 4 2 5" xfId="25716" xr:uid="{00000000-0005-0000-0000-000071640000}"/>
    <cellStyle name="40% - uthevingsfarge 2 2 3 4 2_Innskuddsdekning" xfId="25717" xr:uid="{00000000-0005-0000-0000-000072640000}"/>
    <cellStyle name="40% - uthevingsfarge 2 2 3 4 3" xfId="25718" xr:uid="{00000000-0005-0000-0000-000073640000}"/>
    <cellStyle name="40% - uthevingsfarge 2 2 3 4 3 2" xfId="25719" xr:uid="{00000000-0005-0000-0000-000074640000}"/>
    <cellStyle name="40% - uthevingsfarge 2 2 3 4 3 2 2" xfId="25720" xr:uid="{00000000-0005-0000-0000-000075640000}"/>
    <cellStyle name="40% - uthevingsfarge 2 2 3 4 3 2 2 2" xfId="25721" xr:uid="{00000000-0005-0000-0000-000076640000}"/>
    <cellStyle name="40% - uthevingsfarge 2 2 3 4 3 2 3" xfId="25722" xr:uid="{00000000-0005-0000-0000-000077640000}"/>
    <cellStyle name="40% - uthevingsfarge 2 2 3 4 3 3" xfId="25723" xr:uid="{00000000-0005-0000-0000-000078640000}"/>
    <cellStyle name="40% - uthevingsfarge 2 2 3 4 3 3 2" xfId="25724" xr:uid="{00000000-0005-0000-0000-000079640000}"/>
    <cellStyle name="40% - uthevingsfarge 2 2 3 4 3 4" xfId="25725" xr:uid="{00000000-0005-0000-0000-00007A640000}"/>
    <cellStyle name="40% - uthevingsfarge 2 2 3 4 4" xfId="25726" xr:uid="{00000000-0005-0000-0000-00007B640000}"/>
    <cellStyle name="40% - uthevingsfarge 2 2 3 4 4 2" xfId="25727" xr:uid="{00000000-0005-0000-0000-00007C640000}"/>
    <cellStyle name="40% - uthevingsfarge 2 2 3 4 4 2 2" xfId="25728" xr:uid="{00000000-0005-0000-0000-00007D640000}"/>
    <cellStyle name="40% - uthevingsfarge 2 2 3 4 4 3" xfId="25729" xr:uid="{00000000-0005-0000-0000-00007E640000}"/>
    <cellStyle name="40% - uthevingsfarge 2 2 3 4 5" xfId="25730" xr:uid="{00000000-0005-0000-0000-00007F640000}"/>
    <cellStyle name="40% - uthevingsfarge 2 2 3 4 5 2" xfId="25731" xr:uid="{00000000-0005-0000-0000-000080640000}"/>
    <cellStyle name="40% - uthevingsfarge 2 2 3 4 6" xfId="25732" xr:uid="{00000000-0005-0000-0000-000081640000}"/>
    <cellStyle name="40% - uthevingsfarge 2 2 3 4_3. Chng in credit spreads" xfId="25733" xr:uid="{00000000-0005-0000-0000-000082640000}"/>
    <cellStyle name="40% - uthevingsfarge 2 2 3 5" xfId="25734" xr:uid="{00000000-0005-0000-0000-000083640000}"/>
    <cellStyle name="40% - uthevingsfarge 2 2 3 5 2" xfId="25735" xr:uid="{00000000-0005-0000-0000-000084640000}"/>
    <cellStyle name="40% - uthevingsfarge 2 2 3 5 2 2" xfId="25736" xr:uid="{00000000-0005-0000-0000-000085640000}"/>
    <cellStyle name="40% - uthevingsfarge 2 2 3 5 2 2 2" xfId="25737" xr:uid="{00000000-0005-0000-0000-000086640000}"/>
    <cellStyle name="40% - uthevingsfarge 2 2 3 5 2 2 2 2" xfId="25738" xr:uid="{00000000-0005-0000-0000-000087640000}"/>
    <cellStyle name="40% - uthevingsfarge 2 2 3 5 2 2 2 2 2" xfId="25739" xr:uid="{00000000-0005-0000-0000-000088640000}"/>
    <cellStyle name="40% - uthevingsfarge 2 2 3 5 2 2 2 3" xfId="25740" xr:uid="{00000000-0005-0000-0000-000089640000}"/>
    <cellStyle name="40% - uthevingsfarge 2 2 3 5 2 2 3" xfId="25741" xr:uid="{00000000-0005-0000-0000-00008A640000}"/>
    <cellStyle name="40% - uthevingsfarge 2 2 3 5 2 2 3 2" xfId="25742" xr:uid="{00000000-0005-0000-0000-00008B640000}"/>
    <cellStyle name="40% - uthevingsfarge 2 2 3 5 2 2 4" xfId="25743" xr:uid="{00000000-0005-0000-0000-00008C640000}"/>
    <cellStyle name="40% - uthevingsfarge 2 2 3 5 2 3" xfId="25744" xr:uid="{00000000-0005-0000-0000-00008D640000}"/>
    <cellStyle name="40% - uthevingsfarge 2 2 3 5 2 3 2" xfId="25745" xr:uid="{00000000-0005-0000-0000-00008E640000}"/>
    <cellStyle name="40% - uthevingsfarge 2 2 3 5 2 3 2 2" xfId="25746" xr:uid="{00000000-0005-0000-0000-00008F640000}"/>
    <cellStyle name="40% - uthevingsfarge 2 2 3 5 2 3 3" xfId="25747" xr:uid="{00000000-0005-0000-0000-000090640000}"/>
    <cellStyle name="40% - uthevingsfarge 2 2 3 5 2 4" xfId="25748" xr:uid="{00000000-0005-0000-0000-000091640000}"/>
    <cellStyle name="40% - uthevingsfarge 2 2 3 5 2 4 2" xfId="25749" xr:uid="{00000000-0005-0000-0000-000092640000}"/>
    <cellStyle name="40% - uthevingsfarge 2 2 3 5 2 5" xfId="25750" xr:uid="{00000000-0005-0000-0000-000093640000}"/>
    <cellStyle name="40% - uthevingsfarge 2 2 3 5 2_Innskuddsdekning" xfId="25751" xr:uid="{00000000-0005-0000-0000-000094640000}"/>
    <cellStyle name="40% - uthevingsfarge 2 2 3 5 3" xfId="25752" xr:uid="{00000000-0005-0000-0000-000095640000}"/>
    <cellStyle name="40% - uthevingsfarge 2 2 3 5 3 2" xfId="25753" xr:uid="{00000000-0005-0000-0000-000096640000}"/>
    <cellStyle name="40% - uthevingsfarge 2 2 3 5 3 2 2" xfId="25754" xr:uid="{00000000-0005-0000-0000-000097640000}"/>
    <cellStyle name="40% - uthevingsfarge 2 2 3 5 3 2 2 2" xfId="25755" xr:uid="{00000000-0005-0000-0000-000098640000}"/>
    <cellStyle name="40% - uthevingsfarge 2 2 3 5 3 2 3" xfId="25756" xr:uid="{00000000-0005-0000-0000-000099640000}"/>
    <cellStyle name="40% - uthevingsfarge 2 2 3 5 3 3" xfId="25757" xr:uid="{00000000-0005-0000-0000-00009A640000}"/>
    <cellStyle name="40% - uthevingsfarge 2 2 3 5 3 3 2" xfId="25758" xr:uid="{00000000-0005-0000-0000-00009B640000}"/>
    <cellStyle name="40% - uthevingsfarge 2 2 3 5 3 4" xfId="25759" xr:uid="{00000000-0005-0000-0000-00009C640000}"/>
    <cellStyle name="40% - uthevingsfarge 2 2 3 5 4" xfId="25760" xr:uid="{00000000-0005-0000-0000-00009D640000}"/>
    <cellStyle name="40% - uthevingsfarge 2 2 3 5 4 2" xfId="25761" xr:uid="{00000000-0005-0000-0000-00009E640000}"/>
    <cellStyle name="40% - uthevingsfarge 2 2 3 5 4 2 2" xfId="25762" xr:uid="{00000000-0005-0000-0000-00009F640000}"/>
    <cellStyle name="40% - uthevingsfarge 2 2 3 5 4 3" xfId="25763" xr:uid="{00000000-0005-0000-0000-0000A0640000}"/>
    <cellStyle name="40% - uthevingsfarge 2 2 3 5 5" xfId="25764" xr:uid="{00000000-0005-0000-0000-0000A1640000}"/>
    <cellStyle name="40% - uthevingsfarge 2 2 3 5 5 2" xfId="25765" xr:uid="{00000000-0005-0000-0000-0000A2640000}"/>
    <cellStyle name="40% - uthevingsfarge 2 2 3 5 6" xfId="25766" xr:uid="{00000000-0005-0000-0000-0000A3640000}"/>
    <cellStyle name="40% - uthevingsfarge 2 2 3 5_3. Chng in credit spreads" xfId="25767" xr:uid="{00000000-0005-0000-0000-0000A4640000}"/>
    <cellStyle name="40% - uthevingsfarge 2 2 3 6" xfId="25768" xr:uid="{00000000-0005-0000-0000-0000A5640000}"/>
    <cellStyle name="40% - uthevingsfarge 2 2 3 6 2" xfId="25769" xr:uid="{00000000-0005-0000-0000-0000A6640000}"/>
    <cellStyle name="40% - uthevingsfarge 2 2 3 6 2 2" xfId="25770" xr:uid="{00000000-0005-0000-0000-0000A7640000}"/>
    <cellStyle name="40% - uthevingsfarge 2 2 3 6 2 2 2" xfId="25771" xr:uid="{00000000-0005-0000-0000-0000A8640000}"/>
    <cellStyle name="40% - uthevingsfarge 2 2 3 6 2 2 2 2" xfId="25772" xr:uid="{00000000-0005-0000-0000-0000A9640000}"/>
    <cellStyle name="40% - uthevingsfarge 2 2 3 6 2 2 3" xfId="25773" xr:uid="{00000000-0005-0000-0000-0000AA640000}"/>
    <cellStyle name="40% - uthevingsfarge 2 2 3 6 2 3" xfId="25774" xr:uid="{00000000-0005-0000-0000-0000AB640000}"/>
    <cellStyle name="40% - uthevingsfarge 2 2 3 6 2 3 2" xfId="25775" xr:uid="{00000000-0005-0000-0000-0000AC640000}"/>
    <cellStyle name="40% - uthevingsfarge 2 2 3 6 2 4" xfId="25776" xr:uid="{00000000-0005-0000-0000-0000AD640000}"/>
    <cellStyle name="40% - uthevingsfarge 2 2 3 6 2_Innskuddsdekning" xfId="25777" xr:uid="{00000000-0005-0000-0000-0000AE640000}"/>
    <cellStyle name="40% - uthevingsfarge 2 2 3 6 3" xfId="25778" xr:uid="{00000000-0005-0000-0000-0000AF640000}"/>
    <cellStyle name="40% - uthevingsfarge 2 2 3 6 3 2" xfId="25779" xr:uid="{00000000-0005-0000-0000-0000B0640000}"/>
    <cellStyle name="40% - uthevingsfarge 2 2 3 6 3 2 2" xfId="25780" xr:uid="{00000000-0005-0000-0000-0000B1640000}"/>
    <cellStyle name="40% - uthevingsfarge 2 2 3 6 3 3" xfId="25781" xr:uid="{00000000-0005-0000-0000-0000B2640000}"/>
    <cellStyle name="40% - uthevingsfarge 2 2 3 6 4" xfId="25782" xr:uid="{00000000-0005-0000-0000-0000B3640000}"/>
    <cellStyle name="40% - uthevingsfarge 2 2 3 6 4 2" xfId="25783" xr:uid="{00000000-0005-0000-0000-0000B4640000}"/>
    <cellStyle name="40% - uthevingsfarge 2 2 3 6 5" xfId="25784" xr:uid="{00000000-0005-0000-0000-0000B5640000}"/>
    <cellStyle name="40% - uthevingsfarge 2 2 3 6_3. Chng in credit spreads" xfId="25785" xr:uid="{00000000-0005-0000-0000-0000B6640000}"/>
    <cellStyle name="40% - uthevingsfarge 2 2 3 7" xfId="25786" xr:uid="{00000000-0005-0000-0000-0000B7640000}"/>
    <cellStyle name="40% - uthevingsfarge 2 2 3 7 2" xfId="25787" xr:uid="{00000000-0005-0000-0000-0000B8640000}"/>
    <cellStyle name="40% - uthevingsfarge 2 2 3 7 2 2" xfId="25788" xr:uid="{00000000-0005-0000-0000-0000B9640000}"/>
    <cellStyle name="40% - uthevingsfarge 2 2 3 7 2 2 2" xfId="25789" xr:uid="{00000000-0005-0000-0000-0000BA640000}"/>
    <cellStyle name="40% - uthevingsfarge 2 2 3 7 2 3" xfId="25790" xr:uid="{00000000-0005-0000-0000-0000BB640000}"/>
    <cellStyle name="40% - uthevingsfarge 2 2 3 7 3" xfId="25791" xr:uid="{00000000-0005-0000-0000-0000BC640000}"/>
    <cellStyle name="40% - uthevingsfarge 2 2 3 7 3 2" xfId="25792" xr:uid="{00000000-0005-0000-0000-0000BD640000}"/>
    <cellStyle name="40% - uthevingsfarge 2 2 3 7 4" xfId="25793" xr:uid="{00000000-0005-0000-0000-0000BE640000}"/>
    <cellStyle name="40% - uthevingsfarge 2 2 3 7_Innskuddsdekning" xfId="25794" xr:uid="{00000000-0005-0000-0000-0000BF640000}"/>
    <cellStyle name="40% - uthevingsfarge 2 2 3 8" xfId="25795" xr:uid="{00000000-0005-0000-0000-0000C0640000}"/>
    <cellStyle name="40% - uthevingsfarge 2 2 3 8 2" xfId="25796" xr:uid="{00000000-0005-0000-0000-0000C1640000}"/>
    <cellStyle name="40% - uthevingsfarge 2 2 3 8 2 2" xfId="25797" xr:uid="{00000000-0005-0000-0000-0000C2640000}"/>
    <cellStyle name="40% - uthevingsfarge 2 2 3 8 3" xfId="25798" xr:uid="{00000000-0005-0000-0000-0000C3640000}"/>
    <cellStyle name="40% - uthevingsfarge 2 2 3 9" xfId="25799" xr:uid="{00000000-0005-0000-0000-0000C4640000}"/>
    <cellStyle name="40% - uthevingsfarge 2 2 3 9 2" xfId="25800" xr:uid="{00000000-0005-0000-0000-0000C5640000}"/>
    <cellStyle name="40% - uthevingsfarge 2 2 3_3. Chng in credit spreads" xfId="25801" xr:uid="{00000000-0005-0000-0000-0000C6640000}"/>
    <cellStyle name="40% - uthevingsfarge 2 2 4" xfId="25802" xr:uid="{00000000-0005-0000-0000-0000C7640000}"/>
    <cellStyle name="40% - uthevingsfarge 2 2 4 10" xfId="25803" xr:uid="{00000000-0005-0000-0000-0000C8640000}"/>
    <cellStyle name="40% - uthevingsfarge 2 2 4 2" xfId="25804" xr:uid="{00000000-0005-0000-0000-0000C9640000}"/>
    <cellStyle name="40% - uthevingsfarge 2 2 4 2 2" xfId="25805" xr:uid="{00000000-0005-0000-0000-0000CA640000}"/>
    <cellStyle name="40% - uthevingsfarge 2 2 4 2 2 2" xfId="25806" xr:uid="{00000000-0005-0000-0000-0000CB640000}"/>
    <cellStyle name="40% - uthevingsfarge 2 2 4 2 2 2 2" xfId="25807" xr:uid="{00000000-0005-0000-0000-0000CC640000}"/>
    <cellStyle name="40% - uthevingsfarge 2 2 4 2 2 2 2 2" xfId="25808" xr:uid="{00000000-0005-0000-0000-0000CD640000}"/>
    <cellStyle name="40% - uthevingsfarge 2 2 4 2 2 2 2 2 2" xfId="25809" xr:uid="{00000000-0005-0000-0000-0000CE640000}"/>
    <cellStyle name="40% - uthevingsfarge 2 2 4 2 2 2 2 3" xfId="25810" xr:uid="{00000000-0005-0000-0000-0000CF640000}"/>
    <cellStyle name="40% - uthevingsfarge 2 2 4 2 2 2 3" xfId="25811" xr:uid="{00000000-0005-0000-0000-0000D0640000}"/>
    <cellStyle name="40% - uthevingsfarge 2 2 4 2 2 2 3 2" xfId="25812" xr:uid="{00000000-0005-0000-0000-0000D1640000}"/>
    <cellStyle name="40% - uthevingsfarge 2 2 4 2 2 2 4" xfId="25813" xr:uid="{00000000-0005-0000-0000-0000D2640000}"/>
    <cellStyle name="40% - uthevingsfarge 2 2 4 2 2 3" xfId="25814" xr:uid="{00000000-0005-0000-0000-0000D3640000}"/>
    <cellStyle name="40% - uthevingsfarge 2 2 4 2 2 3 2" xfId="25815" xr:uid="{00000000-0005-0000-0000-0000D4640000}"/>
    <cellStyle name="40% - uthevingsfarge 2 2 4 2 2 3 2 2" xfId="25816" xr:uid="{00000000-0005-0000-0000-0000D5640000}"/>
    <cellStyle name="40% - uthevingsfarge 2 2 4 2 2 3 3" xfId="25817" xr:uid="{00000000-0005-0000-0000-0000D6640000}"/>
    <cellStyle name="40% - uthevingsfarge 2 2 4 2 2 4" xfId="25818" xr:uid="{00000000-0005-0000-0000-0000D7640000}"/>
    <cellStyle name="40% - uthevingsfarge 2 2 4 2 2 4 2" xfId="25819" xr:uid="{00000000-0005-0000-0000-0000D8640000}"/>
    <cellStyle name="40% - uthevingsfarge 2 2 4 2 2 5" xfId="25820" xr:uid="{00000000-0005-0000-0000-0000D9640000}"/>
    <cellStyle name="40% - uthevingsfarge 2 2 4 2 2_Innskuddsdekning" xfId="25821" xr:uid="{00000000-0005-0000-0000-0000DA640000}"/>
    <cellStyle name="40% - uthevingsfarge 2 2 4 2 3" xfId="25822" xr:uid="{00000000-0005-0000-0000-0000DB640000}"/>
    <cellStyle name="40% - uthevingsfarge 2 2 4 2 3 2" xfId="25823" xr:uid="{00000000-0005-0000-0000-0000DC640000}"/>
    <cellStyle name="40% - uthevingsfarge 2 2 4 2 3 2 2" xfId="25824" xr:uid="{00000000-0005-0000-0000-0000DD640000}"/>
    <cellStyle name="40% - uthevingsfarge 2 2 4 2 3 2 2 2" xfId="25825" xr:uid="{00000000-0005-0000-0000-0000DE640000}"/>
    <cellStyle name="40% - uthevingsfarge 2 2 4 2 3 2 3" xfId="25826" xr:uid="{00000000-0005-0000-0000-0000DF640000}"/>
    <cellStyle name="40% - uthevingsfarge 2 2 4 2 3 3" xfId="25827" xr:uid="{00000000-0005-0000-0000-0000E0640000}"/>
    <cellStyle name="40% - uthevingsfarge 2 2 4 2 3 3 2" xfId="25828" xr:uid="{00000000-0005-0000-0000-0000E1640000}"/>
    <cellStyle name="40% - uthevingsfarge 2 2 4 2 3 4" xfId="25829" xr:uid="{00000000-0005-0000-0000-0000E2640000}"/>
    <cellStyle name="40% - uthevingsfarge 2 2 4 2 4" xfId="25830" xr:uid="{00000000-0005-0000-0000-0000E3640000}"/>
    <cellStyle name="40% - uthevingsfarge 2 2 4 2 4 2" xfId="25831" xr:uid="{00000000-0005-0000-0000-0000E4640000}"/>
    <cellStyle name="40% - uthevingsfarge 2 2 4 2 4 2 2" xfId="25832" xr:uid="{00000000-0005-0000-0000-0000E5640000}"/>
    <cellStyle name="40% - uthevingsfarge 2 2 4 2 4 3" xfId="25833" xr:uid="{00000000-0005-0000-0000-0000E6640000}"/>
    <cellStyle name="40% - uthevingsfarge 2 2 4 2 5" xfId="25834" xr:uid="{00000000-0005-0000-0000-0000E7640000}"/>
    <cellStyle name="40% - uthevingsfarge 2 2 4 2 5 2" xfId="25835" xr:uid="{00000000-0005-0000-0000-0000E8640000}"/>
    <cellStyle name="40% - uthevingsfarge 2 2 4 2 6" xfId="25836" xr:uid="{00000000-0005-0000-0000-0000E9640000}"/>
    <cellStyle name="40% - uthevingsfarge 2 2 4 2_3. Chng in credit spreads" xfId="25837" xr:uid="{00000000-0005-0000-0000-0000EA640000}"/>
    <cellStyle name="40% - uthevingsfarge 2 2 4 3" xfId="25838" xr:uid="{00000000-0005-0000-0000-0000EB640000}"/>
    <cellStyle name="40% - uthevingsfarge 2 2 4 3 2" xfId="25839" xr:uid="{00000000-0005-0000-0000-0000EC640000}"/>
    <cellStyle name="40% - uthevingsfarge 2 2 4 3 2 2" xfId="25840" xr:uid="{00000000-0005-0000-0000-0000ED640000}"/>
    <cellStyle name="40% - uthevingsfarge 2 2 4 3 2 2 2" xfId="25841" xr:uid="{00000000-0005-0000-0000-0000EE640000}"/>
    <cellStyle name="40% - uthevingsfarge 2 2 4 3 2 2 2 2" xfId="25842" xr:uid="{00000000-0005-0000-0000-0000EF640000}"/>
    <cellStyle name="40% - uthevingsfarge 2 2 4 3 2 2 2 2 2" xfId="25843" xr:uid="{00000000-0005-0000-0000-0000F0640000}"/>
    <cellStyle name="40% - uthevingsfarge 2 2 4 3 2 2 2 3" xfId="25844" xr:uid="{00000000-0005-0000-0000-0000F1640000}"/>
    <cellStyle name="40% - uthevingsfarge 2 2 4 3 2 2 3" xfId="25845" xr:uid="{00000000-0005-0000-0000-0000F2640000}"/>
    <cellStyle name="40% - uthevingsfarge 2 2 4 3 2 2 3 2" xfId="25846" xr:uid="{00000000-0005-0000-0000-0000F3640000}"/>
    <cellStyle name="40% - uthevingsfarge 2 2 4 3 2 2 4" xfId="25847" xr:uid="{00000000-0005-0000-0000-0000F4640000}"/>
    <cellStyle name="40% - uthevingsfarge 2 2 4 3 2 3" xfId="25848" xr:uid="{00000000-0005-0000-0000-0000F5640000}"/>
    <cellStyle name="40% - uthevingsfarge 2 2 4 3 2 3 2" xfId="25849" xr:uid="{00000000-0005-0000-0000-0000F6640000}"/>
    <cellStyle name="40% - uthevingsfarge 2 2 4 3 2 3 2 2" xfId="25850" xr:uid="{00000000-0005-0000-0000-0000F7640000}"/>
    <cellStyle name="40% - uthevingsfarge 2 2 4 3 2 3 3" xfId="25851" xr:uid="{00000000-0005-0000-0000-0000F8640000}"/>
    <cellStyle name="40% - uthevingsfarge 2 2 4 3 2 4" xfId="25852" xr:uid="{00000000-0005-0000-0000-0000F9640000}"/>
    <cellStyle name="40% - uthevingsfarge 2 2 4 3 2 4 2" xfId="25853" xr:uid="{00000000-0005-0000-0000-0000FA640000}"/>
    <cellStyle name="40% - uthevingsfarge 2 2 4 3 2 5" xfId="25854" xr:uid="{00000000-0005-0000-0000-0000FB640000}"/>
    <cellStyle name="40% - uthevingsfarge 2 2 4 3 2_Innskuddsdekning" xfId="25855" xr:uid="{00000000-0005-0000-0000-0000FC640000}"/>
    <cellStyle name="40% - uthevingsfarge 2 2 4 3 3" xfId="25856" xr:uid="{00000000-0005-0000-0000-0000FD640000}"/>
    <cellStyle name="40% - uthevingsfarge 2 2 4 3 3 2" xfId="25857" xr:uid="{00000000-0005-0000-0000-0000FE640000}"/>
    <cellStyle name="40% - uthevingsfarge 2 2 4 3 3 2 2" xfId="25858" xr:uid="{00000000-0005-0000-0000-0000FF640000}"/>
    <cellStyle name="40% - uthevingsfarge 2 2 4 3 3 2 2 2" xfId="25859" xr:uid="{00000000-0005-0000-0000-000000650000}"/>
    <cellStyle name="40% - uthevingsfarge 2 2 4 3 3 2 3" xfId="25860" xr:uid="{00000000-0005-0000-0000-000001650000}"/>
    <cellStyle name="40% - uthevingsfarge 2 2 4 3 3 3" xfId="25861" xr:uid="{00000000-0005-0000-0000-000002650000}"/>
    <cellStyle name="40% - uthevingsfarge 2 2 4 3 3 3 2" xfId="25862" xr:uid="{00000000-0005-0000-0000-000003650000}"/>
    <cellStyle name="40% - uthevingsfarge 2 2 4 3 3 4" xfId="25863" xr:uid="{00000000-0005-0000-0000-000004650000}"/>
    <cellStyle name="40% - uthevingsfarge 2 2 4 3 4" xfId="25864" xr:uid="{00000000-0005-0000-0000-000005650000}"/>
    <cellStyle name="40% - uthevingsfarge 2 2 4 3 4 2" xfId="25865" xr:uid="{00000000-0005-0000-0000-000006650000}"/>
    <cellStyle name="40% - uthevingsfarge 2 2 4 3 4 2 2" xfId="25866" xr:uid="{00000000-0005-0000-0000-000007650000}"/>
    <cellStyle name="40% - uthevingsfarge 2 2 4 3 4 3" xfId="25867" xr:uid="{00000000-0005-0000-0000-000008650000}"/>
    <cellStyle name="40% - uthevingsfarge 2 2 4 3 5" xfId="25868" xr:uid="{00000000-0005-0000-0000-000009650000}"/>
    <cellStyle name="40% - uthevingsfarge 2 2 4 3 5 2" xfId="25869" xr:uid="{00000000-0005-0000-0000-00000A650000}"/>
    <cellStyle name="40% - uthevingsfarge 2 2 4 3 6" xfId="25870" xr:uid="{00000000-0005-0000-0000-00000B650000}"/>
    <cellStyle name="40% - uthevingsfarge 2 2 4 3_3. Chng in credit spreads" xfId="25871" xr:uid="{00000000-0005-0000-0000-00000C650000}"/>
    <cellStyle name="40% - uthevingsfarge 2 2 4 4" xfId="25872" xr:uid="{00000000-0005-0000-0000-00000D650000}"/>
    <cellStyle name="40% - uthevingsfarge 2 2 4 4 2" xfId="25873" xr:uid="{00000000-0005-0000-0000-00000E650000}"/>
    <cellStyle name="40% - uthevingsfarge 2 2 4 4 2 2" xfId="25874" xr:uid="{00000000-0005-0000-0000-00000F650000}"/>
    <cellStyle name="40% - uthevingsfarge 2 2 4 4 2 2 2" xfId="25875" xr:uid="{00000000-0005-0000-0000-000010650000}"/>
    <cellStyle name="40% - uthevingsfarge 2 2 4 4 2 2 2 2" xfId="25876" xr:uid="{00000000-0005-0000-0000-000011650000}"/>
    <cellStyle name="40% - uthevingsfarge 2 2 4 4 2 2 3" xfId="25877" xr:uid="{00000000-0005-0000-0000-000012650000}"/>
    <cellStyle name="40% - uthevingsfarge 2 2 4 4 2 3" xfId="25878" xr:uid="{00000000-0005-0000-0000-000013650000}"/>
    <cellStyle name="40% - uthevingsfarge 2 2 4 4 2 3 2" xfId="25879" xr:uid="{00000000-0005-0000-0000-000014650000}"/>
    <cellStyle name="40% - uthevingsfarge 2 2 4 4 2 4" xfId="25880" xr:uid="{00000000-0005-0000-0000-000015650000}"/>
    <cellStyle name="40% - uthevingsfarge 2 2 4 4 2_Innskuddsdekning" xfId="25881" xr:uid="{00000000-0005-0000-0000-000016650000}"/>
    <cellStyle name="40% - uthevingsfarge 2 2 4 4 3" xfId="25882" xr:uid="{00000000-0005-0000-0000-000017650000}"/>
    <cellStyle name="40% - uthevingsfarge 2 2 4 4 3 2" xfId="25883" xr:uid="{00000000-0005-0000-0000-000018650000}"/>
    <cellStyle name="40% - uthevingsfarge 2 2 4 4 3 2 2" xfId="25884" xr:uid="{00000000-0005-0000-0000-000019650000}"/>
    <cellStyle name="40% - uthevingsfarge 2 2 4 4 3 3" xfId="25885" xr:uid="{00000000-0005-0000-0000-00001A650000}"/>
    <cellStyle name="40% - uthevingsfarge 2 2 4 4 4" xfId="25886" xr:uid="{00000000-0005-0000-0000-00001B650000}"/>
    <cellStyle name="40% - uthevingsfarge 2 2 4 4 4 2" xfId="25887" xr:uid="{00000000-0005-0000-0000-00001C650000}"/>
    <cellStyle name="40% - uthevingsfarge 2 2 4 4 5" xfId="25888" xr:uid="{00000000-0005-0000-0000-00001D650000}"/>
    <cellStyle name="40% - uthevingsfarge 2 2 4 4_3. Chng in credit spreads" xfId="25889" xr:uid="{00000000-0005-0000-0000-00001E650000}"/>
    <cellStyle name="40% - uthevingsfarge 2 2 4 5" xfId="25890" xr:uid="{00000000-0005-0000-0000-00001F650000}"/>
    <cellStyle name="40% - uthevingsfarge 2 2 4 5 2" xfId="25891" xr:uid="{00000000-0005-0000-0000-000020650000}"/>
    <cellStyle name="40% - uthevingsfarge 2 2 4 5 2 2" xfId="25892" xr:uid="{00000000-0005-0000-0000-000021650000}"/>
    <cellStyle name="40% - uthevingsfarge 2 2 4 5 2 2 2" xfId="25893" xr:uid="{00000000-0005-0000-0000-000022650000}"/>
    <cellStyle name="40% - uthevingsfarge 2 2 4 5 2 3" xfId="25894" xr:uid="{00000000-0005-0000-0000-000023650000}"/>
    <cellStyle name="40% - uthevingsfarge 2 2 4 5 3" xfId="25895" xr:uid="{00000000-0005-0000-0000-000024650000}"/>
    <cellStyle name="40% - uthevingsfarge 2 2 4 5 3 2" xfId="25896" xr:uid="{00000000-0005-0000-0000-000025650000}"/>
    <cellStyle name="40% - uthevingsfarge 2 2 4 5 4" xfId="25897" xr:uid="{00000000-0005-0000-0000-000026650000}"/>
    <cellStyle name="40% - uthevingsfarge 2 2 4 5_Innskuddsdekning" xfId="25898" xr:uid="{00000000-0005-0000-0000-000027650000}"/>
    <cellStyle name="40% - uthevingsfarge 2 2 4 6" xfId="25899" xr:uid="{00000000-0005-0000-0000-000028650000}"/>
    <cellStyle name="40% - uthevingsfarge 2 2 4 6 2" xfId="25900" xr:uid="{00000000-0005-0000-0000-000029650000}"/>
    <cellStyle name="40% - uthevingsfarge 2 2 4 6 2 2" xfId="25901" xr:uid="{00000000-0005-0000-0000-00002A650000}"/>
    <cellStyle name="40% - uthevingsfarge 2 2 4 6 3" xfId="25902" xr:uid="{00000000-0005-0000-0000-00002B650000}"/>
    <cellStyle name="40% - uthevingsfarge 2 2 4 7" xfId="25903" xr:uid="{00000000-0005-0000-0000-00002C650000}"/>
    <cellStyle name="40% - uthevingsfarge 2 2 4 7 2" xfId="25904" xr:uid="{00000000-0005-0000-0000-00002D650000}"/>
    <cellStyle name="40% - uthevingsfarge 2 2 4 8" xfId="25905" xr:uid="{00000000-0005-0000-0000-00002E650000}"/>
    <cellStyle name="40% - uthevingsfarge 2 2 4 9" xfId="25906" xr:uid="{00000000-0005-0000-0000-00002F650000}"/>
    <cellStyle name="40% - uthevingsfarge 2 2 4_3. Chng in credit spreads" xfId="25907" xr:uid="{00000000-0005-0000-0000-000030650000}"/>
    <cellStyle name="40% - uthevingsfarge 2 2 5" xfId="25908" xr:uid="{00000000-0005-0000-0000-000031650000}"/>
    <cellStyle name="40% - uthevingsfarge 2 2 5 2" xfId="25909" xr:uid="{00000000-0005-0000-0000-000032650000}"/>
    <cellStyle name="40% - uthevingsfarge 2 2 5 2 2" xfId="25910" xr:uid="{00000000-0005-0000-0000-000033650000}"/>
    <cellStyle name="40% - uthevingsfarge 2 2 5 2 2 2" xfId="25911" xr:uid="{00000000-0005-0000-0000-000034650000}"/>
    <cellStyle name="40% - uthevingsfarge 2 2 5 2 2 2 2" xfId="25912" xr:uid="{00000000-0005-0000-0000-000035650000}"/>
    <cellStyle name="40% - uthevingsfarge 2 2 5 2 2 2 2 2" xfId="25913" xr:uid="{00000000-0005-0000-0000-000036650000}"/>
    <cellStyle name="40% - uthevingsfarge 2 2 5 2 2 2 3" xfId="25914" xr:uid="{00000000-0005-0000-0000-000037650000}"/>
    <cellStyle name="40% - uthevingsfarge 2 2 5 2 2 3" xfId="25915" xr:uid="{00000000-0005-0000-0000-000038650000}"/>
    <cellStyle name="40% - uthevingsfarge 2 2 5 2 2 3 2" xfId="25916" xr:uid="{00000000-0005-0000-0000-000039650000}"/>
    <cellStyle name="40% - uthevingsfarge 2 2 5 2 2 4" xfId="25917" xr:uid="{00000000-0005-0000-0000-00003A650000}"/>
    <cellStyle name="40% - uthevingsfarge 2 2 5 2 2_Innskuddsdekning" xfId="25918" xr:uid="{00000000-0005-0000-0000-00003B650000}"/>
    <cellStyle name="40% - uthevingsfarge 2 2 5 2 3" xfId="25919" xr:uid="{00000000-0005-0000-0000-00003C650000}"/>
    <cellStyle name="40% - uthevingsfarge 2 2 5 2 3 2" xfId="25920" xr:uid="{00000000-0005-0000-0000-00003D650000}"/>
    <cellStyle name="40% - uthevingsfarge 2 2 5 2 3 2 2" xfId="25921" xr:uid="{00000000-0005-0000-0000-00003E650000}"/>
    <cellStyle name="40% - uthevingsfarge 2 2 5 2 3 3" xfId="25922" xr:uid="{00000000-0005-0000-0000-00003F650000}"/>
    <cellStyle name="40% - uthevingsfarge 2 2 5 2 4" xfId="25923" xr:uid="{00000000-0005-0000-0000-000040650000}"/>
    <cellStyle name="40% - uthevingsfarge 2 2 5 2 4 2" xfId="25924" xr:uid="{00000000-0005-0000-0000-000041650000}"/>
    <cellStyle name="40% - uthevingsfarge 2 2 5 2 5" xfId="25925" xr:uid="{00000000-0005-0000-0000-000042650000}"/>
    <cellStyle name="40% - uthevingsfarge 2 2 5 2_3. Chng in credit spreads" xfId="25926" xr:uid="{00000000-0005-0000-0000-000043650000}"/>
    <cellStyle name="40% - uthevingsfarge 2 2 5 3" xfId="25927" xr:uid="{00000000-0005-0000-0000-000044650000}"/>
    <cellStyle name="40% - uthevingsfarge 2 2 5 3 2" xfId="25928" xr:uid="{00000000-0005-0000-0000-000045650000}"/>
    <cellStyle name="40% - uthevingsfarge 2 2 5 3 2 2" xfId="25929" xr:uid="{00000000-0005-0000-0000-000046650000}"/>
    <cellStyle name="40% - uthevingsfarge 2 2 5 3 2 2 2" xfId="25930" xr:uid="{00000000-0005-0000-0000-000047650000}"/>
    <cellStyle name="40% - uthevingsfarge 2 2 5 3 2 3" xfId="25931" xr:uid="{00000000-0005-0000-0000-000048650000}"/>
    <cellStyle name="40% - uthevingsfarge 2 2 5 3 3" xfId="25932" xr:uid="{00000000-0005-0000-0000-000049650000}"/>
    <cellStyle name="40% - uthevingsfarge 2 2 5 3 3 2" xfId="25933" xr:uid="{00000000-0005-0000-0000-00004A650000}"/>
    <cellStyle name="40% - uthevingsfarge 2 2 5 3 4" xfId="25934" xr:uid="{00000000-0005-0000-0000-00004B650000}"/>
    <cellStyle name="40% - uthevingsfarge 2 2 5 3_Innskuddsdekning" xfId="25935" xr:uid="{00000000-0005-0000-0000-00004C650000}"/>
    <cellStyle name="40% - uthevingsfarge 2 2 5 4" xfId="25936" xr:uid="{00000000-0005-0000-0000-00004D650000}"/>
    <cellStyle name="40% - uthevingsfarge 2 2 5 4 2" xfId="25937" xr:uid="{00000000-0005-0000-0000-00004E650000}"/>
    <cellStyle name="40% - uthevingsfarge 2 2 5 4 2 2" xfId="25938" xr:uid="{00000000-0005-0000-0000-00004F650000}"/>
    <cellStyle name="40% - uthevingsfarge 2 2 5 4 3" xfId="25939" xr:uid="{00000000-0005-0000-0000-000050650000}"/>
    <cellStyle name="40% - uthevingsfarge 2 2 5 5" xfId="25940" xr:uid="{00000000-0005-0000-0000-000051650000}"/>
    <cellStyle name="40% - uthevingsfarge 2 2 5 5 2" xfId="25941" xr:uid="{00000000-0005-0000-0000-000052650000}"/>
    <cellStyle name="40% - uthevingsfarge 2 2 5 6" xfId="25942" xr:uid="{00000000-0005-0000-0000-000053650000}"/>
    <cellStyle name="40% - uthevingsfarge 2 2 5_3. Chng in credit spreads" xfId="25943" xr:uid="{00000000-0005-0000-0000-000054650000}"/>
    <cellStyle name="40% - uthevingsfarge 2 2 6" xfId="25944" xr:uid="{00000000-0005-0000-0000-000055650000}"/>
    <cellStyle name="40% - uthevingsfarge 2 2 6 2" xfId="25945" xr:uid="{00000000-0005-0000-0000-000056650000}"/>
    <cellStyle name="40% - uthevingsfarge 2 2 6 2 2" xfId="25946" xr:uid="{00000000-0005-0000-0000-000057650000}"/>
    <cellStyle name="40% - uthevingsfarge 2 2 6 2 2 2" xfId="25947" xr:uid="{00000000-0005-0000-0000-000058650000}"/>
    <cellStyle name="40% - uthevingsfarge 2 2 6 2 2 2 2" xfId="25948" xr:uid="{00000000-0005-0000-0000-000059650000}"/>
    <cellStyle name="40% - uthevingsfarge 2 2 6 2 2 2 2 2" xfId="25949" xr:uid="{00000000-0005-0000-0000-00005A650000}"/>
    <cellStyle name="40% - uthevingsfarge 2 2 6 2 2 2 3" xfId="25950" xr:uid="{00000000-0005-0000-0000-00005B650000}"/>
    <cellStyle name="40% - uthevingsfarge 2 2 6 2 2 3" xfId="25951" xr:uid="{00000000-0005-0000-0000-00005C650000}"/>
    <cellStyle name="40% - uthevingsfarge 2 2 6 2 2 3 2" xfId="25952" xr:uid="{00000000-0005-0000-0000-00005D650000}"/>
    <cellStyle name="40% - uthevingsfarge 2 2 6 2 2 4" xfId="25953" xr:uid="{00000000-0005-0000-0000-00005E650000}"/>
    <cellStyle name="40% - uthevingsfarge 2 2 6 2 2_Innskuddsdekning" xfId="25954" xr:uid="{00000000-0005-0000-0000-00005F650000}"/>
    <cellStyle name="40% - uthevingsfarge 2 2 6 2 3" xfId="25955" xr:uid="{00000000-0005-0000-0000-000060650000}"/>
    <cellStyle name="40% - uthevingsfarge 2 2 6 2 3 2" xfId="25956" xr:uid="{00000000-0005-0000-0000-000061650000}"/>
    <cellStyle name="40% - uthevingsfarge 2 2 6 2 3 2 2" xfId="25957" xr:uid="{00000000-0005-0000-0000-000062650000}"/>
    <cellStyle name="40% - uthevingsfarge 2 2 6 2 3 3" xfId="25958" xr:uid="{00000000-0005-0000-0000-000063650000}"/>
    <cellStyle name="40% - uthevingsfarge 2 2 6 2 4" xfId="25959" xr:uid="{00000000-0005-0000-0000-000064650000}"/>
    <cellStyle name="40% - uthevingsfarge 2 2 6 2 4 2" xfId="25960" xr:uid="{00000000-0005-0000-0000-000065650000}"/>
    <cellStyle name="40% - uthevingsfarge 2 2 6 2 5" xfId="25961" xr:uid="{00000000-0005-0000-0000-000066650000}"/>
    <cellStyle name="40% - uthevingsfarge 2 2 6 2_3. Chng in credit spreads" xfId="25962" xr:uid="{00000000-0005-0000-0000-000067650000}"/>
    <cellStyle name="40% - uthevingsfarge 2 2 6 3" xfId="25963" xr:uid="{00000000-0005-0000-0000-000068650000}"/>
    <cellStyle name="40% - uthevingsfarge 2 2 6 3 2" xfId="25964" xr:uid="{00000000-0005-0000-0000-000069650000}"/>
    <cellStyle name="40% - uthevingsfarge 2 2 6 3 2 2" xfId="25965" xr:uid="{00000000-0005-0000-0000-00006A650000}"/>
    <cellStyle name="40% - uthevingsfarge 2 2 6 3 2 2 2" xfId="25966" xr:uid="{00000000-0005-0000-0000-00006B650000}"/>
    <cellStyle name="40% - uthevingsfarge 2 2 6 3 2 3" xfId="25967" xr:uid="{00000000-0005-0000-0000-00006C650000}"/>
    <cellStyle name="40% - uthevingsfarge 2 2 6 3 3" xfId="25968" xr:uid="{00000000-0005-0000-0000-00006D650000}"/>
    <cellStyle name="40% - uthevingsfarge 2 2 6 3 3 2" xfId="25969" xr:uid="{00000000-0005-0000-0000-00006E650000}"/>
    <cellStyle name="40% - uthevingsfarge 2 2 6 3 4" xfId="25970" xr:uid="{00000000-0005-0000-0000-00006F650000}"/>
    <cellStyle name="40% - uthevingsfarge 2 2 6 3_Innskuddsdekning" xfId="25971" xr:uid="{00000000-0005-0000-0000-000070650000}"/>
    <cellStyle name="40% - uthevingsfarge 2 2 6 4" xfId="25972" xr:uid="{00000000-0005-0000-0000-000071650000}"/>
    <cellStyle name="40% - uthevingsfarge 2 2 6 4 2" xfId="25973" xr:uid="{00000000-0005-0000-0000-000072650000}"/>
    <cellStyle name="40% - uthevingsfarge 2 2 6 4 2 2" xfId="25974" xr:uid="{00000000-0005-0000-0000-000073650000}"/>
    <cellStyle name="40% - uthevingsfarge 2 2 6 4 3" xfId="25975" xr:uid="{00000000-0005-0000-0000-000074650000}"/>
    <cellStyle name="40% - uthevingsfarge 2 2 6 5" xfId="25976" xr:uid="{00000000-0005-0000-0000-000075650000}"/>
    <cellStyle name="40% - uthevingsfarge 2 2 6 5 2" xfId="25977" xr:uid="{00000000-0005-0000-0000-000076650000}"/>
    <cellStyle name="40% - uthevingsfarge 2 2 6 6" xfId="25978" xr:uid="{00000000-0005-0000-0000-000077650000}"/>
    <cellStyle name="40% - uthevingsfarge 2 2 6_3. Chng in credit spreads" xfId="25979" xr:uid="{00000000-0005-0000-0000-000078650000}"/>
    <cellStyle name="40% - uthevingsfarge 2 2 7" xfId="25980" xr:uid="{00000000-0005-0000-0000-000079650000}"/>
    <cellStyle name="40% - uthevingsfarge 2 2 7 2" xfId="25981" xr:uid="{00000000-0005-0000-0000-00007A650000}"/>
    <cellStyle name="40% - uthevingsfarge 2 2 7 2 2" xfId="25982" xr:uid="{00000000-0005-0000-0000-00007B650000}"/>
    <cellStyle name="40% - uthevingsfarge 2 2 7 2 2 2" xfId="25983" xr:uid="{00000000-0005-0000-0000-00007C650000}"/>
    <cellStyle name="40% - uthevingsfarge 2 2 7 2 2 2 2" xfId="25984" xr:uid="{00000000-0005-0000-0000-00007D650000}"/>
    <cellStyle name="40% - uthevingsfarge 2 2 7 2 2 2 2 2" xfId="25985" xr:uid="{00000000-0005-0000-0000-00007E650000}"/>
    <cellStyle name="40% - uthevingsfarge 2 2 7 2 2 2 3" xfId="25986" xr:uid="{00000000-0005-0000-0000-00007F650000}"/>
    <cellStyle name="40% - uthevingsfarge 2 2 7 2 2 3" xfId="25987" xr:uid="{00000000-0005-0000-0000-000080650000}"/>
    <cellStyle name="40% - uthevingsfarge 2 2 7 2 2 3 2" xfId="25988" xr:uid="{00000000-0005-0000-0000-000081650000}"/>
    <cellStyle name="40% - uthevingsfarge 2 2 7 2 2 4" xfId="25989" xr:uid="{00000000-0005-0000-0000-000082650000}"/>
    <cellStyle name="40% - uthevingsfarge 2 2 7 2 3" xfId="25990" xr:uid="{00000000-0005-0000-0000-000083650000}"/>
    <cellStyle name="40% - uthevingsfarge 2 2 7 2 3 2" xfId="25991" xr:uid="{00000000-0005-0000-0000-000084650000}"/>
    <cellStyle name="40% - uthevingsfarge 2 2 7 2 3 2 2" xfId="25992" xr:uid="{00000000-0005-0000-0000-000085650000}"/>
    <cellStyle name="40% - uthevingsfarge 2 2 7 2 3 3" xfId="25993" xr:uid="{00000000-0005-0000-0000-000086650000}"/>
    <cellStyle name="40% - uthevingsfarge 2 2 7 2 4" xfId="25994" xr:uid="{00000000-0005-0000-0000-000087650000}"/>
    <cellStyle name="40% - uthevingsfarge 2 2 7 2 4 2" xfId="25995" xr:uid="{00000000-0005-0000-0000-000088650000}"/>
    <cellStyle name="40% - uthevingsfarge 2 2 7 2 5" xfId="25996" xr:uid="{00000000-0005-0000-0000-000089650000}"/>
    <cellStyle name="40% - uthevingsfarge 2 2 7 2_Innskuddsdekning" xfId="25997" xr:uid="{00000000-0005-0000-0000-00008A650000}"/>
    <cellStyle name="40% - uthevingsfarge 2 2 7 3" xfId="25998" xr:uid="{00000000-0005-0000-0000-00008B650000}"/>
    <cellStyle name="40% - uthevingsfarge 2 2 7 3 2" xfId="25999" xr:uid="{00000000-0005-0000-0000-00008C650000}"/>
    <cellStyle name="40% - uthevingsfarge 2 2 7 3 2 2" xfId="26000" xr:uid="{00000000-0005-0000-0000-00008D650000}"/>
    <cellStyle name="40% - uthevingsfarge 2 2 7 3 2 2 2" xfId="26001" xr:uid="{00000000-0005-0000-0000-00008E650000}"/>
    <cellStyle name="40% - uthevingsfarge 2 2 7 3 2 3" xfId="26002" xr:uid="{00000000-0005-0000-0000-00008F650000}"/>
    <cellStyle name="40% - uthevingsfarge 2 2 7 3 3" xfId="26003" xr:uid="{00000000-0005-0000-0000-000090650000}"/>
    <cellStyle name="40% - uthevingsfarge 2 2 7 3 3 2" xfId="26004" xr:uid="{00000000-0005-0000-0000-000091650000}"/>
    <cellStyle name="40% - uthevingsfarge 2 2 7 3 4" xfId="26005" xr:uid="{00000000-0005-0000-0000-000092650000}"/>
    <cellStyle name="40% - uthevingsfarge 2 2 7 4" xfId="26006" xr:uid="{00000000-0005-0000-0000-000093650000}"/>
    <cellStyle name="40% - uthevingsfarge 2 2 7 4 2" xfId="26007" xr:uid="{00000000-0005-0000-0000-000094650000}"/>
    <cellStyle name="40% - uthevingsfarge 2 2 7 4 2 2" xfId="26008" xr:uid="{00000000-0005-0000-0000-000095650000}"/>
    <cellStyle name="40% - uthevingsfarge 2 2 7 4 3" xfId="26009" xr:uid="{00000000-0005-0000-0000-000096650000}"/>
    <cellStyle name="40% - uthevingsfarge 2 2 7 5" xfId="26010" xr:uid="{00000000-0005-0000-0000-000097650000}"/>
    <cellStyle name="40% - uthevingsfarge 2 2 7 5 2" xfId="26011" xr:uid="{00000000-0005-0000-0000-000098650000}"/>
    <cellStyle name="40% - uthevingsfarge 2 2 7 6" xfId="26012" xr:uid="{00000000-0005-0000-0000-000099650000}"/>
    <cellStyle name="40% - uthevingsfarge 2 2 7_3. Chng in credit spreads" xfId="26013" xr:uid="{00000000-0005-0000-0000-00009A650000}"/>
    <cellStyle name="40% - uthevingsfarge 2 2 8" xfId="26014" xr:uid="{00000000-0005-0000-0000-00009B650000}"/>
    <cellStyle name="40% - uthevingsfarge 2 2 8 2" xfId="26015" xr:uid="{00000000-0005-0000-0000-00009C650000}"/>
    <cellStyle name="40% - uthevingsfarge 2 2 8 2 2" xfId="26016" xr:uid="{00000000-0005-0000-0000-00009D650000}"/>
    <cellStyle name="40% - uthevingsfarge 2 2 8 2 2 2" xfId="26017" xr:uid="{00000000-0005-0000-0000-00009E650000}"/>
    <cellStyle name="40% - uthevingsfarge 2 2 8 2 2 2 2" xfId="26018" xr:uid="{00000000-0005-0000-0000-00009F650000}"/>
    <cellStyle name="40% - uthevingsfarge 2 2 8 2 2 3" xfId="26019" xr:uid="{00000000-0005-0000-0000-0000A0650000}"/>
    <cellStyle name="40% - uthevingsfarge 2 2 8 2 3" xfId="26020" xr:uid="{00000000-0005-0000-0000-0000A1650000}"/>
    <cellStyle name="40% - uthevingsfarge 2 2 8 2 3 2" xfId="26021" xr:uid="{00000000-0005-0000-0000-0000A2650000}"/>
    <cellStyle name="40% - uthevingsfarge 2 2 8 2 4" xfId="26022" xr:uid="{00000000-0005-0000-0000-0000A3650000}"/>
    <cellStyle name="40% - uthevingsfarge 2 2 8 2_Innskuddsdekning" xfId="26023" xr:uid="{00000000-0005-0000-0000-0000A4650000}"/>
    <cellStyle name="40% - uthevingsfarge 2 2 8 3" xfId="26024" xr:uid="{00000000-0005-0000-0000-0000A5650000}"/>
    <cellStyle name="40% - uthevingsfarge 2 2 8 3 2" xfId="26025" xr:uid="{00000000-0005-0000-0000-0000A6650000}"/>
    <cellStyle name="40% - uthevingsfarge 2 2 8 3 2 2" xfId="26026" xr:uid="{00000000-0005-0000-0000-0000A7650000}"/>
    <cellStyle name="40% - uthevingsfarge 2 2 8 3 3" xfId="26027" xr:uid="{00000000-0005-0000-0000-0000A8650000}"/>
    <cellStyle name="40% - uthevingsfarge 2 2 8 4" xfId="26028" xr:uid="{00000000-0005-0000-0000-0000A9650000}"/>
    <cellStyle name="40% - uthevingsfarge 2 2 8 4 2" xfId="26029" xr:uid="{00000000-0005-0000-0000-0000AA650000}"/>
    <cellStyle name="40% - uthevingsfarge 2 2 8 5" xfId="26030" xr:uid="{00000000-0005-0000-0000-0000AB650000}"/>
    <cellStyle name="40% - uthevingsfarge 2 2 8_3. Chng in credit spreads" xfId="26031" xr:uid="{00000000-0005-0000-0000-0000AC650000}"/>
    <cellStyle name="40% - uthevingsfarge 2 2 9" xfId="26032" xr:uid="{00000000-0005-0000-0000-0000AD650000}"/>
    <cellStyle name="40% - uthevingsfarge 2 2 9 2" xfId="26033" xr:uid="{00000000-0005-0000-0000-0000AE650000}"/>
    <cellStyle name="40% - uthevingsfarge 2 2 9 2 2" xfId="26034" xr:uid="{00000000-0005-0000-0000-0000AF650000}"/>
    <cellStyle name="40% - uthevingsfarge 2 2 9 2 2 2" xfId="26035" xr:uid="{00000000-0005-0000-0000-0000B0650000}"/>
    <cellStyle name="40% - uthevingsfarge 2 2 9 2 3" xfId="26036" xr:uid="{00000000-0005-0000-0000-0000B1650000}"/>
    <cellStyle name="40% - uthevingsfarge 2 2 9 3" xfId="26037" xr:uid="{00000000-0005-0000-0000-0000B2650000}"/>
    <cellStyle name="40% - uthevingsfarge 2 2 9 3 2" xfId="26038" xr:uid="{00000000-0005-0000-0000-0000B3650000}"/>
    <cellStyle name="40% - uthevingsfarge 2 2 9 4" xfId="26039" xr:uid="{00000000-0005-0000-0000-0000B4650000}"/>
    <cellStyle name="40% - uthevingsfarge 2 2_Adj_Operating_expenses" xfId="26040" xr:uid="{00000000-0005-0000-0000-0000B5650000}"/>
    <cellStyle name="40% - uthevingsfarge 2 20" xfId="26041" xr:uid="{00000000-0005-0000-0000-0000B6650000}"/>
    <cellStyle name="40% - uthevingsfarge 2 20 2" xfId="26042" xr:uid="{00000000-0005-0000-0000-0000B7650000}"/>
    <cellStyle name="40% - uthevingsfarge 2 20 2 2" xfId="26043" xr:uid="{00000000-0005-0000-0000-0000B8650000}"/>
    <cellStyle name="40% - uthevingsfarge 2 20 2 3" xfId="26044" xr:uid="{00000000-0005-0000-0000-0000B9650000}"/>
    <cellStyle name="40% - uthevingsfarge 2 20 2_BILAG 34-3 Brasil" xfId="26045" xr:uid="{00000000-0005-0000-0000-0000BA650000}"/>
    <cellStyle name="40% - uthevingsfarge 2 20 3" xfId="26046" xr:uid="{00000000-0005-0000-0000-0000BB650000}"/>
    <cellStyle name="40% - uthevingsfarge 2 20 4" xfId="26047" xr:uid="{00000000-0005-0000-0000-0000BC650000}"/>
    <cellStyle name="40% - uthevingsfarge 2 20_BILAG 34-3 Brasil" xfId="26048" xr:uid="{00000000-0005-0000-0000-0000BD650000}"/>
    <cellStyle name="40% - uthevingsfarge 2 200" xfId="26049" xr:uid="{00000000-0005-0000-0000-0000BE650000}"/>
    <cellStyle name="40% - uthevingsfarge 2 201" xfId="26050" xr:uid="{00000000-0005-0000-0000-0000BF650000}"/>
    <cellStyle name="40% - uthevingsfarge 2 202" xfId="26051" xr:uid="{00000000-0005-0000-0000-0000C0650000}"/>
    <cellStyle name="40% - uthevingsfarge 2 203" xfId="26052" xr:uid="{00000000-0005-0000-0000-0000C1650000}"/>
    <cellStyle name="40% - uthevingsfarge 2 204" xfId="26053" xr:uid="{00000000-0005-0000-0000-0000C2650000}"/>
    <cellStyle name="40% - uthevingsfarge 2 205" xfId="26054" xr:uid="{00000000-0005-0000-0000-0000C3650000}"/>
    <cellStyle name="40% - uthevingsfarge 2 206" xfId="26055" xr:uid="{00000000-0005-0000-0000-0000C4650000}"/>
    <cellStyle name="40% - uthevingsfarge 2 207" xfId="26056" xr:uid="{00000000-0005-0000-0000-0000C5650000}"/>
    <cellStyle name="40% - uthevingsfarge 2 208" xfId="26057" xr:uid="{00000000-0005-0000-0000-0000C6650000}"/>
    <cellStyle name="40% - uthevingsfarge 2 209" xfId="26058" xr:uid="{00000000-0005-0000-0000-0000C7650000}"/>
    <cellStyle name="40% - uthevingsfarge 2 21" xfId="26059" xr:uid="{00000000-0005-0000-0000-0000C8650000}"/>
    <cellStyle name="40% - uthevingsfarge 2 21 2" xfId="26060" xr:uid="{00000000-0005-0000-0000-0000C9650000}"/>
    <cellStyle name="40% - uthevingsfarge 2 21 2 2" xfId="26061" xr:uid="{00000000-0005-0000-0000-0000CA650000}"/>
    <cellStyle name="40% - uthevingsfarge 2 21 2 3" xfId="26062" xr:uid="{00000000-0005-0000-0000-0000CB650000}"/>
    <cellStyle name="40% - uthevingsfarge 2 21 2_BILAG 34-3 Brasil" xfId="26063" xr:uid="{00000000-0005-0000-0000-0000CC650000}"/>
    <cellStyle name="40% - uthevingsfarge 2 21 3" xfId="26064" xr:uid="{00000000-0005-0000-0000-0000CD650000}"/>
    <cellStyle name="40% - uthevingsfarge 2 21 4" xfId="26065" xr:uid="{00000000-0005-0000-0000-0000CE650000}"/>
    <cellStyle name="40% - uthevingsfarge 2 21_BILAG 34-3 Brasil" xfId="26066" xr:uid="{00000000-0005-0000-0000-0000CF650000}"/>
    <cellStyle name="40% - uthevingsfarge 2 210" xfId="26067" xr:uid="{00000000-0005-0000-0000-0000D0650000}"/>
    <cellStyle name="40% - uthevingsfarge 2 211" xfId="26068" xr:uid="{00000000-0005-0000-0000-0000D1650000}"/>
    <cellStyle name="40% - uthevingsfarge 2 212" xfId="26069" xr:uid="{00000000-0005-0000-0000-0000D2650000}"/>
    <cellStyle name="40% - uthevingsfarge 2 213" xfId="26070" xr:uid="{00000000-0005-0000-0000-0000D3650000}"/>
    <cellStyle name="40% - uthevingsfarge 2 214" xfId="26071" xr:uid="{00000000-0005-0000-0000-0000D4650000}"/>
    <cellStyle name="40% - uthevingsfarge 2 215" xfId="26072" xr:uid="{00000000-0005-0000-0000-0000D5650000}"/>
    <cellStyle name="40% - uthevingsfarge 2 216" xfId="26073" xr:uid="{00000000-0005-0000-0000-0000D6650000}"/>
    <cellStyle name="40% - uthevingsfarge 2 217" xfId="26074" xr:uid="{00000000-0005-0000-0000-0000D7650000}"/>
    <cellStyle name="40% - uthevingsfarge 2 218" xfId="26075" xr:uid="{00000000-0005-0000-0000-0000D8650000}"/>
    <cellStyle name="40% - uthevingsfarge 2 219" xfId="26076" xr:uid="{00000000-0005-0000-0000-0000D9650000}"/>
    <cellStyle name="40% - uthevingsfarge 2 22" xfId="26077" xr:uid="{00000000-0005-0000-0000-0000DA650000}"/>
    <cellStyle name="40% - uthevingsfarge 2 22 2" xfId="26078" xr:uid="{00000000-0005-0000-0000-0000DB650000}"/>
    <cellStyle name="40% - uthevingsfarge 2 22 2 2" xfId="26079" xr:uid="{00000000-0005-0000-0000-0000DC650000}"/>
    <cellStyle name="40% - uthevingsfarge 2 22 2 3" xfId="26080" xr:uid="{00000000-0005-0000-0000-0000DD650000}"/>
    <cellStyle name="40% - uthevingsfarge 2 22 2_BILAG 34-3 Brasil" xfId="26081" xr:uid="{00000000-0005-0000-0000-0000DE650000}"/>
    <cellStyle name="40% - uthevingsfarge 2 22 3" xfId="26082" xr:uid="{00000000-0005-0000-0000-0000DF650000}"/>
    <cellStyle name="40% - uthevingsfarge 2 22 4" xfId="26083" xr:uid="{00000000-0005-0000-0000-0000E0650000}"/>
    <cellStyle name="40% - uthevingsfarge 2 22_BILAG 34-3 Brasil" xfId="26084" xr:uid="{00000000-0005-0000-0000-0000E1650000}"/>
    <cellStyle name="40% - uthevingsfarge 2 220" xfId="26085" xr:uid="{00000000-0005-0000-0000-0000E2650000}"/>
    <cellStyle name="40% - uthevingsfarge 2 221" xfId="26086" xr:uid="{00000000-0005-0000-0000-0000E3650000}"/>
    <cellStyle name="40% - uthevingsfarge 2 222" xfId="26087" xr:uid="{00000000-0005-0000-0000-0000E4650000}"/>
    <cellStyle name="40% - uthevingsfarge 2 223" xfId="26088" xr:uid="{00000000-0005-0000-0000-0000E5650000}"/>
    <cellStyle name="40% - uthevingsfarge 2 224" xfId="26089" xr:uid="{00000000-0005-0000-0000-0000E6650000}"/>
    <cellStyle name="40% - uthevingsfarge 2 225" xfId="26090" xr:uid="{00000000-0005-0000-0000-0000E7650000}"/>
    <cellStyle name="40% - uthevingsfarge 2 226" xfId="26091" xr:uid="{00000000-0005-0000-0000-0000E8650000}"/>
    <cellStyle name="40% - uthevingsfarge 2 227" xfId="26092" xr:uid="{00000000-0005-0000-0000-0000E9650000}"/>
    <cellStyle name="40% - uthevingsfarge 2 228" xfId="26093" xr:uid="{00000000-0005-0000-0000-0000EA650000}"/>
    <cellStyle name="40% - uthevingsfarge 2 229" xfId="26094" xr:uid="{00000000-0005-0000-0000-0000EB650000}"/>
    <cellStyle name="40% - uthevingsfarge 2 23" xfId="26095" xr:uid="{00000000-0005-0000-0000-0000EC650000}"/>
    <cellStyle name="40% - uthevingsfarge 2 23 2" xfId="26096" xr:uid="{00000000-0005-0000-0000-0000ED650000}"/>
    <cellStyle name="40% - uthevingsfarge 2 23 2 2" xfId="26097" xr:uid="{00000000-0005-0000-0000-0000EE650000}"/>
    <cellStyle name="40% - uthevingsfarge 2 23 2 3" xfId="26098" xr:uid="{00000000-0005-0000-0000-0000EF650000}"/>
    <cellStyle name="40% - uthevingsfarge 2 23 2_BILAG 34-3 Brasil" xfId="26099" xr:uid="{00000000-0005-0000-0000-0000F0650000}"/>
    <cellStyle name="40% - uthevingsfarge 2 23 3" xfId="26100" xr:uid="{00000000-0005-0000-0000-0000F1650000}"/>
    <cellStyle name="40% - uthevingsfarge 2 23 4" xfId="26101" xr:uid="{00000000-0005-0000-0000-0000F2650000}"/>
    <cellStyle name="40% - uthevingsfarge 2 23_BILAG 34-3 Brasil" xfId="26102" xr:uid="{00000000-0005-0000-0000-0000F3650000}"/>
    <cellStyle name="40% - uthevingsfarge 2 230" xfId="26103" xr:uid="{00000000-0005-0000-0000-0000F4650000}"/>
    <cellStyle name="40% - uthevingsfarge 2 24" xfId="26104" xr:uid="{00000000-0005-0000-0000-0000F5650000}"/>
    <cellStyle name="40% - uthevingsfarge 2 24 2" xfId="26105" xr:uid="{00000000-0005-0000-0000-0000F6650000}"/>
    <cellStyle name="40% - uthevingsfarge 2 24 2 2" xfId="26106" xr:uid="{00000000-0005-0000-0000-0000F7650000}"/>
    <cellStyle name="40% - uthevingsfarge 2 24 2 3" xfId="26107" xr:uid="{00000000-0005-0000-0000-0000F8650000}"/>
    <cellStyle name="40% - uthevingsfarge 2 24 2_BILAG 34-3 Brasil" xfId="26108" xr:uid="{00000000-0005-0000-0000-0000F9650000}"/>
    <cellStyle name="40% - uthevingsfarge 2 24 3" xfId="26109" xr:uid="{00000000-0005-0000-0000-0000FA650000}"/>
    <cellStyle name="40% - uthevingsfarge 2 24 4" xfId="26110" xr:uid="{00000000-0005-0000-0000-0000FB650000}"/>
    <cellStyle name="40% - uthevingsfarge 2 24_BILAG 34-3 Brasil" xfId="26111" xr:uid="{00000000-0005-0000-0000-0000FC650000}"/>
    <cellStyle name="40% - uthevingsfarge 2 25" xfId="26112" xr:uid="{00000000-0005-0000-0000-0000FD650000}"/>
    <cellStyle name="40% - uthevingsfarge 2 25 2" xfId="26113" xr:uid="{00000000-0005-0000-0000-0000FE650000}"/>
    <cellStyle name="40% - uthevingsfarge 2 25 2 2" xfId="26114" xr:uid="{00000000-0005-0000-0000-0000FF650000}"/>
    <cellStyle name="40% - uthevingsfarge 2 25 2 3" xfId="26115" xr:uid="{00000000-0005-0000-0000-000000660000}"/>
    <cellStyle name="40% - uthevingsfarge 2 25 2_BILAG 34-3 Brasil" xfId="26116" xr:uid="{00000000-0005-0000-0000-000001660000}"/>
    <cellStyle name="40% - uthevingsfarge 2 25 3" xfId="26117" xr:uid="{00000000-0005-0000-0000-000002660000}"/>
    <cellStyle name="40% - uthevingsfarge 2 25 4" xfId="26118" xr:uid="{00000000-0005-0000-0000-000003660000}"/>
    <cellStyle name="40% - uthevingsfarge 2 25_BILAG 34-3 Brasil" xfId="26119" xr:uid="{00000000-0005-0000-0000-000004660000}"/>
    <cellStyle name="40% - uthevingsfarge 2 26" xfId="26120" xr:uid="{00000000-0005-0000-0000-000005660000}"/>
    <cellStyle name="40% - uthevingsfarge 2 26 2" xfId="26121" xr:uid="{00000000-0005-0000-0000-000006660000}"/>
    <cellStyle name="40% - uthevingsfarge 2 26 2 2" xfId="26122" xr:uid="{00000000-0005-0000-0000-000007660000}"/>
    <cellStyle name="40% - uthevingsfarge 2 26 2 3" xfId="26123" xr:uid="{00000000-0005-0000-0000-000008660000}"/>
    <cellStyle name="40% - uthevingsfarge 2 26 2_BILAG 34-3 Brasil" xfId="26124" xr:uid="{00000000-0005-0000-0000-000009660000}"/>
    <cellStyle name="40% - uthevingsfarge 2 26 3" xfId="26125" xr:uid="{00000000-0005-0000-0000-00000A660000}"/>
    <cellStyle name="40% - uthevingsfarge 2 26 4" xfId="26126" xr:uid="{00000000-0005-0000-0000-00000B660000}"/>
    <cellStyle name="40% - uthevingsfarge 2 26_BILAG 34-3 Brasil" xfId="26127" xr:uid="{00000000-0005-0000-0000-00000C660000}"/>
    <cellStyle name="40% - uthevingsfarge 2 27" xfId="26128" xr:uid="{00000000-0005-0000-0000-00000D660000}"/>
    <cellStyle name="40% - uthevingsfarge 2 27 2" xfId="26129" xr:uid="{00000000-0005-0000-0000-00000E660000}"/>
    <cellStyle name="40% - uthevingsfarge 2 27 2 2" xfId="26130" xr:uid="{00000000-0005-0000-0000-00000F660000}"/>
    <cellStyle name="40% - uthevingsfarge 2 27 2 3" xfId="26131" xr:uid="{00000000-0005-0000-0000-000010660000}"/>
    <cellStyle name="40% - uthevingsfarge 2 27 2_BILAG 34-3 Brasil" xfId="26132" xr:uid="{00000000-0005-0000-0000-000011660000}"/>
    <cellStyle name="40% - uthevingsfarge 2 27 3" xfId="26133" xr:uid="{00000000-0005-0000-0000-000012660000}"/>
    <cellStyle name="40% - uthevingsfarge 2 27 4" xfId="26134" xr:uid="{00000000-0005-0000-0000-000013660000}"/>
    <cellStyle name="40% - uthevingsfarge 2 27_BILAG 34-3 Brasil" xfId="26135" xr:uid="{00000000-0005-0000-0000-000014660000}"/>
    <cellStyle name="40% - uthevingsfarge 2 28" xfId="26136" xr:uid="{00000000-0005-0000-0000-000015660000}"/>
    <cellStyle name="40% - uthevingsfarge 2 28 2" xfId="26137" xr:uid="{00000000-0005-0000-0000-000016660000}"/>
    <cellStyle name="40% - uthevingsfarge 2 28 2 2" xfId="26138" xr:uid="{00000000-0005-0000-0000-000017660000}"/>
    <cellStyle name="40% - uthevingsfarge 2 28 2 3" xfId="26139" xr:uid="{00000000-0005-0000-0000-000018660000}"/>
    <cellStyle name="40% - uthevingsfarge 2 28 2_BILAG 34-3 Brasil" xfId="26140" xr:uid="{00000000-0005-0000-0000-000019660000}"/>
    <cellStyle name="40% - uthevingsfarge 2 28 3" xfId="26141" xr:uid="{00000000-0005-0000-0000-00001A660000}"/>
    <cellStyle name="40% - uthevingsfarge 2 28 4" xfId="26142" xr:uid="{00000000-0005-0000-0000-00001B660000}"/>
    <cellStyle name="40% - uthevingsfarge 2 28_BILAG 34-3 Brasil" xfId="26143" xr:uid="{00000000-0005-0000-0000-00001C660000}"/>
    <cellStyle name="40% - uthevingsfarge 2 29" xfId="26144" xr:uid="{00000000-0005-0000-0000-00001D660000}"/>
    <cellStyle name="40% - uthevingsfarge 2 29 2" xfId="26145" xr:uid="{00000000-0005-0000-0000-00001E660000}"/>
    <cellStyle name="40% - uthevingsfarge 2 29 2 2" xfId="26146" xr:uid="{00000000-0005-0000-0000-00001F660000}"/>
    <cellStyle name="40% - uthevingsfarge 2 29 2 3" xfId="26147" xr:uid="{00000000-0005-0000-0000-000020660000}"/>
    <cellStyle name="40% - uthevingsfarge 2 29 2_BILAG 34-3 Brasil" xfId="26148" xr:uid="{00000000-0005-0000-0000-000021660000}"/>
    <cellStyle name="40% - uthevingsfarge 2 29 3" xfId="26149" xr:uid="{00000000-0005-0000-0000-000022660000}"/>
    <cellStyle name="40% - uthevingsfarge 2 29 4" xfId="26150" xr:uid="{00000000-0005-0000-0000-000023660000}"/>
    <cellStyle name="40% - uthevingsfarge 2 29_BILAG 34-3 Brasil" xfId="26151" xr:uid="{00000000-0005-0000-0000-000024660000}"/>
    <cellStyle name="40% - uthevingsfarge 2 3" xfId="26152" xr:uid="{00000000-0005-0000-0000-000025660000}"/>
    <cellStyle name="40% - uthevingsfarge 2 3 10" xfId="26153" xr:uid="{00000000-0005-0000-0000-000026660000}"/>
    <cellStyle name="40% - uthevingsfarge 2 3 2" xfId="26154" xr:uid="{00000000-0005-0000-0000-000027660000}"/>
    <cellStyle name="40% - uthevingsfarge 2 3 2 10" xfId="26155" xr:uid="{00000000-0005-0000-0000-000028660000}"/>
    <cellStyle name="40% - uthevingsfarge 2 3 2 11" xfId="26156" xr:uid="{00000000-0005-0000-0000-000029660000}"/>
    <cellStyle name="40% - uthevingsfarge 2 3 2 2" xfId="26157" xr:uid="{00000000-0005-0000-0000-00002A660000}"/>
    <cellStyle name="40% - uthevingsfarge 2 3 2 2 10" xfId="26158" xr:uid="{00000000-0005-0000-0000-00002B660000}"/>
    <cellStyle name="40% - uthevingsfarge 2 3 2 2 2" xfId="26159" xr:uid="{00000000-0005-0000-0000-00002C660000}"/>
    <cellStyle name="40% - uthevingsfarge 2 3 2 2 2 2" xfId="26160" xr:uid="{00000000-0005-0000-0000-00002D660000}"/>
    <cellStyle name="40% - uthevingsfarge 2 3 2 2 2 2 2" xfId="26161" xr:uid="{00000000-0005-0000-0000-00002E660000}"/>
    <cellStyle name="40% - uthevingsfarge 2 3 2 2 2 2 2 2" xfId="26162" xr:uid="{00000000-0005-0000-0000-00002F660000}"/>
    <cellStyle name="40% - uthevingsfarge 2 3 2 2 2 2 2 2 2" xfId="26163" xr:uid="{00000000-0005-0000-0000-000030660000}"/>
    <cellStyle name="40% - uthevingsfarge 2 3 2 2 2 2 2 2 2 2" xfId="26164" xr:uid="{00000000-0005-0000-0000-000031660000}"/>
    <cellStyle name="40% - uthevingsfarge 2 3 2 2 2 2 2 2 3" xfId="26165" xr:uid="{00000000-0005-0000-0000-000032660000}"/>
    <cellStyle name="40% - uthevingsfarge 2 3 2 2 2 2 2 3" xfId="26166" xr:uid="{00000000-0005-0000-0000-000033660000}"/>
    <cellStyle name="40% - uthevingsfarge 2 3 2 2 2 2 2 3 2" xfId="26167" xr:uid="{00000000-0005-0000-0000-000034660000}"/>
    <cellStyle name="40% - uthevingsfarge 2 3 2 2 2 2 2 4" xfId="26168" xr:uid="{00000000-0005-0000-0000-000035660000}"/>
    <cellStyle name="40% - uthevingsfarge 2 3 2 2 2 2 3" xfId="26169" xr:uid="{00000000-0005-0000-0000-000036660000}"/>
    <cellStyle name="40% - uthevingsfarge 2 3 2 2 2 2 3 2" xfId="26170" xr:uid="{00000000-0005-0000-0000-000037660000}"/>
    <cellStyle name="40% - uthevingsfarge 2 3 2 2 2 2 3 2 2" xfId="26171" xr:uid="{00000000-0005-0000-0000-000038660000}"/>
    <cellStyle name="40% - uthevingsfarge 2 3 2 2 2 2 3 3" xfId="26172" xr:uid="{00000000-0005-0000-0000-000039660000}"/>
    <cellStyle name="40% - uthevingsfarge 2 3 2 2 2 2 4" xfId="26173" xr:uid="{00000000-0005-0000-0000-00003A660000}"/>
    <cellStyle name="40% - uthevingsfarge 2 3 2 2 2 2 4 2" xfId="26174" xr:uid="{00000000-0005-0000-0000-00003B660000}"/>
    <cellStyle name="40% - uthevingsfarge 2 3 2 2 2 2 5" xfId="26175" xr:uid="{00000000-0005-0000-0000-00003C660000}"/>
    <cellStyle name="40% - uthevingsfarge 2 3 2 2 2 2_Innskuddsdekning" xfId="26176" xr:uid="{00000000-0005-0000-0000-00003D660000}"/>
    <cellStyle name="40% - uthevingsfarge 2 3 2 2 2 3" xfId="26177" xr:uid="{00000000-0005-0000-0000-00003E660000}"/>
    <cellStyle name="40% - uthevingsfarge 2 3 2 2 2 3 2" xfId="26178" xr:uid="{00000000-0005-0000-0000-00003F660000}"/>
    <cellStyle name="40% - uthevingsfarge 2 3 2 2 2 3 2 2" xfId="26179" xr:uid="{00000000-0005-0000-0000-000040660000}"/>
    <cellStyle name="40% - uthevingsfarge 2 3 2 2 2 3 2 2 2" xfId="26180" xr:uid="{00000000-0005-0000-0000-000041660000}"/>
    <cellStyle name="40% - uthevingsfarge 2 3 2 2 2 3 2 3" xfId="26181" xr:uid="{00000000-0005-0000-0000-000042660000}"/>
    <cellStyle name="40% - uthevingsfarge 2 3 2 2 2 3 3" xfId="26182" xr:uid="{00000000-0005-0000-0000-000043660000}"/>
    <cellStyle name="40% - uthevingsfarge 2 3 2 2 2 3 3 2" xfId="26183" xr:uid="{00000000-0005-0000-0000-000044660000}"/>
    <cellStyle name="40% - uthevingsfarge 2 3 2 2 2 3 4" xfId="26184" xr:uid="{00000000-0005-0000-0000-000045660000}"/>
    <cellStyle name="40% - uthevingsfarge 2 3 2 2 2 4" xfId="26185" xr:uid="{00000000-0005-0000-0000-000046660000}"/>
    <cellStyle name="40% - uthevingsfarge 2 3 2 2 2 4 2" xfId="26186" xr:uid="{00000000-0005-0000-0000-000047660000}"/>
    <cellStyle name="40% - uthevingsfarge 2 3 2 2 2 4 2 2" xfId="26187" xr:uid="{00000000-0005-0000-0000-000048660000}"/>
    <cellStyle name="40% - uthevingsfarge 2 3 2 2 2 4 3" xfId="26188" xr:uid="{00000000-0005-0000-0000-000049660000}"/>
    <cellStyle name="40% - uthevingsfarge 2 3 2 2 2 5" xfId="26189" xr:uid="{00000000-0005-0000-0000-00004A660000}"/>
    <cellStyle name="40% - uthevingsfarge 2 3 2 2 2 5 2" xfId="26190" xr:uid="{00000000-0005-0000-0000-00004B660000}"/>
    <cellStyle name="40% - uthevingsfarge 2 3 2 2 2 6" xfId="26191" xr:uid="{00000000-0005-0000-0000-00004C660000}"/>
    <cellStyle name="40% - uthevingsfarge 2 3 2 2 2_3. Chng in credit spreads" xfId="26192" xr:uid="{00000000-0005-0000-0000-00004D660000}"/>
    <cellStyle name="40% - uthevingsfarge 2 3 2 2 3" xfId="26193" xr:uid="{00000000-0005-0000-0000-00004E660000}"/>
    <cellStyle name="40% - uthevingsfarge 2 3 2 2 3 2" xfId="26194" xr:uid="{00000000-0005-0000-0000-00004F660000}"/>
    <cellStyle name="40% - uthevingsfarge 2 3 2 2 3 2 2" xfId="26195" xr:uid="{00000000-0005-0000-0000-000050660000}"/>
    <cellStyle name="40% - uthevingsfarge 2 3 2 2 3 2 2 2" xfId="26196" xr:uid="{00000000-0005-0000-0000-000051660000}"/>
    <cellStyle name="40% - uthevingsfarge 2 3 2 2 3 2 2 2 2" xfId="26197" xr:uid="{00000000-0005-0000-0000-000052660000}"/>
    <cellStyle name="40% - uthevingsfarge 2 3 2 2 3 2 2 2 2 2" xfId="26198" xr:uid="{00000000-0005-0000-0000-000053660000}"/>
    <cellStyle name="40% - uthevingsfarge 2 3 2 2 3 2 2 2 3" xfId="26199" xr:uid="{00000000-0005-0000-0000-000054660000}"/>
    <cellStyle name="40% - uthevingsfarge 2 3 2 2 3 2 2 3" xfId="26200" xr:uid="{00000000-0005-0000-0000-000055660000}"/>
    <cellStyle name="40% - uthevingsfarge 2 3 2 2 3 2 2 3 2" xfId="26201" xr:uid="{00000000-0005-0000-0000-000056660000}"/>
    <cellStyle name="40% - uthevingsfarge 2 3 2 2 3 2 2 4" xfId="26202" xr:uid="{00000000-0005-0000-0000-000057660000}"/>
    <cellStyle name="40% - uthevingsfarge 2 3 2 2 3 2 3" xfId="26203" xr:uid="{00000000-0005-0000-0000-000058660000}"/>
    <cellStyle name="40% - uthevingsfarge 2 3 2 2 3 2 3 2" xfId="26204" xr:uid="{00000000-0005-0000-0000-000059660000}"/>
    <cellStyle name="40% - uthevingsfarge 2 3 2 2 3 2 3 2 2" xfId="26205" xr:uid="{00000000-0005-0000-0000-00005A660000}"/>
    <cellStyle name="40% - uthevingsfarge 2 3 2 2 3 2 3 3" xfId="26206" xr:uid="{00000000-0005-0000-0000-00005B660000}"/>
    <cellStyle name="40% - uthevingsfarge 2 3 2 2 3 2 4" xfId="26207" xr:uid="{00000000-0005-0000-0000-00005C660000}"/>
    <cellStyle name="40% - uthevingsfarge 2 3 2 2 3 2 4 2" xfId="26208" xr:uid="{00000000-0005-0000-0000-00005D660000}"/>
    <cellStyle name="40% - uthevingsfarge 2 3 2 2 3 2 5" xfId="26209" xr:uid="{00000000-0005-0000-0000-00005E660000}"/>
    <cellStyle name="40% - uthevingsfarge 2 3 2 2 3 2_Innskuddsdekning" xfId="26210" xr:uid="{00000000-0005-0000-0000-00005F660000}"/>
    <cellStyle name="40% - uthevingsfarge 2 3 2 2 3 3" xfId="26211" xr:uid="{00000000-0005-0000-0000-000060660000}"/>
    <cellStyle name="40% - uthevingsfarge 2 3 2 2 3 3 2" xfId="26212" xr:uid="{00000000-0005-0000-0000-000061660000}"/>
    <cellStyle name="40% - uthevingsfarge 2 3 2 2 3 3 2 2" xfId="26213" xr:uid="{00000000-0005-0000-0000-000062660000}"/>
    <cellStyle name="40% - uthevingsfarge 2 3 2 2 3 3 2 2 2" xfId="26214" xr:uid="{00000000-0005-0000-0000-000063660000}"/>
    <cellStyle name="40% - uthevingsfarge 2 3 2 2 3 3 2 3" xfId="26215" xr:uid="{00000000-0005-0000-0000-000064660000}"/>
    <cellStyle name="40% - uthevingsfarge 2 3 2 2 3 3 3" xfId="26216" xr:uid="{00000000-0005-0000-0000-000065660000}"/>
    <cellStyle name="40% - uthevingsfarge 2 3 2 2 3 3 3 2" xfId="26217" xr:uid="{00000000-0005-0000-0000-000066660000}"/>
    <cellStyle name="40% - uthevingsfarge 2 3 2 2 3 3 4" xfId="26218" xr:uid="{00000000-0005-0000-0000-000067660000}"/>
    <cellStyle name="40% - uthevingsfarge 2 3 2 2 3 4" xfId="26219" xr:uid="{00000000-0005-0000-0000-000068660000}"/>
    <cellStyle name="40% - uthevingsfarge 2 3 2 2 3 4 2" xfId="26220" xr:uid="{00000000-0005-0000-0000-000069660000}"/>
    <cellStyle name="40% - uthevingsfarge 2 3 2 2 3 4 2 2" xfId="26221" xr:uid="{00000000-0005-0000-0000-00006A660000}"/>
    <cellStyle name="40% - uthevingsfarge 2 3 2 2 3 4 3" xfId="26222" xr:uid="{00000000-0005-0000-0000-00006B660000}"/>
    <cellStyle name="40% - uthevingsfarge 2 3 2 2 3 5" xfId="26223" xr:uid="{00000000-0005-0000-0000-00006C660000}"/>
    <cellStyle name="40% - uthevingsfarge 2 3 2 2 3 5 2" xfId="26224" xr:uid="{00000000-0005-0000-0000-00006D660000}"/>
    <cellStyle name="40% - uthevingsfarge 2 3 2 2 3 6" xfId="26225" xr:uid="{00000000-0005-0000-0000-00006E660000}"/>
    <cellStyle name="40% - uthevingsfarge 2 3 2 2 3_3. Chng in credit spreads" xfId="26226" xr:uid="{00000000-0005-0000-0000-00006F660000}"/>
    <cellStyle name="40% - uthevingsfarge 2 3 2 2 4" xfId="26227" xr:uid="{00000000-0005-0000-0000-000070660000}"/>
    <cellStyle name="40% - uthevingsfarge 2 3 2 2 4 2" xfId="26228" xr:uid="{00000000-0005-0000-0000-000071660000}"/>
    <cellStyle name="40% - uthevingsfarge 2 3 2 2 4 2 2" xfId="26229" xr:uid="{00000000-0005-0000-0000-000072660000}"/>
    <cellStyle name="40% - uthevingsfarge 2 3 2 2 4 2 2 2" xfId="26230" xr:uid="{00000000-0005-0000-0000-000073660000}"/>
    <cellStyle name="40% - uthevingsfarge 2 3 2 2 4 2 2 2 2" xfId="26231" xr:uid="{00000000-0005-0000-0000-000074660000}"/>
    <cellStyle name="40% - uthevingsfarge 2 3 2 2 4 2 2 3" xfId="26232" xr:uid="{00000000-0005-0000-0000-000075660000}"/>
    <cellStyle name="40% - uthevingsfarge 2 3 2 2 4 2 3" xfId="26233" xr:uid="{00000000-0005-0000-0000-000076660000}"/>
    <cellStyle name="40% - uthevingsfarge 2 3 2 2 4 2 3 2" xfId="26234" xr:uid="{00000000-0005-0000-0000-000077660000}"/>
    <cellStyle name="40% - uthevingsfarge 2 3 2 2 4 2 4" xfId="26235" xr:uid="{00000000-0005-0000-0000-000078660000}"/>
    <cellStyle name="40% - uthevingsfarge 2 3 2 2 4 3" xfId="26236" xr:uid="{00000000-0005-0000-0000-000079660000}"/>
    <cellStyle name="40% - uthevingsfarge 2 3 2 2 4 3 2" xfId="26237" xr:uid="{00000000-0005-0000-0000-00007A660000}"/>
    <cellStyle name="40% - uthevingsfarge 2 3 2 2 4 3 2 2" xfId="26238" xr:uid="{00000000-0005-0000-0000-00007B660000}"/>
    <cellStyle name="40% - uthevingsfarge 2 3 2 2 4 3 3" xfId="26239" xr:uid="{00000000-0005-0000-0000-00007C660000}"/>
    <cellStyle name="40% - uthevingsfarge 2 3 2 2 4 4" xfId="26240" xr:uid="{00000000-0005-0000-0000-00007D660000}"/>
    <cellStyle name="40% - uthevingsfarge 2 3 2 2 4 4 2" xfId="26241" xr:uid="{00000000-0005-0000-0000-00007E660000}"/>
    <cellStyle name="40% - uthevingsfarge 2 3 2 2 4 5" xfId="26242" xr:uid="{00000000-0005-0000-0000-00007F660000}"/>
    <cellStyle name="40% - uthevingsfarge 2 3 2 2 4_Innskuddsdekning" xfId="26243" xr:uid="{00000000-0005-0000-0000-000080660000}"/>
    <cellStyle name="40% - uthevingsfarge 2 3 2 2 5" xfId="26244" xr:uid="{00000000-0005-0000-0000-000081660000}"/>
    <cellStyle name="40% - uthevingsfarge 2 3 2 2 5 2" xfId="26245" xr:uid="{00000000-0005-0000-0000-000082660000}"/>
    <cellStyle name="40% - uthevingsfarge 2 3 2 2 5 2 2" xfId="26246" xr:uid="{00000000-0005-0000-0000-000083660000}"/>
    <cellStyle name="40% - uthevingsfarge 2 3 2 2 5 2 2 2" xfId="26247" xr:uid="{00000000-0005-0000-0000-000084660000}"/>
    <cellStyle name="40% - uthevingsfarge 2 3 2 2 5 2 3" xfId="26248" xr:uid="{00000000-0005-0000-0000-000085660000}"/>
    <cellStyle name="40% - uthevingsfarge 2 3 2 2 5 3" xfId="26249" xr:uid="{00000000-0005-0000-0000-000086660000}"/>
    <cellStyle name="40% - uthevingsfarge 2 3 2 2 5 3 2" xfId="26250" xr:uid="{00000000-0005-0000-0000-000087660000}"/>
    <cellStyle name="40% - uthevingsfarge 2 3 2 2 5 4" xfId="26251" xr:uid="{00000000-0005-0000-0000-000088660000}"/>
    <cellStyle name="40% - uthevingsfarge 2 3 2 2 6" xfId="26252" xr:uid="{00000000-0005-0000-0000-000089660000}"/>
    <cellStyle name="40% - uthevingsfarge 2 3 2 2 6 2" xfId="26253" xr:uid="{00000000-0005-0000-0000-00008A660000}"/>
    <cellStyle name="40% - uthevingsfarge 2 3 2 2 6 2 2" xfId="26254" xr:uid="{00000000-0005-0000-0000-00008B660000}"/>
    <cellStyle name="40% - uthevingsfarge 2 3 2 2 6 3" xfId="26255" xr:uid="{00000000-0005-0000-0000-00008C660000}"/>
    <cellStyle name="40% - uthevingsfarge 2 3 2 2 7" xfId="26256" xr:uid="{00000000-0005-0000-0000-00008D660000}"/>
    <cellStyle name="40% - uthevingsfarge 2 3 2 2 7 2" xfId="26257" xr:uid="{00000000-0005-0000-0000-00008E660000}"/>
    <cellStyle name="40% - uthevingsfarge 2 3 2 2 8" xfId="26258" xr:uid="{00000000-0005-0000-0000-00008F660000}"/>
    <cellStyle name="40% - uthevingsfarge 2 3 2 2 9" xfId="26259" xr:uid="{00000000-0005-0000-0000-000090660000}"/>
    <cellStyle name="40% - uthevingsfarge 2 3 2 2_3. Chng in credit spreads" xfId="26260" xr:uid="{00000000-0005-0000-0000-000091660000}"/>
    <cellStyle name="40% - uthevingsfarge 2 3 2 3" xfId="26261" xr:uid="{00000000-0005-0000-0000-000092660000}"/>
    <cellStyle name="40% - uthevingsfarge 2 3 2 3 2" xfId="26262" xr:uid="{00000000-0005-0000-0000-000093660000}"/>
    <cellStyle name="40% - uthevingsfarge 2 3 2 3 2 2" xfId="26263" xr:uid="{00000000-0005-0000-0000-000094660000}"/>
    <cellStyle name="40% - uthevingsfarge 2 3 2 3 2 2 2" xfId="26264" xr:uid="{00000000-0005-0000-0000-000095660000}"/>
    <cellStyle name="40% - uthevingsfarge 2 3 2 3 2 2 2 2" xfId="26265" xr:uid="{00000000-0005-0000-0000-000096660000}"/>
    <cellStyle name="40% - uthevingsfarge 2 3 2 3 2 2 2 2 2" xfId="26266" xr:uid="{00000000-0005-0000-0000-000097660000}"/>
    <cellStyle name="40% - uthevingsfarge 2 3 2 3 2 2 2 3" xfId="26267" xr:uid="{00000000-0005-0000-0000-000098660000}"/>
    <cellStyle name="40% - uthevingsfarge 2 3 2 3 2 2 3" xfId="26268" xr:uid="{00000000-0005-0000-0000-000099660000}"/>
    <cellStyle name="40% - uthevingsfarge 2 3 2 3 2 2 3 2" xfId="26269" xr:uid="{00000000-0005-0000-0000-00009A660000}"/>
    <cellStyle name="40% - uthevingsfarge 2 3 2 3 2 2 4" xfId="26270" xr:uid="{00000000-0005-0000-0000-00009B660000}"/>
    <cellStyle name="40% - uthevingsfarge 2 3 2 3 2 3" xfId="26271" xr:uid="{00000000-0005-0000-0000-00009C660000}"/>
    <cellStyle name="40% - uthevingsfarge 2 3 2 3 2 3 2" xfId="26272" xr:uid="{00000000-0005-0000-0000-00009D660000}"/>
    <cellStyle name="40% - uthevingsfarge 2 3 2 3 2 3 2 2" xfId="26273" xr:uid="{00000000-0005-0000-0000-00009E660000}"/>
    <cellStyle name="40% - uthevingsfarge 2 3 2 3 2 3 3" xfId="26274" xr:uid="{00000000-0005-0000-0000-00009F660000}"/>
    <cellStyle name="40% - uthevingsfarge 2 3 2 3 2 4" xfId="26275" xr:uid="{00000000-0005-0000-0000-0000A0660000}"/>
    <cellStyle name="40% - uthevingsfarge 2 3 2 3 2 4 2" xfId="26276" xr:uid="{00000000-0005-0000-0000-0000A1660000}"/>
    <cellStyle name="40% - uthevingsfarge 2 3 2 3 2 5" xfId="26277" xr:uid="{00000000-0005-0000-0000-0000A2660000}"/>
    <cellStyle name="40% - uthevingsfarge 2 3 2 3 2_Innskuddsdekning" xfId="26278" xr:uid="{00000000-0005-0000-0000-0000A3660000}"/>
    <cellStyle name="40% - uthevingsfarge 2 3 2 3 3" xfId="26279" xr:uid="{00000000-0005-0000-0000-0000A4660000}"/>
    <cellStyle name="40% - uthevingsfarge 2 3 2 3 3 2" xfId="26280" xr:uid="{00000000-0005-0000-0000-0000A5660000}"/>
    <cellStyle name="40% - uthevingsfarge 2 3 2 3 3 2 2" xfId="26281" xr:uid="{00000000-0005-0000-0000-0000A6660000}"/>
    <cellStyle name="40% - uthevingsfarge 2 3 2 3 3 2 2 2" xfId="26282" xr:uid="{00000000-0005-0000-0000-0000A7660000}"/>
    <cellStyle name="40% - uthevingsfarge 2 3 2 3 3 2 3" xfId="26283" xr:uid="{00000000-0005-0000-0000-0000A8660000}"/>
    <cellStyle name="40% - uthevingsfarge 2 3 2 3 3 3" xfId="26284" xr:uid="{00000000-0005-0000-0000-0000A9660000}"/>
    <cellStyle name="40% - uthevingsfarge 2 3 2 3 3 3 2" xfId="26285" xr:uid="{00000000-0005-0000-0000-0000AA660000}"/>
    <cellStyle name="40% - uthevingsfarge 2 3 2 3 3 4" xfId="26286" xr:uid="{00000000-0005-0000-0000-0000AB660000}"/>
    <cellStyle name="40% - uthevingsfarge 2 3 2 3 4" xfId="26287" xr:uid="{00000000-0005-0000-0000-0000AC660000}"/>
    <cellStyle name="40% - uthevingsfarge 2 3 2 3 4 2" xfId="26288" xr:uid="{00000000-0005-0000-0000-0000AD660000}"/>
    <cellStyle name="40% - uthevingsfarge 2 3 2 3 4 2 2" xfId="26289" xr:uid="{00000000-0005-0000-0000-0000AE660000}"/>
    <cellStyle name="40% - uthevingsfarge 2 3 2 3 4 3" xfId="26290" xr:uid="{00000000-0005-0000-0000-0000AF660000}"/>
    <cellStyle name="40% - uthevingsfarge 2 3 2 3 5" xfId="26291" xr:uid="{00000000-0005-0000-0000-0000B0660000}"/>
    <cellStyle name="40% - uthevingsfarge 2 3 2 3 5 2" xfId="26292" xr:uid="{00000000-0005-0000-0000-0000B1660000}"/>
    <cellStyle name="40% - uthevingsfarge 2 3 2 3 6" xfId="26293" xr:uid="{00000000-0005-0000-0000-0000B2660000}"/>
    <cellStyle name="40% - uthevingsfarge 2 3 2 3_3. Chng in credit spreads" xfId="26294" xr:uid="{00000000-0005-0000-0000-0000B3660000}"/>
    <cellStyle name="40% - uthevingsfarge 2 3 2 4" xfId="26295" xr:uid="{00000000-0005-0000-0000-0000B4660000}"/>
    <cellStyle name="40% - uthevingsfarge 2 3 2 4 2" xfId="26296" xr:uid="{00000000-0005-0000-0000-0000B5660000}"/>
    <cellStyle name="40% - uthevingsfarge 2 3 2 4 2 2" xfId="26297" xr:uid="{00000000-0005-0000-0000-0000B6660000}"/>
    <cellStyle name="40% - uthevingsfarge 2 3 2 4 2 2 2" xfId="26298" xr:uid="{00000000-0005-0000-0000-0000B7660000}"/>
    <cellStyle name="40% - uthevingsfarge 2 3 2 4 2 2 2 2" xfId="26299" xr:uid="{00000000-0005-0000-0000-0000B8660000}"/>
    <cellStyle name="40% - uthevingsfarge 2 3 2 4 2 2 2 2 2" xfId="26300" xr:uid="{00000000-0005-0000-0000-0000B9660000}"/>
    <cellStyle name="40% - uthevingsfarge 2 3 2 4 2 2 2 3" xfId="26301" xr:uid="{00000000-0005-0000-0000-0000BA660000}"/>
    <cellStyle name="40% - uthevingsfarge 2 3 2 4 2 2 3" xfId="26302" xr:uid="{00000000-0005-0000-0000-0000BB660000}"/>
    <cellStyle name="40% - uthevingsfarge 2 3 2 4 2 2 3 2" xfId="26303" xr:uid="{00000000-0005-0000-0000-0000BC660000}"/>
    <cellStyle name="40% - uthevingsfarge 2 3 2 4 2 2 4" xfId="26304" xr:uid="{00000000-0005-0000-0000-0000BD660000}"/>
    <cellStyle name="40% - uthevingsfarge 2 3 2 4 2 3" xfId="26305" xr:uid="{00000000-0005-0000-0000-0000BE660000}"/>
    <cellStyle name="40% - uthevingsfarge 2 3 2 4 2 3 2" xfId="26306" xr:uid="{00000000-0005-0000-0000-0000BF660000}"/>
    <cellStyle name="40% - uthevingsfarge 2 3 2 4 2 3 2 2" xfId="26307" xr:uid="{00000000-0005-0000-0000-0000C0660000}"/>
    <cellStyle name="40% - uthevingsfarge 2 3 2 4 2 3 3" xfId="26308" xr:uid="{00000000-0005-0000-0000-0000C1660000}"/>
    <cellStyle name="40% - uthevingsfarge 2 3 2 4 2 4" xfId="26309" xr:uid="{00000000-0005-0000-0000-0000C2660000}"/>
    <cellStyle name="40% - uthevingsfarge 2 3 2 4 2 4 2" xfId="26310" xr:uid="{00000000-0005-0000-0000-0000C3660000}"/>
    <cellStyle name="40% - uthevingsfarge 2 3 2 4 2 5" xfId="26311" xr:uid="{00000000-0005-0000-0000-0000C4660000}"/>
    <cellStyle name="40% - uthevingsfarge 2 3 2 4 2_Innskuddsdekning" xfId="26312" xr:uid="{00000000-0005-0000-0000-0000C5660000}"/>
    <cellStyle name="40% - uthevingsfarge 2 3 2 4 3" xfId="26313" xr:uid="{00000000-0005-0000-0000-0000C6660000}"/>
    <cellStyle name="40% - uthevingsfarge 2 3 2 4 3 2" xfId="26314" xr:uid="{00000000-0005-0000-0000-0000C7660000}"/>
    <cellStyle name="40% - uthevingsfarge 2 3 2 4 3 2 2" xfId="26315" xr:uid="{00000000-0005-0000-0000-0000C8660000}"/>
    <cellStyle name="40% - uthevingsfarge 2 3 2 4 3 2 2 2" xfId="26316" xr:uid="{00000000-0005-0000-0000-0000C9660000}"/>
    <cellStyle name="40% - uthevingsfarge 2 3 2 4 3 2 3" xfId="26317" xr:uid="{00000000-0005-0000-0000-0000CA660000}"/>
    <cellStyle name="40% - uthevingsfarge 2 3 2 4 3 3" xfId="26318" xr:uid="{00000000-0005-0000-0000-0000CB660000}"/>
    <cellStyle name="40% - uthevingsfarge 2 3 2 4 3 3 2" xfId="26319" xr:uid="{00000000-0005-0000-0000-0000CC660000}"/>
    <cellStyle name="40% - uthevingsfarge 2 3 2 4 3 4" xfId="26320" xr:uid="{00000000-0005-0000-0000-0000CD660000}"/>
    <cellStyle name="40% - uthevingsfarge 2 3 2 4 4" xfId="26321" xr:uid="{00000000-0005-0000-0000-0000CE660000}"/>
    <cellStyle name="40% - uthevingsfarge 2 3 2 4 4 2" xfId="26322" xr:uid="{00000000-0005-0000-0000-0000CF660000}"/>
    <cellStyle name="40% - uthevingsfarge 2 3 2 4 4 2 2" xfId="26323" xr:uid="{00000000-0005-0000-0000-0000D0660000}"/>
    <cellStyle name="40% - uthevingsfarge 2 3 2 4 4 3" xfId="26324" xr:uid="{00000000-0005-0000-0000-0000D1660000}"/>
    <cellStyle name="40% - uthevingsfarge 2 3 2 4 5" xfId="26325" xr:uid="{00000000-0005-0000-0000-0000D2660000}"/>
    <cellStyle name="40% - uthevingsfarge 2 3 2 4 5 2" xfId="26326" xr:uid="{00000000-0005-0000-0000-0000D3660000}"/>
    <cellStyle name="40% - uthevingsfarge 2 3 2 4 6" xfId="26327" xr:uid="{00000000-0005-0000-0000-0000D4660000}"/>
    <cellStyle name="40% - uthevingsfarge 2 3 2 4_3. Chng in credit spreads" xfId="26328" xr:uid="{00000000-0005-0000-0000-0000D5660000}"/>
    <cellStyle name="40% - uthevingsfarge 2 3 2 5" xfId="26329" xr:uid="{00000000-0005-0000-0000-0000D6660000}"/>
    <cellStyle name="40% - uthevingsfarge 2 3 2 5 2" xfId="26330" xr:uid="{00000000-0005-0000-0000-0000D7660000}"/>
    <cellStyle name="40% - uthevingsfarge 2 3 2 5 2 2" xfId="26331" xr:uid="{00000000-0005-0000-0000-0000D8660000}"/>
    <cellStyle name="40% - uthevingsfarge 2 3 2 5 2 2 2" xfId="26332" xr:uid="{00000000-0005-0000-0000-0000D9660000}"/>
    <cellStyle name="40% - uthevingsfarge 2 3 2 5 2 2 2 2" xfId="26333" xr:uid="{00000000-0005-0000-0000-0000DA660000}"/>
    <cellStyle name="40% - uthevingsfarge 2 3 2 5 2 2 3" xfId="26334" xr:uid="{00000000-0005-0000-0000-0000DB660000}"/>
    <cellStyle name="40% - uthevingsfarge 2 3 2 5 2 3" xfId="26335" xr:uid="{00000000-0005-0000-0000-0000DC660000}"/>
    <cellStyle name="40% - uthevingsfarge 2 3 2 5 2 3 2" xfId="26336" xr:uid="{00000000-0005-0000-0000-0000DD660000}"/>
    <cellStyle name="40% - uthevingsfarge 2 3 2 5 2 4" xfId="26337" xr:uid="{00000000-0005-0000-0000-0000DE660000}"/>
    <cellStyle name="40% - uthevingsfarge 2 3 2 5 3" xfId="26338" xr:uid="{00000000-0005-0000-0000-0000DF660000}"/>
    <cellStyle name="40% - uthevingsfarge 2 3 2 5 3 2" xfId="26339" xr:uid="{00000000-0005-0000-0000-0000E0660000}"/>
    <cellStyle name="40% - uthevingsfarge 2 3 2 5 3 2 2" xfId="26340" xr:uid="{00000000-0005-0000-0000-0000E1660000}"/>
    <cellStyle name="40% - uthevingsfarge 2 3 2 5 3 3" xfId="26341" xr:uid="{00000000-0005-0000-0000-0000E2660000}"/>
    <cellStyle name="40% - uthevingsfarge 2 3 2 5 4" xfId="26342" xr:uid="{00000000-0005-0000-0000-0000E3660000}"/>
    <cellStyle name="40% - uthevingsfarge 2 3 2 5 4 2" xfId="26343" xr:uid="{00000000-0005-0000-0000-0000E4660000}"/>
    <cellStyle name="40% - uthevingsfarge 2 3 2 5 5" xfId="26344" xr:uid="{00000000-0005-0000-0000-0000E5660000}"/>
    <cellStyle name="40% - uthevingsfarge 2 3 2 5_Innskuddsdekning" xfId="26345" xr:uid="{00000000-0005-0000-0000-0000E6660000}"/>
    <cellStyle name="40% - uthevingsfarge 2 3 2 6" xfId="26346" xr:uid="{00000000-0005-0000-0000-0000E7660000}"/>
    <cellStyle name="40% - uthevingsfarge 2 3 2 6 2" xfId="26347" xr:uid="{00000000-0005-0000-0000-0000E8660000}"/>
    <cellStyle name="40% - uthevingsfarge 2 3 2 6 2 2" xfId="26348" xr:uid="{00000000-0005-0000-0000-0000E9660000}"/>
    <cellStyle name="40% - uthevingsfarge 2 3 2 6 2 2 2" xfId="26349" xr:uid="{00000000-0005-0000-0000-0000EA660000}"/>
    <cellStyle name="40% - uthevingsfarge 2 3 2 6 2 3" xfId="26350" xr:uid="{00000000-0005-0000-0000-0000EB660000}"/>
    <cellStyle name="40% - uthevingsfarge 2 3 2 6 3" xfId="26351" xr:uid="{00000000-0005-0000-0000-0000EC660000}"/>
    <cellStyle name="40% - uthevingsfarge 2 3 2 6 3 2" xfId="26352" xr:uid="{00000000-0005-0000-0000-0000ED660000}"/>
    <cellStyle name="40% - uthevingsfarge 2 3 2 6 4" xfId="26353" xr:uid="{00000000-0005-0000-0000-0000EE660000}"/>
    <cellStyle name="40% - uthevingsfarge 2 3 2 7" xfId="26354" xr:uid="{00000000-0005-0000-0000-0000EF660000}"/>
    <cellStyle name="40% - uthevingsfarge 2 3 2 7 2" xfId="26355" xr:uid="{00000000-0005-0000-0000-0000F0660000}"/>
    <cellStyle name="40% - uthevingsfarge 2 3 2 7 2 2" xfId="26356" xr:uid="{00000000-0005-0000-0000-0000F1660000}"/>
    <cellStyle name="40% - uthevingsfarge 2 3 2 7 3" xfId="26357" xr:uid="{00000000-0005-0000-0000-0000F2660000}"/>
    <cellStyle name="40% - uthevingsfarge 2 3 2 8" xfId="26358" xr:uid="{00000000-0005-0000-0000-0000F3660000}"/>
    <cellStyle name="40% - uthevingsfarge 2 3 2 8 2" xfId="26359" xr:uid="{00000000-0005-0000-0000-0000F4660000}"/>
    <cellStyle name="40% - uthevingsfarge 2 3 2 9" xfId="26360" xr:uid="{00000000-0005-0000-0000-0000F5660000}"/>
    <cellStyle name="40% - uthevingsfarge 2 3 2_3. Chng in credit spreads" xfId="26361" xr:uid="{00000000-0005-0000-0000-0000F6660000}"/>
    <cellStyle name="40% - uthevingsfarge 2 3 3" xfId="26362" xr:uid="{00000000-0005-0000-0000-0000F7660000}"/>
    <cellStyle name="40% - uthevingsfarge 2 3 3 10" xfId="26363" xr:uid="{00000000-0005-0000-0000-0000F8660000}"/>
    <cellStyle name="40% - uthevingsfarge 2 3 3 11" xfId="26364" xr:uid="{00000000-0005-0000-0000-0000F9660000}"/>
    <cellStyle name="40% - uthevingsfarge 2 3 3 2" xfId="26365" xr:uid="{00000000-0005-0000-0000-0000FA660000}"/>
    <cellStyle name="40% - uthevingsfarge 2 3 3 2 2" xfId="26366" xr:uid="{00000000-0005-0000-0000-0000FB660000}"/>
    <cellStyle name="40% - uthevingsfarge 2 3 3 2 2 2" xfId="26367" xr:uid="{00000000-0005-0000-0000-0000FC660000}"/>
    <cellStyle name="40% - uthevingsfarge 2 3 3 2 2 2 2" xfId="26368" xr:uid="{00000000-0005-0000-0000-0000FD660000}"/>
    <cellStyle name="40% - uthevingsfarge 2 3 3 2 2 2 2 2" xfId="26369" xr:uid="{00000000-0005-0000-0000-0000FE660000}"/>
    <cellStyle name="40% - uthevingsfarge 2 3 3 2 2 2 2 2 2" xfId="26370" xr:uid="{00000000-0005-0000-0000-0000FF660000}"/>
    <cellStyle name="40% - uthevingsfarge 2 3 3 2 2 2 2 2 2 2" xfId="26371" xr:uid="{00000000-0005-0000-0000-000000670000}"/>
    <cellStyle name="40% - uthevingsfarge 2 3 3 2 2 2 2 2 3" xfId="26372" xr:uid="{00000000-0005-0000-0000-000001670000}"/>
    <cellStyle name="40% - uthevingsfarge 2 3 3 2 2 2 2 3" xfId="26373" xr:uid="{00000000-0005-0000-0000-000002670000}"/>
    <cellStyle name="40% - uthevingsfarge 2 3 3 2 2 2 2 3 2" xfId="26374" xr:uid="{00000000-0005-0000-0000-000003670000}"/>
    <cellStyle name="40% - uthevingsfarge 2 3 3 2 2 2 2 4" xfId="26375" xr:uid="{00000000-0005-0000-0000-000004670000}"/>
    <cellStyle name="40% - uthevingsfarge 2 3 3 2 2 2 3" xfId="26376" xr:uid="{00000000-0005-0000-0000-000005670000}"/>
    <cellStyle name="40% - uthevingsfarge 2 3 3 2 2 2 3 2" xfId="26377" xr:uid="{00000000-0005-0000-0000-000006670000}"/>
    <cellStyle name="40% - uthevingsfarge 2 3 3 2 2 2 3 2 2" xfId="26378" xr:uid="{00000000-0005-0000-0000-000007670000}"/>
    <cellStyle name="40% - uthevingsfarge 2 3 3 2 2 2 3 3" xfId="26379" xr:uid="{00000000-0005-0000-0000-000008670000}"/>
    <cellStyle name="40% - uthevingsfarge 2 3 3 2 2 2 4" xfId="26380" xr:uid="{00000000-0005-0000-0000-000009670000}"/>
    <cellStyle name="40% - uthevingsfarge 2 3 3 2 2 2 4 2" xfId="26381" xr:uid="{00000000-0005-0000-0000-00000A670000}"/>
    <cellStyle name="40% - uthevingsfarge 2 3 3 2 2 2 5" xfId="26382" xr:uid="{00000000-0005-0000-0000-00000B670000}"/>
    <cellStyle name="40% - uthevingsfarge 2 3 3 2 2 2_Innskuddsdekning" xfId="26383" xr:uid="{00000000-0005-0000-0000-00000C670000}"/>
    <cellStyle name="40% - uthevingsfarge 2 3 3 2 2 3" xfId="26384" xr:uid="{00000000-0005-0000-0000-00000D670000}"/>
    <cellStyle name="40% - uthevingsfarge 2 3 3 2 2 3 2" xfId="26385" xr:uid="{00000000-0005-0000-0000-00000E670000}"/>
    <cellStyle name="40% - uthevingsfarge 2 3 3 2 2 3 2 2" xfId="26386" xr:uid="{00000000-0005-0000-0000-00000F670000}"/>
    <cellStyle name="40% - uthevingsfarge 2 3 3 2 2 3 2 2 2" xfId="26387" xr:uid="{00000000-0005-0000-0000-000010670000}"/>
    <cellStyle name="40% - uthevingsfarge 2 3 3 2 2 3 2 3" xfId="26388" xr:uid="{00000000-0005-0000-0000-000011670000}"/>
    <cellStyle name="40% - uthevingsfarge 2 3 3 2 2 3 3" xfId="26389" xr:uid="{00000000-0005-0000-0000-000012670000}"/>
    <cellStyle name="40% - uthevingsfarge 2 3 3 2 2 3 3 2" xfId="26390" xr:uid="{00000000-0005-0000-0000-000013670000}"/>
    <cellStyle name="40% - uthevingsfarge 2 3 3 2 2 3 4" xfId="26391" xr:uid="{00000000-0005-0000-0000-000014670000}"/>
    <cellStyle name="40% - uthevingsfarge 2 3 3 2 2 4" xfId="26392" xr:uid="{00000000-0005-0000-0000-000015670000}"/>
    <cellStyle name="40% - uthevingsfarge 2 3 3 2 2 4 2" xfId="26393" xr:uid="{00000000-0005-0000-0000-000016670000}"/>
    <cellStyle name="40% - uthevingsfarge 2 3 3 2 2 4 2 2" xfId="26394" xr:uid="{00000000-0005-0000-0000-000017670000}"/>
    <cellStyle name="40% - uthevingsfarge 2 3 3 2 2 4 3" xfId="26395" xr:uid="{00000000-0005-0000-0000-000018670000}"/>
    <cellStyle name="40% - uthevingsfarge 2 3 3 2 2 5" xfId="26396" xr:uid="{00000000-0005-0000-0000-000019670000}"/>
    <cellStyle name="40% - uthevingsfarge 2 3 3 2 2 5 2" xfId="26397" xr:uid="{00000000-0005-0000-0000-00001A670000}"/>
    <cellStyle name="40% - uthevingsfarge 2 3 3 2 2 6" xfId="26398" xr:uid="{00000000-0005-0000-0000-00001B670000}"/>
    <cellStyle name="40% - uthevingsfarge 2 3 3 2 2_3. Chng in credit spreads" xfId="26399" xr:uid="{00000000-0005-0000-0000-00001C670000}"/>
    <cellStyle name="40% - uthevingsfarge 2 3 3 2 3" xfId="26400" xr:uid="{00000000-0005-0000-0000-00001D670000}"/>
    <cellStyle name="40% - uthevingsfarge 2 3 3 2 3 2" xfId="26401" xr:uid="{00000000-0005-0000-0000-00001E670000}"/>
    <cellStyle name="40% - uthevingsfarge 2 3 3 2 3 2 2" xfId="26402" xr:uid="{00000000-0005-0000-0000-00001F670000}"/>
    <cellStyle name="40% - uthevingsfarge 2 3 3 2 3 2 2 2" xfId="26403" xr:uid="{00000000-0005-0000-0000-000020670000}"/>
    <cellStyle name="40% - uthevingsfarge 2 3 3 2 3 2 2 2 2" xfId="26404" xr:uid="{00000000-0005-0000-0000-000021670000}"/>
    <cellStyle name="40% - uthevingsfarge 2 3 3 2 3 2 2 2 2 2" xfId="26405" xr:uid="{00000000-0005-0000-0000-000022670000}"/>
    <cellStyle name="40% - uthevingsfarge 2 3 3 2 3 2 2 2 3" xfId="26406" xr:uid="{00000000-0005-0000-0000-000023670000}"/>
    <cellStyle name="40% - uthevingsfarge 2 3 3 2 3 2 2 3" xfId="26407" xr:uid="{00000000-0005-0000-0000-000024670000}"/>
    <cellStyle name="40% - uthevingsfarge 2 3 3 2 3 2 2 3 2" xfId="26408" xr:uid="{00000000-0005-0000-0000-000025670000}"/>
    <cellStyle name="40% - uthevingsfarge 2 3 3 2 3 2 2 4" xfId="26409" xr:uid="{00000000-0005-0000-0000-000026670000}"/>
    <cellStyle name="40% - uthevingsfarge 2 3 3 2 3 2 3" xfId="26410" xr:uid="{00000000-0005-0000-0000-000027670000}"/>
    <cellStyle name="40% - uthevingsfarge 2 3 3 2 3 2 3 2" xfId="26411" xr:uid="{00000000-0005-0000-0000-000028670000}"/>
    <cellStyle name="40% - uthevingsfarge 2 3 3 2 3 2 3 2 2" xfId="26412" xr:uid="{00000000-0005-0000-0000-000029670000}"/>
    <cellStyle name="40% - uthevingsfarge 2 3 3 2 3 2 3 3" xfId="26413" xr:uid="{00000000-0005-0000-0000-00002A670000}"/>
    <cellStyle name="40% - uthevingsfarge 2 3 3 2 3 2 4" xfId="26414" xr:uid="{00000000-0005-0000-0000-00002B670000}"/>
    <cellStyle name="40% - uthevingsfarge 2 3 3 2 3 2 4 2" xfId="26415" xr:uid="{00000000-0005-0000-0000-00002C670000}"/>
    <cellStyle name="40% - uthevingsfarge 2 3 3 2 3 2 5" xfId="26416" xr:uid="{00000000-0005-0000-0000-00002D670000}"/>
    <cellStyle name="40% - uthevingsfarge 2 3 3 2 3 2_Innskuddsdekning" xfId="26417" xr:uid="{00000000-0005-0000-0000-00002E670000}"/>
    <cellStyle name="40% - uthevingsfarge 2 3 3 2 3 3" xfId="26418" xr:uid="{00000000-0005-0000-0000-00002F670000}"/>
    <cellStyle name="40% - uthevingsfarge 2 3 3 2 3 3 2" xfId="26419" xr:uid="{00000000-0005-0000-0000-000030670000}"/>
    <cellStyle name="40% - uthevingsfarge 2 3 3 2 3 3 2 2" xfId="26420" xr:uid="{00000000-0005-0000-0000-000031670000}"/>
    <cellStyle name="40% - uthevingsfarge 2 3 3 2 3 3 2 2 2" xfId="26421" xr:uid="{00000000-0005-0000-0000-000032670000}"/>
    <cellStyle name="40% - uthevingsfarge 2 3 3 2 3 3 2 3" xfId="26422" xr:uid="{00000000-0005-0000-0000-000033670000}"/>
    <cellStyle name="40% - uthevingsfarge 2 3 3 2 3 3 3" xfId="26423" xr:uid="{00000000-0005-0000-0000-000034670000}"/>
    <cellStyle name="40% - uthevingsfarge 2 3 3 2 3 3 3 2" xfId="26424" xr:uid="{00000000-0005-0000-0000-000035670000}"/>
    <cellStyle name="40% - uthevingsfarge 2 3 3 2 3 3 4" xfId="26425" xr:uid="{00000000-0005-0000-0000-000036670000}"/>
    <cellStyle name="40% - uthevingsfarge 2 3 3 2 3 4" xfId="26426" xr:uid="{00000000-0005-0000-0000-000037670000}"/>
    <cellStyle name="40% - uthevingsfarge 2 3 3 2 3 4 2" xfId="26427" xr:uid="{00000000-0005-0000-0000-000038670000}"/>
    <cellStyle name="40% - uthevingsfarge 2 3 3 2 3 4 2 2" xfId="26428" xr:uid="{00000000-0005-0000-0000-000039670000}"/>
    <cellStyle name="40% - uthevingsfarge 2 3 3 2 3 4 3" xfId="26429" xr:uid="{00000000-0005-0000-0000-00003A670000}"/>
    <cellStyle name="40% - uthevingsfarge 2 3 3 2 3 5" xfId="26430" xr:uid="{00000000-0005-0000-0000-00003B670000}"/>
    <cellStyle name="40% - uthevingsfarge 2 3 3 2 3 5 2" xfId="26431" xr:uid="{00000000-0005-0000-0000-00003C670000}"/>
    <cellStyle name="40% - uthevingsfarge 2 3 3 2 3 6" xfId="26432" xr:uid="{00000000-0005-0000-0000-00003D670000}"/>
    <cellStyle name="40% - uthevingsfarge 2 3 3 2 3_3. Chng in credit spreads" xfId="26433" xr:uid="{00000000-0005-0000-0000-00003E670000}"/>
    <cellStyle name="40% - uthevingsfarge 2 3 3 2 4" xfId="26434" xr:uid="{00000000-0005-0000-0000-00003F670000}"/>
    <cellStyle name="40% - uthevingsfarge 2 3 3 2 4 2" xfId="26435" xr:uid="{00000000-0005-0000-0000-000040670000}"/>
    <cellStyle name="40% - uthevingsfarge 2 3 3 2 4 2 2" xfId="26436" xr:uid="{00000000-0005-0000-0000-000041670000}"/>
    <cellStyle name="40% - uthevingsfarge 2 3 3 2 4 2 2 2" xfId="26437" xr:uid="{00000000-0005-0000-0000-000042670000}"/>
    <cellStyle name="40% - uthevingsfarge 2 3 3 2 4 2 2 2 2" xfId="26438" xr:uid="{00000000-0005-0000-0000-000043670000}"/>
    <cellStyle name="40% - uthevingsfarge 2 3 3 2 4 2 2 3" xfId="26439" xr:uid="{00000000-0005-0000-0000-000044670000}"/>
    <cellStyle name="40% - uthevingsfarge 2 3 3 2 4 2 3" xfId="26440" xr:uid="{00000000-0005-0000-0000-000045670000}"/>
    <cellStyle name="40% - uthevingsfarge 2 3 3 2 4 2 3 2" xfId="26441" xr:uid="{00000000-0005-0000-0000-000046670000}"/>
    <cellStyle name="40% - uthevingsfarge 2 3 3 2 4 2 4" xfId="26442" xr:uid="{00000000-0005-0000-0000-000047670000}"/>
    <cellStyle name="40% - uthevingsfarge 2 3 3 2 4 3" xfId="26443" xr:uid="{00000000-0005-0000-0000-000048670000}"/>
    <cellStyle name="40% - uthevingsfarge 2 3 3 2 4 3 2" xfId="26444" xr:uid="{00000000-0005-0000-0000-000049670000}"/>
    <cellStyle name="40% - uthevingsfarge 2 3 3 2 4 3 2 2" xfId="26445" xr:uid="{00000000-0005-0000-0000-00004A670000}"/>
    <cellStyle name="40% - uthevingsfarge 2 3 3 2 4 3 3" xfId="26446" xr:uid="{00000000-0005-0000-0000-00004B670000}"/>
    <cellStyle name="40% - uthevingsfarge 2 3 3 2 4 4" xfId="26447" xr:uid="{00000000-0005-0000-0000-00004C670000}"/>
    <cellStyle name="40% - uthevingsfarge 2 3 3 2 4 4 2" xfId="26448" xr:uid="{00000000-0005-0000-0000-00004D670000}"/>
    <cellStyle name="40% - uthevingsfarge 2 3 3 2 4 5" xfId="26449" xr:uid="{00000000-0005-0000-0000-00004E670000}"/>
    <cellStyle name="40% - uthevingsfarge 2 3 3 2 4_Innskuddsdekning" xfId="26450" xr:uid="{00000000-0005-0000-0000-00004F670000}"/>
    <cellStyle name="40% - uthevingsfarge 2 3 3 2 5" xfId="26451" xr:uid="{00000000-0005-0000-0000-000050670000}"/>
    <cellStyle name="40% - uthevingsfarge 2 3 3 2 5 2" xfId="26452" xr:uid="{00000000-0005-0000-0000-000051670000}"/>
    <cellStyle name="40% - uthevingsfarge 2 3 3 2 5 2 2" xfId="26453" xr:uid="{00000000-0005-0000-0000-000052670000}"/>
    <cellStyle name="40% - uthevingsfarge 2 3 3 2 5 2 2 2" xfId="26454" xr:uid="{00000000-0005-0000-0000-000053670000}"/>
    <cellStyle name="40% - uthevingsfarge 2 3 3 2 5 2 3" xfId="26455" xr:uid="{00000000-0005-0000-0000-000054670000}"/>
    <cellStyle name="40% - uthevingsfarge 2 3 3 2 5 3" xfId="26456" xr:uid="{00000000-0005-0000-0000-000055670000}"/>
    <cellStyle name="40% - uthevingsfarge 2 3 3 2 5 3 2" xfId="26457" xr:uid="{00000000-0005-0000-0000-000056670000}"/>
    <cellStyle name="40% - uthevingsfarge 2 3 3 2 5 4" xfId="26458" xr:uid="{00000000-0005-0000-0000-000057670000}"/>
    <cellStyle name="40% - uthevingsfarge 2 3 3 2 6" xfId="26459" xr:uid="{00000000-0005-0000-0000-000058670000}"/>
    <cellStyle name="40% - uthevingsfarge 2 3 3 2 6 2" xfId="26460" xr:uid="{00000000-0005-0000-0000-000059670000}"/>
    <cellStyle name="40% - uthevingsfarge 2 3 3 2 6 2 2" xfId="26461" xr:uid="{00000000-0005-0000-0000-00005A670000}"/>
    <cellStyle name="40% - uthevingsfarge 2 3 3 2 6 3" xfId="26462" xr:uid="{00000000-0005-0000-0000-00005B670000}"/>
    <cellStyle name="40% - uthevingsfarge 2 3 3 2 7" xfId="26463" xr:uid="{00000000-0005-0000-0000-00005C670000}"/>
    <cellStyle name="40% - uthevingsfarge 2 3 3 2 7 2" xfId="26464" xr:uid="{00000000-0005-0000-0000-00005D670000}"/>
    <cellStyle name="40% - uthevingsfarge 2 3 3 2 8" xfId="26465" xr:uid="{00000000-0005-0000-0000-00005E670000}"/>
    <cellStyle name="40% - uthevingsfarge 2 3 3 2_3. Chng in credit spreads" xfId="26466" xr:uid="{00000000-0005-0000-0000-00005F670000}"/>
    <cellStyle name="40% - uthevingsfarge 2 3 3 3" xfId="26467" xr:uid="{00000000-0005-0000-0000-000060670000}"/>
    <cellStyle name="40% - uthevingsfarge 2 3 3 3 2" xfId="26468" xr:uid="{00000000-0005-0000-0000-000061670000}"/>
    <cellStyle name="40% - uthevingsfarge 2 3 3 3 2 2" xfId="26469" xr:uid="{00000000-0005-0000-0000-000062670000}"/>
    <cellStyle name="40% - uthevingsfarge 2 3 3 3 2 2 2" xfId="26470" xr:uid="{00000000-0005-0000-0000-000063670000}"/>
    <cellStyle name="40% - uthevingsfarge 2 3 3 3 2 2 2 2" xfId="26471" xr:uid="{00000000-0005-0000-0000-000064670000}"/>
    <cellStyle name="40% - uthevingsfarge 2 3 3 3 2 2 2 2 2" xfId="26472" xr:uid="{00000000-0005-0000-0000-000065670000}"/>
    <cellStyle name="40% - uthevingsfarge 2 3 3 3 2 2 2 3" xfId="26473" xr:uid="{00000000-0005-0000-0000-000066670000}"/>
    <cellStyle name="40% - uthevingsfarge 2 3 3 3 2 2 3" xfId="26474" xr:uid="{00000000-0005-0000-0000-000067670000}"/>
    <cellStyle name="40% - uthevingsfarge 2 3 3 3 2 2 3 2" xfId="26475" xr:uid="{00000000-0005-0000-0000-000068670000}"/>
    <cellStyle name="40% - uthevingsfarge 2 3 3 3 2 2 4" xfId="26476" xr:uid="{00000000-0005-0000-0000-000069670000}"/>
    <cellStyle name="40% - uthevingsfarge 2 3 3 3 2 3" xfId="26477" xr:uid="{00000000-0005-0000-0000-00006A670000}"/>
    <cellStyle name="40% - uthevingsfarge 2 3 3 3 2 3 2" xfId="26478" xr:uid="{00000000-0005-0000-0000-00006B670000}"/>
    <cellStyle name="40% - uthevingsfarge 2 3 3 3 2 3 2 2" xfId="26479" xr:uid="{00000000-0005-0000-0000-00006C670000}"/>
    <cellStyle name="40% - uthevingsfarge 2 3 3 3 2 3 3" xfId="26480" xr:uid="{00000000-0005-0000-0000-00006D670000}"/>
    <cellStyle name="40% - uthevingsfarge 2 3 3 3 2 4" xfId="26481" xr:uid="{00000000-0005-0000-0000-00006E670000}"/>
    <cellStyle name="40% - uthevingsfarge 2 3 3 3 2 4 2" xfId="26482" xr:uid="{00000000-0005-0000-0000-00006F670000}"/>
    <cellStyle name="40% - uthevingsfarge 2 3 3 3 2 5" xfId="26483" xr:uid="{00000000-0005-0000-0000-000070670000}"/>
    <cellStyle name="40% - uthevingsfarge 2 3 3 3 2_Innskuddsdekning" xfId="26484" xr:uid="{00000000-0005-0000-0000-000071670000}"/>
    <cellStyle name="40% - uthevingsfarge 2 3 3 3 3" xfId="26485" xr:uid="{00000000-0005-0000-0000-000072670000}"/>
    <cellStyle name="40% - uthevingsfarge 2 3 3 3 3 2" xfId="26486" xr:uid="{00000000-0005-0000-0000-000073670000}"/>
    <cellStyle name="40% - uthevingsfarge 2 3 3 3 3 2 2" xfId="26487" xr:uid="{00000000-0005-0000-0000-000074670000}"/>
    <cellStyle name="40% - uthevingsfarge 2 3 3 3 3 2 2 2" xfId="26488" xr:uid="{00000000-0005-0000-0000-000075670000}"/>
    <cellStyle name="40% - uthevingsfarge 2 3 3 3 3 2 3" xfId="26489" xr:uid="{00000000-0005-0000-0000-000076670000}"/>
    <cellStyle name="40% - uthevingsfarge 2 3 3 3 3 3" xfId="26490" xr:uid="{00000000-0005-0000-0000-000077670000}"/>
    <cellStyle name="40% - uthevingsfarge 2 3 3 3 3 3 2" xfId="26491" xr:uid="{00000000-0005-0000-0000-000078670000}"/>
    <cellStyle name="40% - uthevingsfarge 2 3 3 3 3 4" xfId="26492" xr:uid="{00000000-0005-0000-0000-000079670000}"/>
    <cellStyle name="40% - uthevingsfarge 2 3 3 3 4" xfId="26493" xr:uid="{00000000-0005-0000-0000-00007A670000}"/>
    <cellStyle name="40% - uthevingsfarge 2 3 3 3 4 2" xfId="26494" xr:uid="{00000000-0005-0000-0000-00007B670000}"/>
    <cellStyle name="40% - uthevingsfarge 2 3 3 3 4 2 2" xfId="26495" xr:uid="{00000000-0005-0000-0000-00007C670000}"/>
    <cellStyle name="40% - uthevingsfarge 2 3 3 3 4 3" xfId="26496" xr:uid="{00000000-0005-0000-0000-00007D670000}"/>
    <cellStyle name="40% - uthevingsfarge 2 3 3 3 5" xfId="26497" xr:uid="{00000000-0005-0000-0000-00007E670000}"/>
    <cellStyle name="40% - uthevingsfarge 2 3 3 3 5 2" xfId="26498" xr:uid="{00000000-0005-0000-0000-00007F670000}"/>
    <cellStyle name="40% - uthevingsfarge 2 3 3 3 6" xfId="26499" xr:uid="{00000000-0005-0000-0000-000080670000}"/>
    <cellStyle name="40% - uthevingsfarge 2 3 3 3_3. Chng in credit spreads" xfId="26500" xr:uid="{00000000-0005-0000-0000-000081670000}"/>
    <cellStyle name="40% - uthevingsfarge 2 3 3 4" xfId="26501" xr:uid="{00000000-0005-0000-0000-000082670000}"/>
    <cellStyle name="40% - uthevingsfarge 2 3 3 4 2" xfId="26502" xr:uid="{00000000-0005-0000-0000-000083670000}"/>
    <cellStyle name="40% - uthevingsfarge 2 3 3 4 2 2" xfId="26503" xr:uid="{00000000-0005-0000-0000-000084670000}"/>
    <cellStyle name="40% - uthevingsfarge 2 3 3 4 2 2 2" xfId="26504" xr:uid="{00000000-0005-0000-0000-000085670000}"/>
    <cellStyle name="40% - uthevingsfarge 2 3 3 4 2 2 2 2" xfId="26505" xr:uid="{00000000-0005-0000-0000-000086670000}"/>
    <cellStyle name="40% - uthevingsfarge 2 3 3 4 2 2 2 2 2" xfId="26506" xr:uid="{00000000-0005-0000-0000-000087670000}"/>
    <cellStyle name="40% - uthevingsfarge 2 3 3 4 2 2 2 3" xfId="26507" xr:uid="{00000000-0005-0000-0000-000088670000}"/>
    <cellStyle name="40% - uthevingsfarge 2 3 3 4 2 2 3" xfId="26508" xr:uid="{00000000-0005-0000-0000-000089670000}"/>
    <cellStyle name="40% - uthevingsfarge 2 3 3 4 2 2 3 2" xfId="26509" xr:uid="{00000000-0005-0000-0000-00008A670000}"/>
    <cellStyle name="40% - uthevingsfarge 2 3 3 4 2 2 4" xfId="26510" xr:uid="{00000000-0005-0000-0000-00008B670000}"/>
    <cellStyle name="40% - uthevingsfarge 2 3 3 4 2 3" xfId="26511" xr:uid="{00000000-0005-0000-0000-00008C670000}"/>
    <cellStyle name="40% - uthevingsfarge 2 3 3 4 2 3 2" xfId="26512" xr:uid="{00000000-0005-0000-0000-00008D670000}"/>
    <cellStyle name="40% - uthevingsfarge 2 3 3 4 2 3 2 2" xfId="26513" xr:uid="{00000000-0005-0000-0000-00008E670000}"/>
    <cellStyle name="40% - uthevingsfarge 2 3 3 4 2 3 3" xfId="26514" xr:uid="{00000000-0005-0000-0000-00008F670000}"/>
    <cellStyle name="40% - uthevingsfarge 2 3 3 4 2 4" xfId="26515" xr:uid="{00000000-0005-0000-0000-000090670000}"/>
    <cellStyle name="40% - uthevingsfarge 2 3 3 4 2 4 2" xfId="26516" xr:uid="{00000000-0005-0000-0000-000091670000}"/>
    <cellStyle name="40% - uthevingsfarge 2 3 3 4 2 5" xfId="26517" xr:uid="{00000000-0005-0000-0000-000092670000}"/>
    <cellStyle name="40% - uthevingsfarge 2 3 3 4 2_Innskuddsdekning" xfId="26518" xr:uid="{00000000-0005-0000-0000-000093670000}"/>
    <cellStyle name="40% - uthevingsfarge 2 3 3 4 3" xfId="26519" xr:uid="{00000000-0005-0000-0000-000094670000}"/>
    <cellStyle name="40% - uthevingsfarge 2 3 3 4 3 2" xfId="26520" xr:uid="{00000000-0005-0000-0000-000095670000}"/>
    <cellStyle name="40% - uthevingsfarge 2 3 3 4 3 2 2" xfId="26521" xr:uid="{00000000-0005-0000-0000-000096670000}"/>
    <cellStyle name="40% - uthevingsfarge 2 3 3 4 3 2 2 2" xfId="26522" xr:uid="{00000000-0005-0000-0000-000097670000}"/>
    <cellStyle name="40% - uthevingsfarge 2 3 3 4 3 2 3" xfId="26523" xr:uid="{00000000-0005-0000-0000-000098670000}"/>
    <cellStyle name="40% - uthevingsfarge 2 3 3 4 3 3" xfId="26524" xr:uid="{00000000-0005-0000-0000-000099670000}"/>
    <cellStyle name="40% - uthevingsfarge 2 3 3 4 3 3 2" xfId="26525" xr:uid="{00000000-0005-0000-0000-00009A670000}"/>
    <cellStyle name="40% - uthevingsfarge 2 3 3 4 3 4" xfId="26526" xr:uid="{00000000-0005-0000-0000-00009B670000}"/>
    <cellStyle name="40% - uthevingsfarge 2 3 3 4 4" xfId="26527" xr:uid="{00000000-0005-0000-0000-00009C670000}"/>
    <cellStyle name="40% - uthevingsfarge 2 3 3 4 4 2" xfId="26528" xr:uid="{00000000-0005-0000-0000-00009D670000}"/>
    <cellStyle name="40% - uthevingsfarge 2 3 3 4 4 2 2" xfId="26529" xr:uid="{00000000-0005-0000-0000-00009E670000}"/>
    <cellStyle name="40% - uthevingsfarge 2 3 3 4 4 3" xfId="26530" xr:uid="{00000000-0005-0000-0000-00009F670000}"/>
    <cellStyle name="40% - uthevingsfarge 2 3 3 4 5" xfId="26531" xr:uid="{00000000-0005-0000-0000-0000A0670000}"/>
    <cellStyle name="40% - uthevingsfarge 2 3 3 4 5 2" xfId="26532" xr:uid="{00000000-0005-0000-0000-0000A1670000}"/>
    <cellStyle name="40% - uthevingsfarge 2 3 3 4 6" xfId="26533" xr:uid="{00000000-0005-0000-0000-0000A2670000}"/>
    <cellStyle name="40% - uthevingsfarge 2 3 3 4_3. Chng in credit spreads" xfId="26534" xr:uid="{00000000-0005-0000-0000-0000A3670000}"/>
    <cellStyle name="40% - uthevingsfarge 2 3 3 5" xfId="26535" xr:uid="{00000000-0005-0000-0000-0000A4670000}"/>
    <cellStyle name="40% - uthevingsfarge 2 3 3 5 2" xfId="26536" xr:uid="{00000000-0005-0000-0000-0000A5670000}"/>
    <cellStyle name="40% - uthevingsfarge 2 3 3 5 2 2" xfId="26537" xr:uid="{00000000-0005-0000-0000-0000A6670000}"/>
    <cellStyle name="40% - uthevingsfarge 2 3 3 5 2 2 2" xfId="26538" xr:uid="{00000000-0005-0000-0000-0000A7670000}"/>
    <cellStyle name="40% - uthevingsfarge 2 3 3 5 2 2 2 2" xfId="26539" xr:uid="{00000000-0005-0000-0000-0000A8670000}"/>
    <cellStyle name="40% - uthevingsfarge 2 3 3 5 2 2 3" xfId="26540" xr:uid="{00000000-0005-0000-0000-0000A9670000}"/>
    <cellStyle name="40% - uthevingsfarge 2 3 3 5 2 3" xfId="26541" xr:uid="{00000000-0005-0000-0000-0000AA670000}"/>
    <cellStyle name="40% - uthevingsfarge 2 3 3 5 2 3 2" xfId="26542" xr:uid="{00000000-0005-0000-0000-0000AB670000}"/>
    <cellStyle name="40% - uthevingsfarge 2 3 3 5 2 4" xfId="26543" xr:uid="{00000000-0005-0000-0000-0000AC670000}"/>
    <cellStyle name="40% - uthevingsfarge 2 3 3 5 3" xfId="26544" xr:uid="{00000000-0005-0000-0000-0000AD670000}"/>
    <cellStyle name="40% - uthevingsfarge 2 3 3 5 3 2" xfId="26545" xr:uid="{00000000-0005-0000-0000-0000AE670000}"/>
    <cellStyle name="40% - uthevingsfarge 2 3 3 5 3 2 2" xfId="26546" xr:uid="{00000000-0005-0000-0000-0000AF670000}"/>
    <cellStyle name="40% - uthevingsfarge 2 3 3 5 3 3" xfId="26547" xr:uid="{00000000-0005-0000-0000-0000B0670000}"/>
    <cellStyle name="40% - uthevingsfarge 2 3 3 5 4" xfId="26548" xr:uid="{00000000-0005-0000-0000-0000B1670000}"/>
    <cellStyle name="40% - uthevingsfarge 2 3 3 5 4 2" xfId="26549" xr:uid="{00000000-0005-0000-0000-0000B2670000}"/>
    <cellStyle name="40% - uthevingsfarge 2 3 3 5 5" xfId="26550" xr:uid="{00000000-0005-0000-0000-0000B3670000}"/>
    <cellStyle name="40% - uthevingsfarge 2 3 3 5_Innskuddsdekning" xfId="26551" xr:uid="{00000000-0005-0000-0000-0000B4670000}"/>
    <cellStyle name="40% - uthevingsfarge 2 3 3 6" xfId="26552" xr:uid="{00000000-0005-0000-0000-0000B5670000}"/>
    <cellStyle name="40% - uthevingsfarge 2 3 3 6 2" xfId="26553" xr:uid="{00000000-0005-0000-0000-0000B6670000}"/>
    <cellStyle name="40% - uthevingsfarge 2 3 3 6 2 2" xfId="26554" xr:uid="{00000000-0005-0000-0000-0000B7670000}"/>
    <cellStyle name="40% - uthevingsfarge 2 3 3 6 2 2 2" xfId="26555" xr:uid="{00000000-0005-0000-0000-0000B8670000}"/>
    <cellStyle name="40% - uthevingsfarge 2 3 3 6 2 3" xfId="26556" xr:uid="{00000000-0005-0000-0000-0000B9670000}"/>
    <cellStyle name="40% - uthevingsfarge 2 3 3 6 3" xfId="26557" xr:uid="{00000000-0005-0000-0000-0000BA670000}"/>
    <cellStyle name="40% - uthevingsfarge 2 3 3 6 3 2" xfId="26558" xr:uid="{00000000-0005-0000-0000-0000BB670000}"/>
    <cellStyle name="40% - uthevingsfarge 2 3 3 6 4" xfId="26559" xr:uid="{00000000-0005-0000-0000-0000BC670000}"/>
    <cellStyle name="40% - uthevingsfarge 2 3 3 7" xfId="26560" xr:uid="{00000000-0005-0000-0000-0000BD670000}"/>
    <cellStyle name="40% - uthevingsfarge 2 3 3 7 2" xfId="26561" xr:uid="{00000000-0005-0000-0000-0000BE670000}"/>
    <cellStyle name="40% - uthevingsfarge 2 3 3 7 2 2" xfId="26562" xr:uid="{00000000-0005-0000-0000-0000BF670000}"/>
    <cellStyle name="40% - uthevingsfarge 2 3 3 7 3" xfId="26563" xr:uid="{00000000-0005-0000-0000-0000C0670000}"/>
    <cellStyle name="40% - uthevingsfarge 2 3 3 8" xfId="26564" xr:uid="{00000000-0005-0000-0000-0000C1670000}"/>
    <cellStyle name="40% - uthevingsfarge 2 3 3 8 2" xfId="26565" xr:uid="{00000000-0005-0000-0000-0000C2670000}"/>
    <cellStyle name="40% - uthevingsfarge 2 3 3 9" xfId="26566" xr:uid="{00000000-0005-0000-0000-0000C3670000}"/>
    <cellStyle name="40% - uthevingsfarge 2 3 3_3. Chng in credit spreads" xfId="26567" xr:uid="{00000000-0005-0000-0000-0000C4670000}"/>
    <cellStyle name="40% - uthevingsfarge 2 3 4" xfId="26568" xr:uid="{00000000-0005-0000-0000-0000C5670000}"/>
    <cellStyle name="40% - uthevingsfarge 2 3 4 2" xfId="26569" xr:uid="{00000000-0005-0000-0000-0000C6670000}"/>
    <cellStyle name="40% - uthevingsfarge 2 3 4 2 2" xfId="26570" xr:uid="{00000000-0005-0000-0000-0000C7670000}"/>
    <cellStyle name="40% - uthevingsfarge 2 3 4 2 2 2" xfId="26571" xr:uid="{00000000-0005-0000-0000-0000C8670000}"/>
    <cellStyle name="40% - uthevingsfarge 2 3 4 2 2 2 2" xfId="26572" xr:uid="{00000000-0005-0000-0000-0000C9670000}"/>
    <cellStyle name="40% - uthevingsfarge 2 3 4 2 2 2 2 2" xfId="26573" xr:uid="{00000000-0005-0000-0000-0000CA670000}"/>
    <cellStyle name="40% - uthevingsfarge 2 3 4 2 2 2 2 2 2" xfId="26574" xr:uid="{00000000-0005-0000-0000-0000CB670000}"/>
    <cellStyle name="40% - uthevingsfarge 2 3 4 2 2 2 2 3" xfId="26575" xr:uid="{00000000-0005-0000-0000-0000CC670000}"/>
    <cellStyle name="40% - uthevingsfarge 2 3 4 2 2 2 3" xfId="26576" xr:uid="{00000000-0005-0000-0000-0000CD670000}"/>
    <cellStyle name="40% - uthevingsfarge 2 3 4 2 2 2 3 2" xfId="26577" xr:uid="{00000000-0005-0000-0000-0000CE670000}"/>
    <cellStyle name="40% - uthevingsfarge 2 3 4 2 2 2 4" xfId="26578" xr:uid="{00000000-0005-0000-0000-0000CF670000}"/>
    <cellStyle name="40% - uthevingsfarge 2 3 4 2 2 3" xfId="26579" xr:uid="{00000000-0005-0000-0000-0000D0670000}"/>
    <cellStyle name="40% - uthevingsfarge 2 3 4 2 2 3 2" xfId="26580" xr:uid="{00000000-0005-0000-0000-0000D1670000}"/>
    <cellStyle name="40% - uthevingsfarge 2 3 4 2 2 3 2 2" xfId="26581" xr:uid="{00000000-0005-0000-0000-0000D2670000}"/>
    <cellStyle name="40% - uthevingsfarge 2 3 4 2 2 3 3" xfId="26582" xr:uid="{00000000-0005-0000-0000-0000D3670000}"/>
    <cellStyle name="40% - uthevingsfarge 2 3 4 2 2 4" xfId="26583" xr:uid="{00000000-0005-0000-0000-0000D4670000}"/>
    <cellStyle name="40% - uthevingsfarge 2 3 4 2 2 4 2" xfId="26584" xr:uid="{00000000-0005-0000-0000-0000D5670000}"/>
    <cellStyle name="40% - uthevingsfarge 2 3 4 2 2 5" xfId="26585" xr:uid="{00000000-0005-0000-0000-0000D6670000}"/>
    <cellStyle name="40% - uthevingsfarge 2 3 4 2 2_Innskuddsdekning" xfId="26586" xr:uid="{00000000-0005-0000-0000-0000D7670000}"/>
    <cellStyle name="40% - uthevingsfarge 2 3 4 2 3" xfId="26587" xr:uid="{00000000-0005-0000-0000-0000D8670000}"/>
    <cellStyle name="40% - uthevingsfarge 2 3 4 2 3 2" xfId="26588" xr:uid="{00000000-0005-0000-0000-0000D9670000}"/>
    <cellStyle name="40% - uthevingsfarge 2 3 4 2 3 2 2" xfId="26589" xr:uid="{00000000-0005-0000-0000-0000DA670000}"/>
    <cellStyle name="40% - uthevingsfarge 2 3 4 2 3 2 2 2" xfId="26590" xr:uid="{00000000-0005-0000-0000-0000DB670000}"/>
    <cellStyle name="40% - uthevingsfarge 2 3 4 2 3 2 3" xfId="26591" xr:uid="{00000000-0005-0000-0000-0000DC670000}"/>
    <cellStyle name="40% - uthevingsfarge 2 3 4 2 3 3" xfId="26592" xr:uid="{00000000-0005-0000-0000-0000DD670000}"/>
    <cellStyle name="40% - uthevingsfarge 2 3 4 2 3 3 2" xfId="26593" xr:uid="{00000000-0005-0000-0000-0000DE670000}"/>
    <cellStyle name="40% - uthevingsfarge 2 3 4 2 3 4" xfId="26594" xr:uid="{00000000-0005-0000-0000-0000DF670000}"/>
    <cellStyle name="40% - uthevingsfarge 2 3 4 2 4" xfId="26595" xr:uid="{00000000-0005-0000-0000-0000E0670000}"/>
    <cellStyle name="40% - uthevingsfarge 2 3 4 2 4 2" xfId="26596" xr:uid="{00000000-0005-0000-0000-0000E1670000}"/>
    <cellStyle name="40% - uthevingsfarge 2 3 4 2 4 2 2" xfId="26597" xr:uid="{00000000-0005-0000-0000-0000E2670000}"/>
    <cellStyle name="40% - uthevingsfarge 2 3 4 2 4 3" xfId="26598" xr:uid="{00000000-0005-0000-0000-0000E3670000}"/>
    <cellStyle name="40% - uthevingsfarge 2 3 4 2 5" xfId="26599" xr:uid="{00000000-0005-0000-0000-0000E4670000}"/>
    <cellStyle name="40% - uthevingsfarge 2 3 4 2 5 2" xfId="26600" xr:uid="{00000000-0005-0000-0000-0000E5670000}"/>
    <cellStyle name="40% - uthevingsfarge 2 3 4 2 6" xfId="26601" xr:uid="{00000000-0005-0000-0000-0000E6670000}"/>
    <cellStyle name="40% - uthevingsfarge 2 3 4 2_3. Chng in credit spreads" xfId="26602" xr:uid="{00000000-0005-0000-0000-0000E7670000}"/>
    <cellStyle name="40% - uthevingsfarge 2 3 4 3" xfId="26603" xr:uid="{00000000-0005-0000-0000-0000E8670000}"/>
    <cellStyle name="40% - uthevingsfarge 2 3 4 3 2" xfId="26604" xr:uid="{00000000-0005-0000-0000-0000E9670000}"/>
    <cellStyle name="40% - uthevingsfarge 2 3 4 3 2 2" xfId="26605" xr:uid="{00000000-0005-0000-0000-0000EA670000}"/>
    <cellStyle name="40% - uthevingsfarge 2 3 4 3 2 2 2" xfId="26606" xr:uid="{00000000-0005-0000-0000-0000EB670000}"/>
    <cellStyle name="40% - uthevingsfarge 2 3 4 3 2 2 2 2" xfId="26607" xr:uid="{00000000-0005-0000-0000-0000EC670000}"/>
    <cellStyle name="40% - uthevingsfarge 2 3 4 3 2 2 2 2 2" xfId="26608" xr:uid="{00000000-0005-0000-0000-0000ED670000}"/>
    <cellStyle name="40% - uthevingsfarge 2 3 4 3 2 2 2 3" xfId="26609" xr:uid="{00000000-0005-0000-0000-0000EE670000}"/>
    <cellStyle name="40% - uthevingsfarge 2 3 4 3 2 2 3" xfId="26610" xr:uid="{00000000-0005-0000-0000-0000EF670000}"/>
    <cellStyle name="40% - uthevingsfarge 2 3 4 3 2 2 3 2" xfId="26611" xr:uid="{00000000-0005-0000-0000-0000F0670000}"/>
    <cellStyle name="40% - uthevingsfarge 2 3 4 3 2 2 4" xfId="26612" xr:uid="{00000000-0005-0000-0000-0000F1670000}"/>
    <cellStyle name="40% - uthevingsfarge 2 3 4 3 2 3" xfId="26613" xr:uid="{00000000-0005-0000-0000-0000F2670000}"/>
    <cellStyle name="40% - uthevingsfarge 2 3 4 3 2 3 2" xfId="26614" xr:uid="{00000000-0005-0000-0000-0000F3670000}"/>
    <cellStyle name="40% - uthevingsfarge 2 3 4 3 2 3 2 2" xfId="26615" xr:uid="{00000000-0005-0000-0000-0000F4670000}"/>
    <cellStyle name="40% - uthevingsfarge 2 3 4 3 2 3 3" xfId="26616" xr:uid="{00000000-0005-0000-0000-0000F5670000}"/>
    <cellStyle name="40% - uthevingsfarge 2 3 4 3 2 4" xfId="26617" xr:uid="{00000000-0005-0000-0000-0000F6670000}"/>
    <cellStyle name="40% - uthevingsfarge 2 3 4 3 2 4 2" xfId="26618" xr:uid="{00000000-0005-0000-0000-0000F7670000}"/>
    <cellStyle name="40% - uthevingsfarge 2 3 4 3 2 5" xfId="26619" xr:uid="{00000000-0005-0000-0000-0000F8670000}"/>
    <cellStyle name="40% - uthevingsfarge 2 3 4 3 2_Innskuddsdekning" xfId="26620" xr:uid="{00000000-0005-0000-0000-0000F9670000}"/>
    <cellStyle name="40% - uthevingsfarge 2 3 4 3 3" xfId="26621" xr:uid="{00000000-0005-0000-0000-0000FA670000}"/>
    <cellStyle name="40% - uthevingsfarge 2 3 4 3 3 2" xfId="26622" xr:uid="{00000000-0005-0000-0000-0000FB670000}"/>
    <cellStyle name="40% - uthevingsfarge 2 3 4 3 3 2 2" xfId="26623" xr:uid="{00000000-0005-0000-0000-0000FC670000}"/>
    <cellStyle name="40% - uthevingsfarge 2 3 4 3 3 2 2 2" xfId="26624" xr:uid="{00000000-0005-0000-0000-0000FD670000}"/>
    <cellStyle name="40% - uthevingsfarge 2 3 4 3 3 2 3" xfId="26625" xr:uid="{00000000-0005-0000-0000-0000FE670000}"/>
    <cellStyle name="40% - uthevingsfarge 2 3 4 3 3 3" xfId="26626" xr:uid="{00000000-0005-0000-0000-0000FF670000}"/>
    <cellStyle name="40% - uthevingsfarge 2 3 4 3 3 3 2" xfId="26627" xr:uid="{00000000-0005-0000-0000-000000680000}"/>
    <cellStyle name="40% - uthevingsfarge 2 3 4 3 3 4" xfId="26628" xr:uid="{00000000-0005-0000-0000-000001680000}"/>
    <cellStyle name="40% - uthevingsfarge 2 3 4 3 4" xfId="26629" xr:uid="{00000000-0005-0000-0000-000002680000}"/>
    <cellStyle name="40% - uthevingsfarge 2 3 4 3 4 2" xfId="26630" xr:uid="{00000000-0005-0000-0000-000003680000}"/>
    <cellStyle name="40% - uthevingsfarge 2 3 4 3 4 2 2" xfId="26631" xr:uid="{00000000-0005-0000-0000-000004680000}"/>
    <cellStyle name="40% - uthevingsfarge 2 3 4 3 4 3" xfId="26632" xr:uid="{00000000-0005-0000-0000-000005680000}"/>
    <cellStyle name="40% - uthevingsfarge 2 3 4 3 5" xfId="26633" xr:uid="{00000000-0005-0000-0000-000006680000}"/>
    <cellStyle name="40% - uthevingsfarge 2 3 4 3 5 2" xfId="26634" xr:uid="{00000000-0005-0000-0000-000007680000}"/>
    <cellStyle name="40% - uthevingsfarge 2 3 4 3 6" xfId="26635" xr:uid="{00000000-0005-0000-0000-000008680000}"/>
    <cellStyle name="40% - uthevingsfarge 2 3 4 3_3. Chng in credit spreads" xfId="26636" xr:uid="{00000000-0005-0000-0000-000009680000}"/>
    <cellStyle name="40% - uthevingsfarge 2 3 4 4" xfId="26637" xr:uid="{00000000-0005-0000-0000-00000A680000}"/>
    <cellStyle name="40% - uthevingsfarge 2 3 4 4 2" xfId="26638" xr:uid="{00000000-0005-0000-0000-00000B680000}"/>
    <cellStyle name="40% - uthevingsfarge 2 3 4 4 2 2" xfId="26639" xr:uid="{00000000-0005-0000-0000-00000C680000}"/>
    <cellStyle name="40% - uthevingsfarge 2 3 4 4 2 2 2" xfId="26640" xr:uid="{00000000-0005-0000-0000-00000D680000}"/>
    <cellStyle name="40% - uthevingsfarge 2 3 4 4 2 2 2 2" xfId="26641" xr:uid="{00000000-0005-0000-0000-00000E680000}"/>
    <cellStyle name="40% - uthevingsfarge 2 3 4 4 2 2 3" xfId="26642" xr:uid="{00000000-0005-0000-0000-00000F680000}"/>
    <cellStyle name="40% - uthevingsfarge 2 3 4 4 2 3" xfId="26643" xr:uid="{00000000-0005-0000-0000-000010680000}"/>
    <cellStyle name="40% - uthevingsfarge 2 3 4 4 2 3 2" xfId="26644" xr:uid="{00000000-0005-0000-0000-000011680000}"/>
    <cellStyle name="40% - uthevingsfarge 2 3 4 4 2 4" xfId="26645" xr:uid="{00000000-0005-0000-0000-000012680000}"/>
    <cellStyle name="40% - uthevingsfarge 2 3 4 4 3" xfId="26646" xr:uid="{00000000-0005-0000-0000-000013680000}"/>
    <cellStyle name="40% - uthevingsfarge 2 3 4 4 3 2" xfId="26647" xr:uid="{00000000-0005-0000-0000-000014680000}"/>
    <cellStyle name="40% - uthevingsfarge 2 3 4 4 3 2 2" xfId="26648" xr:uid="{00000000-0005-0000-0000-000015680000}"/>
    <cellStyle name="40% - uthevingsfarge 2 3 4 4 3 3" xfId="26649" xr:uid="{00000000-0005-0000-0000-000016680000}"/>
    <cellStyle name="40% - uthevingsfarge 2 3 4 4 4" xfId="26650" xr:uid="{00000000-0005-0000-0000-000017680000}"/>
    <cellStyle name="40% - uthevingsfarge 2 3 4 4 4 2" xfId="26651" xr:uid="{00000000-0005-0000-0000-000018680000}"/>
    <cellStyle name="40% - uthevingsfarge 2 3 4 4 5" xfId="26652" xr:uid="{00000000-0005-0000-0000-000019680000}"/>
    <cellStyle name="40% - uthevingsfarge 2 3 4 4_Innskuddsdekning" xfId="26653" xr:uid="{00000000-0005-0000-0000-00001A680000}"/>
    <cellStyle name="40% - uthevingsfarge 2 3 4 5" xfId="26654" xr:uid="{00000000-0005-0000-0000-00001B680000}"/>
    <cellStyle name="40% - uthevingsfarge 2 3 4 5 2" xfId="26655" xr:uid="{00000000-0005-0000-0000-00001C680000}"/>
    <cellStyle name="40% - uthevingsfarge 2 3 4 5 2 2" xfId="26656" xr:uid="{00000000-0005-0000-0000-00001D680000}"/>
    <cellStyle name="40% - uthevingsfarge 2 3 4 5 2 2 2" xfId="26657" xr:uid="{00000000-0005-0000-0000-00001E680000}"/>
    <cellStyle name="40% - uthevingsfarge 2 3 4 5 2 3" xfId="26658" xr:uid="{00000000-0005-0000-0000-00001F680000}"/>
    <cellStyle name="40% - uthevingsfarge 2 3 4 5 3" xfId="26659" xr:uid="{00000000-0005-0000-0000-000020680000}"/>
    <cellStyle name="40% - uthevingsfarge 2 3 4 5 3 2" xfId="26660" xr:uid="{00000000-0005-0000-0000-000021680000}"/>
    <cellStyle name="40% - uthevingsfarge 2 3 4 5 4" xfId="26661" xr:uid="{00000000-0005-0000-0000-000022680000}"/>
    <cellStyle name="40% - uthevingsfarge 2 3 4 6" xfId="26662" xr:uid="{00000000-0005-0000-0000-000023680000}"/>
    <cellStyle name="40% - uthevingsfarge 2 3 4 6 2" xfId="26663" xr:uid="{00000000-0005-0000-0000-000024680000}"/>
    <cellStyle name="40% - uthevingsfarge 2 3 4 6 2 2" xfId="26664" xr:uid="{00000000-0005-0000-0000-000025680000}"/>
    <cellStyle name="40% - uthevingsfarge 2 3 4 6 3" xfId="26665" xr:uid="{00000000-0005-0000-0000-000026680000}"/>
    <cellStyle name="40% - uthevingsfarge 2 3 4 7" xfId="26666" xr:uid="{00000000-0005-0000-0000-000027680000}"/>
    <cellStyle name="40% - uthevingsfarge 2 3 4 7 2" xfId="26667" xr:uid="{00000000-0005-0000-0000-000028680000}"/>
    <cellStyle name="40% - uthevingsfarge 2 3 4 8" xfId="26668" xr:uid="{00000000-0005-0000-0000-000029680000}"/>
    <cellStyle name="40% - uthevingsfarge 2 3 4_3. Chng in credit spreads" xfId="26669" xr:uid="{00000000-0005-0000-0000-00002A680000}"/>
    <cellStyle name="40% - uthevingsfarge 2 3 5" xfId="26670" xr:uid="{00000000-0005-0000-0000-00002B680000}"/>
    <cellStyle name="40% - uthevingsfarge 2 3 5 2" xfId="26671" xr:uid="{00000000-0005-0000-0000-00002C680000}"/>
    <cellStyle name="40% - uthevingsfarge 2 3 5 2 2" xfId="26672" xr:uid="{00000000-0005-0000-0000-00002D680000}"/>
    <cellStyle name="40% - uthevingsfarge 2 3 5 2 2 2" xfId="26673" xr:uid="{00000000-0005-0000-0000-00002E680000}"/>
    <cellStyle name="40% - uthevingsfarge 2 3 5 2 2 2 2" xfId="26674" xr:uid="{00000000-0005-0000-0000-00002F680000}"/>
    <cellStyle name="40% - uthevingsfarge 2 3 5 2 2 2 2 2" xfId="26675" xr:uid="{00000000-0005-0000-0000-000030680000}"/>
    <cellStyle name="40% - uthevingsfarge 2 3 5 2 2 2 3" xfId="26676" xr:uid="{00000000-0005-0000-0000-000031680000}"/>
    <cellStyle name="40% - uthevingsfarge 2 3 5 2 2 3" xfId="26677" xr:uid="{00000000-0005-0000-0000-000032680000}"/>
    <cellStyle name="40% - uthevingsfarge 2 3 5 2 2 3 2" xfId="26678" xr:uid="{00000000-0005-0000-0000-000033680000}"/>
    <cellStyle name="40% - uthevingsfarge 2 3 5 2 2 4" xfId="26679" xr:uid="{00000000-0005-0000-0000-000034680000}"/>
    <cellStyle name="40% - uthevingsfarge 2 3 5 2 3" xfId="26680" xr:uid="{00000000-0005-0000-0000-000035680000}"/>
    <cellStyle name="40% - uthevingsfarge 2 3 5 2 3 2" xfId="26681" xr:uid="{00000000-0005-0000-0000-000036680000}"/>
    <cellStyle name="40% - uthevingsfarge 2 3 5 2 3 2 2" xfId="26682" xr:uid="{00000000-0005-0000-0000-000037680000}"/>
    <cellStyle name="40% - uthevingsfarge 2 3 5 2 3 3" xfId="26683" xr:uid="{00000000-0005-0000-0000-000038680000}"/>
    <cellStyle name="40% - uthevingsfarge 2 3 5 2 4" xfId="26684" xr:uid="{00000000-0005-0000-0000-000039680000}"/>
    <cellStyle name="40% - uthevingsfarge 2 3 5 2 4 2" xfId="26685" xr:uid="{00000000-0005-0000-0000-00003A680000}"/>
    <cellStyle name="40% - uthevingsfarge 2 3 5 2 5" xfId="26686" xr:uid="{00000000-0005-0000-0000-00003B680000}"/>
    <cellStyle name="40% - uthevingsfarge 2 3 5 2_Innskuddsdekning" xfId="26687" xr:uid="{00000000-0005-0000-0000-00003C680000}"/>
    <cellStyle name="40% - uthevingsfarge 2 3 5 3" xfId="26688" xr:uid="{00000000-0005-0000-0000-00003D680000}"/>
    <cellStyle name="40% - uthevingsfarge 2 3 5 3 2" xfId="26689" xr:uid="{00000000-0005-0000-0000-00003E680000}"/>
    <cellStyle name="40% - uthevingsfarge 2 3 5 3 2 2" xfId="26690" xr:uid="{00000000-0005-0000-0000-00003F680000}"/>
    <cellStyle name="40% - uthevingsfarge 2 3 5 3 2 2 2" xfId="26691" xr:uid="{00000000-0005-0000-0000-000040680000}"/>
    <cellStyle name="40% - uthevingsfarge 2 3 5 3 2 3" xfId="26692" xr:uid="{00000000-0005-0000-0000-000041680000}"/>
    <cellStyle name="40% - uthevingsfarge 2 3 5 3 3" xfId="26693" xr:uid="{00000000-0005-0000-0000-000042680000}"/>
    <cellStyle name="40% - uthevingsfarge 2 3 5 3 3 2" xfId="26694" xr:uid="{00000000-0005-0000-0000-000043680000}"/>
    <cellStyle name="40% - uthevingsfarge 2 3 5 3 4" xfId="26695" xr:uid="{00000000-0005-0000-0000-000044680000}"/>
    <cellStyle name="40% - uthevingsfarge 2 3 5 4" xfId="26696" xr:uid="{00000000-0005-0000-0000-000045680000}"/>
    <cellStyle name="40% - uthevingsfarge 2 3 5 4 2" xfId="26697" xr:uid="{00000000-0005-0000-0000-000046680000}"/>
    <cellStyle name="40% - uthevingsfarge 2 3 5 4 2 2" xfId="26698" xr:uid="{00000000-0005-0000-0000-000047680000}"/>
    <cellStyle name="40% - uthevingsfarge 2 3 5 4 3" xfId="26699" xr:uid="{00000000-0005-0000-0000-000048680000}"/>
    <cellStyle name="40% - uthevingsfarge 2 3 5 5" xfId="26700" xr:uid="{00000000-0005-0000-0000-000049680000}"/>
    <cellStyle name="40% - uthevingsfarge 2 3 5 5 2" xfId="26701" xr:uid="{00000000-0005-0000-0000-00004A680000}"/>
    <cellStyle name="40% - uthevingsfarge 2 3 5 6" xfId="26702" xr:uid="{00000000-0005-0000-0000-00004B680000}"/>
    <cellStyle name="40% - uthevingsfarge 2 3 5_3. Chng in credit spreads" xfId="26703" xr:uid="{00000000-0005-0000-0000-00004C680000}"/>
    <cellStyle name="40% - uthevingsfarge 2 3 6" xfId="26704" xr:uid="{00000000-0005-0000-0000-00004D680000}"/>
    <cellStyle name="40% - uthevingsfarge 2 3 6 2" xfId="26705" xr:uid="{00000000-0005-0000-0000-00004E680000}"/>
    <cellStyle name="40% - uthevingsfarge 2 3 6 2 2" xfId="26706" xr:uid="{00000000-0005-0000-0000-00004F680000}"/>
    <cellStyle name="40% - uthevingsfarge 2 3 6 2 2 2" xfId="26707" xr:uid="{00000000-0005-0000-0000-000050680000}"/>
    <cellStyle name="40% - uthevingsfarge 2 3 6 2 2 2 2" xfId="26708" xr:uid="{00000000-0005-0000-0000-000051680000}"/>
    <cellStyle name="40% - uthevingsfarge 2 3 6 2 2 2 2 2" xfId="26709" xr:uid="{00000000-0005-0000-0000-000052680000}"/>
    <cellStyle name="40% - uthevingsfarge 2 3 6 2 2 2 3" xfId="26710" xr:uid="{00000000-0005-0000-0000-000053680000}"/>
    <cellStyle name="40% - uthevingsfarge 2 3 6 2 2 3" xfId="26711" xr:uid="{00000000-0005-0000-0000-000054680000}"/>
    <cellStyle name="40% - uthevingsfarge 2 3 6 2 2 3 2" xfId="26712" xr:uid="{00000000-0005-0000-0000-000055680000}"/>
    <cellStyle name="40% - uthevingsfarge 2 3 6 2 2 4" xfId="26713" xr:uid="{00000000-0005-0000-0000-000056680000}"/>
    <cellStyle name="40% - uthevingsfarge 2 3 6 2 3" xfId="26714" xr:uid="{00000000-0005-0000-0000-000057680000}"/>
    <cellStyle name="40% - uthevingsfarge 2 3 6 2 3 2" xfId="26715" xr:uid="{00000000-0005-0000-0000-000058680000}"/>
    <cellStyle name="40% - uthevingsfarge 2 3 6 2 3 2 2" xfId="26716" xr:uid="{00000000-0005-0000-0000-000059680000}"/>
    <cellStyle name="40% - uthevingsfarge 2 3 6 2 3 3" xfId="26717" xr:uid="{00000000-0005-0000-0000-00005A680000}"/>
    <cellStyle name="40% - uthevingsfarge 2 3 6 2 4" xfId="26718" xr:uid="{00000000-0005-0000-0000-00005B680000}"/>
    <cellStyle name="40% - uthevingsfarge 2 3 6 2 4 2" xfId="26719" xr:uid="{00000000-0005-0000-0000-00005C680000}"/>
    <cellStyle name="40% - uthevingsfarge 2 3 6 2 5" xfId="26720" xr:uid="{00000000-0005-0000-0000-00005D680000}"/>
    <cellStyle name="40% - uthevingsfarge 2 3 6 2_Innskuddsdekning" xfId="26721" xr:uid="{00000000-0005-0000-0000-00005E680000}"/>
    <cellStyle name="40% - uthevingsfarge 2 3 6 3" xfId="26722" xr:uid="{00000000-0005-0000-0000-00005F680000}"/>
    <cellStyle name="40% - uthevingsfarge 2 3 6 3 2" xfId="26723" xr:uid="{00000000-0005-0000-0000-000060680000}"/>
    <cellStyle name="40% - uthevingsfarge 2 3 6 3 2 2" xfId="26724" xr:uid="{00000000-0005-0000-0000-000061680000}"/>
    <cellStyle name="40% - uthevingsfarge 2 3 6 3 2 2 2" xfId="26725" xr:uid="{00000000-0005-0000-0000-000062680000}"/>
    <cellStyle name="40% - uthevingsfarge 2 3 6 3 2 3" xfId="26726" xr:uid="{00000000-0005-0000-0000-000063680000}"/>
    <cellStyle name="40% - uthevingsfarge 2 3 6 3 3" xfId="26727" xr:uid="{00000000-0005-0000-0000-000064680000}"/>
    <cellStyle name="40% - uthevingsfarge 2 3 6 3 3 2" xfId="26728" xr:uid="{00000000-0005-0000-0000-000065680000}"/>
    <cellStyle name="40% - uthevingsfarge 2 3 6 3 4" xfId="26729" xr:uid="{00000000-0005-0000-0000-000066680000}"/>
    <cellStyle name="40% - uthevingsfarge 2 3 6 4" xfId="26730" xr:uid="{00000000-0005-0000-0000-000067680000}"/>
    <cellStyle name="40% - uthevingsfarge 2 3 6 4 2" xfId="26731" xr:uid="{00000000-0005-0000-0000-000068680000}"/>
    <cellStyle name="40% - uthevingsfarge 2 3 6 4 2 2" xfId="26732" xr:uid="{00000000-0005-0000-0000-000069680000}"/>
    <cellStyle name="40% - uthevingsfarge 2 3 6 4 3" xfId="26733" xr:uid="{00000000-0005-0000-0000-00006A680000}"/>
    <cellStyle name="40% - uthevingsfarge 2 3 6 5" xfId="26734" xr:uid="{00000000-0005-0000-0000-00006B680000}"/>
    <cellStyle name="40% - uthevingsfarge 2 3 6 5 2" xfId="26735" xr:uid="{00000000-0005-0000-0000-00006C680000}"/>
    <cellStyle name="40% - uthevingsfarge 2 3 6 6" xfId="26736" xr:uid="{00000000-0005-0000-0000-00006D680000}"/>
    <cellStyle name="40% - uthevingsfarge 2 3 6_3. Chng in credit spreads" xfId="26737" xr:uid="{00000000-0005-0000-0000-00006E680000}"/>
    <cellStyle name="40% - uthevingsfarge 2 3 7" xfId="26738" xr:uid="{00000000-0005-0000-0000-00006F680000}"/>
    <cellStyle name="40% - uthevingsfarge 2 3 7 2" xfId="26739" xr:uid="{00000000-0005-0000-0000-000070680000}"/>
    <cellStyle name="40% - uthevingsfarge 2 3 7 2 2" xfId="26740" xr:uid="{00000000-0005-0000-0000-000071680000}"/>
    <cellStyle name="40% - uthevingsfarge 2 3 7 2 2 2" xfId="26741" xr:uid="{00000000-0005-0000-0000-000072680000}"/>
    <cellStyle name="40% - uthevingsfarge 2 3 7 2 2 2 2" xfId="26742" xr:uid="{00000000-0005-0000-0000-000073680000}"/>
    <cellStyle name="40% - uthevingsfarge 2 3 7 2 2 2 2 2" xfId="26743" xr:uid="{00000000-0005-0000-0000-000074680000}"/>
    <cellStyle name="40% - uthevingsfarge 2 3 7 2 2 2 3" xfId="26744" xr:uid="{00000000-0005-0000-0000-000075680000}"/>
    <cellStyle name="40% - uthevingsfarge 2 3 7 2 2 3" xfId="26745" xr:uid="{00000000-0005-0000-0000-000076680000}"/>
    <cellStyle name="40% - uthevingsfarge 2 3 7 2 2 3 2" xfId="26746" xr:uid="{00000000-0005-0000-0000-000077680000}"/>
    <cellStyle name="40% - uthevingsfarge 2 3 7 2 2 4" xfId="26747" xr:uid="{00000000-0005-0000-0000-000078680000}"/>
    <cellStyle name="40% - uthevingsfarge 2 3 7 2 3" xfId="26748" xr:uid="{00000000-0005-0000-0000-000079680000}"/>
    <cellStyle name="40% - uthevingsfarge 2 3 7 2 3 2" xfId="26749" xr:uid="{00000000-0005-0000-0000-00007A680000}"/>
    <cellStyle name="40% - uthevingsfarge 2 3 7 2 3 2 2" xfId="26750" xr:uid="{00000000-0005-0000-0000-00007B680000}"/>
    <cellStyle name="40% - uthevingsfarge 2 3 7 2 3 3" xfId="26751" xr:uid="{00000000-0005-0000-0000-00007C680000}"/>
    <cellStyle name="40% - uthevingsfarge 2 3 7 2 4" xfId="26752" xr:uid="{00000000-0005-0000-0000-00007D680000}"/>
    <cellStyle name="40% - uthevingsfarge 2 3 7 2 4 2" xfId="26753" xr:uid="{00000000-0005-0000-0000-00007E680000}"/>
    <cellStyle name="40% - uthevingsfarge 2 3 7 2 5" xfId="26754" xr:uid="{00000000-0005-0000-0000-00007F680000}"/>
    <cellStyle name="40% - uthevingsfarge 2 3 7 2_Innskuddsdekning" xfId="26755" xr:uid="{00000000-0005-0000-0000-000080680000}"/>
    <cellStyle name="40% - uthevingsfarge 2 3 7 3" xfId="26756" xr:uid="{00000000-0005-0000-0000-000081680000}"/>
    <cellStyle name="40% - uthevingsfarge 2 3 7 3 2" xfId="26757" xr:uid="{00000000-0005-0000-0000-000082680000}"/>
    <cellStyle name="40% - uthevingsfarge 2 3 7 3 2 2" xfId="26758" xr:uid="{00000000-0005-0000-0000-000083680000}"/>
    <cellStyle name="40% - uthevingsfarge 2 3 7 3 2 2 2" xfId="26759" xr:uid="{00000000-0005-0000-0000-000084680000}"/>
    <cellStyle name="40% - uthevingsfarge 2 3 7 3 2 3" xfId="26760" xr:uid="{00000000-0005-0000-0000-000085680000}"/>
    <cellStyle name="40% - uthevingsfarge 2 3 7 3 3" xfId="26761" xr:uid="{00000000-0005-0000-0000-000086680000}"/>
    <cellStyle name="40% - uthevingsfarge 2 3 7 3 3 2" xfId="26762" xr:uid="{00000000-0005-0000-0000-000087680000}"/>
    <cellStyle name="40% - uthevingsfarge 2 3 7 3 4" xfId="26763" xr:uid="{00000000-0005-0000-0000-000088680000}"/>
    <cellStyle name="40% - uthevingsfarge 2 3 7 4" xfId="26764" xr:uid="{00000000-0005-0000-0000-000089680000}"/>
    <cellStyle name="40% - uthevingsfarge 2 3 7 4 2" xfId="26765" xr:uid="{00000000-0005-0000-0000-00008A680000}"/>
    <cellStyle name="40% - uthevingsfarge 2 3 7 4 2 2" xfId="26766" xr:uid="{00000000-0005-0000-0000-00008B680000}"/>
    <cellStyle name="40% - uthevingsfarge 2 3 7 4 3" xfId="26767" xr:uid="{00000000-0005-0000-0000-00008C680000}"/>
    <cellStyle name="40% - uthevingsfarge 2 3 7 5" xfId="26768" xr:uid="{00000000-0005-0000-0000-00008D680000}"/>
    <cellStyle name="40% - uthevingsfarge 2 3 7 5 2" xfId="26769" xr:uid="{00000000-0005-0000-0000-00008E680000}"/>
    <cellStyle name="40% - uthevingsfarge 2 3 7 6" xfId="26770" xr:uid="{00000000-0005-0000-0000-00008F680000}"/>
    <cellStyle name="40% - uthevingsfarge 2 3 7_3. Chng in credit spreads" xfId="26771" xr:uid="{00000000-0005-0000-0000-000090680000}"/>
    <cellStyle name="40% - uthevingsfarge 2 3 8" xfId="26772" xr:uid="{00000000-0005-0000-0000-000091680000}"/>
    <cellStyle name="40% - uthevingsfarge 2 3 9" xfId="26773" xr:uid="{00000000-0005-0000-0000-000092680000}"/>
    <cellStyle name="40% - uthevingsfarge 2 3_BILAG 34-3 Brasil" xfId="26774" xr:uid="{00000000-0005-0000-0000-000093680000}"/>
    <cellStyle name="40% - uthevingsfarge 2 30" xfId="26775" xr:uid="{00000000-0005-0000-0000-000094680000}"/>
    <cellStyle name="40% - uthevingsfarge 2 30 2" xfId="26776" xr:uid="{00000000-0005-0000-0000-000095680000}"/>
    <cellStyle name="40% - uthevingsfarge 2 30 2 2" xfId="26777" xr:uid="{00000000-0005-0000-0000-000096680000}"/>
    <cellStyle name="40% - uthevingsfarge 2 30 2 3" xfId="26778" xr:uid="{00000000-0005-0000-0000-000097680000}"/>
    <cellStyle name="40% - uthevingsfarge 2 30 2_BILAG 34-3 Brasil" xfId="26779" xr:uid="{00000000-0005-0000-0000-000098680000}"/>
    <cellStyle name="40% - uthevingsfarge 2 30 3" xfId="26780" xr:uid="{00000000-0005-0000-0000-000099680000}"/>
    <cellStyle name="40% - uthevingsfarge 2 30 4" xfId="26781" xr:uid="{00000000-0005-0000-0000-00009A680000}"/>
    <cellStyle name="40% - uthevingsfarge 2 30_BILAG 34-3 Brasil" xfId="26782" xr:uid="{00000000-0005-0000-0000-00009B680000}"/>
    <cellStyle name="40% - uthevingsfarge 2 31" xfId="26783" xr:uid="{00000000-0005-0000-0000-00009C680000}"/>
    <cellStyle name="40% - uthevingsfarge 2 31 2" xfId="26784" xr:uid="{00000000-0005-0000-0000-00009D680000}"/>
    <cellStyle name="40% - uthevingsfarge 2 31 2 2" xfId="26785" xr:uid="{00000000-0005-0000-0000-00009E680000}"/>
    <cellStyle name="40% - uthevingsfarge 2 31 2 3" xfId="26786" xr:uid="{00000000-0005-0000-0000-00009F680000}"/>
    <cellStyle name="40% - uthevingsfarge 2 31 2_BILAG 34-3 Brasil" xfId="26787" xr:uid="{00000000-0005-0000-0000-0000A0680000}"/>
    <cellStyle name="40% - uthevingsfarge 2 31 3" xfId="26788" xr:uid="{00000000-0005-0000-0000-0000A1680000}"/>
    <cellStyle name="40% - uthevingsfarge 2 31 4" xfId="26789" xr:uid="{00000000-0005-0000-0000-0000A2680000}"/>
    <cellStyle name="40% - uthevingsfarge 2 31_BILAG 34-3 Brasil" xfId="26790" xr:uid="{00000000-0005-0000-0000-0000A3680000}"/>
    <cellStyle name="40% - uthevingsfarge 2 32" xfId="26791" xr:uid="{00000000-0005-0000-0000-0000A4680000}"/>
    <cellStyle name="40% - uthevingsfarge 2 32 2" xfId="26792" xr:uid="{00000000-0005-0000-0000-0000A5680000}"/>
    <cellStyle name="40% - uthevingsfarge 2 32 2 2" xfId="26793" xr:uid="{00000000-0005-0000-0000-0000A6680000}"/>
    <cellStyle name="40% - uthevingsfarge 2 32 2 3" xfId="26794" xr:uid="{00000000-0005-0000-0000-0000A7680000}"/>
    <cellStyle name="40% - uthevingsfarge 2 32 2_BILAG 34-3 Brasil" xfId="26795" xr:uid="{00000000-0005-0000-0000-0000A8680000}"/>
    <cellStyle name="40% - uthevingsfarge 2 32 3" xfId="26796" xr:uid="{00000000-0005-0000-0000-0000A9680000}"/>
    <cellStyle name="40% - uthevingsfarge 2 32 4" xfId="26797" xr:uid="{00000000-0005-0000-0000-0000AA680000}"/>
    <cellStyle name="40% - uthevingsfarge 2 32_BILAG 34-3 Brasil" xfId="26798" xr:uid="{00000000-0005-0000-0000-0000AB680000}"/>
    <cellStyle name="40% - uthevingsfarge 2 33" xfId="26799" xr:uid="{00000000-0005-0000-0000-0000AC680000}"/>
    <cellStyle name="40% - uthevingsfarge 2 33 2" xfId="26800" xr:uid="{00000000-0005-0000-0000-0000AD680000}"/>
    <cellStyle name="40% - uthevingsfarge 2 33 2 2" xfId="26801" xr:uid="{00000000-0005-0000-0000-0000AE680000}"/>
    <cellStyle name="40% - uthevingsfarge 2 33 2 3" xfId="26802" xr:uid="{00000000-0005-0000-0000-0000AF680000}"/>
    <cellStyle name="40% - uthevingsfarge 2 33 2_BILAG 34-3 Brasil" xfId="26803" xr:uid="{00000000-0005-0000-0000-0000B0680000}"/>
    <cellStyle name="40% - uthevingsfarge 2 33 3" xfId="26804" xr:uid="{00000000-0005-0000-0000-0000B1680000}"/>
    <cellStyle name="40% - uthevingsfarge 2 33 4" xfId="26805" xr:uid="{00000000-0005-0000-0000-0000B2680000}"/>
    <cellStyle name="40% - uthevingsfarge 2 33_BILAG 34-3 Brasil" xfId="26806" xr:uid="{00000000-0005-0000-0000-0000B3680000}"/>
    <cellStyle name="40% - uthevingsfarge 2 34" xfId="26807" xr:uid="{00000000-0005-0000-0000-0000B4680000}"/>
    <cellStyle name="40% - uthevingsfarge 2 34 2" xfId="26808" xr:uid="{00000000-0005-0000-0000-0000B5680000}"/>
    <cellStyle name="40% - uthevingsfarge 2 34 2 2" xfId="26809" xr:uid="{00000000-0005-0000-0000-0000B6680000}"/>
    <cellStyle name="40% - uthevingsfarge 2 34 2 3" xfId="26810" xr:uid="{00000000-0005-0000-0000-0000B7680000}"/>
    <cellStyle name="40% - uthevingsfarge 2 34 2_BILAG 34-3 Brasil" xfId="26811" xr:uid="{00000000-0005-0000-0000-0000B8680000}"/>
    <cellStyle name="40% - uthevingsfarge 2 34 3" xfId="26812" xr:uid="{00000000-0005-0000-0000-0000B9680000}"/>
    <cellStyle name="40% - uthevingsfarge 2 34 4" xfId="26813" xr:uid="{00000000-0005-0000-0000-0000BA680000}"/>
    <cellStyle name="40% - uthevingsfarge 2 34_BILAG 34-3 Brasil" xfId="26814" xr:uid="{00000000-0005-0000-0000-0000BB680000}"/>
    <cellStyle name="40% - uthevingsfarge 2 35" xfId="26815" xr:uid="{00000000-0005-0000-0000-0000BC680000}"/>
    <cellStyle name="40% - uthevingsfarge 2 35 2" xfId="26816" xr:uid="{00000000-0005-0000-0000-0000BD680000}"/>
    <cellStyle name="40% - uthevingsfarge 2 35 2 2" xfId="26817" xr:uid="{00000000-0005-0000-0000-0000BE680000}"/>
    <cellStyle name="40% - uthevingsfarge 2 35 2 3" xfId="26818" xr:uid="{00000000-0005-0000-0000-0000BF680000}"/>
    <cellStyle name="40% - uthevingsfarge 2 35 2_BILAG 34-3 Brasil" xfId="26819" xr:uid="{00000000-0005-0000-0000-0000C0680000}"/>
    <cellStyle name="40% - uthevingsfarge 2 35 3" xfId="26820" xr:uid="{00000000-0005-0000-0000-0000C1680000}"/>
    <cellStyle name="40% - uthevingsfarge 2 35 4" xfId="26821" xr:uid="{00000000-0005-0000-0000-0000C2680000}"/>
    <cellStyle name="40% - uthevingsfarge 2 35_BILAG 34-3 Brasil" xfId="26822" xr:uid="{00000000-0005-0000-0000-0000C3680000}"/>
    <cellStyle name="40% - uthevingsfarge 2 36" xfId="26823" xr:uid="{00000000-0005-0000-0000-0000C4680000}"/>
    <cellStyle name="40% - uthevingsfarge 2 36 2" xfId="26824" xr:uid="{00000000-0005-0000-0000-0000C5680000}"/>
    <cellStyle name="40% - uthevingsfarge 2 36 2 2" xfId="26825" xr:uid="{00000000-0005-0000-0000-0000C6680000}"/>
    <cellStyle name="40% - uthevingsfarge 2 36 2 3" xfId="26826" xr:uid="{00000000-0005-0000-0000-0000C7680000}"/>
    <cellStyle name="40% - uthevingsfarge 2 36 2_BILAG 34-3 Brasil" xfId="26827" xr:uid="{00000000-0005-0000-0000-0000C8680000}"/>
    <cellStyle name="40% - uthevingsfarge 2 36 3" xfId="26828" xr:uid="{00000000-0005-0000-0000-0000C9680000}"/>
    <cellStyle name="40% - uthevingsfarge 2 36 4" xfId="26829" xr:uid="{00000000-0005-0000-0000-0000CA680000}"/>
    <cellStyle name="40% - uthevingsfarge 2 36_BILAG 34-3 Brasil" xfId="26830" xr:uid="{00000000-0005-0000-0000-0000CB680000}"/>
    <cellStyle name="40% - uthevingsfarge 2 37" xfId="26831" xr:uid="{00000000-0005-0000-0000-0000CC680000}"/>
    <cellStyle name="40% - uthevingsfarge 2 37 2" xfId="26832" xr:uid="{00000000-0005-0000-0000-0000CD680000}"/>
    <cellStyle name="40% - uthevingsfarge 2 37 2 2" xfId="26833" xr:uid="{00000000-0005-0000-0000-0000CE680000}"/>
    <cellStyle name="40% - uthevingsfarge 2 37 2 3" xfId="26834" xr:uid="{00000000-0005-0000-0000-0000CF680000}"/>
    <cellStyle name="40% - uthevingsfarge 2 37 2_BILAG 34-3 Brasil" xfId="26835" xr:uid="{00000000-0005-0000-0000-0000D0680000}"/>
    <cellStyle name="40% - uthevingsfarge 2 37 3" xfId="26836" xr:uid="{00000000-0005-0000-0000-0000D1680000}"/>
    <cellStyle name="40% - uthevingsfarge 2 37 4" xfId="26837" xr:uid="{00000000-0005-0000-0000-0000D2680000}"/>
    <cellStyle name="40% - uthevingsfarge 2 37_BILAG 34-3 Brasil" xfId="26838" xr:uid="{00000000-0005-0000-0000-0000D3680000}"/>
    <cellStyle name="40% - uthevingsfarge 2 38" xfId="26839" xr:uid="{00000000-0005-0000-0000-0000D4680000}"/>
    <cellStyle name="40% - uthevingsfarge 2 38 2" xfId="26840" xr:uid="{00000000-0005-0000-0000-0000D5680000}"/>
    <cellStyle name="40% - uthevingsfarge 2 38 2 2" xfId="26841" xr:uid="{00000000-0005-0000-0000-0000D6680000}"/>
    <cellStyle name="40% - uthevingsfarge 2 38 2 3" xfId="26842" xr:uid="{00000000-0005-0000-0000-0000D7680000}"/>
    <cellStyle name="40% - uthevingsfarge 2 38 2_BILAG 34-3 Brasil" xfId="26843" xr:uid="{00000000-0005-0000-0000-0000D8680000}"/>
    <cellStyle name="40% - uthevingsfarge 2 38 3" xfId="26844" xr:uid="{00000000-0005-0000-0000-0000D9680000}"/>
    <cellStyle name="40% - uthevingsfarge 2 38 4" xfId="26845" xr:uid="{00000000-0005-0000-0000-0000DA680000}"/>
    <cellStyle name="40% - uthevingsfarge 2 38_BILAG 34-3 Brasil" xfId="26846" xr:uid="{00000000-0005-0000-0000-0000DB680000}"/>
    <cellStyle name="40% - uthevingsfarge 2 39" xfId="26847" xr:uid="{00000000-0005-0000-0000-0000DC680000}"/>
    <cellStyle name="40% - uthevingsfarge 2 39 2" xfId="26848" xr:uid="{00000000-0005-0000-0000-0000DD680000}"/>
    <cellStyle name="40% - uthevingsfarge 2 39 2 2" xfId="26849" xr:uid="{00000000-0005-0000-0000-0000DE680000}"/>
    <cellStyle name="40% - uthevingsfarge 2 39 2 3" xfId="26850" xr:uid="{00000000-0005-0000-0000-0000DF680000}"/>
    <cellStyle name="40% - uthevingsfarge 2 39 2_BILAG 34-3 Brasil" xfId="26851" xr:uid="{00000000-0005-0000-0000-0000E0680000}"/>
    <cellStyle name="40% - uthevingsfarge 2 39 3" xfId="26852" xr:uid="{00000000-0005-0000-0000-0000E1680000}"/>
    <cellStyle name="40% - uthevingsfarge 2 39 4" xfId="26853" xr:uid="{00000000-0005-0000-0000-0000E2680000}"/>
    <cellStyle name="40% - uthevingsfarge 2 39_BILAG 34-3 Brasil" xfId="26854" xr:uid="{00000000-0005-0000-0000-0000E3680000}"/>
    <cellStyle name="40% - uthevingsfarge 2 4" xfId="26855" xr:uid="{00000000-0005-0000-0000-0000E4680000}"/>
    <cellStyle name="40% - uthevingsfarge 2 4 10" xfId="26856" xr:uid="{00000000-0005-0000-0000-0000E5680000}"/>
    <cellStyle name="40% - uthevingsfarge 2 4 11" xfId="26857" xr:uid="{00000000-0005-0000-0000-0000E6680000}"/>
    <cellStyle name="40% - uthevingsfarge 2 4 2" xfId="26858" xr:uid="{00000000-0005-0000-0000-0000E7680000}"/>
    <cellStyle name="40% - uthevingsfarge 2 4 2 10" xfId="26859" xr:uid="{00000000-0005-0000-0000-0000E8680000}"/>
    <cellStyle name="40% - uthevingsfarge 2 4 2 2" xfId="26860" xr:uid="{00000000-0005-0000-0000-0000E9680000}"/>
    <cellStyle name="40% - uthevingsfarge 2 4 2 2 2" xfId="26861" xr:uid="{00000000-0005-0000-0000-0000EA680000}"/>
    <cellStyle name="40% - uthevingsfarge 2 4 2 2 2 2" xfId="26862" xr:uid="{00000000-0005-0000-0000-0000EB680000}"/>
    <cellStyle name="40% - uthevingsfarge 2 4 2 2 2 2 2" xfId="26863" xr:uid="{00000000-0005-0000-0000-0000EC680000}"/>
    <cellStyle name="40% - uthevingsfarge 2 4 2 2 2 2 2 2" xfId="26864" xr:uid="{00000000-0005-0000-0000-0000ED680000}"/>
    <cellStyle name="40% - uthevingsfarge 2 4 2 2 2 2 2 2 2" xfId="26865" xr:uid="{00000000-0005-0000-0000-0000EE680000}"/>
    <cellStyle name="40% - uthevingsfarge 2 4 2 2 2 2 2 3" xfId="26866" xr:uid="{00000000-0005-0000-0000-0000EF680000}"/>
    <cellStyle name="40% - uthevingsfarge 2 4 2 2 2 2 3" xfId="26867" xr:uid="{00000000-0005-0000-0000-0000F0680000}"/>
    <cellStyle name="40% - uthevingsfarge 2 4 2 2 2 2 3 2" xfId="26868" xr:uid="{00000000-0005-0000-0000-0000F1680000}"/>
    <cellStyle name="40% - uthevingsfarge 2 4 2 2 2 2 4" xfId="26869" xr:uid="{00000000-0005-0000-0000-0000F2680000}"/>
    <cellStyle name="40% - uthevingsfarge 2 4 2 2 2 3" xfId="26870" xr:uid="{00000000-0005-0000-0000-0000F3680000}"/>
    <cellStyle name="40% - uthevingsfarge 2 4 2 2 2 3 2" xfId="26871" xr:uid="{00000000-0005-0000-0000-0000F4680000}"/>
    <cellStyle name="40% - uthevingsfarge 2 4 2 2 2 3 2 2" xfId="26872" xr:uid="{00000000-0005-0000-0000-0000F5680000}"/>
    <cellStyle name="40% - uthevingsfarge 2 4 2 2 2 3 3" xfId="26873" xr:uid="{00000000-0005-0000-0000-0000F6680000}"/>
    <cellStyle name="40% - uthevingsfarge 2 4 2 2 2 4" xfId="26874" xr:uid="{00000000-0005-0000-0000-0000F7680000}"/>
    <cellStyle name="40% - uthevingsfarge 2 4 2 2 2 4 2" xfId="26875" xr:uid="{00000000-0005-0000-0000-0000F8680000}"/>
    <cellStyle name="40% - uthevingsfarge 2 4 2 2 2 5" xfId="26876" xr:uid="{00000000-0005-0000-0000-0000F9680000}"/>
    <cellStyle name="40% - uthevingsfarge 2 4 2 2 2_Innskuddsdekning" xfId="26877" xr:uid="{00000000-0005-0000-0000-0000FA680000}"/>
    <cellStyle name="40% - uthevingsfarge 2 4 2 2 3" xfId="26878" xr:uid="{00000000-0005-0000-0000-0000FB680000}"/>
    <cellStyle name="40% - uthevingsfarge 2 4 2 2 3 2" xfId="26879" xr:uid="{00000000-0005-0000-0000-0000FC680000}"/>
    <cellStyle name="40% - uthevingsfarge 2 4 2 2 3 2 2" xfId="26880" xr:uid="{00000000-0005-0000-0000-0000FD680000}"/>
    <cellStyle name="40% - uthevingsfarge 2 4 2 2 3 2 2 2" xfId="26881" xr:uid="{00000000-0005-0000-0000-0000FE680000}"/>
    <cellStyle name="40% - uthevingsfarge 2 4 2 2 3 2 3" xfId="26882" xr:uid="{00000000-0005-0000-0000-0000FF680000}"/>
    <cellStyle name="40% - uthevingsfarge 2 4 2 2 3 3" xfId="26883" xr:uid="{00000000-0005-0000-0000-000000690000}"/>
    <cellStyle name="40% - uthevingsfarge 2 4 2 2 3 3 2" xfId="26884" xr:uid="{00000000-0005-0000-0000-000001690000}"/>
    <cellStyle name="40% - uthevingsfarge 2 4 2 2 3 4" xfId="26885" xr:uid="{00000000-0005-0000-0000-000002690000}"/>
    <cellStyle name="40% - uthevingsfarge 2 4 2 2 4" xfId="26886" xr:uid="{00000000-0005-0000-0000-000003690000}"/>
    <cellStyle name="40% - uthevingsfarge 2 4 2 2 4 2" xfId="26887" xr:uid="{00000000-0005-0000-0000-000004690000}"/>
    <cellStyle name="40% - uthevingsfarge 2 4 2 2 4 2 2" xfId="26888" xr:uid="{00000000-0005-0000-0000-000005690000}"/>
    <cellStyle name="40% - uthevingsfarge 2 4 2 2 4 3" xfId="26889" xr:uid="{00000000-0005-0000-0000-000006690000}"/>
    <cellStyle name="40% - uthevingsfarge 2 4 2 2 5" xfId="26890" xr:uid="{00000000-0005-0000-0000-000007690000}"/>
    <cellStyle name="40% - uthevingsfarge 2 4 2 2 5 2" xfId="26891" xr:uid="{00000000-0005-0000-0000-000008690000}"/>
    <cellStyle name="40% - uthevingsfarge 2 4 2 2 6" xfId="26892" xr:uid="{00000000-0005-0000-0000-000009690000}"/>
    <cellStyle name="40% - uthevingsfarge 2 4 2 2_3. Chng in credit spreads" xfId="26893" xr:uid="{00000000-0005-0000-0000-00000A690000}"/>
    <cellStyle name="40% - uthevingsfarge 2 4 2 3" xfId="26894" xr:uid="{00000000-0005-0000-0000-00000B690000}"/>
    <cellStyle name="40% - uthevingsfarge 2 4 2 3 2" xfId="26895" xr:uid="{00000000-0005-0000-0000-00000C690000}"/>
    <cellStyle name="40% - uthevingsfarge 2 4 2 3 2 2" xfId="26896" xr:uid="{00000000-0005-0000-0000-00000D690000}"/>
    <cellStyle name="40% - uthevingsfarge 2 4 2 3 2 2 2" xfId="26897" xr:uid="{00000000-0005-0000-0000-00000E690000}"/>
    <cellStyle name="40% - uthevingsfarge 2 4 2 3 2 2 2 2" xfId="26898" xr:uid="{00000000-0005-0000-0000-00000F690000}"/>
    <cellStyle name="40% - uthevingsfarge 2 4 2 3 2 2 2 2 2" xfId="26899" xr:uid="{00000000-0005-0000-0000-000010690000}"/>
    <cellStyle name="40% - uthevingsfarge 2 4 2 3 2 2 2 3" xfId="26900" xr:uid="{00000000-0005-0000-0000-000011690000}"/>
    <cellStyle name="40% - uthevingsfarge 2 4 2 3 2 2 3" xfId="26901" xr:uid="{00000000-0005-0000-0000-000012690000}"/>
    <cellStyle name="40% - uthevingsfarge 2 4 2 3 2 2 3 2" xfId="26902" xr:uid="{00000000-0005-0000-0000-000013690000}"/>
    <cellStyle name="40% - uthevingsfarge 2 4 2 3 2 2 4" xfId="26903" xr:uid="{00000000-0005-0000-0000-000014690000}"/>
    <cellStyle name="40% - uthevingsfarge 2 4 2 3 2 3" xfId="26904" xr:uid="{00000000-0005-0000-0000-000015690000}"/>
    <cellStyle name="40% - uthevingsfarge 2 4 2 3 2 3 2" xfId="26905" xr:uid="{00000000-0005-0000-0000-000016690000}"/>
    <cellStyle name="40% - uthevingsfarge 2 4 2 3 2 3 2 2" xfId="26906" xr:uid="{00000000-0005-0000-0000-000017690000}"/>
    <cellStyle name="40% - uthevingsfarge 2 4 2 3 2 3 3" xfId="26907" xr:uid="{00000000-0005-0000-0000-000018690000}"/>
    <cellStyle name="40% - uthevingsfarge 2 4 2 3 2 4" xfId="26908" xr:uid="{00000000-0005-0000-0000-000019690000}"/>
    <cellStyle name="40% - uthevingsfarge 2 4 2 3 2 4 2" xfId="26909" xr:uid="{00000000-0005-0000-0000-00001A690000}"/>
    <cellStyle name="40% - uthevingsfarge 2 4 2 3 2 5" xfId="26910" xr:uid="{00000000-0005-0000-0000-00001B690000}"/>
    <cellStyle name="40% - uthevingsfarge 2 4 2 3 2_Innskuddsdekning" xfId="26911" xr:uid="{00000000-0005-0000-0000-00001C690000}"/>
    <cellStyle name="40% - uthevingsfarge 2 4 2 3 3" xfId="26912" xr:uid="{00000000-0005-0000-0000-00001D690000}"/>
    <cellStyle name="40% - uthevingsfarge 2 4 2 3 3 2" xfId="26913" xr:uid="{00000000-0005-0000-0000-00001E690000}"/>
    <cellStyle name="40% - uthevingsfarge 2 4 2 3 3 2 2" xfId="26914" xr:uid="{00000000-0005-0000-0000-00001F690000}"/>
    <cellStyle name="40% - uthevingsfarge 2 4 2 3 3 2 2 2" xfId="26915" xr:uid="{00000000-0005-0000-0000-000020690000}"/>
    <cellStyle name="40% - uthevingsfarge 2 4 2 3 3 2 3" xfId="26916" xr:uid="{00000000-0005-0000-0000-000021690000}"/>
    <cellStyle name="40% - uthevingsfarge 2 4 2 3 3 3" xfId="26917" xr:uid="{00000000-0005-0000-0000-000022690000}"/>
    <cellStyle name="40% - uthevingsfarge 2 4 2 3 3 3 2" xfId="26918" xr:uid="{00000000-0005-0000-0000-000023690000}"/>
    <cellStyle name="40% - uthevingsfarge 2 4 2 3 3 4" xfId="26919" xr:uid="{00000000-0005-0000-0000-000024690000}"/>
    <cellStyle name="40% - uthevingsfarge 2 4 2 3 4" xfId="26920" xr:uid="{00000000-0005-0000-0000-000025690000}"/>
    <cellStyle name="40% - uthevingsfarge 2 4 2 3 4 2" xfId="26921" xr:uid="{00000000-0005-0000-0000-000026690000}"/>
    <cellStyle name="40% - uthevingsfarge 2 4 2 3 4 2 2" xfId="26922" xr:uid="{00000000-0005-0000-0000-000027690000}"/>
    <cellStyle name="40% - uthevingsfarge 2 4 2 3 4 3" xfId="26923" xr:uid="{00000000-0005-0000-0000-000028690000}"/>
    <cellStyle name="40% - uthevingsfarge 2 4 2 3 5" xfId="26924" xr:uid="{00000000-0005-0000-0000-000029690000}"/>
    <cellStyle name="40% - uthevingsfarge 2 4 2 3 5 2" xfId="26925" xr:uid="{00000000-0005-0000-0000-00002A690000}"/>
    <cellStyle name="40% - uthevingsfarge 2 4 2 3 6" xfId="26926" xr:uid="{00000000-0005-0000-0000-00002B690000}"/>
    <cellStyle name="40% - uthevingsfarge 2 4 2 3_3. Chng in credit spreads" xfId="26927" xr:uid="{00000000-0005-0000-0000-00002C690000}"/>
    <cellStyle name="40% - uthevingsfarge 2 4 2 4" xfId="26928" xr:uid="{00000000-0005-0000-0000-00002D690000}"/>
    <cellStyle name="40% - uthevingsfarge 2 4 2 4 2" xfId="26929" xr:uid="{00000000-0005-0000-0000-00002E690000}"/>
    <cellStyle name="40% - uthevingsfarge 2 4 2 4 2 2" xfId="26930" xr:uid="{00000000-0005-0000-0000-00002F690000}"/>
    <cellStyle name="40% - uthevingsfarge 2 4 2 4 2 2 2" xfId="26931" xr:uid="{00000000-0005-0000-0000-000030690000}"/>
    <cellStyle name="40% - uthevingsfarge 2 4 2 4 2 2 2 2" xfId="26932" xr:uid="{00000000-0005-0000-0000-000031690000}"/>
    <cellStyle name="40% - uthevingsfarge 2 4 2 4 2 2 3" xfId="26933" xr:uid="{00000000-0005-0000-0000-000032690000}"/>
    <cellStyle name="40% - uthevingsfarge 2 4 2 4 2 3" xfId="26934" xr:uid="{00000000-0005-0000-0000-000033690000}"/>
    <cellStyle name="40% - uthevingsfarge 2 4 2 4 2 3 2" xfId="26935" xr:uid="{00000000-0005-0000-0000-000034690000}"/>
    <cellStyle name="40% - uthevingsfarge 2 4 2 4 2 4" xfId="26936" xr:uid="{00000000-0005-0000-0000-000035690000}"/>
    <cellStyle name="40% - uthevingsfarge 2 4 2 4 3" xfId="26937" xr:uid="{00000000-0005-0000-0000-000036690000}"/>
    <cellStyle name="40% - uthevingsfarge 2 4 2 4 3 2" xfId="26938" xr:uid="{00000000-0005-0000-0000-000037690000}"/>
    <cellStyle name="40% - uthevingsfarge 2 4 2 4 3 2 2" xfId="26939" xr:uid="{00000000-0005-0000-0000-000038690000}"/>
    <cellStyle name="40% - uthevingsfarge 2 4 2 4 3 3" xfId="26940" xr:uid="{00000000-0005-0000-0000-000039690000}"/>
    <cellStyle name="40% - uthevingsfarge 2 4 2 4 4" xfId="26941" xr:uid="{00000000-0005-0000-0000-00003A690000}"/>
    <cellStyle name="40% - uthevingsfarge 2 4 2 4 4 2" xfId="26942" xr:uid="{00000000-0005-0000-0000-00003B690000}"/>
    <cellStyle name="40% - uthevingsfarge 2 4 2 4 5" xfId="26943" xr:uid="{00000000-0005-0000-0000-00003C690000}"/>
    <cellStyle name="40% - uthevingsfarge 2 4 2 4_Innskuddsdekning" xfId="26944" xr:uid="{00000000-0005-0000-0000-00003D690000}"/>
    <cellStyle name="40% - uthevingsfarge 2 4 2 5" xfId="26945" xr:uid="{00000000-0005-0000-0000-00003E690000}"/>
    <cellStyle name="40% - uthevingsfarge 2 4 2 5 2" xfId="26946" xr:uid="{00000000-0005-0000-0000-00003F690000}"/>
    <cellStyle name="40% - uthevingsfarge 2 4 2 5 2 2" xfId="26947" xr:uid="{00000000-0005-0000-0000-000040690000}"/>
    <cellStyle name="40% - uthevingsfarge 2 4 2 5 2 2 2" xfId="26948" xr:uid="{00000000-0005-0000-0000-000041690000}"/>
    <cellStyle name="40% - uthevingsfarge 2 4 2 5 2 3" xfId="26949" xr:uid="{00000000-0005-0000-0000-000042690000}"/>
    <cellStyle name="40% - uthevingsfarge 2 4 2 5 3" xfId="26950" xr:uid="{00000000-0005-0000-0000-000043690000}"/>
    <cellStyle name="40% - uthevingsfarge 2 4 2 5 3 2" xfId="26951" xr:uid="{00000000-0005-0000-0000-000044690000}"/>
    <cellStyle name="40% - uthevingsfarge 2 4 2 5 4" xfId="26952" xr:uid="{00000000-0005-0000-0000-000045690000}"/>
    <cellStyle name="40% - uthevingsfarge 2 4 2 6" xfId="26953" xr:uid="{00000000-0005-0000-0000-000046690000}"/>
    <cellStyle name="40% - uthevingsfarge 2 4 2 6 2" xfId="26954" xr:uid="{00000000-0005-0000-0000-000047690000}"/>
    <cellStyle name="40% - uthevingsfarge 2 4 2 6 2 2" xfId="26955" xr:uid="{00000000-0005-0000-0000-000048690000}"/>
    <cellStyle name="40% - uthevingsfarge 2 4 2 6 3" xfId="26956" xr:uid="{00000000-0005-0000-0000-000049690000}"/>
    <cellStyle name="40% - uthevingsfarge 2 4 2 7" xfId="26957" xr:uid="{00000000-0005-0000-0000-00004A690000}"/>
    <cellStyle name="40% - uthevingsfarge 2 4 2 7 2" xfId="26958" xr:uid="{00000000-0005-0000-0000-00004B690000}"/>
    <cellStyle name="40% - uthevingsfarge 2 4 2 8" xfId="26959" xr:uid="{00000000-0005-0000-0000-00004C690000}"/>
    <cellStyle name="40% - uthevingsfarge 2 4 2 9" xfId="26960" xr:uid="{00000000-0005-0000-0000-00004D690000}"/>
    <cellStyle name="40% - uthevingsfarge 2 4 2_3. Chng in credit spreads" xfId="26961" xr:uid="{00000000-0005-0000-0000-00004E690000}"/>
    <cellStyle name="40% - uthevingsfarge 2 4 3" xfId="26962" xr:uid="{00000000-0005-0000-0000-00004F690000}"/>
    <cellStyle name="40% - uthevingsfarge 2 4 3 2" xfId="26963" xr:uid="{00000000-0005-0000-0000-000050690000}"/>
    <cellStyle name="40% - uthevingsfarge 2 4 3 2 2" xfId="26964" xr:uid="{00000000-0005-0000-0000-000051690000}"/>
    <cellStyle name="40% - uthevingsfarge 2 4 3 2 2 2" xfId="26965" xr:uid="{00000000-0005-0000-0000-000052690000}"/>
    <cellStyle name="40% - uthevingsfarge 2 4 3 2 2 2 2" xfId="26966" xr:uid="{00000000-0005-0000-0000-000053690000}"/>
    <cellStyle name="40% - uthevingsfarge 2 4 3 2 2 2 2 2" xfId="26967" xr:uid="{00000000-0005-0000-0000-000054690000}"/>
    <cellStyle name="40% - uthevingsfarge 2 4 3 2 2 2 3" xfId="26968" xr:uid="{00000000-0005-0000-0000-000055690000}"/>
    <cellStyle name="40% - uthevingsfarge 2 4 3 2 2 3" xfId="26969" xr:uid="{00000000-0005-0000-0000-000056690000}"/>
    <cellStyle name="40% - uthevingsfarge 2 4 3 2 2 3 2" xfId="26970" xr:uid="{00000000-0005-0000-0000-000057690000}"/>
    <cellStyle name="40% - uthevingsfarge 2 4 3 2 2 4" xfId="26971" xr:uid="{00000000-0005-0000-0000-000058690000}"/>
    <cellStyle name="40% - uthevingsfarge 2 4 3 2 3" xfId="26972" xr:uid="{00000000-0005-0000-0000-000059690000}"/>
    <cellStyle name="40% - uthevingsfarge 2 4 3 2 3 2" xfId="26973" xr:uid="{00000000-0005-0000-0000-00005A690000}"/>
    <cellStyle name="40% - uthevingsfarge 2 4 3 2 3 2 2" xfId="26974" xr:uid="{00000000-0005-0000-0000-00005B690000}"/>
    <cellStyle name="40% - uthevingsfarge 2 4 3 2 3 3" xfId="26975" xr:uid="{00000000-0005-0000-0000-00005C690000}"/>
    <cellStyle name="40% - uthevingsfarge 2 4 3 2 4" xfId="26976" xr:uid="{00000000-0005-0000-0000-00005D690000}"/>
    <cellStyle name="40% - uthevingsfarge 2 4 3 2 4 2" xfId="26977" xr:uid="{00000000-0005-0000-0000-00005E690000}"/>
    <cellStyle name="40% - uthevingsfarge 2 4 3 2 5" xfId="26978" xr:uid="{00000000-0005-0000-0000-00005F690000}"/>
    <cellStyle name="40% - uthevingsfarge 2 4 3 2_Innskuddsdekning" xfId="26979" xr:uid="{00000000-0005-0000-0000-000060690000}"/>
    <cellStyle name="40% - uthevingsfarge 2 4 3 3" xfId="26980" xr:uid="{00000000-0005-0000-0000-000061690000}"/>
    <cellStyle name="40% - uthevingsfarge 2 4 3 3 2" xfId="26981" xr:uid="{00000000-0005-0000-0000-000062690000}"/>
    <cellStyle name="40% - uthevingsfarge 2 4 3 3 2 2" xfId="26982" xr:uid="{00000000-0005-0000-0000-000063690000}"/>
    <cellStyle name="40% - uthevingsfarge 2 4 3 3 2 2 2" xfId="26983" xr:uid="{00000000-0005-0000-0000-000064690000}"/>
    <cellStyle name="40% - uthevingsfarge 2 4 3 3 2 3" xfId="26984" xr:uid="{00000000-0005-0000-0000-000065690000}"/>
    <cellStyle name="40% - uthevingsfarge 2 4 3 3 3" xfId="26985" xr:uid="{00000000-0005-0000-0000-000066690000}"/>
    <cellStyle name="40% - uthevingsfarge 2 4 3 3 3 2" xfId="26986" xr:uid="{00000000-0005-0000-0000-000067690000}"/>
    <cellStyle name="40% - uthevingsfarge 2 4 3 3 4" xfId="26987" xr:uid="{00000000-0005-0000-0000-000068690000}"/>
    <cellStyle name="40% - uthevingsfarge 2 4 3 4" xfId="26988" xr:uid="{00000000-0005-0000-0000-000069690000}"/>
    <cellStyle name="40% - uthevingsfarge 2 4 3 4 2" xfId="26989" xr:uid="{00000000-0005-0000-0000-00006A690000}"/>
    <cellStyle name="40% - uthevingsfarge 2 4 3 4 2 2" xfId="26990" xr:uid="{00000000-0005-0000-0000-00006B690000}"/>
    <cellStyle name="40% - uthevingsfarge 2 4 3 4 3" xfId="26991" xr:uid="{00000000-0005-0000-0000-00006C690000}"/>
    <cellStyle name="40% - uthevingsfarge 2 4 3 5" xfId="26992" xr:uid="{00000000-0005-0000-0000-00006D690000}"/>
    <cellStyle name="40% - uthevingsfarge 2 4 3 5 2" xfId="26993" xr:uid="{00000000-0005-0000-0000-00006E690000}"/>
    <cellStyle name="40% - uthevingsfarge 2 4 3 6" xfId="26994" xr:uid="{00000000-0005-0000-0000-00006F690000}"/>
    <cellStyle name="40% - uthevingsfarge 2 4 3_3. Chng in credit spreads" xfId="26995" xr:uid="{00000000-0005-0000-0000-000070690000}"/>
    <cellStyle name="40% - uthevingsfarge 2 4 4" xfId="26996" xr:uid="{00000000-0005-0000-0000-000071690000}"/>
    <cellStyle name="40% - uthevingsfarge 2 4 4 2" xfId="26997" xr:uid="{00000000-0005-0000-0000-000072690000}"/>
    <cellStyle name="40% - uthevingsfarge 2 4 4 2 2" xfId="26998" xr:uid="{00000000-0005-0000-0000-000073690000}"/>
    <cellStyle name="40% - uthevingsfarge 2 4 4 2 2 2" xfId="26999" xr:uid="{00000000-0005-0000-0000-000074690000}"/>
    <cellStyle name="40% - uthevingsfarge 2 4 4 2 2 2 2" xfId="27000" xr:uid="{00000000-0005-0000-0000-000075690000}"/>
    <cellStyle name="40% - uthevingsfarge 2 4 4 2 2 2 2 2" xfId="27001" xr:uid="{00000000-0005-0000-0000-000076690000}"/>
    <cellStyle name="40% - uthevingsfarge 2 4 4 2 2 2 3" xfId="27002" xr:uid="{00000000-0005-0000-0000-000077690000}"/>
    <cellStyle name="40% - uthevingsfarge 2 4 4 2 2 3" xfId="27003" xr:uid="{00000000-0005-0000-0000-000078690000}"/>
    <cellStyle name="40% - uthevingsfarge 2 4 4 2 2 3 2" xfId="27004" xr:uid="{00000000-0005-0000-0000-000079690000}"/>
    <cellStyle name="40% - uthevingsfarge 2 4 4 2 2 4" xfId="27005" xr:uid="{00000000-0005-0000-0000-00007A690000}"/>
    <cellStyle name="40% - uthevingsfarge 2 4 4 2 3" xfId="27006" xr:uid="{00000000-0005-0000-0000-00007B690000}"/>
    <cellStyle name="40% - uthevingsfarge 2 4 4 2 3 2" xfId="27007" xr:uid="{00000000-0005-0000-0000-00007C690000}"/>
    <cellStyle name="40% - uthevingsfarge 2 4 4 2 3 2 2" xfId="27008" xr:uid="{00000000-0005-0000-0000-00007D690000}"/>
    <cellStyle name="40% - uthevingsfarge 2 4 4 2 3 3" xfId="27009" xr:uid="{00000000-0005-0000-0000-00007E690000}"/>
    <cellStyle name="40% - uthevingsfarge 2 4 4 2 4" xfId="27010" xr:uid="{00000000-0005-0000-0000-00007F690000}"/>
    <cellStyle name="40% - uthevingsfarge 2 4 4 2 4 2" xfId="27011" xr:uid="{00000000-0005-0000-0000-000080690000}"/>
    <cellStyle name="40% - uthevingsfarge 2 4 4 2 5" xfId="27012" xr:uid="{00000000-0005-0000-0000-000081690000}"/>
    <cellStyle name="40% - uthevingsfarge 2 4 4 2_Innskuddsdekning" xfId="27013" xr:uid="{00000000-0005-0000-0000-000082690000}"/>
    <cellStyle name="40% - uthevingsfarge 2 4 4 3" xfId="27014" xr:uid="{00000000-0005-0000-0000-000083690000}"/>
    <cellStyle name="40% - uthevingsfarge 2 4 4 3 2" xfId="27015" xr:uid="{00000000-0005-0000-0000-000084690000}"/>
    <cellStyle name="40% - uthevingsfarge 2 4 4 3 2 2" xfId="27016" xr:uid="{00000000-0005-0000-0000-000085690000}"/>
    <cellStyle name="40% - uthevingsfarge 2 4 4 3 2 2 2" xfId="27017" xr:uid="{00000000-0005-0000-0000-000086690000}"/>
    <cellStyle name="40% - uthevingsfarge 2 4 4 3 2 3" xfId="27018" xr:uid="{00000000-0005-0000-0000-000087690000}"/>
    <cellStyle name="40% - uthevingsfarge 2 4 4 3 3" xfId="27019" xr:uid="{00000000-0005-0000-0000-000088690000}"/>
    <cellStyle name="40% - uthevingsfarge 2 4 4 3 3 2" xfId="27020" xr:uid="{00000000-0005-0000-0000-000089690000}"/>
    <cellStyle name="40% - uthevingsfarge 2 4 4 3 4" xfId="27021" xr:uid="{00000000-0005-0000-0000-00008A690000}"/>
    <cellStyle name="40% - uthevingsfarge 2 4 4 4" xfId="27022" xr:uid="{00000000-0005-0000-0000-00008B690000}"/>
    <cellStyle name="40% - uthevingsfarge 2 4 4 4 2" xfId="27023" xr:uid="{00000000-0005-0000-0000-00008C690000}"/>
    <cellStyle name="40% - uthevingsfarge 2 4 4 4 2 2" xfId="27024" xr:uid="{00000000-0005-0000-0000-00008D690000}"/>
    <cellStyle name="40% - uthevingsfarge 2 4 4 4 3" xfId="27025" xr:uid="{00000000-0005-0000-0000-00008E690000}"/>
    <cellStyle name="40% - uthevingsfarge 2 4 4 5" xfId="27026" xr:uid="{00000000-0005-0000-0000-00008F690000}"/>
    <cellStyle name="40% - uthevingsfarge 2 4 4 5 2" xfId="27027" xr:uid="{00000000-0005-0000-0000-000090690000}"/>
    <cellStyle name="40% - uthevingsfarge 2 4 4 6" xfId="27028" xr:uid="{00000000-0005-0000-0000-000091690000}"/>
    <cellStyle name="40% - uthevingsfarge 2 4 4_3. Chng in credit spreads" xfId="27029" xr:uid="{00000000-0005-0000-0000-000092690000}"/>
    <cellStyle name="40% - uthevingsfarge 2 4 5" xfId="27030" xr:uid="{00000000-0005-0000-0000-000093690000}"/>
    <cellStyle name="40% - uthevingsfarge 2 4 5 2" xfId="27031" xr:uid="{00000000-0005-0000-0000-000094690000}"/>
    <cellStyle name="40% - uthevingsfarge 2 4 5 2 2" xfId="27032" xr:uid="{00000000-0005-0000-0000-000095690000}"/>
    <cellStyle name="40% - uthevingsfarge 2 4 5 2 2 2" xfId="27033" xr:uid="{00000000-0005-0000-0000-000096690000}"/>
    <cellStyle name="40% - uthevingsfarge 2 4 5 2 2 2 2" xfId="27034" xr:uid="{00000000-0005-0000-0000-000097690000}"/>
    <cellStyle name="40% - uthevingsfarge 2 4 5 2 2 3" xfId="27035" xr:uid="{00000000-0005-0000-0000-000098690000}"/>
    <cellStyle name="40% - uthevingsfarge 2 4 5 2 3" xfId="27036" xr:uid="{00000000-0005-0000-0000-000099690000}"/>
    <cellStyle name="40% - uthevingsfarge 2 4 5 2 3 2" xfId="27037" xr:uid="{00000000-0005-0000-0000-00009A690000}"/>
    <cellStyle name="40% - uthevingsfarge 2 4 5 2 4" xfId="27038" xr:uid="{00000000-0005-0000-0000-00009B690000}"/>
    <cellStyle name="40% - uthevingsfarge 2 4 5 3" xfId="27039" xr:uid="{00000000-0005-0000-0000-00009C690000}"/>
    <cellStyle name="40% - uthevingsfarge 2 4 5 3 2" xfId="27040" xr:uid="{00000000-0005-0000-0000-00009D690000}"/>
    <cellStyle name="40% - uthevingsfarge 2 4 5 3 2 2" xfId="27041" xr:uid="{00000000-0005-0000-0000-00009E690000}"/>
    <cellStyle name="40% - uthevingsfarge 2 4 5 3 3" xfId="27042" xr:uid="{00000000-0005-0000-0000-00009F690000}"/>
    <cellStyle name="40% - uthevingsfarge 2 4 5 4" xfId="27043" xr:uid="{00000000-0005-0000-0000-0000A0690000}"/>
    <cellStyle name="40% - uthevingsfarge 2 4 5 4 2" xfId="27044" xr:uid="{00000000-0005-0000-0000-0000A1690000}"/>
    <cellStyle name="40% - uthevingsfarge 2 4 5 5" xfId="27045" xr:uid="{00000000-0005-0000-0000-0000A2690000}"/>
    <cellStyle name="40% - uthevingsfarge 2 4 5_Innskuddsdekning" xfId="27046" xr:uid="{00000000-0005-0000-0000-0000A3690000}"/>
    <cellStyle name="40% - uthevingsfarge 2 4 6" xfId="27047" xr:uid="{00000000-0005-0000-0000-0000A4690000}"/>
    <cellStyle name="40% - uthevingsfarge 2 4 6 2" xfId="27048" xr:uid="{00000000-0005-0000-0000-0000A5690000}"/>
    <cellStyle name="40% - uthevingsfarge 2 4 6 2 2" xfId="27049" xr:uid="{00000000-0005-0000-0000-0000A6690000}"/>
    <cellStyle name="40% - uthevingsfarge 2 4 6 2 2 2" xfId="27050" xr:uid="{00000000-0005-0000-0000-0000A7690000}"/>
    <cellStyle name="40% - uthevingsfarge 2 4 6 2 3" xfId="27051" xr:uid="{00000000-0005-0000-0000-0000A8690000}"/>
    <cellStyle name="40% - uthevingsfarge 2 4 6 3" xfId="27052" xr:uid="{00000000-0005-0000-0000-0000A9690000}"/>
    <cellStyle name="40% - uthevingsfarge 2 4 6 3 2" xfId="27053" xr:uid="{00000000-0005-0000-0000-0000AA690000}"/>
    <cellStyle name="40% - uthevingsfarge 2 4 6 4" xfId="27054" xr:uid="{00000000-0005-0000-0000-0000AB690000}"/>
    <cellStyle name="40% - uthevingsfarge 2 4 7" xfId="27055" xr:uid="{00000000-0005-0000-0000-0000AC690000}"/>
    <cellStyle name="40% - uthevingsfarge 2 4 7 2" xfId="27056" xr:uid="{00000000-0005-0000-0000-0000AD690000}"/>
    <cellStyle name="40% - uthevingsfarge 2 4 7 2 2" xfId="27057" xr:uid="{00000000-0005-0000-0000-0000AE690000}"/>
    <cellStyle name="40% - uthevingsfarge 2 4 7 3" xfId="27058" xr:uid="{00000000-0005-0000-0000-0000AF690000}"/>
    <cellStyle name="40% - uthevingsfarge 2 4 8" xfId="27059" xr:uid="{00000000-0005-0000-0000-0000B0690000}"/>
    <cellStyle name="40% - uthevingsfarge 2 4 8 2" xfId="27060" xr:uid="{00000000-0005-0000-0000-0000B1690000}"/>
    <cellStyle name="40% - uthevingsfarge 2 4 9" xfId="27061" xr:uid="{00000000-0005-0000-0000-0000B2690000}"/>
    <cellStyle name="40% - uthevingsfarge 2 4_3. Chng in credit spreads" xfId="27062" xr:uid="{00000000-0005-0000-0000-0000B3690000}"/>
    <cellStyle name="40% - uthevingsfarge 2 40" xfId="27063" xr:uid="{00000000-0005-0000-0000-0000B4690000}"/>
    <cellStyle name="40% - uthevingsfarge 2 40 2" xfId="27064" xr:uid="{00000000-0005-0000-0000-0000B5690000}"/>
    <cellStyle name="40% - uthevingsfarge 2 40 2 2" xfId="27065" xr:uid="{00000000-0005-0000-0000-0000B6690000}"/>
    <cellStyle name="40% - uthevingsfarge 2 40 2 3" xfId="27066" xr:uid="{00000000-0005-0000-0000-0000B7690000}"/>
    <cellStyle name="40% - uthevingsfarge 2 40 2_BILAG 34-3 Brasil" xfId="27067" xr:uid="{00000000-0005-0000-0000-0000B8690000}"/>
    <cellStyle name="40% - uthevingsfarge 2 40 3" xfId="27068" xr:uid="{00000000-0005-0000-0000-0000B9690000}"/>
    <cellStyle name="40% - uthevingsfarge 2 40 4" xfId="27069" xr:uid="{00000000-0005-0000-0000-0000BA690000}"/>
    <cellStyle name="40% - uthevingsfarge 2 40_BILAG 34-3 Brasil" xfId="27070" xr:uid="{00000000-0005-0000-0000-0000BB690000}"/>
    <cellStyle name="40% - uthevingsfarge 2 41" xfId="27071" xr:uid="{00000000-0005-0000-0000-0000BC690000}"/>
    <cellStyle name="40% - uthevingsfarge 2 41 2" xfId="27072" xr:uid="{00000000-0005-0000-0000-0000BD690000}"/>
    <cellStyle name="40% - uthevingsfarge 2 41 2 2" xfId="27073" xr:uid="{00000000-0005-0000-0000-0000BE690000}"/>
    <cellStyle name="40% - uthevingsfarge 2 41 2 3" xfId="27074" xr:uid="{00000000-0005-0000-0000-0000BF690000}"/>
    <cellStyle name="40% - uthevingsfarge 2 41 2_BILAG 34-3 Brasil" xfId="27075" xr:uid="{00000000-0005-0000-0000-0000C0690000}"/>
    <cellStyle name="40% - uthevingsfarge 2 41 3" xfId="27076" xr:uid="{00000000-0005-0000-0000-0000C1690000}"/>
    <cellStyle name="40% - uthevingsfarge 2 41 4" xfId="27077" xr:uid="{00000000-0005-0000-0000-0000C2690000}"/>
    <cellStyle name="40% - uthevingsfarge 2 41_BILAG 34-3 Brasil" xfId="27078" xr:uid="{00000000-0005-0000-0000-0000C3690000}"/>
    <cellStyle name="40% - uthevingsfarge 2 42" xfId="27079" xr:uid="{00000000-0005-0000-0000-0000C4690000}"/>
    <cellStyle name="40% - uthevingsfarge 2 42 2" xfId="27080" xr:uid="{00000000-0005-0000-0000-0000C5690000}"/>
    <cellStyle name="40% - uthevingsfarge 2 42 2 2" xfId="27081" xr:uid="{00000000-0005-0000-0000-0000C6690000}"/>
    <cellStyle name="40% - uthevingsfarge 2 42 2 3" xfId="27082" xr:uid="{00000000-0005-0000-0000-0000C7690000}"/>
    <cellStyle name="40% - uthevingsfarge 2 42 2_BILAG 34-3 Brasil" xfId="27083" xr:uid="{00000000-0005-0000-0000-0000C8690000}"/>
    <cellStyle name="40% - uthevingsfarge 2 42 3" xfId="27084" xr:uid="{00000000-0005-0000-0000-0000C9690000}"/>
    <cellStyle name="40% - uthevingsfarge 2 42 4" xfId="27085" xr:uid="{00000000-0005-0000-0000-0000CA690000}"/>
    <cellStyle name="40% - uthevingsfarge 2 42_BILAG 34-3 Brasil" xfId="27086" xr:uid="{00000000-0005-0000-0000-0000CB690000}"/>
    <cellStyle name="40% - uthevingsfarge 2 43" xfId="27087" xr:uid="{00000000-0005-0000-0000-0000CC690000}"/>
    <cellStyle name="40% - uthevingsfarge 2 43 2" xfId="27088" xr:uid="{00000000-0005-0000-0000-0000CD690000}"/>
    <cellStyle name="40% - uthevingsfarge 2 43 2 2" xfId="27089" xr:uid="{00000000-0005-0000-0000-0000CE690000}"/>
    <cellStyle name="40% - uthevingsfarge 2 43 2 3" xfId="27090" xr:uid="{00000000-0005-0000-0000-0000CF690000}"/>
    <cellStyle name="40% - uthevingsfarge 2 43 2_BILAG 34-3 Brasil" xfId="27091" xr:uid="{00000000-0005-0000-0000-0000D0690000}"/>
    <cellStyle name="40% - uthevingsfarge 2 43 3" xfId="27092" xr:uid="{00000000-0005-0000-0000-0000D1690000}"/>
    <cellStyle name="40% - uthevingsfarge 2 43 4" xfId="27093" xr:uid="{00000000-0005-0000-0000-0000D2690000}"/>
    <cellStyle name="40% - uthevingsfarge 2 43_BILAG 34-3 Brasil" xfId="27094" xr:uid="{00000000-0005-0000-0000-0000D3690000}"/>
    <cellStyle name="40% - uthevingsfarge 2 44" xfId="27095" xr:uid="{00000000-0005-0000-0000-0000D4690000}"/>
    <cellStyle name="40% - uthevingsfarge 2 44 2" xfId="27096" xr:uid="{00000000-0005-0000-0000-0000D5690000}"/>
    <cellStyle name="40% - uthevingsfarge 2 44 2 2" xfId="27097" xr:uid="{00000000-0005-0000-0000-0000D6690000}"/>
    <cellStyle name="40% - uthevingsfarge 2 44 2 3" xfId="27098" xr:uid="{00000000-0005-0000-0000-0000D7690000}"/>
    <cellStyle name="40% - uthevingsfarge 2 44 2_BILAG 34-3 Brasil" xfId="27099" xr:uid="{00000000-0005-0000-0000-0000D8690000}"/>
    <cellStyle name="40% - uthevingsfarge 2 44 3" xfId="27100" xr:uid="{00000000-0005-0000-0000-0000D9690000}"/>
    <cellStyle name="40% - uthevingsfarge 2 44 4" xfId="27101" xr:uid="{00000000-0005-0000-0000-0000DA690000}"/>
    <cellStyle name="40% - uthevingsfarge 2 44_BILAG 34-3 Brasil" xfId="27102" xr:uid="{00000000-0005-0000-0000-0000DB690000}"/>
    <cellStyle name="40% - uthevingsfarge 2 45" xfId="27103" xr:uid="{00000000-0005-0000-0000-0000DC690000}"/>
    <cellStyle name="40% - uthevingsfarge 2 45 2" xfId="27104" xr:uid="{00000000-0005-0000-0000-0000DD690000}"/>
    <cellStyle name="40% - uthevingsfarge 2 45 2 2" xfId="27105" xr:uid="{00000000-0005-0000-0000-0000DE690000}"/>
    <cellStyle name="40% - uthevingsfarge 2 45 2 3" xfId="27106" xr:uid="{00000000-0005-0000-0000-0000DF690000}"/>
    <cellStyle name="40% - uthevingsfarge 2 45 2_BILAG 34-3 Brasil" xfId="27107" xr:uid="{00000000-0005-0000-0000-0000E0690000}"/>
    <cellStyle name="40% - uthevingsfarge 2 45 3" xfId="27108" xr:uid="{00000000-0005-0000-0000-0000E1690000}"/>
    <cellStyle name="40% - uthevingsfarge 2 45 4" xfId="27109" xr:uid="{00000000-0005-0000-0000-0000E2690000}"/>
    <cellStyle name="40% - uthevingsfarge 2 45_BILAG 34-3 Brasil" xfId="27110" xr:uid="{00000000-0005-0000-0000-0000E3690000}"/>
    <cellStyle name="40% - uthevingsfarge 2 46" xfId="27111" xr:uid="{00000000-0005-0000-0000-0000E4690000}"/>
    <cellStyle name="40% - uthevingsfarge 2 46 2" xfId="27112" xr:uid="{00000000-0005-0000-0000-0000E5690000}"/>
    <cellStyle name="40% - uthevingsfarge 2 46 2 2" xfId="27113" xr:uid="{00000000-0005-0000-0000-0000E6690000}"/>
    <cellStyle name="40% - uthevingsfarge 2 46 2 3" xfId="27114" xr:uid="{00000000-0005-0000-0000-0000E7690000}"/>
    <cellStyle name="40% - uthevingsfarge 2 46 2_BILAG 34-3 Brasil" xfId="27115" xr:uid="{00000000-0005-0000-0000-0000E8690000}"/>
    <cellStyle name="40% - uthevingsfarge 2 46 3" xfId="27116" xr:uid="{00000000-0005-0000-0000-0000E9690000}"/>
    <cellStyle name="40% - uthevingsfarge 2 46 4" xfId="27117" xr:uid="{00000000-0005-0000-0000-0000EA690000}"/>
    <cellStyle name="40% - uthevingsfarge 2 46_BILAG 34-3 Brasil" xfId="27118" xr:uid="{00000000-0005-0000-0000-0000EB690000}"/>
    <cellStyle name="40% - uthevingsfarge 2 47" xfId="27119" xr:uid="{00000000-0005-0000-0000-0000EC690000}"/>
    <cellStyle name="40% - uthevingsfarge 2 47 2" xfId="27120" xr:uid="{00000000-0005-0000-0000-0000ED690000}"/>
    <cellStyle name="40% - uthevingsfarge 2 47 2 2" xfId="27121" xr:uid="{00000000-0005-0000-0000-0000EE690000}"/>
    <cellStyle name="40% - uthevingsfarge 2 47 2 3" xfId="27122" xr:uid="{00000000-0005-0000-0000-0000EF690000}"/>
    <cellStyle name="40% - uthevingsfarge 2 47 2_BILAG 34-3 Brasil" xfId="27123" xr:uid="{00000000-0005-0000-0000-0000F0690000}"/>
    <cellStyle name="40% - uthevingsfarge 2 47 3" xfId="27124" xr:uid="{00000000-0005-0000-0000-0000F1690000}"/>
    <cellStyle name="40% - uthevingsfarge 2 47 4" xfId="27125" xr:uid="{00000000-0005-0000-0000-0000F2690000}"/>
    <cellStyle name="40% - uthevingsfarge 2 47_BILAG 34-3 Brasil" xfId="27126" xr:uid="{00000000-0005-0000-0000-0000F3690000}"/>
    <cellStyle name="40% - uthevingsfarge 2 48" xfId="27127" xr:uid="{00000000-0005-0000-0000-0000F4690000}"/>
    <cellStyle name="40% - uthevingsfarge 2 48 2" xfId="27128" xr:uid="{00000000-0005-0000-0000-0000F5690000}"/>
    <cellStyle name="40% - uthevingsfarge 2 48 2 2" xfId="27129" xr:uid="{00000000-0005-0000-0000-0000F6690000}"/>
    <cellStyle name="40% - uthevingsfarge 2 48 2 3" xfId="27130" xr:uid="{00000000-0005-0000-0000-0000F7690000}"/>
    <cellStyle name="40% - uthevingsfarge 2 48 2_BILAG 34-3 Brasil" xfId="27131" xr:uid="{00000000-0005-0000-0000-0000F8690000}"/>
    <cellStyle name="40% - uthevingsfarge 2 48 3" xfId="27132" xr:uid="{00000000-0005-0000-0000-0000F9690000}"/>
    <cellStyle name="40% - uthevingsfarge 2 48 4" xfId="27133" xr:uid="{00000000-0005-0000-0000-0000FA690000}"/>
    <cellStyle name="40% - uthevingsfarge 2 48_BILAG 34-3 Brasil" xfId="27134" xr:uid="{00000000-0005-0000-0000-0000FB690000}"/>
    <cellStyle name="40% - uthevingsfarge 2 49" xfId="27135" xr:uid="{00000000-0005-0000-0000-0000FC690000}"/>
    <cellStyle name="40% - uthevingsfarge 2 49 2" xfId="27136" xr:uid="{00000000-0005-0000-0000-0000FD690000}"/>
    <cellStyle name="40% - uthevingsfarge 2 49 2 2" xfId="27137" xr:uid="{00000000-0005-0000-0000-0000FE690000}"/>
    <cellStyle name="40% - uthevingsfarge 2 49 2 3" xfId="27138" xr:uid="{00000000-0005-0000-0000-0000FF690000}"/>
    <cellStyle name="40% - uthevingsfarge 2 49 2_BILAG 34-3 Brasil" xfId="27139" xr:uid="{00000000-0005-0000-0000-0000006A0000}"/>
    <cellStyle name="40% - uthevingsfarge 2 49 3" xfId="27140" xr:uid="{00000000-0005-0000-0000-0000016A0000}"/>
    <cellStyle name="40% - uthevingsfarge 2 49 4" xfId="27141" xr:uid="{00000000-0005-0000-0000-0000026A0000}"/>
    <cellStyle name="40% - uthevingsfarge 2 49_BILAG 34-3 Brasil" xfId="27142" xr:uid="{00000000-0005-0000-0000-0000036A0000}"/>
    <cellStyle name="40% - uthevingsfarge 2 5" xfId="27143" xr:uid="{00000000-0005-0000-0000-0000046A0000}"/>
    <cellStyle name="40% - uthevingsfarge 2 5 10" xfId="27144" xr:uid="{00000000-0005-0000-0000-0000056A0000}"/>
    <cellStyle name="40% - uthevingsfarge 2 5 11" xfId="27145" xr:uid="{00000000-0005-0000-0000-0000066A0000}"/>
    <cellStyle name="40% - uthevingsfarge 2 5 2" xfId="27146" xr:uid="{00000000-0005-0000-0000-0000076A0000}"/>
    <cellStyle name="40% - uthevingsfarge 2 5 2 2" xfId="27147" xr:uid="{00000000-0005-0000-0000-0000086A0000}"/>
    <cellStyle name="40% - uthevingsfarge 2 5 2 2 2" xfId="27148" xr:uid="{00000000-0005-0000-0000-0000096A0000}"/>
    <cellStyle name="40% - uthevingsfarge 2 5 2 2 2 2" xfId="27149" xr:uid="{00000000-0005-0000-0000-00000A6A0000}"/>
    <cellStyle name="40% - uthevingsfarge 2 5 2 2 2 2 2" xfId="27150" xr:uid="{00000000-0005-0000-0000-00000B6A0000}"/>
    <cellStyle name="40% - uthevingsfarge 2 5 2 2 2 2 2 2" xfId="27151" xr:uid="{00000000-0005-0000-0000-00000C6A0000}"/>
    <cellStyle name="40% - uthevingsfarge 2 5 2 2 2 2 2 2 2" xfId="27152" xr:uid="{00000000-0005-0000-0000-00000D6A0000}"/>
    <cellStyle name="40% - uthevingsfarge 2 5 2 2 2 2 2 3" xfId="27153" xr:uid="{00000000-0005-0000-0000-00000E6A0000}"/>
    <cellStyle name="40% - uthevingsfarge 2 5 2 2 2 2 3" xfId="27154" xr:uid="{00000000-0005-0000-0000-00000F6A0000}"/>
    <cellStyle name="40% - uthevingsfarge 2 5 2 2 2 2 3 2" xfId="27155" xr:uid="{00000000-0005-0000-0000-0000106A0000}"/>
    <cellStyle name="40% - uthevingsfarge 2 5 2 2 2 2 4" xfId="27156" xr:uid="{00000000-0005-0000-0000-0000116A0000}"/>
    <cellStyle name="40% - uthevingsfarge 2 5 2 2 2 3" xfId="27157" xr:uid="{00000000-0005-0000-0000-0000126A0000}"/>
    <cellStyle name="40% - uthevingsfarge 2 5 2 2 2 3 2" xfId="27158" xr:uid="{00000000-0005-0000-0000-0000136A0000}"/>
    <cellStyle name="40% - uthevingsfarge 2 5 2 2 2 3 2 2" xfId="27159" xr:uid="{00000000-0005-0000-0000-0000146A0000}"/>
    <cellStyle name="40% - uthevingsfarge 2 5 2 2 2 3 3" xfId="27160" xr:uid="{00000000-0005-0000-0000-0000156A0000}"/>
    <cellStyle name="40% - uthevingsfarge 2 5 2 2 2 4" xfId="27161" xr:uid="{00000000-0005-0000-0000-0000166A0000}"/>
    <cellStyle name="40% - uthevingsfarge 2 5 2 2 2 4 2" xfId="27162" xr:uid="{00000000-0005-0000-0000-0000176A0000}"/>
    <cellStyle name="40% - uthevingsfarge 2 5 2 2 2 5" xfId="27163" xr:uid="{00000000-0005-0000-0000-0000186A0000}"/>
    <cellStyle name="40% - uthevingsfarge 2 5 2 2 2_Innskuddsdekning" xfId="27164" xr:uid="{00000000-0005-0000-0000-0000196A0000}"/>
    <cellStyle name="40% - uthevingsfarge 2 5 2 2 3" xfId="27165" xr:uid="{00000000-0005-0000-0000-00001A6A0000}"/>
    <cellStyle name="40% - uthevingsfarge 2 5 2 2 3 2" xfId="27166" xr:uid="{00000000-0005-0000-0000-00001B6A0000}"/>
    <cellStyle name="40% - uthevingsfarge 2 5 2 2 3 2 2" xfId="27167" xr:uid="{00000000-0005-0000-0000-00001C6A0000}"/>
    <cellStyle name="40% - uthevingsfarge 2 5 2 2 3 2 2 2" xfId="27168" xr:uid="{00000000-0005-0000-0000-00001D6A0000}"/>
    <cellStyle name="40% - uthevingsfarge 2 5 2 2 3 2 3" xfId="27169" xr:uid="{00000000-0005-0000-0000-00001E6A0000}"/>
    <cellStyle name="40% - uthevingsfarge 2 5 2 2 3 3" xfId="27170" xr:uid="{00000000-0005-0000-0000-00001F6A0000}"/>
    <cellStyle name="40% - uthevingsfarge 2 5 2 2 3 3 2" xfId="27171" xr:uid="{00000000-0005-0000-0000-0000206A0000}"/>
    <cellStyle name="40% - uthevingsfarge 2 5 2 2 3 4" xfId="27172" xr:uid="{00000000-0005-0000-0000-0000216A0000}"/>
    <cellStyle name="40% - uthevingsfarge 2 5 2 2 4" xfId="27173" xr:uid="{00000000-0005-0000-0000-0000226A0000}"/>
    <cellStyle name="40% - uthevingsfarge 2 5 2 2 4 2" xfId="27174" xr:uid="{00000000-0005-0000-0000-0000236A0000}"/>
    <cellStyle name="40% - uthevingsfarge 2 5 2 2 4 2 2" xfId="27175" xr:uid="{00000000-0005-0000-0000-0000246A0000}"/>
    <cellStyle name="40% - uthevingsfarge 2 5 2 2 4 3" xfId="27176" xr:uid="{00000000-0005-0000-0000-0000256A0000}"/>
    <cellStyle name="40% - uthevingsfarge 2 5 2 2 5" xfId="27177" xr:uid="{00000000-0005-0000-0000-0000266A0000}"/>
    <cellStyle name="40% - uthevingsfarge 2 5 2 2 5 2" xfId="27178" xr:uid="{00000000-0005-0000-0000-0000276A0000}"/>
    <cellStyle name="40% - uthevingsfarge 2 5 2 2 6" xfId="27179" xr:uid="{00000000-0005-0000-0000-0000286A0000}"/>
    <cellStyle name="40% - uthevingsfarge 2 5 2 2_3. Chng in credit spreads" xfId="27180" xr:uid="{00000000-0005-0000-0000-0000296A0000}"/>
    <cellStyle name="40% - uthevingsfarge 2 5 2 3" xfId="27181" xr:uid="{00000000-0005-0000-0000-00002A6A0000}"/>
    <cellStyle name="40% - uthevingsfarge 2 5 2 3 2" xfId="27182" xr:uid="{00000000-0005-0000-0000-00002B6A0000}"/>
    <cellStyle name="40% - uthevingsfarge 2 5 2 3 2 2" xfId="27183" xr:uid="{00000000-0005-0000-0000-00002C6A0000}"/>
    <cellStyle name="40% - uthevingsfarge 2 5 2 3 2 2 2" xfId="27184" xr:uid="{00000000-0005-0000-0000-00002D6A0000}"/>
    <cellStyle name="40% - uthevingsfarge 2 5 2 3 2 2 2 2" xfId="27185" xr:uid="{00000000-0005-0000-0000-00002E6A0000}"/>
    <cellStyle name="40% - uthevingsfarge 2 5 2 3 2 2 2 2 2" xfId="27186" xr:uid="{00000000-0005-0000-0000-00002F6A0000}"/>
    <cellStyle name="40% - uthevingsfarge 2 5 2 3 2 2 2 3" xfId="27187" xr:uid="{00000000-0005-0000-0000-0000306A0000}"/>
    <cellStyle name="40% - uthevingsfarge 2 5 2 3 2 2 3" xfId="27188" xr:uid="{00000000-0005-0000-0000-0000316A0000}"/>
    <cellStyle name="40% - uthevingsfarge 2 5 2 3 2 2 3 2" xfId="27189" xr:uid="{00000000-0005-0000-0000-0000326A0000}"/>
    <cellStyle name="40% - uthevingsfarge 2 5 2 3 2 2 4" xfId="27190" xr:uid="{00000000-0005-0000-0000-0000336A0000}"/>
    <cellStyle name="40% - uthevingsfarge 2 5 2 3 2 3" xfId="27191" xr:uid="{00000000-0005-0000-0000-0000346A0000}"/>
    <cellStyle name="40% - uthevingsfarge 2 5 2 3 2 3 2" xfId="27192" xr:uid="{00000000-0005-0000-0000-0000356A0000}"/>
    <cellStyle name="40% - uthevingsfarge 2 5 2 3 2 3 2 2" xfId="27193" xr:uid="{00000000-0005-0000-0000-0000366A0000}"/>
    <cellStyle name="40% - uthevingsfarge 2 5 2 3 2 3 3" xfId="27194" xr:uid="{00000000-0005-0000-0000-0000376A0000}"/>
    <cellStyle name="40% - uthevingsfarge 2 5 2 3 2 4" xfId="27195" xr:uid="{00000000-0005-0000-0000-0000386A0000}"/>
    <cellStyle name="40% - uthevingsfarge 2 5 2 3 2 4 2" xfId="27196" xr:uid="{00000000-0005-0000-0000-0000396A0000}"/>
    <cellStyle name="40% - uthevingsfarge 2 5 2 3 2 5" xfId="27197" xr:uid="{00000000-0005-0000-0000-00003A6A0000}"/>
    <cellStyle name="40% - uthevingsfarge 2 5 2 3 2_Innskuddsdekning" xfId="27198" xr:uid="{00000000-0005-0000-0000-00003B6A0000}"/>
    <cellStyle name="40% - uthevingsfarge 2 5 2 3 3" xfId="27199" xr:uid="{00000000-0005-0000-0000-00003C6A0000}"/>
    <cellStyle name="40% - uthevingsfarge 2 5 2 3 3 2" xfId="27200" xr:uid="{00000000-0005-0000-0000-00003D6A0000}"/>
    <cellStyle name="40% - uthevingsfarge 2 5 2 3 3 2 2" xfId="27201" xr:uid="{00000000-0005-0000-0000-00003E6A0000}"/>
    <cellStyle name="40% - uthevingsfarge 2 5 2 3 3 2 2 2" xfId="27202" xr:uid="{00000000-0005-0000-0000-00003F6A0000}"/>
    <cellStyle name="40% - uthevingsfarge 2 5 2 3 3 2 3" xfId="27203" xr:uid="{00000000-0005-0000-0000-0000406A0000}"/>
    <cellStyle name="40% - uthevingsfarge 2 5 2 3 3 3" xfId="27204" xr:uid="{00000000-0005-0000-0000-0000416A0000}"/>
    <cellStyle name="40% - uthevingsfarge 2 5 2 3 3 3 2" xfId="27205" xr:uid="{00000000-0005-0000-0000-0000426A0000}"/>
    <cellStyle name="40% - uthevingsfarge 2 5 2 3 3 4" xfId="27206" xr:uid="{00000000-0005-0000-0000-0000436A0000}"/>
    <cellStyle name="40% - uthevingsfarge 2 5 2 3 4" xfId="27207" xr:uid="{00000000-0005-0000-0000-0000446A0000}"/>
    <cellStyle name="40% - uthevingsfarge 2 5 2 3 4 2" xfId="27208" xr:uid="{00000000-0005-0000-0000-0000456A0000}"/>
    <cellStyle name="40% - uthevingsfarge 2 5 2 3 4 2 2" xfId="27209" xr:uid="{00000000-0005-0000-0000-0000466A0000}"/>
    <cellStyle name="40% - uthevingsfarge 2 5 2 3 4 3" xfId="27210" xr:uid="{00000000-0005-0000-0000-0000476A0000}"/>
    <cellStyle name="40% - uthevingsfarge 2 5 2 3 5" xfId="27211" xr:uid="{00000000-0005-0000-0000-0000486A0000}"/>
    <cellStyle name="40% - uthevingsfarge 2 5 2 3 5 2" xfId="27212" xr:uid="{00000000-0005-0000-0000-0000496A0000}"/>
    <cellStyle name="40% - uthevingsfarge 2 5 2 3 6" xfId="27213" xr:uid="{00000000-0005-0000-0000-00004A6A0000}"/>
    <cellStyle name="40% - uthevingsfarge 2 5 2 3_3. Chng in credit spreads" xfId="27214" xr:uid="{00000000-0005-0000-0000-00004B6A0000}"/>
    <cellStyle name="40% - uthevingsfarge 2 5 2 4" xfId="27215" xr:uid="{00000000-0005-0000-0000-00004C6A0000}"/>
    <cellStyle name="40% - uthevingsfarge 2 5 2 4 2" xfId="27216" xr:uid="{00000000-0005-0000-0000-00004D6A0000}"/>
    <cellStyle name="40% - uthevingsfarge 2 5 2 4 2 2" xfId="27217" xr:uid="{00000000-0005-0000-0000-00004E6A0000}"/>
    <cellStyle name="40% - uthevingsfarge 2 5 2 4 2 2 2" xfId="27218" xr:uid="{00000000-0005-0000-0000-00004F6A0000}"/>
    <cellStyle name="40% - uthevingsfarge 2 5 2 4 2 2 2 2" xfId="27219" xr:uid="{00000000-0005-0000-0000-0000506A0000}"/>
    <cellStyle name="40% - uthevingsfarge 2 5 2 4 2 2 3" xfId="27220" xr:uid="{00000000-0005-0000-0000-0000516A0000}"/>
    <cellStyle name="40% - uthevingsfarge 2 5 2 4 2 3" xfId="27221" xr:uid="{00000000-0005-0000-0000-0000526A0000}"/>
    <cellStyle name="40% - uthevingsfarge 2 5 2 4 2 3 2" xfId="27222" xr:uid="{00000000-0005-0000-0000-0000536A0000}"/>
    <cellStyle name="40% - uthevingsfarge 2 5 2 4 2 4" xfId="27223" xr:uid="{00000000-0005-0000-0000-0000546A0000}"/>
    <cellStyle name="40% - uthevingsfarge 2 5 2 4 3" xfId="27224" xr:uid="{00000000-0005-0000-0000-0000556A0000}"/>
    <cellStyle name="40% - uthevingsfarge 2 5 2 4 3 2" xfId="27225" xr:uid="{00000000-0005-0000-0000-0000566A0000}"/>
    <cellStyle name="40% - uthevingsfarge 2 5 2 4 3 2 2" xfId="27226" xr:uid="{00000000-0005-0000-0000-0000576A0000}"/>
    <cellStyle name="40% - uthevingsfarge 2 5 2 4 3 3" xfId="27227" xr:uid="{00000000-0005-0000-0000-0000586A0000}"/>
    <cellStyle name="40% - uthevingsfarge 2 5 2 4 4" xfId="27228" xr:uid="{00000000-0005-0000-0000-0000596A0000}"/>
    <cellStyle name="40% - uthevingsfarge 2 5 2 4 4 2" xfId="27229" xr:uid="{00000000-0005-0000-0000-00005A6A0000}"/>
    <cellStyle name="40% - uthevingsfarge 2 5 2 4 5" xfId="27230" xr:uid="{00000000-0005-0000-0000-00005B6A0000}"/>
    <cellStyle name="40% - uthevingsfarge 2 5 2 4_Innskuddsdekning" xfId="27231" xr:uid="{00000000-0005-0000-0000-00005C6A0000}"/>
    <cellStyle name="40% - uthevingsfarge 2 5 2 5" xfId="27232" xr:uid="{00000000-0005-0000-0000-00005D6A0000}"/>
    <cellStyle name="40% - uthevingsfarge 2 5 2 5 2" xfId="27233" xr:uid="{00000000-0005-0000-0000-00005E6A0000}"/>
    <cellStyle name="40% - uthevingsfarge 2 5 2 5 2 2" xfId="27234" xr:uid="{00000000-0005-0000-0000-00005F6A0000}"/>
    <cellStyle name="40% - uthevingsfarge 2 5 2 5 2 2 2" xfId="27235" xr:uid="{00000000-0005-0000-0000-0000606A0000}"/>
    <cellStyle name="40% - uthevingsfarge 2 5 2 5 2 3" xfId="27236" xr:uid="{00000000-0005-0000-0000-0000616A0000}"/>
    <cellStyle name="40% - uthevingsfarge 2 5 2 5 3" xfId="27237" xr:uid="{00000000-0005-0000-0000-0000626A0000}"/>
    <cellStyle name="40% - uthevingsfarge 2 5 2 5 3 2" xfId="27238" xr:uid="{00000000-0005-0000-0000-0000636A0000}"/>
    <cellStyle name="40% - uthevingsfarge 2 5 2 5 4" xfId="27239" xr:uid="{00000000-0005-0000-0000-0000646A0000}"/>
    <cellStyle name="40% - uthevingsfarge 2 5 2 6" xfId="27240" xr:uid="{00000000-0005-0000-0000-0000656A0000}"/>
    <cellStyle name="40% - uthevingsfarge 2 5 2 6 2" xfId="27241" xr:uid="{00000000-0005-0000-0000-0000666A0000}"/>
    <cellStyle name="40% - uthevingsfarge 2 5 2 6 2 2" xfId="27242" xr:uid="{00000000-0005-0000-0000-0000676A0000}"/>
    <cellStyle name="40% - uthevingsfarge 2 5 2 6 3" xfId="27243" xr:uid="{00000000-0005-0000-0000-0000686A0000}"/>
    <cellStyle name="40% - uthevingsfarge 2 5 2 7" xfId="27244" xr:uid="{00000000-0005-0000-0000-0000696A0000}"/>
    <cellStyle name="40% - uthevingsfarge 2 5 2 7 2" xfId="27245" xr:uid="{00000000-0005-0000-0000-00006A6A0000}"/>
    <cellStyle name="40% - uthevingsfarge 2 5 2 8" xfId="27246" xr:uid="{00000000-0005-0000-0000-00006B6A0000}"/>
    <cellStyle name="40% - uthevingsfarge 2 5 2_3. Chng in credit spreads" xfId="27247" xr:uid="{00000000-0005-0000-0000-00006C6A0000}"/>
    <cellStyle name="40% - uthevingsfarge 2 5 3" xfId="27248" xr:uid="{00000000-0005-0000-0000-00006D6A0000}"/>
    <cellStyle name="40% - uthevingsfarge 2 5 3 2" xfId="27249" xr:uid="{00000000-0005-0000-0000-00006E6A0000}"/>
    <cellStyle name="40% - uthevingsfarge 2 5 3 2 2" xfId="27250" xr:uid="{00000000-0005-0000-0000-00006F6A0000}"/>
    <cellStyle name="40% - uthevingsfarge 2 5 3 2 2 2" xfId="27251" xr:uid="{00000000-0005-0000-0000-0000706A0000}"/>
    <cellStyle name="40% - uthevingsfarge 2 5 3 2 2 2 2" xfId="27252" xr:uid="{00000000-0005-0000-0000-0000716A0000}"/>
    <cellStyle name="40% - uthevingsfarge 2 5 3 2 2 2 2 2" xfId="27253" xr:uid="{00000000-0005-0000-0000-0000726A0000}"/>
    <cellStyle name="40% - uthevingsfarge 2 5 3 2 2 2 3" xfId="27254" xr:uid="{00000000-0005-0000-0000-0000736A0000}"/>
    <cellStyle name="40% - uthevingsfarge 2 5 3 2 2 3" xfId="27255" xr:uid="{00000000-0005-0000-0000-0000746A0000}"/>
    <cellStyle name="40% - uthevingsfarge 2 5 3 2 2 3 2" xfId="27256" xr:uid="{00000000-0005-0000-0000-0000756A0000}"/>
    <cellStyle name="40% - uthevingsfarge 2 5 3 2 2 4" xfId="27257" xr:uid="{00000000-0005-0000-0000-0000766A0000}"/>
    <cellStyle name="40% - uthevingsfarge 2 5 3 2 3" xfId="27258" xr:uid="{00000000-0005-0000-0000-0000776A0000}"/>
    <cellStyle name="40% - uthevingsfarge 2 5 3 2 3 2" xfId="27259" xr:uid="{00000000-0005-0000-0000-0000786A0000}"/>
    <cellStyle name="40% - uthevingsfarge 2 5 3 2 3 2 2" xfId="27260" xr:uid="{00000000-0005-0000-0000-0000796A0000}"/>
    <cellStyle name="40% - uthevingsfarge 2 5 3 2 3 3" xfId="27261" xr:uid="{00000000-0005-0000-0000-00007A6A0000}"/>
    <cellStyle name="40% - uthevingsfarge 2 5 3 2 4" xfId="27262" xr:uid="{00000000-0005-0000-0000-00007B6A0000}"/>
    <cellStyle name="40% - uthevingsfarge 2 5 3 2 4 2" xfId="27263" xr:uid="{00000000-0005-0000-0000-00007C6A0000}"/>
    <cellStyle name="40% - uthevingsfarge 2 5 3 2 5" xfId="27264" xr:uid="{00000000-0005-0000-0000-00007D6A0000}"/>
    <cellStyle name="40% - uthevingsfarge 2 5 3 2_Innskuddsdekning" xfId="27265" xr:uid="{00000000-0005-0000-0000-00007E6A0000}"/>
    <cellStyle name="40% - uthevingsfarge 2 5 3 3" xfId="27266" xr:uid="{00000000-0005-0000-0000-00007F6A0000}"/>
    <cellStyle name="40% - uthevingsfarge 2 5 3 3 2" xfId="27267" xr:uid="{00000000-0005-0000-0000-0000806A0000}"/>
    <cellStyle name="40% - uthevingsfarge 2 5 3 3 2 2" xfId="27268" xr:uid="{00000000-0005-0000-0000-0000816A0000}"/>
    <cellStyle name="40% - uthevingsfarge 2 5 3 3 2 2 2" xfId="27269" xr:uid="{00000000-0005-0000-0000-0000826A0000}"/>
    <cellStyle name="40% - uthevingsfarge 2 5 3 3 2 3" xfId="27270" xr:uid="{00000000-0005-0000-0000-0000836A0000}"/>
    <cellStyle name="40% - uthevingsfarge 2 5 3 3 3" xfId="27271" xr:uid="{00000000-0005-0000-0000-0000846A0000}"/>
    <cellStyle name="40% - uthevingsfarge 2 5 3 3 3 2" xfId="27272" xr:uid="{00000000-0005-0000-0000-0000856A0000}"/>
    <cellStyle name="40% - uthevingsfarge 2 5 3 3 4" xfId="27273" xr:uid="{00000000-0005-0000-0000-0000866A0000}"/>
    <cellStyle name="40% - uthevingsfarge 2 5 3 4" xfId="27274" xr:uid="{00000000-0005-0000-0000-0000876A0000}"/>
    <cellStyle name="40% - uthevingsfarge 2 5 3 4 2" xfId="27275" xr:uid="{00000000-0005-0000-0000-0000886A0000}"/>
    <cellStyle name="40% - uthevingsfarge 2 5 3 4 2 2" xfId="27276" xr:uid="{00000000-0005-0000-0000-0000896A0000}"/>
    <cellStyle name="40% - uthevingsfarge 2 5 3 4 3" xfId="27277" xr:uid="{00000000-0005-0000-0000-00008A6A0000}"/>
    <cellStyle name="40% - uthevingsfarge 2 5 3 5" xfId="27278" xr:uid="{00000000-0005-0000-0000-00008B6A0000}"/>
    <cellStyle name="40% - uthevingsfarge 2 5 3 5 2" xfId="27279" xr:uid="{00000000-0005-0000-0000-00008C6A0000}"/>
    <cellStyle name="40% - uthevingsfarge 2 5 3 6" xfId="27280" xr:uid="{00000000-0005-0000-0000-00008D6A0000}"/>
    <cellStyle name="40% - uthevingsfarge 2 5 3_3. Chng in credit spreads" xfId="27281" xr:uid="{00000000-0005-0000-0000-00008E6A0000}"/>
    <cellStyle name="40% - uthevingsfarge 2 5 4" xfId="27282" xr:uid="{00000000-0005-0000-0000-00008F6A0000}"/>
    <cellStyle name="40% - uthevingsfarge 2 5 4 2" xfId="27283" xr:uid="{00000000-0005-0000-0000-0000906A0000}"/>
    <cellStyle name="40% - uthevingsfarge 2 5 4 2 2" xfId="27284" xr:uid="{00000000-0005-0000-0000-0000916A0000}"/>
    <cellStyle name="40% - uthevingsfarge 2 5 4 2 2 2" xfId="27285" xr:uid="{00000000-0005-0000-0000-0000926A0000}"/>
    <cellStyle name="40% - uthevingsfarge 2 5 4 2 2 2 2" xfId="27286" xr:uid="{00000000-0005-0000-0000-0000936A0000}"/>
    <cellStyle name="40% - uthevingsfarge 2 5 4 2 2 2 2 2" xfId="27287" xr:uid="{00000000-0005-0000-0000-0000946A0000}"/>
    <cellStyle name="40% - uthevingsfarge 2 5 4 2 2 2 3" xfId="27288" xr:uid="{00000000-0005-0000-0000-0000956A0000}"/>
    <cellStyle name="40% - uthevingsfarge 2 5 4 2 2 3" xfId="27289" xr:uid="{00000000-0005-0000-0000-0000966A0000}"/>
    <cellStyle name="40% - uthevingsfarge 2 5 4 2 2 3 2" xfId="27290" xr:uid="{00000000-0005-0000-0000-0000976A0000}"/>
    <cellStyle name="40% - uthevingsfarge 2 5 4 2 2 4" xfId="27291" xr:uid="{00000000-0005-0000-0000-0000986A0000}"/>
    <cellStyle name="40% - uthevingsfarge 2 5 4 2 3" xfId="27292" xr:uid="{00000000-0005-0000-0000-0000996A0000}"/>
    <cellStyle name="40% - uthevingsfarge 2 5 4 2 3 2" xfId="27293" xr:uid="{00000000-0005-0000-0000-00009A6A0000}"/>
    <cellStyle name="40% - uthevingsfarge 2 5 4 2 3 2 2" xfId="27294" xr:uid="{00000000-0005-0000-0000-00009B6A0000}"/>
    <cellStyle name="40% - uthevingsfarge 2 5 4 2 3 3" xfId="27295" xr:uid="{00000000-0005-0000-0000-00009C6A0000}"/>
    <cellStyle name="40% - uthevingsfarge 2 5 4 2 4" xfId="27296" xr:uid="{00000000-0005-0000-0000-00009D6A0000}"/>
    <cellStyle name="40% - uthevingsfarge 2 5 4 2 4 2" xfId="27297" xr:uid="{00000000-0005-0000-0000-00009E6A0000}"/>
    <cellStyle name="40% - uthevingsfarge 2 5 4 2 5" xfId="27298" xr:uid="{00000000-0005-0000-0000-00009F6A0000}"/>
    <cellStyle name="40% - uthevingsfarge 2 5 4 2_Innskuddsdekning" xfId="27299" xr:uid="{00000000-0005-0000-0000-0000A06A0000}"/>
    <cellStyle name="40% - uthevingsfarge 2 5 4 3" xfId="27300" xr:uid="{00000000-0005-0000-0000-0000A16A0000}"/>
    <cellStyle name="40% - uthevingsfarge 2 5 4 3 2" xfId="27301" xr:uid="{00000000-0005-0000-0000-0000A26A0000}"/>
    <cellStyle name="40% - uthevingsfarge 2 5 4 3 2 2" xfId="27302" xr:uid="{00000000-0005-0000-0000-0000A36A0000}"/>
    <cellStyle name="40% - uthevingsfarge 2 5 4 3 2 2 2" xfId="27303" xr:uid="{00000000-0005-0000-0000-0000A46A0000}"/>
    <cellStyle name="40% - uthevingsfarge 2 5 4 3 2 3" xfId="27304" xr:uid="{00000000-0005-0000-0000-0000A56A0000}"/>
    <cellStyle name="40% - uthevingsfarge 2 5 4 3 3" xfId="27305" xr:uid="{00000000-0005-0000-0000-0000A66A0000}"/>
    <cellStyle name="40% - uthevingsfarge 2 5 4 3 3 2" xfId="27306" xr:uid="{00000000-0005-0000-0000-0000A76A0000}"/>
    <cellStyle name="40% - uthevingsfarge 2 5 4 3 4" xfId="27307" xr:uid="{00000000-0005-0000-0000-0000A86A0000}"/>
    <cellStyle name="40% - uthevingsfarge 2 5 4 4" xfId="27308" xr:uid="{00000000-0005-0000-0000-0000A96A0000}"/>
    <cellStyle name="40% - uthevingsfarge 2 5 4 4 2" xfId="27309" xr:uid="{00000000-0005-0000-0000-0000AA6A0000}"/>
    <cellStyle name="40% - uthevingsfarge 2 5 4 4 2 2" xfId="27310" xr:uid="{00000000-0005-0000-0000-0000AB6A0000}"/>
    <cellStyle name="40% - uthevingsfarge 2 5 4 4 3" xfId="27311" xr:uid="{00000000-0005-0000-0000-0000AC6A0000}"/>
    <cellStyle name="40% - uthevingsfarge 2 5 4 5" xfId="27312" xr:uid="{00000000-0005-0000-0000-0000AD6A0000}"/>
    <cellStyle name="40% - uthevingsfarge 2 5 4 5 2" xfId="27313" xr:uid="{00000000-0005-0000-0000-0000AE6A0000}"/>
    <cellStyle name="40% - uthevingsfarge 2 5 4 6" xfId="27314" xr:uid="{00000000-0005-0000-0000-0000AF6A0000}"/>
    <cellStyle name="40% - uthevingsfarge 2 5 4_3. Chng in credit spreads" xfId="27315" xr:uid="{00000000-0005-0000-0000-0000B06A0000}"/>
    <cellStyle name="40% - uthevingsfarge 2 5 5" xfId="27316" xr:uid="{00000000-0005-0000-0000-0000B16A0000}"/>
    <cellStyle name="40% - uthevingsfarge 2 5 5 2" xfId="27317" xr:uid="{00000000-0005-0000-0000-0000B26A0000}"/>
    <cellStyle name="40% - uthevingsfarge 2 5 5 2 2" xfId="27318" xr:uid="{00000000-0005-0000-0000-0000B36A0000}"/>
    <cellStyle name="40% - uthevingsfarge 2 5 5 2 2 2" xfId="27319" xr:uid="{00000000-0005-0000-0000-0000B46A0000}"/>
    <cellStyle name="40% - uthevingsfarge 2 5 5 2 2 2 2" xfId="27320" xr:uid="{00000000-0005-0000-0000-0000B56A0000}"/>
    <cellStyle name="40% - uthevingsfarge 2 5 5 2 2 3" xfId="27321" xr:uid="{00000000-0005-0000-0000-0000B66A0000}"/>
    <cellStyle name="40% - uthevingsfarge 2 5 5 2 3" xfId="27322" xr:uid="{00000000-0005-0000-0000-0000B76A0000}"/>
    <cellStyle name="40% - uthevingsfarge 2 5 5 2 3 2" xfId="27323" xr:uid="{00000000-0005-0000-0000-0000B86A0000}"/>
    <cellStyle name="40% - uthevingsfarge 2 5 5 2 4" xfId="27324" xr:uid="{00000000-0005-0000-0000-0000B96A0000}"/>
    <cellStyle name="40% - uthevingsfarge 2 5 5 3" xfId="27325" xr:uid="{00000000-0005-0000-0000-0000BA6A0000}"/>
    <cellStyle name="40% - uthevingsfarge 2 5 5 3 2" xfId="27326" xr:uid="{00000000-0005-0000-0000-0000BB6A0000}"/>
    <cellStyle name="40% - uthevingsfarge 2 5 5 3 2 2" xfId="27327" xr:uid="{00000000-0005-0000-0000-0000BC6A0000}"/>
    <cellStyle name="40% - uthevingsfarge 2 5 5 3 3" xfId="27328" xr:uid="{00000000-0005-0000-0000-0000BD6A0000}"/>
    <cellStyle name="40% - uthevingsfarge 2 5 5 4" xfId="27329" xr:uid="{00000000-0005-0000-0000-0000BE6A0000}"/>
    <cellStyle name="40% - uthevingsfarge 2 5 5 4 2" xfId="27330" xr:uid="{00000000-0005-0000-0000-0000BF6A0000}"/>
    <cellStyle name="40% - uthevingsfarge 2 5 5 5" xfId="27331" xr:uid="{00000000-0005-0000-0000-0000C06A0000}"/>
    <cellStyle name="40% - uthevingsfarge 2 5 5_Innskuddsdekning" xfId="27332" xr:uid="{00000000-0005-0000-0000-0000C16A0000}"/>
    <cellStyle name="40% - uthevingsfarge 2 5 6" xfId="27333" xr:uid="{00000000-0005-0000-0000-0000C26A0000}"/>
    <cellStyle name="40% - uthevingsfarge 2 5 6 2" xfId="27334" xr:uid="{00000000-0005-0000-0000-0000C36A0000}"/>
    <cellStyle name="40% - uthevingsfarge 2 5 6 2 2" xfId="27335" xr:uid="{00000000-0005-0000-0000-0000C46A0000}"/>
    <cellStyle name="40% - uthevingsfarge 2 5 6 2 2 2" xfId="27336" xr:uid="{00000000-0005-0000-0000-0000C56A0000}"/>
    <cellStyle name="40% - uthevingsfarge 2 5 6 2 3" xfId="27337" xr:uid="{00000000-0005-0000-0000-0000C66A0000}"/>
    <cellStyle name="40% - uthevingsfarge 2 5 6 3" xfId="27338" xr:uid="{00000000-0005-0000-0000-0000C76A0000}"/>
    <cellStyle name="40% - uthevingsfarge 2 5 6 3 2" xfId="27339" xr:uid="{00000000-0005-0000-0000-0000C86A0000}"/>
    <cellStyle name="40% - uthevingsfarge 2 5 6 4" xfId="27340" xr:uid="{00000000-0005-0000-0000-0000C96A0000}"/>
    <cellStyle name="40% - uthevingsfarge 2 5 7" xfId="27341" xr:uid="{00000000-0005-0000-0000-0000CA6A0000}"/>
    <cellStyle name="40% - uthevingsfarge 2 5 7 2" xfId="27342" xr:uid="{00000000-0005-0000-0000-0000CB6A0000}"/>
    <cellStyle name="40% - uthevingsfarge 2 5 7 2 2" xfId="27343" xr:uid="{00000000-0005-0000-0000-0000CC6A0000}"/>
    <cellStyle name="40% - uthevingsfarge 2 5 7 3" xfId="27344" xr:uid="{00000000-0005-0000-0000-0000CD6A0000}"/>
    <cellStyle name="40% - uthevingsfarge 2 5 8" xfId="27345" xr:uid="{00000000-0005-0000-0000-0000CE6A0000}"/>
    <cellStyle name="40% - uthevingsfarge 2 5 8 2" xfId="27346" xr:uid="{00000000-0005-0000-0000-0000CF6A0000}"/>
    <cellStyle name="40% - uthevingsfarge 2 5 9" xfId="27347" xr:uid="{00000000-0005-0000-0000-0000D06A0000}"/>
    <cellStyle name="40% - uthevingsfarge 2 5_3. Chng in credit spreads" xfId="27348" xr:uid="{00000000-0005-0000-0000-0000D16A0000}"/>
    <cellStyle name="40% - uthevingsfarge 2 50" xfId="27349" xr:uid="{00000000-0005-0000-0000-0000D26A0000}"/>
    <cellStyle name="40% - uthevingsfarge 2 50 2" xfId="27350" xr:uid="{00000000-0005-0000-0000-0000D36A0000}"/>
    <cellStyle name="40% - uthevingsfarge 2 50 2 2" xfId="27351" xr:uid="{00000000-0005-0000-0000-0000D46A0000}"/>
    <cellStyle name="40% - uthevingsfarge 2 50 2 3" xfId="27352" xr:uid="{00000000-0005-0000-0000-0000D56A0000}"/>
    <cellStyle name="40% - uthevingsfarge 2 50 2_BILAG 34-3 Brasil" xfId="27353" xr:uid="{00000000-0005-0000-0000-0000D66A0000}"/>
    <cellStyle name="40% - uthevingsfarge 2 50 3" xfId="27354" xr:uid="{00000000-0005-0000-0000-0000D76A0000}"/>
    <cellStyle name="40% - uthevingsfarge 2 50 4" xfId="27355" xr:uid="{00000000-0005-0000-0000-0000D86A0000}"/>
    <cellStyle name="40% - uthevingsfarge 2 50_BILAG 34-3 Brasil" xfId="27356" xr:uid="{00000000-0005-0000-0000-0000D96A0000}"/>
    <cellStyle name="40% - uthevingsfarge 2 51" xfId="27357" xr:uid="{00000000-0005-0000-0000-0000DA6A0000}"/>
    <cellStyle name="40% - uthevingsfarge 2 51 2" xfId="27358" xr:uid="{00000000-0005-0000-0000-0000DB6A0000}"/>
    <cellStyle name="40% - uthevingsfarge 2 51 2 2" xfId="27359" xr:uid="{00000000-0005-0000-0000-0000DC6A0000}"/>
    <cellStyle name="40% - uthevingsfarge 2 51 2 3" xfId="27360" xr:uid="{00000000-0005-0000-0000-0000DD6A0000}"/>
    <cellStyle name="40% - uthevingsfarge 2 51 2_BILAG 34-3 Brasil" xfId="27361" xr:uid="{00000000-0005-0000-0000-0000DE6A0000}"/>
    <cellStyle name="40% - uthevingsfarge 2 51 3" xfId="27362" xr:uid="{00000000-0005-0000-0000-0000DF6A0000}"/>
    <cellStyle name="40% - uthevingsfarge 2 51 4" xfId="27363" xr:uid="{00000000-0005-0000-0000-0000E06A0000}"/>
    <cellStyle name="40% - uthevingsfarge 2 51_BILAG 34-3 Brasil" xfId="27364" xr:uid="{00000000-0005-0000-0000-0000E16A0000}"/>
    <cellStyle name="40% - uthevingsfarge 2 52" xfId="27365" xr:uid="{00000000-0005-0000-0000-0000E26A0000}"/>
    <cellStyle name="40% - uthevingsfarge 2 52 2" xfId="27366" xr:uid="{00000000-0005-0000-0000-0000E36A0000}"/>
    <cellStyle name="40% - uthevingsfarge 2 52 2 2" xfId="27367" xr:uid="{00000000-0005-0000-0000-0000E46A0000}"/>
    <cellStyle name="40% - uthevingsfarge 2 52 2 3" xfId="27368" xr:uid="{00000000-0005-0000-0000-0000E56A0000}"/>
    <cellStyle name="40% - uthevingsfarge 2 52 2_BILAG 34-3 Brasil" xfId="27369" xr:uid="{00000000-0005-0000-0000-0000E66A0000}"/>
    <cellStyle name="40% - uthevingsfarge 2 52 3" xfId="27370" xr:uid="{00000000-0005-0000-0000-0000E76A0000}"/>
    <cellStyle name="40% - uthevingsfarge 2 52 4" xfId="27371" xr:uid="{00000000-0005-0000-0000-0000E86A0000}"/>
    <cellStyle name="40% - uthevingsfarge 2 52_BILAG 34-3 Brasil" xfId="27372" xr:uid="{00000000-0005-0000-0000-0000E96A0000}"/>
    <cellStyle name="40% - uthevingsfarge 2 53" xfId="27373" xr:uid="{00000000-0005-0000-0000-0000EA6A0000}"/>
    <cellStyle name="40% - uthevingsfarge 2 53 2" xfId="27374" xr:uid="{00000000-0005-0000-0000-0000EB6A0000}"/>
    <cellStyle name="40% - uthevingsfarge 2 53 2 2" xfId="27375" xr:uid="{00000000-0005-0000-0000-0000EC6A0000}"/>
    <cellStyle name="40% - uthevingsfarge 2 53 2 3" xfId="27376" xr:uid="{00000000-0005-0000-0000-0000ED6A0000}"/>
    <cellStyle name="40% - uthevingsfarge 2 53 2_BILAG 34-3 Brasil" xfId="27377" xr:uid="{00000000-0005-0000-0000-0000EE6A0000}"/>
    <cellStyle name="40% - uthevingsfarge 2 53 3" xfId="27378" xr:uid="{00000000-0005-0000-0000-0000EF6A0000}"/>
    <cellStyle name="40% - uthevingsfarge 2 53 4" xfId="27379" xr:uid="{00000000-0005-0000-0000-0000F06A0000}"/>
    <cellStyle name="40% - uthevingsfarge 2 53_BILAG 34-3 Brasil" xfId="27380" xr:uid="{00000000-0005-0000-0000-0000F16A0000}"/>
    <cellStyle name="40% - uthevingsfarge 2 54" xfId="27381" xr:uid="{00000000-0005-0000-0000-0000F26A0000}"/>
    <cellStyle name="40% - uthevingsfarge 2 54 2" xfId="27382" xr:uid="{00000000-0005-0000-0000-0000F36A0000}"/>
    <cellStyle name="40% - uthevingsfarge 2 54 2 2" xfId="27383" xr:uid="{00000000-0005-0000-0000-0000F46A0000}"/>
    <cellStyle name="40% - uthevingsfarge 2 54 2 3" xfId="27384" xr:uid="{00000000-0005-0000-0000-0000F56A0000}"/>
    <cellStyle name="40% - uthevingsfarge 2 54 2_BILAG 34-3 Brasil" xfId="27385" xr:uid="{00000000-0005-0000-0000-0000F66A0000}"/>
    <cellStyle name="40% - uthevingsfarge 2 54 3" xfId="27386" xr:uid="{00000000-0005-0000-0000-0000F76A0000}"/>
    <cellStyle name="40% - uthevingsfarge 2 54 4" xfId="27387" xr:uid="{00000000-0005-0000-0000-0000F86A0000}"/>
    <cellStyle name="40% - uthevingsfarge 2 54_BILAG 34-3 Brasil" xfId="27388" xr:uid="{00000000-0005-0000-0000-0000F96A0000}"/>
    <cellStyle name="40% - uthevingsfarge 2 55" xfId="27389" xr:uid="{00000000-0005-0000-0000-0000FA6A0000}"/>
    <cellStyle name="40% - uthevingsfarge 2 55 2" xfId="27390" xr:uid="{00000000-0005-0000-0000-0000FB6A0000}"/>
    <cellStyle name="40% - uthevingsfarge 2 55 2 2" xfId="27391" xr:uid="{00000000-0005-0000-0000-0000FC6A0000}"/>
    <cellStyle name="40% - uthevingsfarge 2 55 2 3" xfId="27392" xr:uid="{00000000-0005-0000-0000-0000FD6A0000}"/>
    <cellStyle name="40% - uthevingsfarge 2 55 2_BILAG 34-3 Brasil" xfId="27393" xr:uid="{00000000-0005-0000-0000-0000FE6A0000}"/>
    <cellStyle name="40% - uthevingsfarge 2 55 3" xfId="27394" xr:uid="{00000000-0005-0000-0000-0000FF6A0000}"/>
    <cellStyle name="40% - uthevingsfarge 2 55 4" xfId="27395" xr:uid="{00000000-0005-0000-0000-0000006B0000}"/>
    <cellStyle name="40% - uthevingsfarge 2 55_BILAG 34-3 Brasil" xfId="27396" xr:uid="{00000000-0005-0000-0000-0000016B0000}"/>
    <cellStyle name="40% - uthevingsfarge 2 56" xfId="27397" xr:uid="{00000000-0005-0000-0000-0000026B0000}"/>
    <cellStyle name="40% - uthevingsfarge 2 56 2" xfId="27398" xr:uid="{00000000-0005-0000-0000-0000036B0000}"/>
    <cellStyle name="40% - uthevingsfarge 2 56 2 2" xfId="27399" xr:uid="{00000000-0005-0000-0000-0000046B0000}"/>
    <cellStyle name="40% - uthevingsfarge 2 56 2 3" xfId="27400" xr:uid="{00000000-0005-0000-0000-0000056B0000}"/>
    <cellStyle name="40% - uthevingsfarge 2 56 2_BILAG 34-3 Brasil" xfId="27401" xr:uid="{00000000-0005-0000-0000-0000066B0000}"/>
    <cellStyle name="40% - uthevingsfarge 2 56 3" xfId="27402" xr:uid="{00000000-0005-0000-0000-0000076B0000}"/>
    <cellStyle name="40% - uthevingsfarge 2 56 4" xfId="27403" xr:uid="{00000000-0005-0000-0000-0000086B0000}"/>
    <cellStyle name="40% - uthevingsfarge 2 56_BILAG 34-3 Brasil" xfId="27404" xr:uid="{00000000-0005-0000-0000-0000096B0000}"/>
    <cellStyle name="40% - uthevingsfarge 2 57" xfId="27405" xr:uid="{00000000-0005-0000-0000-00000A6B0000}"/>
    <cellStyle name="40% - uthevingsfarge 2 57 2" xfId="27406" xr:uid="{00000000-0005-0000-0000-00000B6B0000}"/>
    <cellStyle name="40% - uthevingsfarge 2 57 2 2" xfId="27407" xr:uid="{00000000-0005-0000-0000-00000C6B0000}"/>
    <cellStyle name="40% - uthevingsfarge 2 57 2 3" xfId="27408" xr:uid="{00000000-0005-0000-0000-00000D6B0000}"/>
    <cellStyle name="40% - uthevingsfarge 2 57 2_BILAG 34-3 Brasil" xfId="27409" xr:uid="{00000000-0005-0000-0000-00000E6B0000}"/>
    <cellStyle name="40% - uthevingsfarge 2 57 3" xfId="27410" xr:uid="{00000000-0005-0000-0000-00000F6B0000}"/>
    <cellStyle name="40% - uthevingsfarge 2 57 4" xfId="27411" xr:uid="{00000000-0005-0000-0000-0000106B0000}"/>
    <cellStyle name="40% - uthevingsfarge 2 57_BILAG 34-3 Brasil" xfId="27412" xr:uid="{00000000-0005-0000-0000-0000116B0000}"/>
    <cellStyle name="40% - uthevingsfarge 2 58" xfId="27413" xr:uid="{00000000-0005-0000-0000-0000126B0000}"/>
    <cellStyle name="40% - uthevingsfarge 2 58 2" xfId="27414" xr:uid="{00000000-0005-0000-0000-0000136B0000}"/>
    <cellStyle name="40% - uthevingsfarge 2 58 2 2" xfId="27415" xr:uid="{00000000-0005-0000-0000-0000146B0000}"/>
    <cellStyle name="40% - uthevingsfarge 2 58 2 3" xfId="27416" xr:uid="{00000000-0005-0000-0000-0000156B0000}"/>
    <cellStyle name="40% - uthevingsfarge 2 58 2_BILAG 34-3 Brasil" xfId="27417" xr:uid="{00000000-0005-0000-0000-0000166B0000}"/>
    <cellStyle name="40% - uthevingsfarge 2 58 3" xfId="27418" xr:uid="{00000000-0005-0000-0000-0000176B0000}"/>
    <cellStyle name="40% - uthevingsfarge 2 58 4" xfId="27419" xr:uid="{00000000-0005-0000-0000-0000186B0000}"/>
    <cellStyle name="40% - uthevingsfarge 2 58_BILAG 34-3 Brasil" xfId="27420" xr:uid="{00000000-0005-0000-0000-0000196B0000}"/>
    <cellStyle name="40% - uthevingsfarge 2 59" xfId="27421" xr:uid="{00000000-0005-0000-0000-00001A6B0000}"/>
    <cellStyle name="40% - uthevingsfarge 2 59 2" xfId="27422" xr:uid="{00000000-0005-0000-0000-00001B6B0000}"/>
    <cellStyle name="40% - uthevingsfarge 2 59 2 2" xfId="27423" xr:uid="{00000000-0005-0000-0000-00001C6B0000}"/>
    <cellStyle name="40% - uthevingsfarge 2 59 2 3" xfId="27424" xr:uid="{00000000-0005-0000-0000-00001D6B0000}"/>
    <cellStyle name="40% - uthevingsfarge 2 59 2_BILAG 34-3 Brasil" xfId="27425" xr:uid="{00000000-0005-0000-0000-00001E6B0000}"/>
    <cellStyle name="40% - uthevingsfarge 2 59 3" xfId="27426" xr:uid="{00000000-0005-0000-0000-00001F6B0000}"/>
    <cellStyle name="40% - uthevingsfarge 2 59 4" xfId="27427" xr:uid="{00000000-0005-0000-0000-0000206B0000}"/>
    <cellStyle name="40% - uthevingsfarge 2 59_BILAG 34-3 Brasil" xfId="27428" xr:uid="{00000000-0005-0000-0000-0000216B0000}"/>
    <cellStyle name="40% - uthevingsfarge 2 6" xfId="27429" xr:uid="{00000000-0005-0000-0000-0000226B0000}"/>
    <cellStyle name="40% - uthevingsfarge 2 6 2" xfId="27430" xr:uid="{00000000-0005-0000-0000-0000236B0000}"/>
    <cellStyle name="40% - uthevingsfarge 2 6 2 2" xfId="27431" xr:uid="{00000000-0005-0000-0000-0000246B0000}"/>
    <cellStyle name="40% - uthevingsfarge 2 6 2 2 2" xfId="27432" xr:uid="{00000000-0005-0000-0000-0000256B0000}"/>
    <cellStyle name="40% - uthevingsfarge 2 6 2 2 2 2" xfId="27433" xr:uid="{00000000-0005-0000-0000-0000266B0000}"/>
    <cellStyle name="40% - uthevingsfarge 2 6 2 2 2 2 2" xfId="27434" xr:uid="{00000000-0005-0000-0000-0000276B0000}"/>
    <cellStyle name="40% - uthevingsfarge 2 6 2 2 2 2 2 2" xfId="27435" xr:uid="{00000000-0005-0000-0000-0000286B0000}"/>
    <cellStyle name="40% - uthevingsfarge 2 6 2 2 2 2 3" xfId="27436" xr:uid="{00000000-0005-0000-0000-0000296B0000}"/>
    <cellStyle name="40% - uthevingsfarge 2 6 2 2 2 3" xfId="27437" xr:uid="{00000000-0005-0000-0000-00002A6B0000}"/>
    <cellStyle name="40% - uthevingsfarge 2 6 2 2 2 3 2" xfId="27438" xr:uid="{00000000-0005-0000-0000-00002B6B0000}"/>
    <cellStyle name="40% - uthevingsfarge 2 6 2 2 2 4" xfId="27439" xr:uid="{00000000-0005-0000-0000-00002C6B0000}"/>
    <cellStyle name="40% - uthevingsfarge 2 6 2 2 3" xfId="27440" xr:uid="{00000000-0005-0000-0000-00002D6B0000}"/>
    <cellStyle name="40% - uthevingsfarge 2 6 2 2 3 2" xfId="27441" xr:uid="{00000000-0005-0000-0000-00002E6B0000}"/>
    <cellStyle name="40% - uthevingsfarge 2 6 2 2 3 2 2" xfId="27442" xr:uid="{00000000-0005-0000-0000-00002F6B0000}"/>
    <cellStyle name="40% - uthevingsfarge 2 6 2 2 3 3" xfId="27443" xr:uid="{00000000-0005-0000-0000-0000306B0000}"/>
    <cellStyle name="40% - uthevingsfarge 2 6 2 2 4" xfId="27444" xr:uid="{00000000-0005-0000-0000-0000316B0000}"/>
    <cellStyle name="40% - uthevingsfarge 2 6 2 2 4 2" xfId="27445" xr:uid="{00000000-0005-0000-0000-0000326B0000}"/>
    <cellStyle name="40% - uthevingsfarge 2 6 2 2 5" xfId="27446" xr:uid="{00000000-0005-0000-0000-0000336B0000}"/>
    <cellStyle name="40% - uthevingsfarge 2 6 2 2_Innskuddsdekning" xfId="27447" xr:uid="{00000000-0005-0000-0000-0000346B0000}"/>
    <cellStyle name="40% - uthevingsfarge 2 6 2 3" xfId="27448" xr:uid="{00000000-0005-0000-0000-0000356B0000}"/>
    <cellStyle name="40% - uthevingsfarge 2 6 2 3 2" xfId="27449" xr:uid="{00000000-0005-0000-0000-0000366B0000}"/>
    <cellStyle name="40% - uthevingsfarge 2 6 2 3 2 2" xfId="27450" xr:uid="{00000000-0005-0000-0000-0000376B0000}"/>
    <cellStyle name="40% - uthevingsfarge 2 6 2 3 2 2 2" xfId="27451" xr:uid="{00000000-0005-0000-0000-0000386B0000}"/>
    <cellStyle name="40% - uthevingsfarge 2 6 2 3 2 3" xfId="27452" xr:uid="{00000000-0005-0000-0000-0000396B0000}"/>
    <cellStyle name="40% - uthevingsfarge 2 6 2 3 3" xfId="27453" xr:uid="{00000000-0005-0000-0000-00003A6B0000}"/>
    <cellStyle name="40% - uthevingsfarge 2 6 2 3 3 2" xfId="27454" xr:uid="{00000000-0005-0000-0000-00003B6B0000}"/>
    <cellStyle name="40% - uthevingsfarge 2 6 2 3 4" xfId="27455" xr:uid="{00000000-0005-0000-0000-00003C6B0000}"/>
    <cellStyle name="40% - uthevingsfarge 2 6 2 4" xfId="27456" xr:uid="{00000000-0005-0000-0000-00003D6B0000}"/>
    <cellStyle name="40% - uthevingsfarge 2 6 2 4 2" xfId="27457" xr:uid="{00000000-0005-0000-0000-00003E6B0000}"/>
    <cellStyle name="40% - uthevingsfarge 2 6 2 4 2 2" xfId="27458" xr:uid="{00000000-0005-0000-0000-00003F6B0000}"/>
    <cellStyle name="40% - uthevingsfarge 2 6 2 4 3" xfId="27459" xr:uid="{00000000-0005-0000-0000-0000406B0000}"/>
    <cellStyle name="40% - uthevingsfarge 2 6 2 5" xfId="27460" xr:uid="{00000000-0005-0000-0000-0000416B0000}"/>
    <cellStyle name="40% - uthevingsfarge 2 6 2 5 2" xfId="27461" xr:uid="{00000000-0005-0000-0000-0000426B0000}"/>
    <cellStyle name="40% - uthevingsfarge 2 6 2 6" xfId="27462" xr:uid="{00000000-0005-0000-0000-0000436B0000}"/>
    <cellStyle name="40% - uthevingsfarge 2 6 2_3. Chng in credit spreads" xfId="27463" xr:uid="{00000000-0005-0000-0000-0000446B0000}"/>
    <cellStyle name="40% - uthevingsfarge 2 6 3" xfId="27464" xr:uid="{00000000-0005-0000-0000-0000456B0000}"/>
    <cellStyle name="40% - uthevingsfarge 2 6 3 2" xfId="27465" xr:uid="{00000000-0005-0000-0000-0000466B0000}"/>
    <cellStyle name="40% - uthevingsfarge 2 6 3 2 2" xfId="27466" xr:uid="{00000000-0005-0000-0000-0000476B0000}"/>
    <cellStyle name="40% - uthevingsfarge 2 6 3 2 2 2" xfId="27467" xr:uid="{00000000-0005-0000-0000-0000486B0000}"/>
    <cellStyle name="40% - uthevingsfarge 2 6 3 2 2 2 2" xfId="27468" xr:uid="{00000000-0005-0000-0000-0000496B0000}"/>
    <cellStyle name="40% - uthevingsfarge 2 6 3 2 2 2 2 2" xfId="27469" xr:uid="{00000000-0005-0000-0000-00004A6B0000}"/>
    <cellStyle name="40% - uthevingsfarge 2 6 3 2 2 2 3" xfId="27470" xr:uid="{00000000-0005-0000-0000-00004B6B0000}"/>
    <cellStyle name="40% - uthevingsfarge 2 6 3 2 2 3" xfId="27471" xr:uid="{00000000-0005-0000-0000-00004C6B0000}"/>
    <cellStyle name="40% - uthevingsfarge 2 6 3 2 2 3 2" xfId="27472" xr:uid="{00000000-0005-0000-0000-00004D6B0000}"/>
    <cellStyle name="40% - uthevingsfarge 2 6 3 2 2 4" xfId="27473" xr:uid="{00000000-0005-0000-0000-00004E6B0000}"/>
    <cellStyle name="40% - uthevingsfarge 2 6 3 2 3" xfId="27474" xr:uid="{00000000-0005-0000-0000-00004F6B0000}"/>
    <cellStyle name="40% - uthevingsfarge 2 6 3 2 3 2" xfId="27475" xr:uid="{00000000-0005-0000-0000-0000506B0000}"/>
    <cellStyle name="40% - uthevingsfarge 2 6 3 2 3 2 2" xfId="27476" xr:uid="{00000000-0005-0000-0000-0000516B0000}"/>
    <cellStyle name="40% - uthevingsfarge 2 6 3 2 3 3" xfId="27477" xr:uid="{00000000-0005-0000-0000-0000526B0000}"/>
    <cellStyle name="40% - uthevingsfarge 2 6 3 2 4" xfId="27478" xr:uid="{00000000-0005-0000-0000-0000536B0000}"/>
    <cellStyle name="40% - uthevingsfarge 2 6 3 2 4 2" xfId="27479" xr:uid="{00000000-0005-0000-0000-0000546B0000}"/>
    <cellStyle name="40% - uthevingsfarge 2 6 3 2 5" xfId="27480" xr:uid="{00000000-0005-0000-0000-0000556B0000}"/>
    <cellStyle name="40% - uthevingsfarge 2 6 3 2_Innskuddsdekning" xfId="27481" xr:uid="{00000000-0005-0000-0000-0000566B0000}"/>
    <cellStyle name="40% - uthevingsfarge 2 6 3 3" xfId="27482" xr:uid="{00000000-0005-0000-0000-0000576B0000}"/>
    <cellStyle name="40% - uthevingsfarge 2 6 3 3 2" xfId="27483" xr:uid="{00000000-0005-0000-0000-0000586B0000}"/>
    <cellStyle name="40% - uthevingsfarge 2 6 3 3 2 2" xfId="27484" xr:uid="{00000000-0005-0000-0000-0000596B0000}"/>
    <cellStyle name="40% - uthevingsfarge 2 6 3 3 2 2 2" xfId="27485" xr:uid="{00000000-0005-0000-0000-00005A6B0000}"/>
    <cellStyle name="40% - uthevingsfarge 2 6 3 3 2 3" xfId="27486" xr:uid="{00000000-0005-0000-0000-00005B6B0000}"/>
    <cellStyle name="40% - uthevingsfarge 2 6 3 3 3" xfId="27487" xr:uid="{00000000-0005-0000-0000-00005C6B0000}"/>
    <cellStyle name="40% - uthevingsfarge 2 6 3 3 3 2" xfId="27488" xr:uid="{00000000-0005-0000-0000-00005D6B0000}"/>
    <cellStyle name="40% - uthevingsfarge 2 6 3 3 4" xfId="27489" xr:uid="{00000000-0005-0000-0000-00005E6B0000}"/>
    <cellStyle name="40% - uthevingsfarge 2 6 3 4" xfId="27490" xr:uid="{00000000-0005-0000-0000-00005F6B0000}"/>
    <cellStyle name="40% - uthevingsfarge 2 6 3 4 2" xfId="27491" xr:uid="{00000000-0005-0000-0000-0000606B0000}"/>
    <cellStyle name="40% - uthevingsfarge 2 6 3 4 2 2" xfId="27492" xr:uid="{00000000-0005-0000-0000-0000616B0000}"/>
    <cellStyle name="40% - uthevingsfarge 2 6 3 4 3" xfId="27493" xr:uid="{00000000-0005-0000-0000-0000626B0000}"/>
    <cellStyle name="40% - uthevingsfarge 2 6 3 5" xfId="27494" xr:uid="{00000000-0005-0000-0000-0000636B0000}"/>
    <cellStyle name="40% - uthevingsfarge 2 6 3 5 2" xfId="27495" xr:uid="{00000000-0005-0000-0000-0000646B0000}"/>
    <cellStyle name="40% - uthevingsfarge 2 6 3 6" xfId="27496" xr:uid="{00000000-0005-0000-0000-0000656B0000}"/>
    <cellStyle name="40% - uthevingsfarge 2 6 3_3. Chng in credit spreads" xfId="27497" xr:uid="{00000000-0005-0000-0000-0000666B0000}"/>
    <cellStyle name="40% - uthevingsfarge 2 6 4" xfId="27498" xr:uid="{00000000-0005-0000-0000-0000676B0000}"/>
    <cellStyle name="40% - uthevingsfarge 2 6 4 2" xfId="27499" xr:uid="{00000000-0005-0000-0000-0000686B0000}"/>
    <cellStyle name="40% - uthevingsfarge 2 6 4 2 2" xfId="27500" xr:uid="{00000000-0005-0000-0000-0000696B0000}"/>
    <cellStyle name="40% - uthevingsfarge 2 6 4 2 2 2" xfId="27501" xr:uid="{00000000-0005-0000-0000-00006A6B0000}"/>
    <cellStyle name="40% - uthevingsfarge 2 6 4 2 2 2 2" xfId="27502" xr:uid="{00000000-0005-0000-0000-00006B6B0000}"/>
    <cellStyle name="40% - uthevingsfarge 2 6 4 2 2 3" xfId="27503" xr:uid="{00000000-0005-0000-0000-00006C6B0000}"/>
    <cellStyle name="40% - uthevingsfarge 2 6 4 2 3" xfId="27504" xr:uid="{00000000-0005-0000-0000-00006D6B0000}"/>
    <cellStyle name="40% - uthevingsfarge 2 6 4 2 3 2" xfId="27505" xr:uid="{00000000-0005-0000-0000-00006E6B0000}"/>
    <cellStyle name="40% - uthevingsfarge 2 6 4 2 4" xfId="27506" xr:uid="{00000000-0005-0000-0000-00006F6B0000}"/>
    <cellStyle name="40% - uthevingsfarge 2 6 4 3" xfId="27507" xr:uid="{00000000-0005-0000-0000-0000706B0000}"/>
    <cellStyle name="40% - uthevingsfarge 2 6 4 3 2" xfId="27508" xr:uid="{00000000-0005-0000-0000-0000716B0000}"/>
    <cellStyle name="40% - uthevingsfarge 2 6 4 3 2 2" xfId="27509" xr:uid="{00000000-0005-0000-0000-0000726B0000}"/>
    <cellStyle name="40% - uthevingsfarge 2 6 4 3 3" xfId="27510" xr:uid="{00000000-0005-0000-0000-0000736B0000}"/>
    <cellStyle name="40% - uthevingsfarge 2 6 4 4" xfId="27511" xr:uid="{00000000-0005-0000-0000-0000746B0000}"/>
    <cellStyle name="40% - uthevingsfarge 2 6 4 4 2" xfId="27512" xr:uid="{00000000-0005-0000-0000-0000756B0000}"/>
    <cellStyle name="40% - uthevingsfarge 2 6 4 5" xfId="27513" xr:uid="{00000000-0005-0000-0000-0000766B0000}"/>
    <cellStyle name="40% - uthevingsfarge 2 6 4_Innskuddsdekning" xfId="27514" xr:uid="{00000000-0005-0000-0000-0000776B0000}"/>
    <cellStyle name="40% - uthevingsfarge 2 6 5" xfId="27515" xr:uid="{00000000-0005-0000-0000-0000786B0000}"/>
    <cellStyle name="40% - uthevingsfarge 2 6 5 2" xfId="27516" xr:uid="{00000000-0005-0000-0000-0000796B0000}"/>
    <cellStyle name="40% - uthevingsfarge 2 6 5 2 2" xfId="27517" xr:uid="{00000000-0005-0000-0000-00007A6B0000}"/>
    <cellStyle name="40% - uthevingsfarge 2 6 5 2 2 2" xfId="27518" xr:uid="{00000000-0005-0000-0000-00007B6B0000}"/>
    <cellStyle name="40% - uthevingsfarge 2 6 5 2 3" xfId="27519" xr:uid="{00000000-0005-0000-0000-00007C6B0000}"/>
    <cellStyle name="40% - uthevingsfarge 2 6 5 3" xfId="27520" xr:uid="{00000000-0005-0000-0000-00007D6B0000}"/>
    <cellStyle name="40% - uthevingsfarge 2 6 5 3 2" xfId="27521" xr:uid="{00000000-0005-0000-0000-00007E6B0000}"/>
    <cellStyle name="40% - uthevingsfarge 2 6 5 4" xfId="27522" xr:uid="{00000000-0005-0000-0000-00007F6B0000}"/>
    <cellStyle name="40% - uthevingsfarge 2 6 6" xfId="27523" xr:uid="{00000000-0005-0000-0000-0000806B0000}"/>
    <cellStyle name="40% - uthevingsfarge 2 6 6 2" xfId="27524" xr:uid="{00000000-0005-0000-0000-0000816B0000}"/>
    <cellStyle name="40% - uthevingsfarge 2 6 6 2 2" xfId="27525" xr:uid="{00000000-0005-0000-0000-0000826B0000}"/>
    <cellStyle name="40% - uthevingsfarge 2 6 6 3" xfId="27526" xr:uid="{00000000-0005-0000-0000-0000836B0000}"/>
    <cellStyle name="40% - uthevingsfarge 2 6 7" xfId="27527" xr:uid="{00000000-0005-0000-0000-0000846B0000}"/>
    <cellStyle name="40% - uthevingsfarge 2 6 7 2" xfId="27528" xr:uid="{00000000-0005-0000-0000-0000856B0000}"/>
    <cellStyle name="40% - uthevingsfarge 2 6 8" xfId="27529" xr:uid="{00000000-0005-0000-0000-0000866B0000}"/>
    <cellStyle name="40% - uthevingsfarge 2 6_3. Chng in credit spreads" xfId="27530" xr:uid="{00000000-0005-0000-0000-0000876B0000}"/>
    <cellStyle name="40% - uthevingsfarge 2 60" xfId="27531" xr:uid="{00000000-0005-0000-0000-0000886B0000}"/>
    <cellStyle name="40% - uthevingsfarge 2 61" xfId="27532" xr:uid="{00000000-0005-0000-0000-0000896B0000}"/>
    <cellStyle name="40% - uthevingsfarge 2 62" xfId="27533" xr:uid="{00000000-0005-0000-0000-00008A6B0000}"/>
    <cellStyle name="40% - uthevingsfarge 2 63" xfId="27534" xr:uid="{00000000-0005-0000-0000-00008B6B0000}"/>
    <cellStyle name="40% - uthevingsfarge 2 64" xfId="27535" xr:uid="{00000000-0005-0000-0000-00008C6B0000}"/>
    <cellStyle name="40% - uthevingsfarge 2 65" xfId="27536" xr:uid="{00000000-0005-0000-0000-00008D6B0000}"/>
    <cellStyle name="40% - uthevingsfarge 2 66" xfId="27537" xr:uid="{00000000-0005-0000-0000-00008E6B0000}"/>
    <cellStyle name="40% - uthevingsfarge 2 67" xfId="27538" xr:uid="{00000000-0005-0000-0000-00008F6B0000}"/>
    <cellStyle name="40% - uthevingsfarge 2 68" xfId="27539" xr:uid="{00000000-0005-0000-0000-0000906B0000}"/>
    <cellStyle name="40% - uthevingsfarge 2 69" xfId="27540" xr:uid="{00000000-0005-0000-0000-0000916B0000}"/>
    <cellStyle name="40% - uthevingsfarge 2 7" xfId="27541" xr:uid="{00000000-0005-0000-0000-0000926B0000}"/>
    <cellStyle name="40% - uthevingsfarge 2 7 2" xfId="27542" xr:uid="{00000000-0005-0000-0000-0000936B0000}"/>
    <cellStyle name="40% - uthevingsfarge 2 7 2 2" xfId="27543" xr:uid="{00000000-0005-0000-0000-0000946B0000}"/>
    <cellStyle name="40% - uthevingsfarge 2 7 2 2 2" xfId="27544" xr:uid="{00000000-0005-0000-0000-0000956B0000}"/>
    <cellStyle name="40% - uthevingsfarge 2 7 2 2 2 2" xfId="27545" xr:uid="{00000000-0005-0000-0000-0000966B0000}"/>
    <cellStyle name="40% - uthevingsfarge 2 7 2 2 2 2 2" xfId="27546" xr:uid="{00000000-0005-0000-0000-0000976B0000}"/>
    <cellStyle name="40% - uthevingsfarge 2 7 2 2 2 3" xfId="27547" xr:uid="{00000000-0005-0000-0000-0000986B0000}"/>
    <cellStyle name="40% - uthevingsfarge 2 7 2 2 3" xfId="27548" xr:uid="{00000000-0005-0000-0000-0000996B0000}"/>
    <cellStyle name="40% - uthevingsfarge 2 7 2 2 3 2" xfId="27549" xr:uid="{00000000-0005-0000-0000-00009A6B0000}"/>
    <cellStyle name="40% - uthevingsfarge 2 7 2 2 4" xfId="27550" xr:uid="{00000000-0005-0000-0000-00009B6B0000}"/>
    <cellStyle name="40% - uthevingsfarge 2 7 2 3" xfId="27551" xr:uid="{00000000-0005-0000-0000-00009C6B0000}"/>
    <cellStyle name="40% - uthevingsfarge 2 7 2 3 2" xfId="27552" xr:uid="{00000000-0005-0000-0000-00009D6B0000}"/>
    <cellStyle name="40% - uthevingsfarge 2 7 2 3 2 2" xfId="27553" xr:uid="{00000000-0005-0000-0000-00009E6B0000}"/>
    <cellStyle name="40% - uthevingsfarge 2 7 2 3 3" xfId="27554" xr:uid="{00000000-0005-0000-0000-00009F6B0000}"/>
    <cellStyle name="40% - uthevingsfarge 2 7 2 4" xfId="27555" xr:uid="{00000000-0005-0000-0000-0000A06B0000}"/>
    <cellStyle name="40% - uthevingsfarge 2 7 2 4 2" xfId="27556" xr:uid="{00000000-0005-0000-0000-0000A16B0000}"/>
    <cellStyle name="40% - uthevingsfarge 2 7 2 5" xfId="27557" xr:uid="{00000000-0005-0000-0000-0000A26B0000}"/>
    <cellStyle name="40% - uthevingsfarge 2 7 2_BILAG 34-3 Brasil" xfId="27558" xr:uid="{00000000-0005-0000-0000-0000A36B0000}"/>
    <cellStyle name="40% - uthevingsfarge 2 7 3" xfId="27559" xr:uid="{00000000-0005-0000-0000-0000A46B0000}"/>
    <cellStyle name="40% - uthevingsfarge 2 7 3 2" xfId="27560" xr:uid="{00000000-0005-0000-0000-0000A56B0000}"/>
    <cellStyle name="40% - uthevingsfarge 2 7 3 2 2" xfId="27561" xr:uid="{00000000-0005-0000-0000-0000A66B0000}"/>
    <cellStyle name="40% - uthevingsfarge 2 7 3 2 2 2" xfId="27562" xr:uid="{00000000-0005-0000-0000-0000A76B0000}"/>
    <cellStyle name="40% - uthevingsfarge 2 7 3 2 3" xfId="27563" xr:uid="{00000000-0005-0000-0000-0000A86B0000}"/>
    <cellStyle name="40% - uthevingsfarge 2 7 3 3" xfId="27564" xr:uid="{00000000-0005-0000-0000-0000A96B0000}"/>
    <cellStyle name="40% - uthevingsfarge 2 7 3 3 2" xfId="27565" xr:uid="{00000000-0005-0000-0000-0000AA6B0000}"/>
    <cellStyle name="40% - uthevingsfarge 2 7 3 4" xfId="27566" xr:uid="{00000000-0005-0000-0000-0000AB6B0000}"/>
    <cellStyle name="40% - uthevingsfarge 2 7 4" xfId="27567" xr:uid="{00000000-0005-0000-0000-0000AC6B0000}"/>
    <cellStyle name="40% - uthevingsfarge 2 7 4 2" xfId="27568" xr:uid="{00000000-0005-0000-0000-0000AD6B0000}"/>
    <cellStyle name="40% - uthevingsfarge 2 7 4 2 2" xfId="27569" xr:uid="{00000000-0005-0000-0000-0000AE6B0000}"/>
    <cellStyle name="40% - uthevingsfarge 2 7 4 3" xfId="27570" xr:uid="{00000000-0005-0000-0000-0000AF6B0000}"/>
    <cellStyle name="40% - uthevingsfarge 2 7 5" xfId="27571" xr:uid="{00000000-0005-0000-0000-0000B06B0000}"/>
    <cellStyle name="40% - uthevingsfarge 2 7 5 2" xfId="27572" xr:uid="{00000000-0005-0000-0000-0000B16B0000}"/>
    <cellStyle name="40% - uthevingsfarge 2 7 6" xfId="27573" xr:uid="{00000000-0005-0000-0000-0000B26B0000}"/>
    <cellStyle name="40% - uthevingsfarge 2 7_3. Chng in credit spreads" xfId="27574" xr:uid="{00000000-0005-0000-0000-0000B36B0000}"/>
    <cellStyle name="40% - uthevingsfarge 2 70" xfId="27575" xr:uid="{00000000-0005-0000-0000-0000B46B0000}"/>
    <cellStyle name="40% - uthevingsfarge 2 71" xfId="27576" xr:uid="{00000000-0005-0000-0000-0000B56B0000}"/>
    <cellStyle name="40% - uthevingsfarge 2 72" xfId="27577" xr:uid="{00000000-0005-0000-0000-0000B66B0000}"/>
    <cellStyle name="40% - uthevingsfarge 2 73" xfId="27578" xr:uid="{00000000-0005-0000-0000-0000B76B0000}"/>
    <cellStyle name="40% - uthevingsfarge 2 74" xfId="27579" xr:uid="{00000000-0005-0000-0000-0000B86B0000}"/>
    <cellStyle name="40% - uthevingsfarge 2 75" xfId="27580" xr:uid="{00000000-0005-0000-0000-0000B96B0000}"/>
    <cellStyle name="40% - uthevingsfarge 2 76" xfId="27581" xr:uid="{00000000-0005-0000-0000-0000BA6B0000}"/>
    <cellStyle name="40% - uthevingsfarge 2 77" xfId="27582" xr:uid="{00000000-0005-0000-0000-0000BB6B0000}"/>
    <cellStyle name="40% - uthevingsfarge 2 78" xfId="27583" xr:uid="{00000000-0005-0000-0000-0000BC6B0000}"/>
    <cellStyle name="40% - uthevingsfarge 2 79" xfId="27584" xr:uid="{00000000-0005-0000-0000-0000BD6B0000}"/>
    <cellStyle name="40% - uthevingsfarge 2 8" xfId="27585" xr:uid="{00000000-0005-0000-0000-0000BE6B0000}"/>
    <cellStyle name="40% - uthevingsfarge 2 8 2" xfId="27586" xr:uid="{00000000-0005-0000-0000-0000BF6B0000}"/>
    <cellStyle name="40% - uthevingsfarge 2 8 2 2" xfId="27587" xr:uid="{00000000-0005-0000-0000-0000C06B0000}"/>
    <cellStyle name="40% - uthevingsfarge 2 8 2 2 2" xfId="27588" xr:uid="{00000000-0005-0000-0000-0000C16B0000}"/>
    <cellStyle name="40% - uthevingsfarge 2 8 2 2 2 2" xfId="27589" xr:uid="{00000000-0005-0000-0000-0000C26B0000}"/>
    <cellStyle name="40% - uthevingsfarge 2 8 2 2 2 2 2" xfId="27590" xr:uid="{00000000-0005-0000-0000-0000C36B0000}"/>
    <cellStyle name="40% - uthevingsfarge 2 8 2 2 2 3" xfId="27591" xr:uid="{00000000-0005-0000-0000-0000C46B0000}"/>
    <cellStyle name="40% - uthevingsfarge 2 8 2 2 3" xfId="27592" xr:uid="{00000000-0005-0000-0000-0000C56B0000}"/>
    <cellStyle name="40% - uthevingsfarge 2 8 2 2 3 2" xfId="27593" xr:uid="{00000000-0005-0000-0000-0000C66B0000}"/>
    <cellStyle name="40% - uthevingsfarge 2 8 2 2 4" xfId="27594" xr:uid="{00000000-0005-0000-0000-0000C76B0000}"/>
    <cellStyle name="40% - uthevingsfarge 2 8 2 3" xfId="27595" xr:uid="{00000000-0005-0000-0000-0000C86B0000}"/>
    <cellStyle name="40% - uthevingsfarge 2 8 2 3 2" xfId="27596" xr:uid="{00000000-0005-0000-0000-0000C96B0000}"/>
    <cellStyle name="40% - uthevingsfarge 2 8 2 3 2 2" xfId="27597" xr:uid="{00000000-0005-0000-0000-0000CA6B0000}"/>
    <cellStyle name="40% - uthevingsfarge 2 8 2 3 3" xfId="27598" xr:uid="{00000000-0005-0000-0000-0000CB6B0000}"/>
    <cellStyle name="40% - uthevingsfarge 2 8 2 4" xfId="27599" xr:uid="{00000000-0005-0000-0000-0000CC6B0000}"/>
    <cellStyle name="40% - uthevingsfarge 2 8 2 4 2" xfId="27600" xr:uid="{00000000-0005-0000-0000-0000CD6B0000}"/>
    <cellStyle name="40% - uthevingsfarge 2 8 2 5" xfId="27601" xr:uid="{00000000-0005-0000-0000-0000CE6B0000}"/>
    <cellStyle name="40% - uthevingsfarge 2 8 2_BILAG 34-3 Brasil" xfId="27602" xr:uid="{00000000-0005-0000-0000-0000CF6B0000}"/>
    <cellStyle name="40% - uthevingsfarge 2 8 3" xfId="27603" xr:uid="{00000000-0005-0000-0000-0000D06B0000}"/>
    <cellStyle name="40% - uthevingsfarge 2 8 3 2" xfId="27604" xr:uid="{00000000-0005-0000-0000-0000D16B0000}"/>
    <cellStyle name="40% - uthevingsfarge 2 8 3 2 2" xfId="27605" xr:uid="{00000000-0005-0000-0000-0000D26B0000}"/>
    <cellStyle name="40% - uthevingsfarge 2 8 3 2 2 2" xfId="27606" xr:uid="{00000000-0005-0000-0000-0000D36B0000}"/>
    <cellStyle name="40% - uthevingsfarge 2 8 3 2 3" xfId="27607" xr:uid="{00000000-0005-0000-0000-0000D46B0000}"/>
    <cellStyle name="40% - uthevingsfarge 2 8 3 3" xfId="27608" xr:uid="{00000000-0005-0000-0000-0000D56B0000}"/>
    <cellStyle name="40% - uthevingsfarge 2 8 3 3 2" xfId="27609" xr:uid="{00000000-0005-0000-0000-0000D66B0000}"/>
    <cellStyle name="40% - uthevingsfarge 2 8 3 4" xfId="27610" xr:uid="{00000000-0005-0000-0000-0000D76B0000}"/>
    <cellStyle name="40% - uthevingsfarge 2 8 4" xfId="27611" xr:uid="{00000000-0005-0000-0000-0000D86B0000}"/>
    <cellStyle name="40% - uthevingsfarge 2 8 4 2" xfId="27612" xr:uid="{00000000-0005-0000-0000-0000D96B0000}"/>
    <cellStyle name="40% - uthevingsfarge 2 8 4 2 2" xfId="27613" xr:uid="{00000000-0005-0000-0000-0000DA6B0000}"/>
    <cellStyle name="40% - uthevingsfarge 2 8 4 3" xfId="27614" xr:uid="{00000000-0005-0000-0000-0000DB6B0000}"/>
    <cellStyle name="40% - uthevingsfarge 2 8 5" xfId="27615" xr:uid="{00000000-0005-0000-0000-0000DC6B0000}"/>
    <cellStyle name="40% - uthevingsfarge 2 8 5 2" xfId="27616" xr:uid="{00000000-0005-0000-0000-0000DD6B0000}"/>
    <cellStyle name="40% - uthevingsfarge 2 8 6" xfId="27617" xr:uid="{00000000-0005-0000-0000-0000DE6B0000}"/>
    <cellStyle name="40% - uthevingsfarge 2 8_3. Chng in credit spreads" xfId="27618" xr:uid="{00000000-0005-0000-0000-0000DF6B0000}"/>
    <cellStyle name="40% - uthevingsfarge 2 80" xfId="27619" xr:uid="{00000000-0005-0000-0000-0000E06B0000}"/>
    <cellStyle name="40% - uthevingsfarge 2 81" xfId="27620" xr:uid="{00000000-0005-0000-0000-0000E16B0000}"/>
    <cellStyle name="40% - uthevingsfarge 2 82" xfId="27621" xr:uid="{00000000-0005-0000-0000-0000E26B0000}"/>
    <cellStyle name="40% - uthevingsfarge 2 83" xfId="27622" xr:uid="{00000000-0005-0000-0000-0000E36B0000}"/>
    <cellStyle name="40% - uthevingsfarge 2 84" xfId="27623" xr:uid="{00000000-0005-0000-0000-0000E46B0000}"/>
    <cellStyle name="40% - uthevingsfarge 2 85" xfId="27624" xr:uid="{00000000-0005-0000-0000-0000E56B0000}"/>
    <cellStyle name="40% - uthevingsfarge 2 86" xfId="27625" xr:uid="{00000000-0005-0000-0000-0000E66B0000}"/>
    <cellStyle name="40% - uthevingsfarge 2 87" xfId="27626" xr:uid="{00000000-0005-0000-0000-0000E76B0000}"/>
    <cellStyle name="40% - uthevingsfarge 2 88" xfId="27627" xr:uid="{00000000-0005-0000-0000-0000E86B0000}"/>
    <cellStyle name="40% - uthevingsfarge 2 89" xfId="27628" xr:uid="{00000000-0005-0000-0000-0000E96B0000}"/>
    <cellStyle name="40% - uthevingsfarge 2 9" xfId="27629" xr:uid="{00000000-0005-0000-0000-0000EA6B0000}"/>
    <cellStyle name="40% - uthevingsfarge 2 9 2" xfId="27630" xr:uid="{00000000-0005-0000-0000-0000EB6B0000}"/>
    <cellStyle name="40% - uthevingsfarge 2 9 2 2" xfId="27631" xr:uid="{00000000-0005-0000-0000-0000EC6B0000}"/>
    <cellStyle name="40% - uthevingsfarge 2 9 2 2 2" xfId="27632" xr:uid="{00000000-0005-0000-0000-0000ED6B0000}"/>
    <cellStyle name="40% - uthevingsfarge 2 9 2 2 2 2" xfId="27633" xr:uid="{00000000-0005-0000-0000-0000EE6B0000}"/>
    <cellStyle name="40% - uthevingsfarge 2 9 2 2 3" xfId="27634" xr:uid="{00000000-0005-0000-0000-0000EF6B0000}"/>
    <cellStyle name="40% - uthevingsfarge 2 9 2 3" xfId="27635" xr:uid="{00000000-0005-0000-0000-0000F06B0000}"/>
    <cellStyle name="40% - uthevingsfarge 2 9 2 3 2" xfId="27636" xr:uid="{00000000-0005-0000-0000-0000F16B0000}"/>
    <cellStyle name="40% - uthevingsfarge 2 9 2 4" xfId="27637" xr:uid="{00000000-0005-0000-0000-0000F26B0000}"/>
    <cellStyle name="40% - uthevingsfarge 2 9 2_BILAG 34-3 Brasil" xfId="27638" xr:uid="{00000000-0005-0000-0000-0000F36B0000}"/>
    <cellStyle name="40% - uthevingsfarge 2 9 3" xfId="27639" xr:uid="{00000000-0005-0000-0000-0000F46B0000}"/>
    <cellStyle name="40% - uthevingsfarge 2 9 3 2" xfId="27640" xr:uid="{00000000-0005-0000-0000-0000F56B0000}"/>
    <cellStyle name="40% - uthevingsfarge 2 9 3 2 2" xfId="27641" xr:uid="{00000000-0005-0000-0000-0000F66B0000}"/>
    <cellStyle name="40% - uthevingsfarge 2 9 3 3" xfId="27642" xr:uid="{00000000-0005-0000-0000-0000F76B0000}"/>
    <cellStyle name="40% - uthevingsfarge 2 9 4" xfId="27643" xr:uid="{00000000-0005-0000-0000-0000F86B0000}"/>
    <cellStyle name="40% - uthevingsfarge 2 9 4 2" xfId="27644" xr:uid="{00000000-0005-0000-0000-0000F96B0000}"/>
    <cellStyle name="40% - uthevingsfarge 2 9 5" xfId="27645" xr:uid="{00000000-0005-0000-0000-0000FA6B0000}"/>
    <cellStyle name="40% - uthevingsfarge 2 9_BILAG 34-3 Brasil" xfId="27646" xr:uid="{00000000-0005-0000-0000-0000FB6B0000}"/>
    <cellStyle name="40% - uthevingsfarge 2 90" xfId="27647" xr:uid="{00000000-0005-0000-0000-0000FC6B0000}"/>
    <cellStyle name="40% - uthevingsfarge 2 91" xfId="27648" xr:uid="{00000000-0005-0000-0000-0000FD6B0000}"/>
    <cellStyle name="40% - uthevingsfarge 2 92" xfId="27649" xr:uid="{00000000-0005-0000-0000-0000FE6B0000}"/>
    <cellStyle name="40% - uthevingsfarge 2 93" xfId="27650" xr:uid="{00000000-0005-0000-0000-0000FF6B0000}"/>
    <cellStyle name="40% - uthevingsfarge 2 94" xfId="27651" xr:uid="{00000000-0005-0000-0000-0000006C0000}"/>
    <cellStyle name="40% - uthevingsfarge 2 95" xfId="27652" xr:uid="{00000000-0005-0000-0000-0000016C0000}"/>
    <cellStyle name="40% - uthevingsfarge 2 96" xfId="27653" xr:uid="{00000000-0005-0000-0000-0000026C0000}"/>
    <cellStyle name="40% - uthevingsfarge 2 97" xfId="27654" xr:uid="{00000000-0005-0000-0000-0000036C0000}"/>
    <cellStyle name="40% - uthevingsfarge 2 98" xfId="27655" xr:uid="{00000000-0005-0000-0000-0000046C0000}"/>
    <cellStyle name="40% - uthevingsfarge 2 99" xfId="27656" xr:uid="{00000000-0005-0000-0000-0000056C0000}"/>
    <cellStyle name="40% - uthevingsfarge 3 10" xfId="27657" xr:uid="{00000000-0005-0000-0000-0000066C0000}"/>
    <cellStyle name="40% - uthevingsfarge 3 10 2" xfId="27658" xr:uid="{00000000-0005-0000-0000-0000076C0000}"/>
    <cellStyle name="40% - uthevingsfarge 3 10 2 2" xfId="27659" xr:uid="{00000000-0005-0000-0000-0000086C0000}"/>
    <cellStyle name="40% - uthevingsfarge 3 10 2 2 2" xfId="27660" xr:uid="{00000000-0005-0000-0000-0000096C0000}"/>
    <cellStyle name="40% - uthevingsfarge 3 10 2 3" xfId="27661" xr:uid="{00000000-0005-0000-0000-00000A6C0000}"/>
    <cellStyle name="40% - uthevingsfarge 3 10 2_BILAG 34-3 Brasil" xfId="27662" xr:uid="{00000000-0005-0000-0000-00000B6C0000}"/>
    <cellStyle name="40% - uthevingsfarge 3 10 3" xfId="27663" xr:uid="{00000000-0005-0000-0000-00000C6C0000}"/>
    <cellStyle name="40% - uthevingsfarge 3 10 3 2" xfId="27664" xr:uid="{00000000-0005-0000-0000-00000D6C0000}"/>
    <cellStyle name="40% - uthevingsfarge 3 10 4" xfId="27665" xr:uid="{00000000-0005-0000-0000-00000E6C0000}"/>
    <cellStyle name="40% - uthevingsfarge 3 10_BILAG 34-3 Brasil" xfId="27666" xr:uid="{00000000-0005-0000-0000-00000F6C0000}"/>
    <cellStyle name="40% - uthevingsfarge 3 100" xfId="27667" xr:uid="{00000000-0005-0000-0000-0000106C0000}"/>
    <cellStyle name="40% - uthevingsfarge 3 101" xfId="27668" xr:uid="{00000000-0005-0000-0000-0000116C0000}"/>
    <cellStyle name="40% - uthevingsfarge 3 102" xfId="27669" xr:uid="{00000000-0005-0000-0000-0000126C0000}"/>
    <cellStyle name="40% - uthevingsfarge 3 103" xfId="27670" xr:uid="{00000000-0005-0000-0000-0000136C0000}"/>
    <cellStyle name="40% - uthevingsfarge 3 104" xfId="27671" xr:uid="{00000000-0005-0000-0000-0000146C0000}"/>
    <cellStyle name="40% - uthevingsfarge 3 105" xfId="27672" xr:uid="{00000000-0005-0000-0000-0000156C0000}"/>
    <cellStyle name="40% - uthevingsfarge 3 106" xfId="27673" xr:uid="{00000000-0005-0000-0000-0000166C0000}"/>
    <cellStyle name="40% - uthevingsfarge 3 107" xfId="27674" xr:uid="{00000000-0005-0000-0000-0000176C0000}"/>
    <cellStyle name="40% - uthevingsfarge 3 108" xfId="27675" xr:uid="{00000000-0005-0000-0000-0000186C0000}"/>
    <cellStyle name="40% - uthevingsfarge 3 109" xfId="27676" xr:uid="{00000000-0005-0000-0000-0000196C0000}"/>
    <cellStyle name="40% - uthevingsfarge 3 11" xfId="27677" xr:uid="{00000000-0005-0000-0000-00001A6C0000}"/>
    <cellStyle name="40% - uthevingsfarge 3 11 2" xfId="27678" xr:uid="{00000000-0005-0000-0000-00001B6C0000}"/>
    <cellStyle name="40% - uthevingsfarge 3 11 2 2" xfId="27679" xr:uid="{00000000-0005-0000-0000-00001C6C0000}"/>
    <cellStyle name="40% - uthevingsfarge 3 11 2 3" xfId="27680" xr:uid="{00000000-0005-0000-0000-00001D6C0000}"/>
    <cellStyle name="40% - uthevingsfarge 3 11 2_BILAG 34-3 Brasil" xfId="27681" xr:uid="{00000000-0005-0000-0000-00001E6C0000}"/>
    <cellStyle name="40% - uthevingsfarge 3 11 3" xfId="27682" xr:uid="{00000000-0005-0000-0000-00001F6C0000}"/>
    <cellStyle name="40% - uthevingsfarge 3 11 4" xfId="27683" xr:uid="{00000000-0005-0000-0000-0000206C0000}"/>
    <cellStyle name="40% - uthevingsfarge 3 11_73-2015-1  DAM internt" xfId="27684" xr:uid="{00000000-0005-0000-0000-0000216C0000}"/>
    <cellStyle name="40% - uthevingsfarge 3 110" xfId="27685" xr:uid="{00000000-0005-0000-0000-0000226C0000}"/>
    <cellStyle name="40% - uthevingsfarge 3 111" xfId="27686" xr:uid="{00000000-0005-0000-0000-0000236C0000}"/>
    <cellStyle name="40% - uthevingsfarge 3 112" xfId="27687" xr:uid="{00000000-0005-0000-0000-0000246C0000}"/>
    <cellStyle name="40% - uthevingsfarge 3 113" xfId="27688" xr:uid="{00000000-0005-0000-0000-0000256C0000}"/>
    <cellStyle name="40% - uthevingsfarge 3 114" xfId="27689" xr:uid="{00000000-0005-0000-0000-0000266C0000}"/>
    <cellStyle name="40% - uthevingsfarge 3 115" xfId="27690" xr:uid="{00000000-0005-0000-0000-0000276C0000}"/>
    <cellStyle name="40% - uthevingsfarge 3 116" xfId="27691" xr:uid="{00000000-0005-0000-0000-0000286C0000}"/>
    <cellStyle name="40% - uthevingsfarge 3 117" xfId="27692" xr:uid="{00000000-0005-0000-0000-0000296C0000}"/>
    <cellStyle name="40% - uthevingsfarge 3 118" xfId="27693" xr:uid="{00000000-0005-0000-0000-00002A6C0000}"/>
    <cellStyle name="40% - uthevingsfarge 3 119" xfId="27694" xr:uid="{00000000-0005-0000-0000-00002B6C0000}"/>
    <cellStyle name="40% - uthevingsfarge 3 12" xfId="27695" xr:uid="{00000000-0005-0000-0000-00002C6C0000}"/>
    <cellStyle name="40% - uthevingsfarge 3 12 2" xfId="27696" xr:uid="{00000000-0005-0000-0000-00002D6C0000}"/>
    <cellStyle name="40% - uthevingsfarge 3 12 2 2" xfId="27697" xr:uid="{00000000-0005-0000-0000-00002E6C0000}"/>
    <cellStyle name="40% - uthevingsfarge 3 12 2 3" xfId="27698" xr:uid="{00000000-0005-0000-0000-00002F6C0000}"/>
    <cellStyle name="40% - uthevingsfarge 3 12 2_BILAG 34-3 Brasil" xfId="27699" xr:uid="{00000000-0005-0000-0000-0000306C0000}"/>
    <cellStyle name="40% - uthevingsfarge 3 12 3" xfId="27700" xr:uid="{00000000-0005-0000-0000-0000316C0000}"/>
    <cellStyle name="40% - uthevingsfarge 3 12 4" xfId="27701" xr:uid="{00000000-0005-0000-0000-0000326C0000}"/>
    <cellStyle name="40% - uthevingsfarge 3 12_BILAG 34-3 Brasil" xfId="27702" xr:uid="{00000000-0005-0000-0000-0000336C0000}"/>
    <cellStyle name="40% - uthevingsfarge 3 120" xfId="27703" xr:uid="{00000000-0005-0000-0000-0000346C0000}"/>
    <cellStyle name="40% - uthevingsfarge 3 121" xfId="27704" xr:uid="{00000000-0005-0000-0000-0000356C0000}"/>
    <cellStyle name="40% - uthevingsfarge 3 122" xfId="27705" xr:uid="{00000000-0005-0000-0000-0000366C0000}"/>
    <cellStyle name="40% - uthevingsfarge 3 123" xfId="27706" xr:uid="{00000000-0005-0000-0000-0000376C0000}"/>
    <cellStyle name="40% - uthevingsfarge 3 124" xfId="27707" xr:uid="{00000000-0005-0000-0000-0000386C0000}"/>
    <cellStyle name="40% - uthevingsfarge 3 125" xfId="27708" xr:uid="{00000000-0005-0000-0000-0000396C0000}"/>
    <cellStyle name="40% - uthevingsfarge 3 126" xfId="27709" xr:uid="{00000000-0005-0000-0000-00003A6C0000}"/>
    <cellStyle name="40% - uthevingsfarge 3 127" xfId="27710" xr:uid="{00000000-0005-0000-0000-00003B6C0000}"/>
    <cellStyle name="40% - uthevingsfarge 3 128" xfId="27711" xr:uid="{00000000-0005-0000-0000-00003C6C0000}"/>
    <cellStyle name="40% - uthevingsfarge 3 129" xfId="27712" xr:uid="{00000000-0005-0000-0000-00003D6C0000}"/>
    <cellStyle name="40% - uthevingsfarge 3 13" xfId="27713" xr:uid="{00000000-0005-0000-0000-00003E6C0000}"/>
    <cellStyle name="40% - uthevingsfarge 3 13 2" xfId="27714" xr:uid="{00000000-0005-0000-0000-00003F6C0000}"/>
    <cellStyle name="40% - uthevingsfarge 3 13 2 2" xfId="27715" xr:uid="{00000000-0005-0000-0000-0000406C0000}"/>
    <cellStyle name="40% - uthevingsfarge 3 13 2 3" xfId="27716" xr:uid="{00000000-0005-0000-0000-0000416C0000}"/>
    <cellStyle name="40% - uthevingsfarge 3 13 2_BILAG 34-3 Brasil" xfId="27717" xr:uid="{00000000-0005-0000-0000-0000426C0000}"/>
    <cellStyle name="40% - uthevingsfarge 3 13 3" xfId="27718" xr:uid="{00000000-0005-0000-0000-0000436C0000}"/>
    <cellStyle name="40% - uthevingsfarge 3 13 4" xfId="27719" xr:uid="{00000000-0005-0000-0000-0000446C0000}"/>
    <cellStyle name="40% - uthevingsfarge 3 13_BILAG 34-3 Brasil" xfId="27720" xr:uid="{00000000-0005-0000-0000-0000456C0000}"/>
    <cellStyle name="40% - uthevingsfarge 3 130" xfId="27721" xr:uid="{00000000-0005-0000-0000-0000466C0000}"/>
    <cellStyle name="40% - uthevingsfarge 3 131" xfId="27722" xr:uid="{00000000-0005-0000-0000-0000476C0000}"/>
    <cellStyle name="40% - uthevingsfarge 3 132" xfId="27723" xr:uid="{00000000-0005-0000-0000-0000486C0000}"/>
    <cellStyle name="40% - uthevingsfarge 3 133" xfId="27724" xr:uid="{00000000-0005-0000-0000-0000496C0000}"/>
    <cellStyle name="40% - uthevingsfarge 3 134" xfId="27725" xr:uid="{00000000-0005-0000-0000-00004A6C0000}"/>
    <cellStyle name="40% - uthevingsfarge 3 135" xfId="27726" xr:uid="{00000000-0005-0000-0000-00004B6C0000}"/>
    <cellStyle name="40% - uthevingsfarge 3 136" xfId="27727" xr:uid="{00000000-0005-0000-0000-00004C6C0000}"/>
    <cellStyle name="40% - uthevingsfarge 3 137" xfId="27728" xr:uid="{00000000-0005-0000-0000-00004D6C0000}"/>
    <cellStyle name="40% - uthevingsfarge 3 138" xfId="27729" xr:uid="{00000000-0005-0000-0000-00004E6C0000}"/>
    <cellStyle name="40% - uthevingsfarge 3 139" xfId="27730" xr:uid="{00000000-0005-0000-0000-00004F6C0000}"/>
    <cellStyle name="40% - uthevingsfarge 3 14" xfId="27731" xr:uid="{00000000-0005-0000-0000-0000506C0000}"/>
    <cellStyle name="40% - uthevingsfarge 3 14 2" xfId="27732" xr:uid="{00000000-0005-0000-0000-0000516C0000}"/>
    <cellStyle name="40% - uthevingsfarge 3 14 2 2" xfId="27733" xr:uid="{00000000-0005-0000-0000-0000526C0000}"/>
    <cellStyle name="40% - uthevingsfarge 3 14 2 3" xfId="27734" xr:uid="{00000000-0005-0000-0000-0000536C0000}"/>
    <cellStyle name="40% - uthevingsfarge 3 14 2_BILAG 34-3 Brasil" xfId="27735" xr:uid="{00000000-0005-0000-0000-0000546C0000}"/>
    <cellStyle name="40% - uthevingsfarge 3 14 3" xfId="27736" xr:uid="{00000000-0005-0000-0000-0000556C0000}"/>
    <cellStyle name="40% - uthevingsfarge 3 14 4" xfId="27737" xr:uid="{00000000-0005-0000-0000-0000566C0000}"/>
    <cellStyle name="40% - uthevingsfarge 3 14_BILAG 34-3 Brasil" xfId="27738" xr:uid="{00000000-0005-0000-0000-0000576C0000}"/>
    <cellStyle name="40% - uthevingsfarge 3 140" xfId="27739" xr:uid="{00000000-0005-0000-0000-0000586C0000}"/>
    <cellStyle name="40% - uthevingsfarge 3 141" xfId="27740" xr:uid="{00000000-0005-0000-0000-0000596C0000}"/>
    <cellStyle name="40% - uthevingsfarge 3 142" xfId="27741" xr:uid="{00000000-0005-0000-0000-00005A6C0000}"/>
    <cellStyle name="40% - uthevingsfarge 3 143" xfId="27742" xr:uid="{00000000-0005-0000-0000-00005B6C0000}"/>
    <cellStyle name="40% - uthevingsfarge 3 144" xfId="27743" xr:uid="{00000000-0005-0000-0000-00005C6C0000}"/>
    <cellStyle name="40% - uthevingsfarge 3 145" xfId="27744" xr:uid="{00000000-0005-0000-0000-00005D6C0000}"/>
    <cellStyle name="40% - uthevingsfarge 3 146" xfId="27745" xr:uid="{00000000-0005-0000-0000-00005E6C0000}"/>
    <cellStyle name="40% - uthevingsfarge 3 147" xfId="27746" xr:uid="{00000000-0005-0000-0000-00005F6C0000}"/>
    <cellStyle name="40% - uthevingsfarge 3 148" xfId="27747" xr:uid="{00000000-0005-0000-0000-0000606C0000}"/>
    <cellStyle name="40% - uthevingsfarge 3 149" xfId="27748" xr:uid="{00000000-0005-0000-0000-0000616C0000}"/>
    <cellStyle name="40% - uthevingsfarge 3 15" xfId="27749" xr:uid="{00000000-0005-0000-0000-0000626C0000}"/>
    <cellStyle name="40% - uthevingsfarge 3 15 2" xfId="27750" xr:uid="{00000000-0005-0000-0000-0000636C0000}"/>
    <cellStyle name="40% - uthevingsfarge 3 15 2 2" xfId="27751" xr:uid="{00000000-0005-0000-0000-0000646C0000}"/>
    <cellStyle name="40% - uthevingsfarge 3 15 2 3" xfId="27752" xr:uid="{00000000-0005-0000-0000-0000656C0000}"/>
    <cellStyle name="40% - uthevingsfarge 3 15 2_BILAG 34-3 Brasil" xfId="27753" xr:uid="{00000000-0005-0000-0000-0000666C0000}"/>
    <cellStyle name="40% - uthevingsfarge 3 15 3" xfId="27754" xr:uid="{00000000-0005-0000-0000-0000676C0000}"/>
    <cellStyle name="40% - uthevingsfarge 3 15 4" xfId="27755" xr:uid="{00000000-0005-0000-0000-0000686C0000}"/>
    <cellStyle name="40% - uthevingsfarge 3 15_BILAG 34-3 Brasil" xfId="27756" xr:uid="{00000000-0005-0000-0000-0000696C0000}"/>
    <cellStyle name="40% - uthevingsfarge 3 150" xfId="27757" xr:uid="{00000000-0005-0000-0000-00006A6C0000}"/>
    <cellStyle name="40% - uthevingsfarge 3 151" xfId="27758" xr:uid="{00000000-0005-0000-0000-00006B6C0000}"/>
    <cellStyle name="40% - uthevingsfarge 3 152" xfId="27759" xr:uid="{00000000-0005-0000-0000-00006C6C0000}"/>
    <cellStyle name="40% - uthevingsfarge 3 153" xfId="27760" xr:uid="{00000000-0005-0000-0000-00006D6C0000}"/>
    <cellStyle name="40% - uthevingsfarge 3 154" xfId="27761" xr:uid="{00000000-0005-0000-0000-00006E6C0000}"/>
    <cellStyle name="40% - uthevingsfarge 3 155" xfId="27762" xr:uid="{00000000-0005-0000-0000-00006F6C0000}"/>
    <cellStyle name="40% - uthevingsfarge 3 156" xfId="27763" xr:uid="{00000000-0005-0000-0000-0000706C0000}"/>
    <cellStyle name="40% - uthevingsfarge 3 157" xfId="27764" xr:uid="{00000000-0005-0000-0000-0000716C0000}"/>
    <cellStyle name="40% - uthevingsfarge 3 158" xfId="27765" xr:uid="{00000000-0005-0000-0000-0000726C0000}"/>
    <cellStyle name="40% - uthevingsfarge 3 159" xfId="27766" xr:uid="{00000000-0005-0000-0000-0000736C0000}"/>
    <cellStyle name="40% - uthevingsfarge 3 16" xfId="27767" xr:uid="{00000000-0005-0000-0000-0000746C0000}"/>
    <cellStyle name="40% - uthevingsfarge 3 16 2" xfId="27768" xr:uid="{00000000-0005-0000-0000-0000756C0000}"/>
    <cellStyle name="40% - uthevingsfarge 3 16 2 2" xfId="27769" xr:uid="{00000000-0005-0000-0000-0000766C0000}"/>
    <cellStyle name="40% - uthevingsfarge 3 16 2 3" xfId="27770" xr:uid="{00000000-0005-0000-0000-0000776C0000}"/>
    <cellStyle name="40% - uthevingsfarge 3 16 2_BILAG 34-3 Brasil" xfId="27771" xr:uid="{00000000-0005-0000-0000-0000786C0000}"/>
    <cellStyle name="40% - uthevingsfarge 3 16 3" xfId="27772" xr:uid="{00000000-0005-0000-0000-0000796C0000}"/>
    <cellStyle name="40% - uthevingsfarge 3 16 4" xfId="27773" xr:uid="{00000000-0005-0000-0000-00007A6C0000}"/>
    <cellStyle name="40% - uthevingsfarge 3 16_BILAG 34-3 Brasil" xfId="27774" xr:uid="{00000000-0005-0000-0000-00007B6C0000}"/>
    <cellStyle name="40% - uthevingsfarge 3 160" xfId="27775" xr:uid="{00000000-0005-0000-0000-00007C6C0000}"/>
    <cellStyle name="40% - uthevingsfarge 3 161" xfId="27776" xr:uid="{00000000-0005-0000-0000-00007D6C0000}"/>
    <cellStyle name="40% - uthevingsfarge 3 162" xfId="27777" xr:uid="{00000000-0005-0000-0000-00007E6C0000}"/>
    <cellStyle name="40% - uthevingsfarge 3 163" xfId="27778" xr:uid="{00000000-0005-0000-0000-00007F6C0000}"/>
    <cellStyle name="40% - uthevingsfarge 3 164" xfId="27779" xr:uid="{00000000-0005-0000-0000-0000806C0000}"/>
    <cellStyle name="40% - uthevingsfarge 3 165" xfId="27780" xr:uid="{00000000-0005-0000-0000-0000816C0000}"/>
    <cellStyle name="40% - uthevingsfarge 3 166" xfId="27781" xr:uid="{00000000-0005-0000-0000-0000826C0000}"/>
    <cellStyle name="40% - uthevingsfarge 3 167" xfId="27782" xr:uid="{00000000-0005-0000-0000-0000836C0000}"/>
    <cellStyle name="40% - uthevingsfarge 3 168" xfId="27783" xr:uid="{00000000-0005-0000-0000-0000846C0000}"/>
    <cellStyle name="40% - uthevingsfarge 3 169" xfId="27784" xr:uid="{00000000-0005-0000-0000-0000856C0000}"/>
    <cellStyle name="40% - uthevingsfarge 3 17" xfId="27785" xr:uid="{00000000-0005-0000-0000-0000866C0000}"/>
    <cellStyle name="40% - uthevingsfarge 3 17 2" xfId="27786" xr:uid="{00000000-0005-0000-0000-0000876C0000}"/>
    <cellStyle name="40% - uthevingsfarge 3 17 2 2" xfId="27787" xr:uid="{00000000-0005-0000-0000-0000886C0000}"/>
    <cellStyle name="40% - uthevingsfarge 3 17 2 3" xfId="27788" xr:uid="{00000000-0005-0000-0000-0000896C0000}"/>
    <cellStyle name="40% - uthevingsfarge 3 17 2_BILAG 34-3 Brasil" xfId="27789" xr:uid="{00000000-0005-0000-0000-00008A6C0000}"/>
    <cellStyle name="40% - uthevingsfarge 3 17 3" xfId="27790" xr:uid="{00000000-0005-0000-0000-00008B6C0000}"/>
    <cellStyle name="40% - uthevingsfarge 3 17 4" xfId="27791" xr:uid="{00000000-0005-0000-0000-00008C6C0000}"/>
    <cellStyle name="40% - uthevingsfarge 3 17_BILAG 34-3 Brasil" xfId="27792" xr:uid="{00000000-0005-0000-0000-00008D6C0000}"/>
    <cellStyle name="40% - uthevingsfarge 3 170" xfId="27793" xr:uid="{00000000-0005-0000-0000-00008E6C0000}"/>
    <cellStyle name="40% - uthevingsfarge 3 171" xfId="27794" xr:uid="{00000000-0005-0000-0000-00008F6C0000}"/>
    <cellStyle name="40% - uthevingsfarge 3 172" xfId="27795" xr:uid="{00000000-0005-0000-0000-0000906C0000}"/>
    <cellStyle name="40% - uthevingsfarge 3 173" xfId="27796" xr:uid="{00000000-0005-0000-0000-0000916C0000}"/>
    <cellStyle name="40% - uthevingsfarge 3 174" xfId="27797" xr:uid="{00000000-0005-0000-0000-0000926C0000}"/>
    <cellStyle name="40% - uthevingsfarge 3 175" xfId="27798" xr:uid="{00000000-0005-0000-0000-0000936C0000}"/>
    <cellStyle name="40% - uthevingsfarge 3 176" xfId="27799" xr:uid="{00000000-0005-0000-0000-0000946C0000}"/>
    <cellStyle name="40% - uthevingsfarge 3 177" xfId="27800" xr:uid="{00000000-0005-0000-0000-0000956C0000}"/>
    <cellStyle name="40% - uthevingsfarge 3 178" xfId="27801" xr:uid="{00000000-0005-0000-0000-0000966C0000}"/>
    <cellStyle name="40% - uthevingsfarge 3 179" xfId="27802" xr:uid="{00000000-0005-0000-0000-0000976C0000}"/>
    <cellStyle name="40% - uthevingsfarge 3 18" xfId="27803" xr:uid="{00000000-0005-0000-0000-0000986C0000}"/>
    <cellStyle name="40% - uthevingsfarge 3 18 2" xfId="27804" xr:uid="{00000000-0005-0000-0000-0000996C0000}"/>
    <cellStyle name="40% - uthevingsfarge 3 18 2 2" xfId="27805" xr:uid="{00000000-0005-0000-0000-00009A6C0000}"/>
    <cellStyle name="40% - uthevingsfarge 3 18 2 3" xfId="27806" xr:uid="{00000000-0005-0000-0000-00009B6C0000}"/>
    <cellStyle name="40% - uthevingsfarge 3 18 2_BILAG 34-3 Brasil" xfId="27807" xr:uid="{00000000-0005-0000-0000-00009C6C0000}"/>
    <cellStyle name="40% - uthevingsfarge 3 18 3" xfId="27808" xr:uid="{00000000-0005-0000-0000-00009D6C0000}"/>
    <cellStyle name="40% - uthevingsfarge 3 18 4" xfId="27809" xr:uid="{00000000-0005-0000-0000-00009E6C0000}"/>
    <cellStyle name="40% - uthevingsfarge 3 18_BILAG 34-3 Brasil" xfId="27810" xr:uid="{00000000-0005-0000-0000-00009F6C0000}"/>
    <cellStyle name="40% - uthevingsfarge 3 180" xfId="27811" xr:uid="{00000000-0005-0000-0000-0000A06C0000}"/>
    <cellStyle name="40% - uthevingsfarge 3 181" xfId="27812" xr:uid="{00000000-0005-0000-0000-0000A16C0000}"/>
    <cellStyle name="40% - uthevingsfarge 3 182" xfId="27813" xr:uid="{00000000-0005-0000-0000-0000A26C0000}"/>
    <cellStyle name="40% - uthevingsfarge 3 183" xfId="27814" xr:uid="{00000000-0005-0000-0000-0000A36C0000}"/>
    <cellStyle name="40% - uthevingsfarge 3 184" xfId="27815" xr:uid="{00000000-0005-0000-0000-0000A46C0000}"/>
    <cellStyle name="40% - uthevingsfarge 3 185" xfId="27816" xr:uid="{00000000-0005-0000-0000-0000A56C0000}"/>
    <cellStyle name="40% - uthevingsfarge 3 186" xfId="27817" xr:uid="{00000000-0005-0000-0000-0000A66C0000}"/>
    <cellStyle name="40% - uthevingsfarge 3 187" xfId="27818" xr:uid="{00000000-0005-0000-0000-0000A76C0000}"/>
    <cellStyle name="40% - uthevingsfarge 3 188" xfId="27819" xr:uid="{00000000-0005-0000-0000-0000A86C0000}"/>
    <cellStyle name="40% - uthevingsfarge 3 189" xfId="27820" xr:uid="{00000000-0005-0000-0000-0000A96C0000}"/>
    <cellStyle name="40% - uthevingsfarge 3 19" xfId="27821" xr:uid="{00000000-0005-0000-0000-0000AA6C0000}"/>
    <cellStyle name="40% - uthevingsfarge 3 19 2" xfId="27822" xr:uid="{00000000-0005-0000-0000-0000AB6C0000}"/>
    <cellStyle name="40% - uthevingsfarge 3 19 2 2" xfId="27823" xr:uid="{00000000-0005-0000-0000-0000AC6C0000}"/>
    <cellStyle name="40% - uthevingsfarge 3 19 2 3" xfId="27824" xr:uid="{00000000-0005-0000-0000-0000AD6C0000}"/>
    <cellStyle name="40% - uthevingsfarge 3 19 2_BILAG 34-3 Brasil" xfId="27825" xr:uid="{00000000-0005-0000-0000-0000AE6C0000}"/>
    <cellStyle name="40% - uthevingsfarge 3 19 3" xfId="27826" xr:uid="{00000000-0005-0000-0000-0000AF6C0000}"/>
    <cellStyle name="40% - uthevingsfarge 3 19 4" xfId="27827" xr:uid="{00000000-0005-0000-0000-0000B06C0000}"/>
    <cellStyle name="40% - uthevingsfarge 3 19_BILAG 34-3 Brasil" xfId="27828" xr:uid="{00000000-0005-0000-0000-0000B16C0000}"/>
    <cellStyle name="40% - uthevingsfarge 3 190" xfId="27829" xr:uid="{00000000-0005-0000-0000-0000B26C0000}"/>
    <cellStyle name="40% - uthevingsfarge 3 191" xfId="27830" xr:uid="{00000000-0005-0000-0000-0000B36C0000}"/>
    <cellStyle name="40% - uthevingsfarge 3 192" xfId="27831" xr:uid="{00000000-0005-0000-0000-0000B46C0000}"/>
    <cellStyle name="40% - uthevingsfarge 3 193" xfId="27832" xr:uid="{00000000-0005-0000-0000-0000B56C0000}"/>
    <cellStyle name="40% - uthevingsfarge 3 194" xfId="27833" xr:uid="{00000000-0005-0000-0000-0000B66C0000}"/>
    <cellStyle name="40% - uthevingsfarge 3 195" xfId="27834" xr:uid="{00000000-0005-0000-0000-0000B76C0000}"/>
    <cellStyle name="40% - uthevingsfarge 3 196" xfId="27835" xr:uid="{00000000-0005-0000-0000-0000B86C0000}"/>
    <cellStyle name="40% - uthevingsfarge 3 197" xfId="27836" xr:uid="{00000000-0005-0000-0000-0000B96C0000}"/>
    <cellStyle name="40% - uthevingsfarge 3 198" xfId="27837" xr:uid="{00000000-0005-0000-0000-0000BA6C0000}"/>
    <cellStyle name="40% - uthevingsfarge 3 199" xfId="27838" xr:uid="{00000000-0005-0000-0000-0000BB6C0000}"/>
    <cellStyle name="40% - uthevingsfarge 3 2" xfId="27839" xr:uid="{00000000-0005-0000-0000-0000BC6C0000}"/>
    <cellStyle name="40% - uthevingsfarge 3 2 10" xfId="27840" xr:uid="{00000000-0005-0000-0000-0000BD6C0000}"/>
    <cellStyle name="40% - uthevingsfarge 3 2 10 2" xfId="27841" xr:uid="{00000000-0005-0000-0000-0000BE6C0000}"/>
    <cellStyle name="40% - uthevingsfarge 3 2 10 2 2" xfId="27842" xr:uid="{00000000-0005-0000-0000-0000BF6C0000}"/>
    <cellStyle name="40% - uthevingsfarge 3 2 10 3" xfId="27843" xr:uid="{00000000-0005-0000-0000-0000C06C0000}"/>
    <cellStyle name="40% - uthevingsfarge 3 2 11" xfId="27844" xr:uid="{00000000-0005-0000-0000-0000C16C0000}"/>
    <cellStyle name="40% - uthevingsfarge 3 2 11 2" xfId="27845" xr:uid="{00000000-0005-0000-0000-0000C26C0000}"/>
    <cellStyle name="40% - uthevingsfarge 3 2 12" xfId="27846" xr:uid="{00000000-0005-0000-0000-0000C36C0000}"/>
    <cellStyle name="40% - uthevingsfarge 3 2 12 2" xfId="27847" xr:uid="{00000000-0005-0000-0000-0000C46C0000}"/>
    <cellStyle name="40% - uthevingsfarge 3 2 13" xfId="27848" xr:uid="{00000000-0005-0000-0000-0000C56C0000}"/>
    <cellStyle name="40% - uthevingsfarge 3 2 14" xfId="27849" xr:uid="{00000000-0005-0000-0000-0000C66C0000}"/>
    <cellStyle name="40% - uthevingsfarge 3 2 15" xfId="27850" xr:uid="{00000000-0005-0000-0000-0000C76C0000}"/>
    <cellStyle name="40% - uthevingsfarge 3 2 2" xfId="27851" xr:uid="{00000000-0005-0000-0000-0000C86C0000}"/>
    <cellStyle name="40% - uthevingsfarge 3 2 2 10" xfId="27852" xr:uid="{00000000-0005-0000-0000-0000C96C0000}"/>
    <cellStyle name="40% - uthevingsfarge 3 2 2 11" xfId="27853" xr:uid="{00000000-0005-0000-0000-0000CA6C0000}"/>
    <cellStyle name="40% - uthevingsfarge 3 2 2 12" xfId="27854" xr:uid="{00000000-0005-0000-0000-0000CB6C0000}"/>
    <cellStyle name="40% - uthevingsfarge 3 2 2 2" xfId="27855" xr:uid="{00000000-0005-0000-0000-0000CC6C0000}"/>
    <cellStyle name="40% - uthevingsfarge 3 2 2 2 10" xfId="27856" xr:uid="{00000000-0005-0000-0000-0000CD6C0000}"/>
    <cellStyle name="40% - uthevingsfarge 3 2 2 2 11" xfId="27857" xr:uid="{00000000-0005-0000-0000-0000CE6C0000}"/>
    <cellStyle name="40% - uthevingsfarge 3 2 2 2 2" xfId="27858" xr:uid="{00000000-0005-0000-0000-0000CF6C0000}"/>
    <cellStyle name="40% - uthevingsfarge 3 2 2 2 2 2" xfId="27859" xr:uid="{00000000-0005-0000-0000-0000D06C0000}"/>
    <cellStyle name="40% - uthevingsfarge 3 2 2 2 2 2 2" xfId="27860" xr:uid="{00000000-0005-0000-0000-0000D16C0000}"/>
    <cellStyle name="40% - uthevingsfarge 3 2 2 2 2 2 2 2" xfId="27861" xr:uid="{00000000-0005-0000-0000-0000D26C0000}"/>
    <cellStyle name="40% - uthevingsfarge 3 2 2 2 2 2 2 2 2" xfId="27862" xr:uid="{00000000-0005-0000-0000-0000D36C0000}"/>
    <cellStyle name="40% - uthevingsfarge 3 2 2 2 2 2 2 2 2 2" xfId="27863" xr:uid="{00000000-0005-0000-0000-0000D46C0000}"/>
    <cellStyle name="40% - uthevingsfarge 3 2 2 2 2 2 2 2 3" xfId="27864" xr:uid="{00000000-0005-0000-0000-0000D56C0000}"/>
    <cellStyle name="40% - uthevingsfarge 3 2 2 2 2 2 2 3" xfId="27865" xr:uid="{00000000-0005-0000-0000-0000D66C0000}"/>
    <cellStyle name="40% - uthevingsfarge 3 2 2 2 2 2 2 3 2" xfId="27866" xr:uid="{00000000-0005-0000-0000-0000D76C0000}"/>
    <cellStyle name="40% - uthevingsfarge 3 2 2 2 2 2 2 4" xfId="27867" xr:uid="{00000000-0005-0000-0000-0000D86C0000}"/>
    <cellStyle name="40% - uthevingsfarge 3 2 2 2 2 2 2_Innskuddsdekning" xfId="27868" xr:uid="{00000000-0005-0000-0000-0000D96C0000}"/>
    <cellStyle name="40% - uthevingsfarge 3 2 2 2 2 2 3" xfId="27869" xr:uid="{00000000-0005-0000-0000-0000DA6C0000}"/>
    <cellStyle name="40% - uthevingsfarge 3 2 2 2 2 2 3 2" xfId="27870" xr:uid="{00000000-0005-0000-0000-0000DB6C0000}"/>
    <cellStyle name="40% - uthevingsfarge 3 2 2 2 2 2 3 2 2" xfId="27871" xr:uid="{00000000-0005-0000-0000-0000DC6C0000}"/>
    <cellStyle name="40% - uthevingsfarge 3 2 2 2 2 2 3 3" xfId="27872" xr:uid="{00000000-0005-0000-0000-0000DD6C0000}"/>
    <cellStyle name="40% - uthevingsfarge 3 2 2 2 2 2 4" xfId="27873" xr:uid="{00000000-0005-0000-0000-0000DE6C0000}"/>
    <cellStyle name="40% - uthevingsfarge 3 2 2 2 2 2 4 2" xfId="27874" xr:uid="{00000000-0005-0000-0000-0000DF6C0000}"/>
    <cellStyle name="40% - uthevingsfarge 3 2 2 2 2 2 5" xfId="27875" xr:uid="{00000000-0005-0000-0000-0000E06C0000}"/>
    <cellStyle name="40% - uthevingsfarge 3 2 2 2 2 2_3. Chng in credit spreads" xfId="27876" xr:uid="{00000000-0005-0000-0000-0000E16C0000}"/>
    <cellStyle name="40% - uthevingsfarge 3 2 2 2 2 3" xfId="27877" xr:uid="{00000000-0005-0000-0000-0000E26C0000}"/>
    <cellStyle name="40% - uthevingsfarge 3 2 2 2 2 3 2" xfId="27878" xr:uid="{00000000-0005-0000-0000-0000E36C0000}"/>
    <cellStyle name="40% - uthevingsfarge 3 2 2 2 2 3 2 2" xfId="27879" xr:uid="{00000000-0005-0000-0000-0000E46C0000}"/>
    <cellStyle name="40% - uthevingsfarge 3 2 2 2 2 3 2 2 2" xfId="27880" xr:uid="{00000000-0005-0000-0000-0000E56C0000}"/>
    <cellStyle name="40% - uthevingsfarge 3 2 2 2 2 3 2 3" xfId="27881" xr:uid="{00000000-0005-0000-0000-0000E66C0000}"/>
    <cellStyle name="40% - uthevingsfarge 3 2 2 2 2 3 3" xfId="27882" xr:uid="{00000000-0005-0000-0000-0000E76C0000}"/>
    <cellStyle name="40% - uthevingsfarge 3 2 2 2 2 3 3 2" xfId="27883" xr:uid="{00000000-0005-0000-0000-0000E86C0000}"/>
    <cellStyle name="40% - uthevingsfarge 3 2 2 2 2 3 4" xfId="27884" xr:uid="{00000000-0005-0000-0000-0000E96C0000}"/>
    <cellStyle name="40% - uthevingsfarge 3 2 2 2 2 3_Innskuddsdekning" xfId="27885" xr:uid="{00000000-0005-0000-0000-0000EA6C0000}"/>
    <cellStyle name="40% - uthevingsfarge 3 2 2 2 2 4" xfId="27886" xr:uid="{00000000-0005-0000-0000-0000EB6C0000}"/>
    <cellStyle name="40% - uthevingsfarge 3 2 2 2 2 4 2" xfId="27887" xr:uid="{00000000-0005-0000-0000-0000EC6C0000}"/>
    <cellStyle name="40% - uthevingsfarge 3 2 2 2 2 4 2 2" xfId="27888" xr:uid="{00000000-0005-0000-0000-0000ED6C0000}"/>
    <cellStyle name="40% - uthevingsfarge 3 2 2 2 2 4 3" xfId="27889" xr:uid="{00000000-0005-0000-0000-0000EE6C0000}"/>
    <cellStyle name="40% - uthevingsfarge 3 2 2 2 2 5" xfId="27890" xr:uid="{00000000-0005-0000-0000-0000EF6C0000}"/>
    <cellStyle name="40% - uthevingsfarge 3 2 2 2 2 5 2" xfId="27891" xr:uid="{00000000-0005-0000-0000-0000F06C0000}"/>
    <cellStyle name="40% - uthevingsfarge 3 2 2 2 2 6" xfId="27892" xr:uid="{00000000-0005-0000-0000-0000F16C0000}"/>
    <cellStyle name="40% - uthevingsfarge 3 2 2 2 2 7" xfId="27893" xr:uid="{00000000-0005-0000-0000-0000F26C0000}"/>
    <cellStyle name="40% - uthevingsfarge 3 2 2 2 2 8" xfId="27894" xr:uid="{00000000-0005-0000-0000-0000F36C0000}"/>
    <cellStyle name="40% - uthevingsfarge 3 2 2 2 2_3. Chng in credit spreads" xfId="27895" xr:uid="{00000000-0005-0000-0000-0000F46C0000}"/>
    <cellStyle name="40% - uthevingsfarge 3 2 2 2 3" xfId="27896" xr:uid="{00000000-0005-0000-0000-0000F56C0000}"/>
    <cellStyle name="40% - uthevingsfarge 3 2 2 2 3 2" xfId="27897" xr:uid="{00000000-0005-0000-0000-0000F66C0000}"/>
    <cellStyle name="40% - uthevingsfarge 3 2 2 2 3 2 2" xfId="27898" xr:uid="{00000000-0005-0000-0000-0000F76C0000}"/>
    <cellStyle name="40% - uthevingsfarge 3 2 2 2 3 2 2 2" xfId="27899" xr:uid="{00000000-0005-0000-0000-0000F86C0000}"/>
    <cellStyle name="40% - uthevingsfarge 3 2 2 2 3 2 2 2 2" xfId="27900" xr:uid="{00000000-0005-0000-0000-0000F96C0000}"/>
    <cellStyle name="40% - uthevingsfarge 3 2 2 2 3 2 2 2 2 2" xfId="27901" xr:uid="{00000000-0005-0000-0000-0000FA6C0000}"/>
    <cellStyle name="40% - uthevingsfarge 3 2 2 2 3 2 2 2 3" xfId="27902" xr:uid="{00000000-0005-0000-0000-0000FB6C0000}"/>
    <cellStyle name="40% - uthevingsfarge 3 2 2 2 3 2 2 3" xfId="27903" xr:uid="{00000000-0005-0000-0000-0000FC6C0000}"/>
    <cellStyle name="40% - uthevingsfarge 3 2 2 2 3 2 2 3 2" xfId="27904" xr:uid="{00000000-0005-0000-0000-0000FD6C0000}"/>
    <cellStyle name="40% - uthevingsfarge 3 2 2 2 3 2 2 4" xfId="27905" xr:uid="{00000000-0005-0000-0000-0000FE6C0000}"/>
    <cellStyle name="40% - uthevingsfarge 3 2 2 2 3 2 2_Innskuddsdekning" xfId="27906" xr:uid="{00000000-0005-0000-0000-0000FF6C0000}"/>
    <cellStyle name="40% - uthevingsfarge 3 2 2 2 3 2 3" xfId="27907" xr:uid="{00000000-0005-0000-0000-0000006D0000}"/>
    <cellStyle name="40% - uthevingsfarge 3 2 2 2 3 2 3 2" xfId="27908" xr:uid="{00000000-0005-0000-0000-0000016D0000}"/>
    <cellStyle name="40% - uthevingsfarge 3 2 2 2 3 2 3 2 2" xfId="27909" xr:uid="{00000000-0005-0000-0000-0000026D0000}"/>
    <cellStyle name="40% - uthevingsfarge 3 2 2 2 3 2 3 3" xfId="27910" xr:uid="{00000000-0005-0000-0000-0000036D0000}"/>
    <cellStyle name="40% - uthevingsfarge 3 2 2 2 3 2 4" xfId="27911" xr:uid="{00000000-0005-0000-0000-0000046D0000}"/>
    <cellStyle name="40% - uthevingsfarge 3 2 2 2 3 2 4 2" xfId="27912" xr:uid="{00000000-0005-0000-0000-0000056D0000}"/>
    <cellStyle name="40% - uthevingsfarge 3 2 2 2 3 2 5" xfId="27913" xr:uid="{00000000-0005-0000-0000-0000066D0000}"/>
    <cellStyle name="40% - uthevingsfarge 3 2 2 2 3 2_3. Chng in credit spreads" xfId="27914" xr:uid="{00000000-0005-0000-0000-0000076D0000}"/>
    <cellStyle name="40% - uthevingsfarge 3 2 2 2 3 3" xfId="27915" xr:uid="{00000000-0005-0000-0000-0000086D0000}"/>
    <cellStyle name="40% - uthevingsfarge 3 2 2 2 3 3 2" xfId="27916" xr:uid="{00000000-0005-0000-0000-0000096D0000}"/>
    <cellStyle name="40% - uthevingsfarge 3 2 2 2 3 3 2 2" xfId="27917" xr:uid="{00000000-0005-0000-0000-00000A6D0000}"/>
    <cellStyle name="40% - uthevingsfarge 3 2 2 2 3 3 2 2 2" xfId="27918" xr:uid="{00000000-0005-0000-0000-00000B6D0000}"/>
    <cellStyle name="40% - uthevingsfarge 3 2 2 2 3 3 2 3" xfId="27919" xr:uid="{00000000-0005-0000-0000-00000C6D0000}"/>
    <cellStyle name="40% - uthevingsfarge 3 2 2 2 3 3 3" xfId="27920" xr:uid="{00000000-0005-0000-0000-00000D6D0000}"/>
    <cellStyle name="40% - uthevingsfarge 3 2 2 2 3 3 3 2" xfId="27921" xr:uid="{00000000-0005-0000-0000-00000E6D0000}"/>
    <cellStyle name="40% - uthevingsfarge 3 2 2 2 3 3 4" xfId="27922" xr:uid="{00000000-0005-0000-0000-00000F6D0000}"/>
    <cellStyle name="40% - uthevingsfarge 3 2 2 2 3 3_Innskuddsdekning" xfId="27923" xr:uid="{00000000-0005-0000-0000-0000106D0000}"/>
    <cellStyle name="40% - uthevingsfarge 3 2 2 2 3 4" xfId="27924" xr:uid="{00000000-0005-0000-0000-0000116D0000}"/>
    <cellStyle name="40% - uthevingsfarge 3 2 2 2 3 4 2" xfId="27925" xr:uid="{00000000-0005-0000-0000-0000126D0000}"/>
    <cellStyle name="40% - uthevingsfarge 3 2 2 2 3 4 2 2" xfId="27926" xr:uid="{00000000-0005-0000-0000-0000136D0000}"/>
    <cellStyle name="40% - uthevingsfarge 3 2 2 2 3 4 3" xfId="27927" xr:uid="{00000000-0005-0000-0000-0000146D0000}"/>
    <cellStyle name="40% - uthevingsfarge 3 2 2 2 3 5" xfId="27928" xr:uid="{00000000-0005-0000-0000-0000156D0000}"/>
    <cellStyle name="40% - uthevingsfarge 3 2 2 2 3 5 2" xfId="27929" xr:uid="{00000000-0005-0000-0000-0000166D0000}"/>
    <cellStyle name="40% - uthevingsfarge 3 2 2 2 3 6" xfId="27930" xr:uid="{00000000-0005-0000-0000-0000176D0000}"/>
    <cellStyle name="40% - uthevingsfarge 3 2 2 2 3_3. Chng in credit spreads" xfId="27931" xr:uid="{00000000-0005-0000-0000-0000186D0000}"/>
    <cellStyle name="40% - uthevingsfarge 3 2 2 2 4" xfId="27932" xr:uid="{00000000-0005-0000-0000-0000196D0000}"/>
    <cellStyle name="40% - uthevingsfarge 3 2 2 2 4 2" xfId="27933" xr:uid="{00000000-0005-0000-0000-00001A6D0000}"/>
    <cellStyle name="40% - uthevingsfarge 3 2 2 2 4 2 2" xfId="27934" xr:uid="{00000000-0005-0000-0000-00001B6D0000}"/>
    <cellStyle name="40% - uthevingsfarge 3 2 2 2 4 2 2 2" xfId="27935" xr:uid="{00000000-0005-0000-0000-00001C6D0000}"/>
    <cellStyle name="40% - uthevingsfarge 3 2 2 2 4 2 2 2 2" xfId="27936" xr:uid="{00000000-0005-0000-0000-00001D6D0000}"/>
    <cellStyle name="40% - uthevingsfarge 3 2 2 2 4 2 2 2 2 2" xfId="27937" xr:uid="{00000000-0005-0000-0000-00001E6D0000}"/>
    <cellStyle name="40% - uthevingsfarge 3 2 2 2 4 2 2 2 3" xfId="27938" xr:uid="{00000000-0005-0000-0000-00001F6D0000}"/>
    <cellStyle name="40% - uthevingsfarge 3 2 2 2 4 2 2 3" xfId="27939" xr:uid="{00000000-0005-0000-0000-0000206D0000}"/>
    <cellStyle name="40% - uthevingsfarge 3 2 2 2 4 2 2 3 2" xfId="27940" xr:uid="{00000000-0005-0000-0000-0000216D0000}"/>
    <cellStyle name="40% - uthevingsfarge 3 2 2 2 4 2 2 4" xfId="27941" xr:uid="{00000000-0005-0000-0000-0000226D0000}"/>
    <cellStyle name="40% - uthevingsfarge 3 2 2 2 4 2 3" xfId="27942" xr:uid="{00000000-0005-0000-0000-0000236D0000}"/>
    <cellStyle name="40% - uthevingsfarge 3 2 2 2 4 2 3 2" xfId="27943" xr:uid="{00000000-0005-0000-0000-0000246D0000}"/>
    <cellStyle name="40% - uthevingsfarge 3 2 2 2 4 2 3 2 2" xfId="27944" xr:uid="{00000000-0005-0000-0000-0000256D0000}"/>
    <cellStyle name="40% - uthevingsfarge 3 2 2 2 4 2 3 3" xfId="27945" xr:uid="{00000000-0005-0000-0000-0000266D0000}"/>
    <cellStyle name="40% - uthevingsfarge 3 2 2 2 4 2 4" xfId="27946" xr:uid="{00000000-0005-0000-0000-0000276D0000}"/>
    <cellStyle name="40% - uthevingsfarge 3 2 2 2 4 2 4 2" xfId="27947" xr:uid="{00000000-0005-0000-0000-0000286D0000}"/>
    <cellStyle name="40% - uthevingsfarge 3 2 2 2 4 2 5" xfId="27948" xr:uid="{00000000-0005-0000-0000-0000296D0000}"/>
    <cellStyle name="40% - uthevingsfarge 3 2 2 2 4 2_Innskuddsdekning" xfId="27949" xr:uid="{00000000-0005-0000-0000-00002A6D0000}"/>
    <cellStyle name="40% - uthevingsfarge 3 2 2 2 4 3" xfId="27950" xr:uid="{00000000-0005-0000-0000-00002B6D0000}"/>
    <cellStyle name="40% - uthevingsfarge 3 2 2 2 4 3 2" xfId="27951" xr:uid="{00000000-0005-0000-0000-00002C6D0000}"/>
    <cellStyle name="40% - uthevingsfarge 3 2 2 2 4 3 2 2" xfId="27952" xr:uid="{00000000-0005-0000-0000-00002D6D0000}"/>
    <cellStyle name="40% - uthevingsfarge 3 2 2 2 4 3 2 2 2" xfId="27953" xr:uid="{00000000-0005-0000-0000-00002E6D0000}"/>
    <cellStyle name="40% - uthevingsfarge 3 2 2 2 4 3 2 3" xfId="27954" xr:uid="{00000000-0005-0000-0000-00002F6D0000}"/>
    <cellStyle name="40% - uthevingsfarge 3 2 2 2 4 3 3" xfId="27955" xr:uid="{00000000-0005-0000-0000-0000306D0000}"/>
    <cellStyle name="40% - uthevingsfarge 3 2 2 2 4 3 3 2" xfId="27956" xr:uid="{00000000-0005-0000-0000-0000316D0000}"/>
    <cellStyle name="40% - uthevingsfarge 3 2 2 2 4 3 4" xfId="27957" xr:uid="{00000000-0005-0000-0000-0000326D0000}"/>
    <cellStyle name="40% - uthevingsfarge 3 2 2 2 4 4" xfId="27958" xr:uid="{00000000-0005-0000-0000-0000336D0000}"/>
    <cellStyle name="40% - uthevingsfarge 3 2 2 2 4 4 2" xfId="27959" xr:uid="{00000000-0005-0000-0000-0000346D0000}"/>
    <cellStyle name="40% - uthevingsfarge 3 2 2 2 4 4 2 2" xfId="27960" xr:uid="{00000000-0005-0000-0000-0000356D0000}"/>
    <cellStyle name="40% - uthevingsfarge 3 2 2 2 4 4 3" xfId="27961" xr:uid="{00000000-0005-0000-0000-0000366D0000}"/>
    <cellStyle name="40% - uthevingsfarge 3 2 2 2 4 5" xfId="27962" xr:uid="{00000000-0005-0000-0000-0000376D0000}"/>
    <cellStyle name="40% - uthevingsfarge 3 2 2 2 4 5 2" xfId="27963" xr:uid="{00000000-0005-0000-0000-0000386D0000}"/>
    <cellStyle name="40% - uthevingsfarge 3 2 2 2 4 6" xfId="27964" xr:uid="{00000000-0005-0000-0000-0000396D0000}"/>
    <cellStyle name="40% - uthevingsfarge 3 2 2 2 4_3. Chng in credit spreads" xfId="27965" xr:uid="{00000000-0005-0000-0000-00003A6D0000}"/>
    <cellStyle name="40% - uthevingsfarge 3 2 2 2 5" xfId="27966" xr:uid="{00000000-0005-0000-0000-00003B6D0000}"/>
    <cellStyle name="40% - uthevingsfarge 3 2 2 2 5 2" xfId="27967" xr:uid="{00000000-0005-0000-0000-00003C6D0000}"/>
    <cellStyle name="40% - uthevingsfarge 3 2 2 2 5 2 2" xfId="27968" xr:uid="{00000000-0005-0000-0000-00003D6D0000}"/>
    <cellStyle name="40% - uthevingsfarge 3 2 2 2 5 2 2 2" xfId="27969" xr:uid="{00000000-0005-0000-0000-00003E6D0000}"/>
    <cellStyle name="40% - uthevingsfarge 3 2 2 2 5 2 2 2 2" xfId="27970" xr:uid="{00000000-0005-0000-0000-00003F6D0000}"/>
    <cellStyle name="40% - uthevingsfarge 3 2 2 2 5 2 2 3" xfId="27971" xr:uid="{00000000-0005-0000-0000-0000406D0000}"/>
    <cellStyle name="40% - uthevingsfarge 3 2 2 2 5 2 3" xfId="27972" xr:uid="{00000000-0005-0000-0000-0000416D0000}"/>
    <cellStyle name="40% - uthevingsfarge 3 2 2 2 5 2 3 2" xfId="27973" xr:uid="{00000000-0005-0000-0000-0000426D0000}"/>
    <cellStyle name="40% - uthevingsfarge 3 2 2 2 5 2 4" xfId="27974" xr:uid="{00000000-0005-0000-0000-0000436D0000}"/>
    <cellStyle name="40% - uthevingsfarge 3 2 2 2 5 2_Innskuddsdekning" xfId="27975" xr:uid="{00000000-0005-0000-0000-0000446D0000}"/>
    <cellStyle name="40% - uthevingsfarge 3 2 2 2 5 3" xfId="27976" xr:uid="{00000000-0005-0000-0000-0000456D0000}"/>
    <cellStyle name="40% - uthevingsfarge 3 2 2 2 5 3 2" xfId="27977" xr:uid="{00000000-0005-0000-0000-0000466D0000}"/>
    <cellStyle name="40% - uthevingsfarge 3 2 2 2 5 3 2 2" xfId="27978" xr:uid="{00000000-0005-0000-0000-0000476D0000}"/>
    <cellStyle name="40% - uthevingsfarge 3 2 2 2 5 3 3" xfId="27979" xr:uid="{00000000-0005-0000-0000-0000486D0000}"/>
    <cellStyle name="40% - uthevingsfarge 3 2 2 2 5 4" xfId="27980" xr:uid="{00000000-0005-0000-0000-0000496D0000}"/>
    <cellStyle name="40% - uthevingsfarge 3 2 2 2 5 4 2" xfId="27981" xr:uid="{00000000-0005-0000-0000-00004A6D0000}"/>
    <cellStyle name="40% - uthevingsfarge 3 2 2 2 5 5" xfId="27982" xr:uid="{00000000-0005-0000-0000-00004B6D0000}"/>
    <cellStyle name="40% - uthevingsfarge 3 2 2 2 5_3. Chng in credit spreads" xfId="27983" xr:uid="{00000000-0005-0000-0000-00004C6D0000}"/>
    <cellStyle name="40% - uthevingsfarge 3 2 2 2 6" xfId="27984" xr:uid="{00000000-0005-0000-0000-00004D6D0000}"/>
    <cellStyle name="40% - uthevingsfarge 3 2 2 2 6 2" xfId="27985" xr:uid="{00000000-0005-0000-0000-00004E6D0000}"/>
    <cellStyle name="40% - uthevingsfarge 3 2 2 2 6 2 2" xfId="27986" xr:uid="{00000000-0005-0000-0000-00004F6D0000}"/>
    <cellStyle name="40% - uthevingsfarge 3 2 2 2 6 2 2 2" xfId="27987" xr:uid="{00000000-0005-0000-0000-0000506D0000}"/>
    <cellStyle name="40% - uthevingsfarge 3 2 2 2 6 2 3" xfId="27988" xr:uid="{00000000-0005-0000-0000-0000516D0000}"/>
    <cellStyle name="40% - uthevingsfarge 3 2 2 2 6 3" xfId="27989" xr:uid="{00000000-0005-0000-0000-0000526D0000}"/>
    <cellStyle name="40% - uthevingsfarge 3 2 2 2 6 3 2" xfId="27990" xr:uid="{00000000-0005-0000-0000-0000536D0000}"/>
    <cellStyle name="40% - uthevingsfarge 3 2 2 2 6 4" xfId="27991" xr:uid="{00000000-0005-0000-0000-0000546D0000}"/>
    <cellStyle name="40% - uthevingsfarge 3 2 2 2 6_Innskuddsdekning" xfId="27992" xr:uid="{00000000-0005-0000-0000-0000556D0000}"/>
    <cellStyle name="40% - uthevingsfarge 3 2 2 2 7" xfId="27993" xr:uid="{00000000-0005-0000-0000-0000566D0000}"/>
    <cellStyle name="40% - uthevingsfarge 3 2 2 2 7 2" xfId="27994" xr:uid="{00000000-0005-0000-0000-0000576D0000}"/>
    <cellStyle name="40% - uthevingsfarge 3 2 2 2 7 2 2" xfId="27995" xr:uid="{00000000-0005-0000-0000-0000586D0000}"/>
    <cellStyle name="40% - uthevingsfarge 3 2 2 2 7 3" xfId="27996" xr:uid="{00000000-0005-0000-0000-0000596D0000}"/>
    <cellStyle name="40% - uthevingsfarge 3 2 2 2 8" xfId="27997" xr:uid="{00000000-0005-0000-0000-00005A6D0000}"/>
    <cellStyle name="40% - uthevingsfarge 3 2 2 2 8 2" xfId="27998" xr:uid="{00000000-0005-0000-0000-00005B6D0000}"/>
    <cellStyle name="40% - uthevingsfarge 3 2 2 2 9" xfId="27999" xr:uid="{00000000-0005-0000-0000-00005C6D0000}"/>
    <cellStyle name="40% - uthevingsfarge 3 2 2 2_3. Chng in credit spreads" xfId="28000" xr:uid="{00000000-0005-0000-0000-00005D6D0000}"/>
    <cellStyle name="40% - uthevingsfarge 3 2 2 3" xfId="28001" xr:uid="{00000000-0005-0000-0000-00005E6D0000}"/>
    <cellStyle name="40% - uthevingsfarge 3 2 2 3 2" xfId="28002" xr:uid="{00000000-0005-0000-0000-00005F6D0000}"/>
    <cellStyle name="40% - uthevingsfarge 3 2 2 3 2 2" xfId="28003" xr:uid="{00000000-0005-0000-0000-0000606D0000}"/>
    <cellStyle name="40% - uthevingsfarge 3 2 2 3 2 2 2" xfId="28004" xr:uid="{00000000-0005-0000-0000-0000616D0000}"/>
    <cellStyle name="40% - uthevingsfarge 3 2 2 3 2 2 2 2" xfId="28005" xr:uid="{00000000-0005-0000-0000-0000626D0000}"/>
    <cellStyle name="40% - uthevingsfarge 3 2 2 3 2 2 2 2 2" xfId="28006" xr:uid="{00000000-0005-0000-0000-0000636D0000}"/>
    <cellStyle name="40% - uthevingsfarge 3 2 2 3 2 2 2 3" xfId="28007" xr:uid="{00000000-0005-0000-0000-0000646D0000}"/>
    <cellStyle name="40% - uthevingsfarge 3 2 2 3 2 2 3" xfId="28008" xr:uid="{00000000-0005-0000-0000-0000656D0000}"/>
    <cellStyle name="40% - uthevingsfarge 3 2 2 3 2 2 3 2" xfId="28009" xr:uid="{00000000-0005-0000-0000-0000666D0000}"/>
    <cellStyle name="40% - uthevingsfarge 3 2 2 3 2 2 4" xfId="28010" xr:uid="{00000000-0005-0000-0000-0000676D0000}"/>
    <cellStyle name="40% - uthevingsfarge 3 2 2 3 2 2_Innskuddsdekning" xfId="28011" xr:uid="{00000000-0005-0000-0000-0000686D0000}"/>
    <cellStyle name="40% - uthevingsfarge 3 2 2 3 2 3" xfId="28012" xr:uid="{00000000-0005-0000-0000-0000696D0000}"/>
    <cellStyle name="40% - uthevingsfarge 3 2 2 3 2 3 2" xfId="28013" xr:uid="{00000000-0005-0000-0000-00006A6D0000}"/>
    <cellStyle name="40% - uthevingsfarge 3 2 2 3 2 3 2 2" xfId="28014" xr:uid="{00000000-0005-0000-0000-00006B6D0000}"/>
    <cellStyle name="40% - uthevingsfarge 3 2 2 3 2 3 3" xfId="28015" xr:uid="{00000000-0005-0000-0000-00006C6D0000}"/>
    <cellStyle name="40% - uthevingsfarge 3 2 2 3 2 4" xfId="28016" xr:uid="{00000000-0005-0000-0000-00006D6D0000}"/>
    <cellStyle name="40% - uthevingsfarge 3 2 2 3 2 4 2" xfId="28017" xr:uid="{00000000-0005-0000-0000-00006E6D0000}"/>
    <cellStyle name="40% - uthevingsfarge 3 2 2 3 2 5" xfId="28018" xr:uid="{00000000-0005-0000-0000-00006F6D0000}"/>
    <cellStyle name="40% - uthevingsfarge 3 2 2 3 2_3. Chng in credit spreads" xfId="28019" xr:uid="{00000000-0005-0000-0000-0000706D0000}"/>
    <cellStyle name="40% - uthevingsfarge 3 2 2 3 3" xfId="28020" xr:uid="{00000000-0005-0000-0000-0000716D0000}"/>
    <cellStyle name="40% - uthevingsfarge 3 2 2 3 3 2" xfId="28021" xr:uid="{00000000-0005-0000-0000-0000726D0000}"/>
    <cellStyle name="40% - uthevingsfarge 3 2 2 3 3 2 2" xfId="28022" xr:uid="{00000000-0005-0000-0000-0000736D0000}"/>
    <cellStyle name="40% - uthevingsfarge 3 2 2 3 3 2 2 2" xfId="28023" xr:uid="{00000000-0005-0000-0000-0000746D0000}"/>
    <cellStyle name="40% - uthevingsfarge 3 2 2 3 3 2 3" xfId="28024" xr:uid="{00000000-0005-0000-0000-0000756D0000}"/>
    <cellStyle name="40% - uthevingsfarge 3 2 2 3 3 3" xfId="28025" xr:uid="{00000000-0005-0000-0000-0000766D0000}"/>
    <cellStyle name="40% - uthevingsfarge 3 2 2 3 3 3 2" xfId="28026" xr:uid="{00000000-0005-0000-0000-0000776D0000}"/>
    <cellStyle name="40% - uthevingsfarge 3 2 2 3 3 4" xfId="28027" xr:uid="{00000000-0005-0000-0000-0000786D0000}"/>
    <cellStyle name="40% - uthevingsfarge 3 2 2 3 3_Innskuddsdekning" xfId="28028" xr:uid="{00000000-0005-0000-0000-0000796D0000}"/>
    <cellStyle name="40% - uthevingsfarge 3 2 2 3 4" xfId="28029" xr:uid="{00000000-0005-0000-0000-00007A6D0000}"/>
    <cellStyle name="40% - uthevingsfarge 3 2 2 3 4 2" xfId="28030" xr:uid="{00000000-0005-0000-0000-00007B6D0000}"/>
    <cellStyle name="40% - uthevingsfarge 3 2 2 3 4 2 2" xfId="28031" xr:uid="{00000000-0005-0000-0000-00007C6D0000}"/>
    <cellStyle name="40% - uthevingsfarge 3 2 2 3 4 3" xfId="28032" xr:uid="{00000000-0005-0000-0000-00007D6D0000}"/>
    <cellStyle name="40% - uthevingsfarge 3 2 2 3 5" xfId="28033" xr:uid="{00000000-0005-0000-0000-00007E6D0000}"/>
    <cellStyle name="40% - uthevingsfarge 3 2 2 3 5 2" xfId="28034" xr:uid="{00000000-0005-0000-0000-00007F6D0000}"/>
    <cellStyle name="40% - uthevingsfarge 3 2 2 3 6" xfId="28035" xr:uid="{00000000-0005-0000-0000-0000806D0000}"/>
    <cellStyle name="40% - uthevingsfarge 3 2 2 3 7" xfId="28036" xr:uid="{00000000-0005-0000-0000-0000816D0000}"/>
    <cellStyle name="40% - uthevingsfarge 3 2 2 3 8" xfId="28037" xr:uid="{00000000-0005-0000-0000-0000826D0000}"/>
    <cellStyle name="40% - uthevingsfarge 3 2 2 3_3. Chng in credit spreads" xfId="28038" xr:uid="{00000000-0005-0000-0000-0000836D0000}"/>
    <cellStyle name="40% - uthevingsfarge 3 2 2 4" xfId="28039" xr:uid="{00000000-0005-0000-0000-0000846D0000}"/>
    <cellStyle name="40% - uthevingsfarge 3 2 2 4 2" xfId="28040" xr:uid="{00000000-0005-0000-0000-0000856D0000}"/>
    <cellStyle name="40% - uthevingsfarge 3 2 2 4 2 2" xfId="28041" xr:uid="{00000000-0005-0000-0000-0000866D0000}"/>
    <cellStyle name="40% - uthevingsfarge 3 2 2 4 2 2 2" xfId="28042" xr:uid="{00000000-0005-0000-0000-0000876D0000}"/>
    <cellStyle name="40% - uthevingsfarge 3 2 2 4 2 2 2 2" xfId="28043" xr:uid="{00000000-0005-0000-0000-0000886D0000}"/>
    <cellStyle name="40% - uthevingsfarge 3 2 2 4 2 2 2 2 2" xfId="28044" xr:uid="{00000000-0005-0000-0000-0000896D0000}"/>
    <cellStyle name="40% - uthevingsfarge 3 2 2 4 2 2 2 3" xfId="28045" xr:uid="{00000000-0005-0000-0000-00008A6D0000}"/>
    <cellStyle name="40% - uthevingsfarge 3 2 2 4 2 2 3" xfId="28046" xr:uid="{00000000-0005-0000-0000-00008B6D0000}"/>
    <cellStyle name="40% - uthevingsfarge 3 2 2 4 2 2 3 2" xfId="28047" xr:uid="{00000000-0005-0000-0000-00008C6D0000}"/>
    <cellStyle name="40% - uthevingsfarge 3 2 2 4 2 2 4" xfId="28048" xr:uid="{00000000-0005-0000-0000-00008D6D0000}"/>
    <cellStyle name="40% - uthevingsfarge 3 2 2 4 2 2_Innskuddsdekning" xfId="28049" xr:uid="{00000000-0005-0000-0000-00008E6D0000}"/>
    <cellStyle name="40% - uthevingsfarge 3 2 2 4 2 3" xfId="28050" xr:uid="{00000000-0005-0000-0000-00008F6D0000}"/>
    <cellStyle name="40% - uthevingsfarge 3 2 2 4 2 3 2" xfId="28051" xr:uid="{00000000-0005-0000-0000-0000906D0000}"/>
    <cellStyle name="40% - uthevingsfarge 3 2 2 4 2 3 2 2" xfId="28052" xr:uid="{00000000-0005-0000-0000-0000916D0000}"/>
    <cellStyle name="40% - uthevingsfarge 3 2 2 4 2 3 3" xfId="28053" xr:uid="{00000000-0005-0000-0000-0000926D0000}"/>
    <cellStyle name="40% - uthevingsfarge 3 2 2 4 2 4" xfId="28054" xr:uid="{00000000-0005-0000-0000-0000936D0000}"/>
    <cellStyle name="40% - uthevingsfarge 3 2 2 4 2 4 2" xfId="28055" xr:uid="{00000000-0005-0000-0000-0000946D0000}"/>
    <cellStyle name="40% - uthevingsfarge 3 2 2 4 2 5" xfId="28056" xr:uid="{00000000-0005-0000-0000-0000956D0000}"/>
    <cellStyle name="40% - uthevingsfarge 3 2 2 4 2_3. Chng in credit spreads" xfId="28057" xr:uid="{00000000-0005-0000-0000-0000966D0000}"/>
    <cellStyle name="40% - uthevingsfarge 3 2 2 4 3" xfId="28058" xr:uid="{00000000-0005-0000-0000-0000976D0000}"/>
    <cellStyle name="40% - uthevingsfarge 3 2 2 4 3 2" xfId="28059" xr:uid="{00000000-0005-0000-0000-0000986D0000}"/>
    <cellStyle name="40% - uthevingsfarge 3 2 2 4 3 2 2" xfId="28060" xr:uid="{00000000-0005-0000-0000-0000996D0000}"/>
    <cellStyle name="40% - uthevingsfarge 3 2 2 4 3 2 2 2" xfId="28061" xr:uid="{00000000-0005-0000-0000-00009A6D0000}"/>
    <cellStyle name="40% - uthevingsfarge 3 2 2 4 3 2 3" xfId="28062" xr:uid="{00000000-0005-0000-0000-00009B6D0000}"/>
    <cellStyle name="40% - uthevingsfarge 3 2 2 4 3 3" xfId="28063" xr:uid="{00000000-0005-0000-0000-00009C6D0000}"/>
    <cellStyle name="40% - uthevingsfarge 3 2 2 4 3 3 2" xfId="28064" xr:uid="{00000000-0005-0000-0000-00009D6D0000}"/>
    <cellStyle name="40% - uthevingsfarge 3 2 2 4 3 4" xfId="28065" xr:uid="{00000000-0005-0000-0000-00009E6D0000}"/>
    <cellStyle name="40% - uthevingsfarge 3 2 2 4 3_Innskuddsdekning" xfId="28066" xr:uid="{00000000-0005-0000-0000-00009F6D0000}"/>
    <cellStyle name="40% - uthevingsfarge 3 2 2 4 4" xfId="28067" xr:uid="{00000000-0005-0000-0000-0000A06D0000}"/>
    <cellStyle name="40% - uthevingsfarge 3 2 2 4 4 2" xfId="28068" xr:uid="{00000000-0005-0000-0000-0000A16D0000}"/>
    <cellStyle name="40% - uthevingsfarge 3 2 2 4 4 2 2" xfId="28069" xr:uid="{00000000-0005-0000-0000-0000A26D0000}"/>
    <cellStyle name="40% - uthevingsfarge 3 2 2 4 4 3" xfId="28070" xr:uid="{00000000-0005-0000-0000-0000A36D0000}"/>
    <cellStyle name="40% - uthevingsfarge 3 2 2 4 5" xfId="28071" xr:uid="{00000000-0005-0000-0000-0000A46D0000}"/>
    <cellStyle name="40% - uthevingsfarge 3 2 2 4 5 2" xfId="28072" xr:uid="{00000000-0005-0000-0000-0000A56D0000}"/>
    <cellStyle name="40% - uthevingsfarge 3 2 2 4 6" xfId="28073" xr:uid="{00000000-0005-0000-0000-0000A66D0000}"/>
    <cellStyle name="40% - uthevingsfarge 3 2 2 4_3. Chng in credit spreads" xfId="28074" xr:uid="{00000000-0005-0000-0000-0000A76D0000}"/>
    <cellStyle name="40% - uthevingsfarge 3 2 2 5" xfId="28075" xr:uid="{00000000-0005-0000-0000-0000A86D0000}"/>
    <cellStyle name="40% - uthevingsfarge 3 2 2 5 2" xfId="28076" xr:uid="{00000000-0005-0000-0000-0000A96D0000}"/>
    <cellStyle name="40% - uthevingsfarge 3 2 2 5 2 2" xfId="28077" xr:uid="{00000000-0005-0000-0000-0000AA6D0000}"/>
    <cellStyle name="40% - uthevingsfarge 3 2 2 5 2 2 2" xfId="28078" xr:uid="{00000000-0005-0000-0000-0000AB6D0000}"/>
    <cellStyle name="40% - uthevingsfarge 3 2 2 5 2 2 2 2" xfId="28079" xr:uid="{00000000-0005-0000-0000-0000AC6D0000}"/>
    <cellStyle name="40% - uthevingsfarge 3 2 2 5 2 2 2 2 2" xfId="28080" xr:uid="{00000000-0005-0000-0000-0000AD6D0000}"/>
    <cellStyle name="40% - uthevingsfarge 3 2 2 5 2 2 2 3" xfId="28081" xr:uid="{00000000-0005-0000-0000-0000AE6D0000}"/>
    <cellStyle name="40% - uthevingsfarge 3 2 2 5 2 2 3" xfId="28082" xr:uid="{00000000-0005-0000-0000-0000AF6D0000}"/>
    <cellStyle name="40% - uthevingsfarge 3 2 2 5 2 2 3 2" xfId="28083" xr:uid="{00000000-0005-0000-0000-0000B06D0000}"/>
    <cellStyle name="40% - uthevingsfarge 3 2 2 5 2 2 4" xfId="28084" xr:uid="{00000000-0005-0000-0000-0000B16D0000}"/>
    <cellStyle name="40% - uthevingsfarge 3 2 2 5 2 2_Innskuddsdekning" xfId="28085" xr:uid="{00000000-0005-0000-0000-0000B26D0000}"/>
    <cellStyle name="40% - uthevingsfarge 3 2 2 5 2 3" xfId="28086" xr:uid="{00000000-0005-0000-0000-0000B36D0000}"/>
    <cellStyle name="40% - uthevingsfarge 3 2 2 5 2 3 2" xfId="28087" xr:uid="{00000000-0005-0000-0000-0000B46D0000}"/>
    <cellStyle name="40% - uthevingsfarge 3 2 2 5 2 3 2 2" xfId="28088" xr:uid="{00000000-0005-0000-0000-0000B56D0000}"/>
    <cellStyle name="40% - uthevingsfarge 3 2 2 5 2 3 3" xfId="28089" xr:uid="{00000000-0005-0000-0000-0000B66D0000}"/>
    <cellStyle name="40% - uthevingsfarge 3 2 2 5 2 4" xfId="28090" xr:uid="{00000000-0005-0000-0000-0000B76D0000}"/>
    <cellStyle name="40% - uthevingsfarge 3 2 2 5 2 4 2" xfId="28091" xr:uid="{00000000-0005-0000-0000-0000B86D0000}"/>
    <cellStyle name="40% - uthevingsfarge 3 2 2 5 2 5" xfId="28092" xr:uid="{00000000-0005-0000-0000-0000B96D0000}"/>
    <cellStyle name="40% - uthevingsfarge 3 2 2 5 2_3. Chng in credit spreads" xfId="28093" xr:uid="{00000000-0005-0000-0000-0000BA6D0000}"/>
    <cellStyle name="40% - uthevingsfarge 3 2 2 5 3" xfId="28094" xr:uid="{00000000-0005-0000-0000-0000BB6D0000}"/>
    <cellStyle name="40% - uthevingsfarge 3 2 2 5 3 2" xfId="28095" xr:uid="{00000000-0005-0000-0000-0000BC6D0000}"/>
    <cellStyle name="40% - uthevingsfarge 3 2 2 5 3 2 2" xfId="28096" xr:uid="{00000000-0005-0000-0000-0000BD6D0000}"/>
    <cellStyle name="40% - uthevingsfarge 3 2 2 5 3 2 2 2" xfId="28097" xr:uid="{00000000-0005-0000-0000-0000BE6D0000}"/>
    <cellStyle name="40% - uthevingsfarge 3 2 2 5 3 2 3" xfId="28098" xr:uid="{00000000-0005-0000-0000-0000BF6D0000}"/>
    <cellStyle name="40% - uthevingsfarge 3 2 2 5 3 3" xfId="28099" xr:uid="{00000000-0005-0000-0000-0000C06D0000}"/>
    <cellStyle name="40% - uthevingsfarge 3 2 2 5 3 3 2" xfId="28100" xr:uid="{00000000-0005-0000-0000-0000C16D0000}"/>
    <cellStyle name="40% - uthevingsfarge 3 2 2 5 3 4" xfId="28101" xr:uid="{00000000-0005-0000-0000-0000C26D0000}"/>
    <cellStyle name="40% - uthevingsfarge 3 2 2 5 3_Innskuddsdekning" xfId="28102" xr:uid="{00000000-0005-0000-0000-0000C36D0000}"/>
    <cellStyle name="40% - uthevingsfarge 3 2 2 5 4" xfId="28103" xr:uid="{00000000-0005-0000-0000-0000C46D0000}"/>
    <cellStyle name="40% - uthevingsfarge 3 2 2 5 4 2" xfId="28104" xr:uid="{00000000-0005-0000-0000-0000C56D0000}"/>
    <cellStyle name="40% - uthevingsfarge 3 2 2 5 4 2 2" xfId="28105" xr:uid="{00000000-0005-0000-0000-0000C66D0000}"/>
    <cellStyle name="40% - uthevingsfarge 3 2 2 5 4 3" xfId="28106" xr:uid="{00000000-0005-0000-0000-0000C76D0000}"/>
    <cellStyle name="40% - uthevingsfarge 3 2 2 5 5" xfId="28107" xr:uid="{00000000-0005-0000-0000-0000C86D0000}"/>
    <cellStyle name="40% - uthevingsfarge 3 2 2 5 5 2" xfId="28108" xr:uid="{00000000-0005-0000-0000-0000C96D0000}"/>
    <cellStyle name="40% - uthevingsfarge 3 2 2 5 6" xfId="28109" xr:uid="{00000000-0005-0000-0000-0000CA6D0000}"/>
    <cellStyle name="40% - uthevingsfarge 3 2 2 5_3. Chng in credit spreads" xfId="28110" xr:uid="{00000000-0005-0000-0000-0000CB6D0000}"/>
    <cellStyle name="40% - uthevingsfarge 3 2 2 6" xfId="28111" xr:uid="{00000000-0005-0000-0000-0000CC6D0000}"/>
    <cellStyle name="40% - uthevingsfarge 3 2 2 6 2" xfId="28112" xr:uid="{00000000-0005-0000-0000-0000CD6D0000}"/>
    <cellStyle name="40% - uthevingsfarge 3 2 2 6 2 2" xfId="28113" xr:uid="{00000000-0005-0000-0000-0000CE6D0000}"/>
    <cellStyle name="40% - uthevingsfarge 3 2 2 6 2 2 2" xfId="28114" xr:uid="{00000000-0005-0000-0000-0000CF6D0000}"/>
    <cellStyle name="40% - uthevingsfarge 3 2 2 6 2 2 2 2" xfId="28115" xr:uid="{00000000-0005-0000-0000-0000D06D0000}"/>
    <cellStyle name="40% - uthevingsfarge 3 2 2 6 2 2 3" xfId="28116" xr:uid="{00000000-0005-0000-0000-0000D16D0000}"/>
    <cellStyle name="40% - uthevingsfarge 3 2 2 6 2 3" xfId="28117" xr:uid="{00000000-0005-0000-0000-0000D26D0000}"/>
    <cellStyle name="40% - uthevingsfarge 3 2 2 6 2 3 2" xfId="28118" xr:uid="{00000000-0005-0000-0000-0000D36D0000}"/>
    <cellStyle name="40% - uthevingsfarge 3 2 2 6 2 4" xfId="28119" xr:uid="{00000000-0005-0000-0000-0000D46D0000}"/>
    <cellStyle name="40% - uthevingsfarge 3 2 2 6 2_Innskuddsdekning" xfId="28120" xr:uid="{00000000-0005-0000-0000-0000D56D0000}"/>
    <cellStyle name="40% - uthevingsfarge 3 2 2 6 3" xfId="28121" xr:uid="{00000000-0005-0000-0000-0000D66D0000}"/>
    <cellStyle name="40% - uthevingsfarge 3 2 2 6 3 2" xfId="28122" xr:uid="{00000000-0005-0000-0000-0000D76D0000}"/>
    <cellStyle name="40% - uthevingsfarge 3 2 2 6 3 2 2" xfId="28123" xr:uid="{00000000-0005-0000-0000-0000D86D0000}"/>
    <cellStyle name="40% - uthevingsfarge 3 2 2 6 3 3" xfId="28124" xr:uid="{00000000-0005-0000-0000-0000D96D0000}"/>
    <cellStyle name="40% - uthevingsfarge 3 2 2 6 4" xfId="28125" xr:uid="{00000000-0005-0000-0000-0000DA6D0000}"/>
    <cellStyle name="40% - uthevingsfarge 3 2 2 6 4 2" xfId="28126" xr:uid="{00000000-0005-0000-0000-0000DB6D0000}"/>
    <cellStyle name="40% - uthevingsfarge 3 2 2 6 5" xfId="28127" xr:uid="{00000000-0005-0000-0000-0000DC6D0000}"/>
    <cellStyle name="40% - uthevingsfarge 3 2 2 6_3. Chng in credit spreads" xfId="28128" xr:uid="{00000000-0005-0000-0000-0000DD6D0000}"/>
    <cellStyle name="40% - uthevingsfarge 3 2 2 7" xfId="28129" xr:uid="{00000000-0005-0000-0000-0000DE6D0000}"/>
    <cellStyle name="40% - uthevingsfarge 3 2 2 7 2" xfId="28130" xr:uid="{00000000-0005-0000-0000-0000DF6D0000}"/>
    <cellStyle name="40% - uthevingsfarge 3 2 2 7 2 2" xfId="28131" xr:uid="{00000000-0005-0000-0000-0000E06D0000}"/>
    <cellStyle name="40% - uthevingsfarge 3 2 2 7 2 2 2" xfId="28132" xr:uid="{00000000-0005-0000-0000-0000E16D0000}"/>
    <cellStyle name="40% - uthevingsfarge 3 2 2 7 2 3" xfId="28133" xr:uid="{00000000-0005-0000-0000-0000E26D0000}"/>
    <cellStyle name="40% - uthevingsfarge 3 2 2 7 3" xfId="28134" xr:uid="{00000000-0005-0000-0000-0000E36D0000}"/>
    <cellStyle name="40% - uthevingsfarge 3 2 2 7 3 2" xfId="28135" xr:uid="{00000000-0005-0000-0000-0000E46D0000}"/>
    <cellStyle name="40% - uthevingsfarge 3 2 2 7 4" xfId="28136" xr:uid="{00000000-0005-0000-0000-0000E56D0000}"/>
    <cellStyle name="40% - uthevingsfarge 3 2 2 7_Innskuddsdekning" xfId="28137" xr:uid="{00000000-0005-0000-0000-0000E66D0000}"/>
    <cellStyle name="40% - uthevingsfarge 3 2 2 8" xfId="28138" xr:uid="{00000000-0005-0000-0000-0000E76D0000}"/>
    <cellStyle name="40% - uthevingsfarge 3 2 2 8 2" xfId="28139" xr:uid="{00000000-0005-0000-0000-0000E86D0000}"/>
    <cellStyle name="40% - uthevingsfarge 3 2 2 8 2 2" xfId="28140" xr:uid="{00000000-0005-0000-0000-0000E96D0000}"/>
    <cellStyle name="40% - uthevingsfarge 3 2 2 8 3" xfId="28141" xr:uid="{00000000-0005-0000-0000-0000EA6D0000}"/>
    <cellStyle name="40% - uthevingsfarge 3 2 2 9" xfId="28142" xr:uid="{00000000-0005-0000-0000-0000EB6D0000}"/>
    <cellStyle name="40% - uthevingsfarge 3 2 2 9 2" xfId="28143" xr:uid="{00000000-0005-0000-0000-0000EC6D0000}"/>
    <cellStyle name="40% - uthevingsfarge 3 2 2_3. Chng in credit spreads" xfId="28144" xr:uid="{00000000-0005-0000-0000-0000ED6D0000}"/>
    <cellStyle name="40% - uthevingsfarge 3 2 3" xfId="28145" xr:uid="{00000000-0005-0000-0000-0000EE6D0000}"/>
    <cellStyle name="40% - uthevingsfarge 3 2 3 10" xfId="28146" xr:uid="{00000000-0005-0000-0000-0000EF6D0000}"/>
    <cellStyle name="40% - uthevingsfarge 3 2 3 11" xfId="28147" xr:uid="{00000000-0005-0000-0000-0000F06D0000}"/>
    <cellStyle name="40% - uthevingsfarge 3 2 3 12" xfId="28148" xr:uid="{00000000-0005-0000-0000-0000F16D0000}"/>
    <cellStyle name="40% - uthevingsfarge 3 2 3 2" xfId="28149" xr:uid="{00000000-0005-0000-0000-0000F26D0000}"/>
    <cellStyle name="40% - uthevingsfarge 3 2 3 2 10" xfId="28150" xr:uid="{00000000-0005-0000-0000-0000F36D0000}"/>
    <cellStyle name="40% - uthevingsfarge 3 2 3 2 2" xfId="28151" xr:uid="{00000000-0005-0000-0000-0000F46D0000}"/>
    <cellStyle name="40% - uthevingsfarge 3 2 3 2 2 2" xfId="28152" xr:uid="{00000000-0005-0000-0000-0000F56D0000}"/>
    <cellStyle name="40% - uthevingsfarge 3 2 3 2 2 2 2" xfId="28153" xr:uid="{00000000-0005-0000-0000-0000F66D0000}"/>
    <cellStyle name="40% - uthevingsfarge 3 2 3 2 2 2 2 2" xfId="28154" xr:uid="{00000000-0005-0000-0000-0000F76D0000}"/>
    <cellStyle name="40% - uthevingsfarge 3 2 3 2 2 2 2 2 2" xfId="28155" xr:uid="{00000000-0005-0000-0000-0000F86D0000}"/>
    <cellStyle name="40% - uthevingsfarge 3 2 3 2 2 2 2 2 2 2" xfId="28156" xr:uid="{00000000-0005-0000-0000-0000F96D0000}"/>
    <cellStyle name="40% - uthevingsfarge 3 2 3 2 2 2 2 2 3" xfId="28157" xr:uid="{00000000-0005-0000-0000-0000FA6D0000}"/>
    <cellStyle name="40% - uthevingsfarge 3 2 3 2 2 2 2 3" xfId="28158" xr:uid="{00000000-0005-0000-0000-0000FB6D0000}"/>
    <cellStyle name="40% - uthevingsfarge 3 2 3 2 2 2 2 3 2" xfId="28159" xr:uid="{00000000-0005-0000-0000-0000FC6D0000}"/>
    <cellStyle name="40% - uthevingsfarge 3 2 3 2 2 2 2 4" xfId="28160" xr:uid="{00000000-0005-0000-0000-0000FD6D0000}"/>
    <cellStyle name="40% - uthevingsfarge 3 2 3 2 2 2 3" xfId="28161" xr:uid="{00000000-0005-0000-0000-0000FE6D0000}"/>
    <cellStyle name="40% - uthevingsfarge 3 2 3 2 2 2 3 2" xfId="28162" xr:uid="{00000000-0005-0000-0000-0000FF6D0000}"/>
    <cellStyle name="40% - uthevingsfarge 3 2 3 2 2 2 3 2 2" xfId="28163" xr:uid="{00000000-0005-0000-0000-0000006E0000}"/>
    <cellStyle name="40% - uthevingsfarge 3 2 3 2 2 2 3 3" xfId="28164" xr:uid="{00000000-0005-0000-0000-0000016E0000}"/>
    <cellStyle name="40% - uthevingsfarge 3 2 3 2 2 2 4" xfId="28165" xr:uid="{00000000-0005-0000-0000-0000026E0000}"/>
    <cellStyle name="40% - uthevingsfarge 3 2 3 2 2 2 4 2" xfId="28166" xr:uid="{00000000-0005-0000-0000-0000036E0000}"/>
    <cellStyle name="40% - uthevingsfarge 3 2 3 2 2 2 5" xfId="28167" xr:uid="{00000000-0005-0000-0000-0000046E0000}"/>
    <cellStyle name="40% - uthevingsfarge 3 2 3 2 2 2_Innskuddsdekning" xfId="28168" xr:uid="{00000000-0005-0000-0000-0000056E0000}"/>
    <cellStyle name="40% - uthevingsfarge 3 2 3 2 2 3" xfId="28169" xr:uid="{00000000-0005-0000-0000-0000066E0000}"/>
    <cellStyle name="40% - uthevingsfarge 3 2 3 2 2 3 2" xfId="28170" xr:uid="{00000000-0005-0000-0000-0000076E0000}"/>
    <cellStyle name="40% - uthevingsfarge 3 2 3 2 2 3 2 2" xfId="28171" xr:uid="{00000000-0005-0000-0000-0000086E0000}"/>
    <cellStyle name="40% - uthevingsfarge 3 2 3 2 2 3 2 2 2" xfId="28172" xr:uid="{00000000-0005-0000-0000-0000096E0000}"/>
    <cellStyle name="40% - uthevingsfarge 3 2 3 2 2 3 2 3" xfId="28173" xr:uid="{00000000-0005-0000-0000-00000A6E0000}"/>
    <cellStyle name="40% - uthevingsfarge 3 2 3 2 2 3 3" xfId="28174" xr:uid="{00000000-0005-0000-0000-00000B6E0000}"/>
    <cellStyle name="40% - uthevingsfarge 3 2 3 2 2 3 3 2" xfId="28175" xr:uid="{00000000-0005-0000-0000-00000C6E0000}"/>
    <cellStyle name="40% - uthevingsfarge 3 2 3 2 2 3 4" xfId="28176" xr:uid="{00000000-0005-0000-0000-00000D6E0000}"/>
    <cellStyle name="40% - uthevingsfarge 3 2 3 2 2 4" xfId="28177" xr:uid="{00000000-0005-0000-0000-00000E6E0000}"/>
    <cellStyle name="40% - uthevingsfarge 3 2 3 2 2 4 2" xfId="28178" xr:uid="{00000000-0005-0000-0000-00000F6E0000}"/>
    <cellStyle name="40% - uthevingsfarge 3 2 3 2 2 4 2 2" xfId="28179" xr:uid="{00000000-0005-0000-0000-0000106E0000}"/>
    <cellStyle name="40% - uthevingsfarge 3 2 3 2 2 4 3" xfId="28180" xr:uid="{00000000-0005-0000-0000-0000116E0000}"/>
    <cellStyle name="40% - uthevingsfarge 3 2 3 2 2 5" xfId="28181" xr:uid="{00000000-0005-0000-0000-0000126E0000}"/>
    <cellStyle name="40% - uthevingsfarge 3 2 3 2 2 5 2" xfId="28182" xr:uid="{00000000-0005-0000-0000-0000136E0000}"/>
    <cellStyle name="40% - uthevingsfarge 3 2 3 2 2 6" xfId="28183" xr:uid="{00000000-0005-0000-0000-0000146E0000}"/>
    <cellStyle name="40% - uthevingsfarge 3 2 3 2 2_3. Chng in credit spreads" xfId="28184" xr:uid="{00000000-0005-0000-0000-0000156E0000}"/>
    <cellStyle name="40% - uthevingsfarge 3 2 3 2 3" xfId="28185" xr:uid="{00000000-0005-0000-0000-0000166E0000}"/>
    <cellStyle name="40% - uthevingsfarge 3 2 3 2 3 2" xfId="28186" xr:uid="{00000000-0005-0000-0000-0000176E0000}"/>
    <cellStyle name="40% - uthevingsfarge 3 2 3 2 3 2 2" xfId="28187" xr:uid="{00000000-0005-0000-0000-0000186E0000}"/>
    <cellStyle name="40% - uthevingsfarge 3 2 3 2 3 2 2 2" xfId="28188" xr:uid="{00000000-0005-0000-0000-0000196E0000}"/>
    <cellStyle name="40% - uthevingsfarge 3 2 3 2 3 2 2 2 2" xfId="28189" xr:uid="{00000000-0005-0000-0000-00001A6E0000}"/>
    <cellStyle name="40% - uthevingsfarge 3 2 3 2 3 2 2 2 2 2" xfId="28190" xr:uid="{00000000-0005-0000-0000-00001B6E0000}"/>
    <cellStyle name="40% - uthevingsfarge 3 2 3 2 3 2 2 2 3" xfId="28191" xr:uid="{00000000-0005-0000-0000-00001C6E0000}"/>
    <cellStyle name="40% - uthevingsfarge 3 2 3 2 3 2 2 3" xfId="28192" xr:uid="{00000000-0005-0000-0000-00001D6E0000}"/>
    <cellStyle name="40% - uthevingsfarge 3 2 3 2 3 2 2 3 2" xfId="28193" xr:uid="{00000000-0005-0000-0000-00001E6E0000}"/>
    <cellStyle name="40% - uthevingsfarge 3 2 3 2 3 2 2 4" xfId="28194" xr:uid="{00000000-0005-0000-0000-00001F6E0000}"/>
    <cellStyle name="40% - uthevingsfarge 3 2 3 2 3 2 3" xfId="28195" xr:uid="{00000000-0005-0000-0000-0000206E0000}"/>
    <cellStyle name="40% - uthevingsfarge 3 2 3 2 3 2 3 2" xfId="28196" xr:uid="{00000000-0005-0000-0000-0000216E0000}"/>
    <cellStyle name="40% - uthevingsfarge 3 2 3 2 3 2 3 2 2" xfId="28197" xr:uid="{00000000-0005-0000-0000-0000226E0000}"/>
    <cellStyle name="40% - uthevingsfarge 3 2 3 2 3 2 3 3" xfId="28198" xr:uid="{00000000-0005-0000-0000-0000236E0000}"/>
    <cellStyle name="40% - uthevingsfarge 3 2 3 2 3 2 4" xfId="28199" xr:uid="{00000000-0005-0000-0000-0000246E0000}"/>
    <cellStyle name="40% - uthevingsfarge 3 2 3 2 3 2 4 2" xfId="28200" xr:uid="{00000000-0005-0000-0000-0000256E0000}"/>
    <cellStyle name="40% - uthevingsfarge 3 2 3 2 3 2 5" xfId="28201" xr:uid="{00000000-0005-0000-0000-0000266E0000}"/>
    <cellStyle name="40% - uthevingsfarge 3 2 3 2 3 2_Innskuddsdekning" xfId="28202" xr:uid="{00000000-0005-0000-0000-0000276E0000}"/>
    <cellStyle name="40% - uthevingsfarge 3 2 3 2 3 3" xfId="28203" xr:uid="{00000000-0005-0000-0000-0000286E0000}"/>
    <cellStyle name="40% - uthevingsfarge 3 2 3 2 3 3 2" xfId="28204" xr:uid="{00000000-0005-0000-0000-0000296E0000}"/>
    <cellStyle name="40% - uthevingsfarge 3 2 3 2 3 3 2 2" xfId="28205" xr:uid="{00000000-0005-0000-0000-00002A6E0000}"/>
    <cellStyle name="40% - uthevingsfarge 3 2 3 2 3 3 2 2 2" xfId="28206" xr:uid="{00000000-0005-0000-0000-00002B6E0000}"/>
    <cellStyle name="40% - uthevingsfarge 3 2 3 2 3 3 2 3" xfId="28207" xr:uid="{00000000-0005-0000-0000-00002C6E0000}"/>
    <cellStyle name="40% - uthevingsfarge 3 2 3 2 3 3 3" xfId="28208" xr:uid="{00000000-0005-0000-0000-00002D6E0000}"/>
    <cellStyle name="40% - uthevingsfarge 3 2 3 2 3 3 3 2" xfId="28209" xr:uid="{00000000-0005-0000-0000-00002E6E0000}"/>
    <cellStyle name="40% - uthevingsfarge 3 2 3 2 3 3 4" xfId="28210" xr:uid="{00000000-0005-0000-0000-00002F6E0000}"/>
    <cellStyle name="40% - uthevingsfarge 3 2 3 2 3 4" xfId="28211" xr:uid="{00000000-0005-0000-0000-0000306E0000}"/>
    <cellStyle name="40% - uthevingsfarge 3 2 3 2 3 4 2" xfId="28212" xr:uid="{00000000-0005-0000-0000-0000316E0000}"/>
    <cellStyle name="40% - uthevingsfarge 3 2 3 2 3 4 2 2" xfId="28213" xr:uid="{00000000-0005-0000-0000-0000326E0000}"/>
    <cellStyle name="40% - uthevingsfarge 3 2 3 2 3 4 3" xfId="28214" xr:uid="{00000000-0005-0000-0000-0000336E0000}"/>
    <cellStyle name="40% - uthevingsfarge 3 2 3 2 3 5" xfId="28215" xr:uid="{00000000-0005-0000-0000-0000346E0000}"/>
    <cellStyle name="40% - uthevingsfarge 3 2 3 2 3 5 2" xfId="28216" xr:uid="{00000000-0005-0000-0000-0000356E0000}"/>
    <cellStyle name="40% - uthevingsfarge 3 2 3 2 3 6" xfId="28217" xr:uid="{00000000-0005-0000-0000-0000366E0000}"/>
    <cellStyle name="40% - uthevingsfarge 3 2 3 2 3_3. Chng in credit spreads" xfId="28218" xr:uid="{00000000-0005-0000-0000-0000376E0000}"/>
    <cellStyle name="40% - uthevingsfarge 3 2 3 2 4" xfId="28219" xr:uid="{00000000-0005-0000-0000-0000386E0000}"/>
    <cellStyle name="40% - uthevingsfarge 3 2 3 2 4 2" xfId="28220" xr:uid="{00000000-0005-0000-0000-0000396E0000}"/>
    <cellStyle name="40% - uthevingsfarge 3 2 3 2 4 2 2" xfId="28221" xr:uid="{00000000-0005-0000-0000-00003A6E0000}"/>
    <cellStyle name="40% - uthevingsfarge 3 2 3 2 4 2 2 2" xfId="28222" xr:uid="{00000000-0005-0000-0000-00003B6E0000}"/>
    <cellStyle name="40% - uthevingsfarge 3 2 3 2 4 2 2 2 2" xfId="28223" xr:uid="{00000000-0005-0000-0000-00003C6E0000}"/>
    <cellStyle name="40% - uthevingsfarge 3 2 3 2 4 2 2 3" xfId="28224" xr:uid="{00000000-0005-0000-0000-00003D6E0000}"/>
    <cellStyle name="40% - uthevingsfarge 3 2 3 2 4 2 3" xfId="28225" xr:uid="{00000000-0005-0000-0000-00003E6E0000}"/>
    <cellStyle name="40% - uthevingsfarge 3 2 3 2 4 2 3 2" xfId="28226" xr:uid="{00000000-0005-0000-0000-00003F6E0000}"/>
    <cellStyle name="40% - uthevingsfarge 3 2 3 2 4 2 4" xfId="28227" xr:uid="{00000000-0005-0000-0000-0000406E0000}"/>
    <cellStyle name="40% - uthevingsfarge 3 2 3 2 4 2_Innskuddsdekning" xfId="28228" xr:uid="{00000000-0005-0000-0000-0000416E0000}"/>
    <cellStyle name="40% - uthevingsfarge 3 2 3 2 4 3" xfId="28229" xr:uid="{00000000-0005-0000-0000-0000426E0000}"/>
    <cellStyle name="40% - uthevingsfarge 3 2 3 2 4 3 2" xfId="28230" xr:uid="{00000000-0005-0000-0000-0000436E0000}"/>
    <cellStyle name="40% - uthevingsfarge 3 2 3 2 4 3 2 2" xfId="28231" xr:uid="{00000000-0005-0000-0000-0000446E0000}"/>
    <cellStyle name="40% - uthevingsfarge 3 2 3 2 4 3 3" xfId="28232" xr:uid="{00000000-0005-0000-0000-0000456E0000}"/>
    <cellStyle name="40% - uthevingsfarge 3 2 3 2 4 4" xfId="28233" xr:uid="{00000000-0005-0000-0000-0000466E0000}"/>
    <cellStyle name="40% - uthevingsfarge 3 2 3 2 4 4 2" xfId="28234" xr:uid="{00000000-0005-0000-0000-0000476E0000}"/>
    <cellStyle name="40% - uthevingsfarge 3 2 3 2 4 5" xfId="28235" xr:uid="{00000000-0005-0000-0000-0000486E0000}"/>
    <cellStyle name="40% - uthevingsfarge 3 2 3 2 4_3. Chng in credit spreads" xfId="28236" xr:uid="{00000000-0005-0000-0000-0000496E0000}"/>
    <cellStyle name="40% - uthevingsfarge 3 2 3 2 5" xfId="28237" xr:uid="{00000000-0005-0000-0000-00004A6E0000}"/>
    <cellStyle name="40% - uthevingsfarge 3 2 3 2 5 2" xfId="28238" xr:uid="{00000000-0005-0000-0000-00004B6E0000}"/>
    <cellStyle name="40% - uthevingsfarge 3 2 3 2 5 2 2" xfId="28239" xr:uid="{00000000-0005-0000-0000-00004C6E0000}"/>
    <cellStyle name="40% - uthevingsfarge 3 2 3 2 5 2 2 2" xfId="28240" xr:uid="{00000000-0005-0000-0000-00004D6E0000}"/>
    <cellStyle name="40% - uthevingsfarge 3 2 3 2 5 2 3" xfId="28241" xr:uid="{00000000-0005-0000-0000-00004E6E0000}"/>
    <cellStyle name="40% - uthevingsfarge 3 2 3 2 5 3" xfId="28242" xr:uid="{00000000-0005-0000-0000-00004F6E0000}"/>
    <cellStyle name="40% - uthevingsfarge 3 2 3 2 5 3 2" xfId="28243" xr:uid="{00000000-0005-0000-0000-0000506E0000}"/>
    <cellStyle name="40% - uthevingsfarge 3 2 3 2 5 4" xfId="28244" xr:uid="{00000000-0005-0000-0000-0000516E0000}"/>
    <cellStyle name="40% - uthevingsfarge 3 2 3 2 5_Innskuddsdekning" xfId="28245" xr:uid="{00000000-0005-0000-0000-0000526E0000}"/>
    <cellStyle name="40% - uthevingsfarge 3 2 3 2 6" xfId="28246" xr:uid="{00000000-0005-0000-0000-0000536E0000}"/>
    <cellStyle name="40% - uthevingsfarge 3 2 3 2 6 2" xfId="28247" xr:uid="{00000000-0005-0000-0000-0000546E0000}"/>
    <cellStyle name="40% - uthevingsfarge 3 2 3 2 6 2 2" xfId="28248" xr:uid="{00000000-0005-0000-0000-0000556E0000}"/>
    <cellStyle name="40% - uthevingsfarge 3 2 3 2 6 3" xfId="28249" xr:uid="{00000000-0005-0000-0000-0000566E0000}"/>
    <cellStyle name="40% - uthevingsfarge 3 2 3 2 7" xfId="28250" xr:uid="{00000000-0005-0000-0000-0000576E0000}"/>
    <cellStyle name="40% - uthevingsfarge 3 2 3 2 7 2" xfId="28251" xr:uid="{00000000-0005-0000-0000-0000586E0000}"/>
    <cellStyle name="40% - uthevingsfarge 3 2 3 2 8" xfId="28252" xr:uid="{00000000-0005-0000-0000-0000596E0000}"/>
    <cellStyle name="40% - uthevingsfarge 3 2 3 2 9" xfId="28253" xr:uid="{00000000-0005-0000-0000-00005A6E0000}"/>
    <cellStyle name="40% - uthevingsfarge 3 2 3 2_3. Chng in credit spreads" xfId="28254" xr:uid="{00000000-0005-0000-0000-00005B6E0000}"/>
    <cellStyle name="40% - uthevingsfarge 3 2 3 3" xfId="28255" xr:uid="{00000000-0005-0000-0000-00005C6E0000}"/>
    <cellStyle name="40% - uthevingsfarge 3 2 3 3 2" xfId="28256" xr:uid="{00000000-0005-0000-0000-00005D6E0000}"/>
    <cellStyle name="40% - uthevingsfarge 3 2 3 3 2 2" xfId="28257" xr:uid="{00000000-0005-0000-0000-00005E6E0000}"/>
    <cellStyle name="40% - uthevingsfarge 3 2 3 3 2 2 2" xfId="28258" xr:uid="{00000000-0005-0000-0000-00005F6E0000}"/>
    <cellStyle name="40% - uthevingsfarge 3 2 3 3 2 2 2 2" xfId="28259" xr:uid="{00000000-0005-0000-0000-0000606E0000}"/>
    <cellStyle name="40% - uthevingsfarge 3 2 3 3 2 2 2 2 2" xfId="28260" xr:uid="{00000000-0005-0000-0000-0000616E0000}"/>
    <cellStyle name="40% - uthevingsfarge 3 2 3 3 2 2 2 3" xfId="28261" xr:uid="{00000000-0005-0000-0000-0000626E0000}"/>
    <cellStyle name="40% - uthevingsfarge 3 2 3 3 2 2 3" xfId="28262" xr:uid="{00000000-0005-0000-0000-0000636E0000}"/>
    <cellStyle name="40% - uthevingsfarge 3 2 3 3 2 2 3 2" xfId="28263" xr:uid="{00000000-0005-0000-0000-0000646E0000}"/>
    <cellStyle name="40% - uthevingsfarge 3 2 3 3 2 2 4" xfId="28264" xr:uid="{00000000-0005-0000-0000-0000656E0000}"/>
    <cellStyle name="40% - uthevingsfarge 3 2 3 3 2 2_Innskuddsdekning" xfId="28265" xr:uid="{00000000-0005-0000-0000-0000666E0000}"/>
    <cellStyle name="40% - uthevingsfarge 3 2 3 3 2 3" xfId="28266" xr:uid="{00000000-0005-0000-0000-0000676E0000}"/>
    <cellStyle name="40% - uthevingsfarge 3 2 3 3 2 3 2" xfId="28267" xr:uid="{00000000-0005-0000-0000-0000686E0000}"/>
    <cellStyle name="40% - uthevingsfarge 3 2 3 3 2 3 2 2" xfId="28268" xr:uid="{00000000-0005-0000-0000-0000696E0000}"/>
    <cellStyle name="40% - uthevingsfarge 3 2 3 3 2 3 3" xfId="28269" xr:uid="{00000000-0005-0000-0000-00006A6E0000}"/>
    <cellStyle name="40% - uthevingsfarge 3 2 3 3 2 4" xfId="28270" xr:uid="{00000000-0005-0000-0000-00006B6E0000}"/>
    <cellStyle name="40% - uthevingsfarge 3 2 3 3 2 4 2" xfId="28271" xr:uid="{00000000-0005-0000-0000-00006C6E0000}"/>
    <cellStyle name="40% - uthevingsfarge 3 2 3 3 2 5" xfId="28272" xr:uid="{00000000-0005-0000-0000-00006D6E0000}"/>
    <cellStyle name="40% - uthevingsfarge 3 2 3 3 2_3. Chng in credit spreads" xfId="28273" xr:uid="{00000000-0005-0000-0000-00006E6E0000}"/>
    <cellStyle name="40% - uthevingsfarge 3 2 3 3 3" xfId="28274" xr:uid="{00000000-0005-0000-0000-00006F6E0000}"/>
    <cellStyle name="40% - uthevingsfarge 3 2 3 3 3 2" xfId="28275" xr:uid="{00000000-0005-0000-0000-0000706E0000}"/>
    <cellStyle name="40% - uthevingsfarge 3 2 3 3 3 2 2" xfId="28276" xr:uid="{00000000-0005-0000-0000-0000716E0000}"/>
    <cellStyle name="40% - uthevingsfarge 3 2 3 3 3 2 2 2" xfId="28277" xr:uid="{00000000-0005-0000-0000-0000726E0000}"/>
    <cellStyle name="40% - uthevingsfarge 3 2 3 3 3 2 3" xfId="28278" xr:uid="{00000000-0005-0000-0000-0000736E0000}"/>
    <cellStyle name="40% - uthevingsfarge 3 2 3 3 3 3" xfId="28279" xr:uid="{00000000-0005-0000-0000-0000746E0000}"/>
    <cellStyle name="40% - uthevingsfarge 3 2 3 3 3 3 2" xfId="28280" xr:uid="{00000000-0005-0000-0000-0000756E0000}"/>
    <cellStyle name="40% - uthevingsfarge 3 2 3 3 3 4" xfId="28281" xr:uid="{00000000-0005-0000-0000-0000766E0000}"/>
    <cellStyle name="40% - uthevingsfarge 3 2 3 3 3_Innskuddsdekning" xfId="28282" xr:uid="{00000000-0005-0000-0000-0000776E0000}"/>
    <cellStyle name="40% - uthevingsfarge 3 2 3 3 4" xfId="28283" xr:uid="{00000000-0005-0000-0000-0000786E0000}"/>
    <cellStyle name="40% - uthevingsfarge 3 2 3 3 4 2" xfId="28284" xr:uid="{00000000-0005-0000-0000-0000796E0000}"/>
    <cellStyle name="40% - uthevingsfarge 3 2 3 3 4 2 2" xfId="28285" xr:uid="{00000000-0005-0000-0000-00007A6E0000}"/>
    <cellStyle name="40% - uthevingsfarge 3 2 3 3 4 3" xfId="28286" xr:uid="{00000000-0005-0000-0000-00007B6E0000}"/>
    <cellStyle name="40% - uthevingsfarge 3 2 3 3 5" xfId="28287" xr:uid="{00000000-0005-0000-0000-00007C6E0000}"/>
    <cellStyle name="40% - uthevingsfarge 3 2 3 3 5 2" xfId="28288" xr:uid="{00000000-0005-0000-0000-00007D6E0000}"/>
    <cellStyle name="40% - uthevingsfarge 3 2 3 3 6" xfId="28289" xr:uid="{00000000-0005-0000-0000-00007E6E0000}"/>
    <cellStyle name="40% - uthevingsfarge 3 2 3 3_3. Chng in credit spreads" xfId="28290" xr:uid="{00000000-0005-0000-0000-00007F6E0000}"/>
    <cellStyle name="40% - uthevingsfarge 3 2 3 4" xfId="28291" xr:uid="{00000000-0005-0000-0000-0000806E0000}"/>
    <cellStyle name="40% - uthevingsfarge 3 2 3 4 2" xfId="28292" xr:uid="{00000000-0005-0000-0000-0000816E0000}"/>
    <cellStyle name="40% - uthevingsfarge 3 2 3 4 2 2" xfId="28293" xr:uid="{00000000-0005-0000-0000-0000826E0000}"/>
    <cellStyle name="40% - uthevingsfarge 3 2 3 4 2 2 2" xfId="28294" xr:uid="{00000000-0005-0000-0000-0000836E0000}"/>
    <cellStyle name="40% - uthevingsfarge 3 2 3 4 2 2 2 2" xfId="28295" xr:uid="{00000000-0005-0000-0000-0000846E0000}"/>
    <cellStyle name="40% - uthevingsfarge 3 2 3 4 2 2 2 2 2" xfId="28296" xr:uid="{00000000-0005-0000-0000-0000856E0000}"/>
    <cellStyle name="40% - uthevingsfarge 3 2 3 4 2 2 2 3" xfId="28297" xr:uid="{00000000-0005-0000-0000-0000866E0000}"/>
    <cellStyle name="40% - uthevingsfarge 3 2 3 4 2 2 3" xfId="28298" xr:uid="{00000000-0005-0000-0000-0000876E0000}"/>
    <cellStyle name="40% - uthevingsfarge 3 2 3 4 2 2 3 2" xfId="28299" xr:uid="{00000000-0005-0000-0000-0000886E0000}"/>
    <cellStyle name="40% - uthevingsfarge 3 2 3 4 2 2 4" xfId="28300" xr:uid="{00000000-0005-0000-0000-0000896E0000}"/>
    <cellStyle name="40% - uthevingsfarge 3 2 3 4 2 3" xfId="28301" xr:uid="{00000000-0005-0000-0000-00008A6E0000}"/>
    <cellStyle name="40% - uthevingsfarge 3 2 3 4 2 3 2" xfId="28302" xr:uid="{00000000-0005-0000-0000-00008B6E0000}"/>
    <cellStyle name="40% - uthevingsfarge 3 2 3 4 2 3 2 2" xfId="28303" xr:uid="{00000000-0005-0000-0000-00008C6E0000}"/>
    <cellStyle name="40% - uthevingsfarge 3 2 3 4 2 3 3" xfId="28304" xr:uid="{00000000-0005-0000-0000-00008D6E0000}"/>
    <cellStyle name="40% - uthevingsfarge 3 2 3 4 2 4" xfId="28305" xr:uid="{00000000-0005-0000-0000-00008E6E0000}"/>
    <cellStyle name="40% - uthevingsfarge 3 2 3 4 2 4 2" xfId="28306" xr:uid="{00000000-0005-0000-0000-00008F6E0000}"/>
    <cellStyle name="40% - uthevingsfarge 3 2 3 4 2 5" xfId="28307" xr:uid="{00000000-0005-0000-0000-0000906E0000}"/>
    <cellStyle name="40% - uthevingsfarge 3 2 3 4 2_Innskuddsdekning" xfId="28308" xr:uid="{00000000-0005-0000-0000-0000916E0000}"/>
    <cellStyle name="40% - uthevingsfarge 3 2 3 4 3" xfId="28309" xr:uid="{00000000-0005-0000-0000-0000926E0000}"/>
    <cellStyle name="40% - uthevingsfarge 3 2 3 4 3 2" xfId="28310" xr:uid="{00000000-0005-0000-0000-0000936E0000}"/>
    <cellStyle name="40% - uthevingsfarge 3 2 3 4 3 2 2" xfId="28311" xr:uid="{00000000-0005-0000-0000-0000946E0000}"/>
    <cellStyle name="40% - uthevingsfarge 3 2 3 4 3 2 2 2" xfId="28312" xr:uid="{00000000-0005-0000-0000-0000956E0000}"/>
    <cellStyle name="40% - uthevingsfarge 3 2 3 4 3 2 3" xfId="28313" xr:uid="{00000000-0005-0000-0000-0000966E0000}"/>
    <cellStyle name="40% - uthevingsfarge 3 2 3 4 3 3" xfId="28314" xr:uid="{00000000-0005-0000-0000-0000976E0000}"/>
    <cellStyle name="40% - uthevingsfarge 3 2 3 4 3 3 2" xfId="28315" xr:uid="{00000000-0005-0000-0000-0000986E0000}"/>
    <cellStyle name="40% - uthevingsfarge 3 2 3 4 3 4" xfId="28316" xr:uid="{00000000-0005-0000-0000-0000996E0000}"/>
    <cellStyle name="40% - uthevingsfarge 3 2 3 4 4" xfId="28317" xr:uid="{00000000-0005-0000-0000-00009A6E0000}"/>
    <cellStyle name="40% - uthevingsfarge 3 2 3 4 4 2" xfId="28318" xr:uid="{00000000-0005-0000-0000-00009B6E0000}"/>
    <cellStyle name="40% - uthevingsfarge 3 2 3 4 4 2 2" xfId="28319" xr:uid="{00000000-0005-0000-0000-00009C6E0000}"/>
    <cellStyle name="40% - uthevingsfarge 3 2 3 4 4 3" xfId="28320" xr:uid="{00000000-0005-0000-0000-00009D6E0000}"/>
    <cellStyle name="40% - uthevingsfarge 3 2 3 4 5" xfId="28321" xr:uid="{00000000-0005-0000-0000-00009E6E0000}"/>
    <cellStyle name="40% - uthevingsfarge 3 2 3 4 5 2" xfId="28322" xr:uid="{00000000-0005-0000-0000-00009F6E0000}"/>
    <cellStyle name="40% - uthevingsfarge 3 2 3 4 6" xfId="28323" xr:uid="{00000000-0005-0000-0000-0000A06E0000}"/>
    <cellStyle name="40% - uthevingsfarge 3 2 3 4_3. Chng in credit spreads" xfId="28324" xr:uid="{00000000-0005-0000-0000-0000A16E0000}"/>
    <cellStyle name="40% - uthevingsfarge 3 2 3 5" xfId="28325" xr:uid="{00000000-0005-0000-0000-0000A26E0000}"/>
    <cellStyle name="40% - uthevingsfarge 3 2 3 5 2" xfId="28326" xr:uid="{00000000-0005-0000-0000-0000A36E0000}"/>
    <cellStyle name="40% - uthevingsfarge 3 2 3 5 2 2" xfId="28327" xr:uid="{00000000-0005-0000-0000-0000A46E0000}"/>
    <cellStyle name="40% - uthevingsfarge 3 2 3 5 2 2 2" xfId="28328" xr:uid="{00000000-0005-0000-0000-0000A56E0000}"/>
    <cellStyle name="40% - uthevingsfarge 3 2 3 5 2 2 2 2" xfId="28329" xr:uid="{00000000-0005-0000-0000-0000A66E0000}"/>
    <cellStyle name="40% - uthevingsfarge 3 2 3 5 2 2 2 2 2" xfId="28330" xr:uid="{00000000-0005-0000-0000-0000A76E0000}"/>
    <cellStyle name="40% - uthevingsfarge 3 2 3 5 2 2 2 3" xfId="28331" xr:uid="{00000000-0005-0000-0000-0000A86E0000}"/>
    <cellStyle name="40% - uthevingsfarge 3 2 3 5 2 2 3" xfId="28332" xr:uid="{00000000-0005-0000-0000-0000A96E0000}"/>
    <cellStyle name="40% - uthevingsfarge 3 2 3 5 2 2 3 2" xfId="28333" xr:uid="{00000000-0005-0000-0000-0000AA6E0000}"/>
    <cellStyle name="40% - uthevingsfarge 3 2 3 5 2 2 4" xfId="28334" xr:uid="{00000000-0005-0000-0000-0000AB6E0000}"/>
    <cellStyle name="40% - uthevingsfarge 3 2 3 5 2 3" xfId="28335" xr:uid="{00000000-0005-0000-0000-0000AC6E0000}"/>
    <cellStyle name="40% - uthevingsfarge 3 2 3 5 2 3 2" xfId="28336" xr:uid="{00000000-0005-0000-0000-0000AD6E0000}"/>
    <cellStyle name="40% - uthevingsfarge 3 2 3 5 2 3 2 2" xfId="28337" xr:uid="{00000000-0005-0000-0000-0000AE6E0000}"/>
    <cellStyle name="40% - uthevingsfarge 3 2 3 5 2 3 3" xfId="28338" xr:uid="{00000000-0005-0000-0000-0000AF6E0000}"/>
    <cellStyle name="40% - uthevingsfarge 3 2 3 5 2 4" xfId="28339" xr:uid="{00000000-0005-0000-0000-0000B06E0000}"/>
    <cellStyle name="40% - uthevingsfarge 3 2 3 5 2 4 2" xfId="28340" xr:uid="{00000000-0005-0000-0000-0000B16E0000}"/>
    <cellStyle name="40% - uthevingsfarge 3 2 3 5 2 5" xfId="28341" xr:uid="{00000000-0005-0000-0000-0000B26E0000}"/>
    <cellStyle name="40% - uthevingsfarge 3 2 3 5 2_Innskuddsdekning" xfId="28342" xr:uid="{00000000-0005-0000-0000-0000B36E0000}"/>
    <cellStyle name="40% - uthevingsfarge 3 2 3 5 3" xfId="28343" xr:uid="{00000000-0005-0000-0000-0000B46E0000}"/>
    <cellStyle name="40% - uthevingsfarge 3 2 3 5 3 2" xfId="28344" xr:uid="{00000000-0005-0000-0000-0000B56E0000}"/>
    <cellStyle name="40% - uthevingsfarge 3 2 3 5 3 2 2" xfId="28345" xr:uid="{00000000-0005-0000-0000-0000B66E0000}"/>
    <cellStyle name="40% - uthevingsfarge 3 2 3 5 3 2 2 2" xfId="28346" xr:uid="{00000000-0005-0000-0000-0000B76E0000}"/>
    <cellStyle name="40% - uthevingsfarge 3 2 3 5 3 2 3" xfId="28347" xr:uid="{00000000-0005-0000-0000-0000B86E0000}"/>
    <cellStyle name="40% - uthevingsfarge 3 2 3 5 3 3" xfId="28348" xr:uid="{00000000-0005-0000-0000-0000B96E0000}"/>
    <cellStyle name="40% - uthevingsfarge 3 2 3 5 3 3 2" xfId="28349" xr:uid="{00000000-0005-0000-0000-0000BA6E0000}"/>
    <cellStyle name="40% - uthevingsfarge 3 2 3 5 3 4" xfId="28350" xr:uid="{00000000-0005-0000-0000-0000BB6E0000}"/>
    <cellStyle name="40% - uthevingsfarge 3 2 3 5 4" xfId="28351" xr:uid="{00000000-0005-0000-0000-0000BC6E0000}"/>
    <cellStyle name="40% - uthevingsfarge 3 2 3 5 4 2" xfId="28352" xr:uid="{00000000-0005-0000-0000-0000BD6E0000}"/>
    <cellStyle name="40% - uthevingsfarge 3 2 3 5 4 2 2" xfId="28353" xr:uid="{00000000-0005-0000-0000-0000BE6E0000}"/>
    <cellStyle name="40% - uthevingsfarge 3 2 3 5 4 3" xfId="28354" xr:uid="{00000000-0005-0000-0000-0000BF6E0000}"/>
    <cellStyle name="40% - uthevingsfarge 3 2 3 5 5" xfId="28355" xr:uid="{00000000-0005-0000-0000-0000C06E0000}"/>
    <cellStyle name="40% - uthevingsfarge 3 2 3 5 5 2" xfId="28356" xr:uid="{00000000-0005-0000-0000-0000C16E0000}"/>
    <cellStyle name="40% - uthevingsfarge 3 2 3 5 6" xfId="28357" xr:uid="{00000000-0005-0000-0000-0000C26E0000}"/>
    <cellStyle name="40% - uthevingsfarge 3 2 3 5_3. Chng in credit spreads" xfId="28358" xr:uid="{00000000-0005-0000-0000-0000C36E0000}"/>
    <cellStyle name="40% - uthevingsfarge 3 2 3 6" xfId="28359" xr:uid="{00000000-0005-0000-0000-0000C46E0000}"/>
    <cellStyle name="40% - uthevingsfarge 3 2 3 6 2" xfId="28360" xr:uid="{00000000-0005-0000-0000-0000C56E0000}"/>
    <cellStyle name="40% - uthevingsfarge 3 2 3 6 2 2" xfId="28361" xr:uid="{00000000-0005-0000-0000-0000C66E0000}"/>
    <cellStyle name="40% - uthevingsfarge 3 2 3 6 2 2 2" xfId="28362" xr:uid="{00000000-0005-0000-0000-0000C76E0000}"/>
    <cellStyle name="40% - uthevingsfarge 3 2 3 6 2 2 2 2" xfId="28363" xr:uid="{00000000-0005-0000-0000-0000C86E0000}"/>
    <cellStyle name="40% - uthevingsfarge 3 2 3 6 2 2 3" xfId="28364" xr:uid="{00000000-0005-0000-0000-0000C96E0000}"/>
    <cellStyle name="40% - uthevingsfarge 3 2 3 6 2 3" xfId="28365" xr:uid="{00000000-0005-0000-0000-0000CA6E0000}"/>
    <cellStyle name="40% - uthevingsfarge 3 2 3 6 2 3 2" xfId="28366" xr:uid="{00000000-0005-0000-0000-0000CB6E0000}"/>
    <cellStyle name="40% - uthevingsfarge 3 2 3 6 2 4" xfId="28367" xr:uid="{00000000-0005-0000-0000-0000CC6E0000}"/>
    <cellStyle name="40% - uthevingsfarge 3 2 3 6 2_Innskuddsdekning" xfId="28368" xr:uid="{00000000-0005-0000-0000-0000CD6E0000}"/>
    <cellStyle name="40% - uthevingsfarge 3 2 3 6 3" xfId="28369" xr:uid="{00000000-0005-0000-0000-0000CE6E0000}"/>
    <cellStyle name="40% - uthevingsfarge 3 2 3 6 3 2" xfId="28370" xr:uid="{00000000-0005-0000-0000-0000CF6E0000}"/>
    <cellStyle name="40% - uthevingsfarge 3 2 3 6 3 2 2" xfId="28371" xr:uid="{00000000-0005-0000-0000-0000D06E0000}"/>
    <cellStyle name="40% - uthevingsfarge 3 2 3 6 3 3" xfId="28372" xr:uid="{00000000-0005-0000-0000-0000D16E0000}"/>
    <cellStyle name="40% - uthevingsfarge 3 2 3 6 4" xfId="28373" xr:uid="{00000000-0005-0000-0000-0000D26E0000}"/>
    <cellStyle name="40% - uthevingsfarge 3 2 3 6 4 2" xfId="28374" xr:uid="{00000000-0005-0000-0000-0000D36E0000}"/>
    <cellStyle name="40% - uthevingsfarge 3 2 3 6 5" xfId="28375" xr:uid="{00000000-0005-0000-0000-0000D46E0000}"/>
    <cellStyle name="40% - uthevingsfarge 3 2 3 6_3. Chng in credit spreads" xfId="28376" xr:uid="{00000000-0005-0000-0000-0000D56E0000}"/>
    <cellStyle name="40% - uthevingsfarge 3 2 3 7" xfId="28377" xr:uid="{00000000-0005-0000-0000-0000D66E0000}"/>
    <cellStyle name="40% - uthevingsfarge 3 2 3 7 2" xfId="28378" xr:uid="{00000000-0005-0000-0000-0000D76E0000}"/>
    <cellStyle name="40% - uthevingsfarge 3 2 3 7 2 2" xfId="28379" xr:uid="{00000000-0005-0000-0000-0000D86E0000}"/>
    <cellStyle name="40% - uthevingsfarge 3 2 3 7 2 2 2" xfId="28380" xr:uid="{00000000-0005-0000-0000-0000D96E0000}"/>
    <cellStyle name="40% - uthevingsfarge 3 2 3 7 2 3" xfId="28381" xr:uid="{00000000-0005-0000-0000-0000DA6E0000}"/>
    <cellStyle name="40% - uthevingsfarge 3 2 3 7 3" xfId="28382" xr:uid="{00000000-0005-0000-0000-0000DB6E0000}"/>
    <cellStyle name="40% - uthevingsfarge 3 2 3 7 3 2" xfId="28383" xr:uid="{00000000-0005-0000-0000-0000DC6E0000}"/>
    <cellStyle name="40% - uthevingsfarge 3 2 3 7 4" xfId="28384" xr:uid="{00000000-0005-0000-0000-0000DD6E0000}"/>
    <cellStyle name="40% - uthevingsfarge 3 2 3 7_Innskuddsdekning" xfId="28385" xr:uid="{00000000-0005-0000-0000-0000DE6E0000}"/>
    <cellStyle name="40% - uthevingsfarge 3 2 3 8" xfId="28386" xr:uid="{00000000-0005-0000-0000-0000DF6E0000}"/>
    <cellStyle name="40% - uthevingsfarge 3 2 3 8 2" xfId="28387" xr:uid="{00000000-0005-0000-0000-0000E06E0000}"/>
    <cellStyle name="40% - uthevingsfarge 3 2 3 8 2 2" xfId="28388" xr:uid="{00000000-0005-0000-0000-0000E16E0000}"/>
    <cellStyle name="40% - uthevingsfarge 3 2 3 8 3" xfId="28389" xr:uid="{00000000-0005-0000-0000-0000E26E0000}"/>
    <cellStyle name="40% - uthevingsfarge 3 2 3 9" xfId="28390" xr:uid="{00000000-0005-0000-0000-0000E36E0000}"/>
    <cellStyle name="40% - uthevingsfarge 3 2 3 9 2" xfId="28391" xr:uid="{00000000-0005-0000-0000-0000E46E0000}"/>
    <cellStyle name="40% - uthevingsfarge 3 2 3_3. Chng in credit spreads" xfId="28392" xr:uid="{00000000-0005-0000-0000-0000E56E0000}"/>
    <cellStyle name="40% - uthevingsfarge 3 2 4" xfId="28393" xr:uid="{00000000-0005-0000-0000-0000E66E0000}"/>
    <cellStyle name="40% - uthevingsfarge 3 2 4 10" xfId="28394" xr:uid="{00000000-0005-0000-0000-0000E76E0000}"/>
    <cellStyle name="40% - uthevingsfarge 3 2 4 2" xfId="28395" xr:uid="{00000000-0005-0000-0000-0000E86E0000}"/>
    <cellStyle name="40% - uthevingsfarge 3 2 4 2 2" xfId="28396" xr:uid="{00000000-0005-0000-0000-0000E96E0000}"/>
    <cellStyle name="40% - uthevingsfarge 3 2 4 2 2 2" xfId="28397" xr:uid="{00000000-0005-0000-0000-0000EA6E0000}"/>
    <cellStyle name="40% - uthevingsfarge 3 2 4 2 2 2 2" xfId="28398" xr:uid="{00000000-0005-0000-0000-0000EB6E0000}"/>
    <cellStyle name="40% - uthevingsfarge 3 2 4 2 2 2 2 2" xfId="28399" xr:uid="{00000000-0005-0000-0000-0000EC6E0000}"/>
    <cellStyle name="40% - uthevingsfarge 3 2 4 2 2 2 2 2 2" xfId="28400" xr:uid="{00000000-0005-0000-0000-0000ED6E0000}"/>
    <cellStyle name="40% - uthevingsfarge 3 2 4 2 2 2 2 3" xfId="28401" xr:uid="{00000000-0005-0000-0000-0000EE6E0000}"/>
    <cellStyle name="40% - uthevingsfarge 3 2 4 2 2 2 3" xfId="28402" xr:uid="{00000000-0005-0000-0000-0000EF6E0000}"/>
    <cellStyle name="40% - uthevingsfarge 3 2 4 2 2 2 3 2" xfId="28403" xr:uid="{00000000-0005-0000-0000-0000F06E0000}"/>
    <cellStyle name="40% - uthevingsfarge 3 2 4 2 2 2 4" xfId="28404" xr:uid="{00000000-0005-0000-0000-0000F16E0000}"/>
    <cellStyle name="40% - uthevingsfarge 3 2 4 2 2 3" xfId="28405" xr:uid="{00000000-0005-0000-0000-0000F26E0000}"/>
    <cellStyle name="40% - uthevingsfarge 3 2 4 2 2 3 2" xfId="28406" xr:uid="{00000000-0005-0000-0000-0000F36E0000}"/>
    <cellStyle name="40% - uthevingsfarge 3 2 4 2 2 3 2 2" xfId="28407" xr:uid="{00000000-0005-0000-0000-0000F46E0000}"/>
    <cellStyle name="40% - uthevingsfarge 3 2 4 2 2 3 3" xfId="28408" xr:uid="{00000000-0005-0000-0000-0000F56E0000}"/>
    <cellStyle name="40% - uthevingsfarge 3 2 4 2 2 4" xfId="28409" xr:uid="{00000000-0005-0000-0000-0000F66E0000}"/>
    <cellStyle name="40% - uthevingsfarge 3 2 4 2 2 4 2" xfId="28410" xr:uid="{00000000-0005-0000-0000-0000F76E0000}"/>
    <cellStyle name="40% - uthevingsfarge 3 2 4 2 2 5" xfId="28411" xr:uid="{00000000-0005-0000-0000-0000F86E0000}"/>
    <cellStyle name="40% - uthevingsfarge 3 2 4 2 2_Innskuddsdekning" xfId="28412" xr:uid="{00000000-0005-0000-0000-0000F96E0000}"/>
    <cellStyle name="40% - uthevingsfarge 3 2 4 2 3" xfId="28413" xr:uid="{00000000-0005-0000-0000-0000FA6E0000}"/>
    <cellStyle name="40% - uthevingsfarge 3 2 4 2 3 2" xfId="28414" xr:uid="{00000000-0005-0000-0000-0000FB6E0000}"/>
    <cellStyle name="40% - uthevingsfarge 3 2 4 2 3 2 2" xfId="28415" xr:uid="{00000000-0005-0000-0000-0000FC6E0000}"/>
    <cellStyle name="40% - uthevingsfarge 3 2 4 2 3 2 2 2" xfId="28416" xr:uid="{00000000-0005-0000-0000-0000FD6E0000}"/>
    <cellStyle name="40% - uthevingsfarge 3 2 4 2 3 2 3" xfId="28417" xr:uid="{00000000-0005-0000-0000-0000FE6E0000}"/>
    <cellStyle name="40% - uthevingsfarge 3 2 4 2 3 3" xfId="28418" xr:uid="{00000000-0005-0000-0000-0000FF6E0000}"/>
    <cellStyle name="40% - uthevingsfarge 3 2 4 2 3 3 2" xfId="28419" xr:uid="{00000000-0005-0000-0000-0000006F0000}"/>
    <cellStyle name="40% - uthevingsfarge 3 2 4 2 3 4" xfId="28420" xr:uid="{00000000-0005-0000-0000-0000016F0000}"/>
    <cellStyle name="40% - uthevingsfarge 3 2 4 2 4" xfId="28421" xr:uid="{00000000-0005-0000-0000-0000026F0000}"/>
    <cellStyle name="40% - uthevingsfarge 3 2 4 2 4 2" xfId="28422" xr:uid="{00000000-0005-0000-0000-0000036F0000}"/>
    <cellStyle name="40% - uthevingsfarge 3 2 4 2 4 2 2" xfId="28423" xr:uid="{00000000-0005-0000-0000-0000046F0000}"/>
    <cellStyle name="40% - uthevingsfarge 3 2 4 2 4 3" xfId="28424" xr:uid="{00000000-0005-0000-0000-0000056F0000}"/>
    <cellStyle name="40% - uthevingsfarge 3 2 4 2 5" xfId="28425" xr:uid="{00000000-0005-0000-0000-0000066F0000}"/>
    <cellStyle name="40% - uthevingsfarge 3 2 4 2 5 2" xfId="28426" xr:uid="{00000000-0005-0000-0000-0000076F0000}"/>
    <cellStyle name="40% - uthevingsfarge 3 2 4 2 6" xfId="28427" xr:uid="{00000000-0005-0000-0000-0000086F0000}"/>
    <cellStyle name="40% - uthevingsfarge 3 2 4 2_3. Chng in credit spreads" xfId="28428" xr:uid="{00000000-0005-0000-0000-0000096F0000}"/>
    <cellStyle name="40% - uthevingsfarge 3 2 4 3" xfId="28429" xr:uid="{00000000-0005-0000-0000-00000A6F0000}"/>
    <cellStyle name="40% - uthevingsfarge 3 2 4 3 2" xfId="28430" xr:uid="{00000000-0005-0000-0000-00000B6F0000}"/>
    <cellStyle name="40% - uthevingsfarge 3 2 4 3 2 2" xfId="28431" xr:uid="{00000000-0005-0000-0000-00000C6F0000}"/>
    <cellStyle name="40% - uthevingsfarge 3 2 4 3 2 2 2" xfId="28432" xr:uid="{00000000-0005-0000-0000-00000D6F0000}"/>
    <cellStyle name="40% - uthevingsfarge 3 2 4 3 2 2 2 2" xfId="28433" xr:uid="{00000000-0005-0000-0000-00000E6F0000}"/>
    <cellStyle name="40% - uthevingsfarge 3 2 4 3 2 2 2 2 2" xfId="28434" xr:uid="{00000000-0005-0000-0000-00000F6F0000}"/>
    <cellStyle name="40% - uthevingsfarge 3 2 4 3 2 2 2 3" xfId="28435" xr:uid="{00000000-0005-0000-0000-0000106F0000}"/>
    <cellStyle name="40% - uthevingsfarge 3 2 4 3 2 2 3" xfId="28436" xr:uid="{00000000-0005-0000-0000-0000116F0000}"/>
    <cellStyle name="40% - uthevingsfarge 3 2 4 3 2 2 3 2" xfId="28437" xr:uid="{00000000-0005-0000-0000-0000126F0000}"/>
    <cellStyle name="40% - uthevingsfarge 3 2 4 3 2 2 4" xfId="28438" xr:uid="{00000000-0005-0000-0000-0000136F0000}"/>
    <cellStyle name="40% - uthevingsfarge 3 2 4 3 2 3" xfId="28439" xr:uid="{00000000-0005-0000-0000-0000146F0000}"/>
    <cellStyle name="40% - uthevingsfarge 3 2 4 3 2 3 2" xfId="28440" xr:uid="{00000000-0005-0000-0000-0000156F0000}"/>
    <cellStyle name="40% - uthevingsfarge 3 2 4 3 2 3 2 2" xfId="28441" xr:uid="{00000000-0005-0000-0000-0000166F0000}"/>
    <cellStyle name="40% - uthevingsfarge 3 2 4 3 2 3 3" xfId="28442" xr:uid="{00000000-0005-0000-0000-0000176F0000}"/>
    <cellStyle name="40% - uthevingsfarge 3 2 4 3 2 4" xfId="28443" xr:uid="{00000000-0005-0000-0000-0000186F0000}"/>
    <cellStyle name="40% - uthevingsfarge 3 2 4 3 2 4 2" xfId="28444" xr:uid="{00000000-0005-0000-0000-0000196F0000}"/>
    <cellStyle name="40% - uthevingsfarge 3 2 4 3 2 5" xfId="28445" xr:uid="{00000000-0005-0000-0000-00001A6F0000}"/>
    <cellStyle name="40% - uthevingsfarge 3 2 4 3 2_Innskuddsdekning" xfId="28446" xr:uid="{00000000-0005-0000-0000-00001B6F0000}"/>
    <cellStyle name="40% - uthevingsfarge 3 2 4 3 3" xfId="28447" xr:uid="{00000000-0005-0000-0000-00001C6F0000}"/>
    <cellStyle name="40% - uthevingsfarge 3 2 4 3 3 2" xfId="28448" xr:uid="{00000000-0005-0000-0000-00001D6F0000}"/>
    <cellStyle name="40% - uthevingsfarge 3 2 4 3 3 2 2" xfId="28449" xr:uid="{00000000-0005-0000-0000-00001E6F0000}"/>
    <cellStyle name="40% - uthevingsfarge 3 2 4 3 3 2 2 2" xfId="28450" xr:uid="{00000000-0005-0000-0000-00001F6F0000}"/>
    <cellStyle name="40% - uthevingsfarge 3 2 4 3 3 2 3" xfId="28451" xr:uid="{00000000-0005-0000-0000-0000206F0000}"/>
    <cellStyle name="40% - uthevingsfarge 3 2 4 3 3 3" xfId="28452" xr:uid="{00000000-0005-0000-0000-0000216F0000}"/>
    <cellStyle name="40% - uthevingsfarge 3 2 4 3 3 3 2" xfId="28453" xr:uid="{00000000-0005-0000-0000-0000226F0000}"/>
    <cellStyle name="40% - uthevingsfarge 3 2 4 3 3 4" xfId="28454" xr:uid="{00000000-0005-0000-0000-0000236F0000}"/>
    <cellStyle name="40% - uthevingsfarge 3 2 4 3 4" xfId="28455" xr:uid="{00000000-0005-0000-0000-0000246F0000}"/>
    <cellStyle name="40% - uthevingsfarge 3 2 4 3 4 2" xfId="28456" xr:uid="{00000000-0005-0000-0000-0000256F0000}"/>
    <cellStyle name="40% - uthevingsfarge 3 2 4 3 4 2 2" xfId="28457" xr:uid="{00000000-0005-0000-0000-0000266F0000}"/>
    <cellStyle name="40% - uthevingsfarge 3 2 4 3 4 3" xfId="28458" xr:uid="{00000000-0005-0000-0000-0000276F0000}"/>
    <cellStyle name="40% - uthevingsfarge 3 2 4 3 5" xfId="28459" xr:uid="{00000000-0005-0000-0000-0000286F0000}"/>
    <cellStyle name="40% - uthevingsfarge 3 2 4 3 5 2" xfId="28460" xr:uid="{00000000-0005-0000-0000-0000296F0000}"/>
    <cellStyle name="40% - uthevingsfarge 3 2 4 3 6" xfId="28461" xr:uid="{00000000-0005-0000-0000-00002A6F0000}"/>
    <cellStyle name="40% - uthevingsfarge 3 2 4 3_3. Chng in credit spreads" xfId="28462" xr:uid="{00000000-0005-0000-0000-00002B6F0000}"/>
    <cellStyle name="40% - uthevingsfarge 3 2 4 4" xfId="28463" xr:uid="{00000000-0005-0000-0000-00002C6F0000}"/>
    <cellStyle name="40% - uthevingsfarge 3 2 4 4 2" xfId="28464" xr:uid="{00000000-0005-0000-0000-00002D6F0000}"/>
    <cellStyle name="40% - uthevingsfarge 3 2 4 4 2 2" xfId="28465" xr:uid="{00000000-0005-0000-0000-00002E6F0000}"/>
    <cellStyle name="40% - uthevingsfarge 3 2 4 4 2 2 2" xfId="28466" xr:uid="{00000000-0005-0000-0000-00002F6F0000}"/>
    <cellStyle name="40% - uthevingsfarge 3 2 4 4 2 2 2 2" xfId="28467" xr:uid="{00000000-0005-0000-0000-0000306F0000}"/>
    <cellStyle name="40% - uthevingsfarge 3 2 4 4 2 2 3" xfId="28468" xr:uid="{00000000-0005-0000-0000-0000316F0000}"/>
    <cellStyle name="40% - uthevingsfarge 3 2 4 4 2 3" xfId="28469" xr:uid="{00000000-0005-0000-0000-0000326F0000}"/>
    <cellStyle name="40% - uthevingsfarge 3 2 4 4 2 3 2" xfId="28470" xr:uid="{00000000-0005-0000-0000-0000336F0000}"/>
    <cellStyle name="40% - uthevingsfarge 3 2 4 4 2 4" xfId="28471" xr:uid="{00000000-0005-0000-0000-0000346F0000}"/>
    <cellStyle name="40% - uthevingsfarge 3 2 4 4 2_Innskuddsdekning" xfId="28472" xr:uid="{00000000-0005-0000-0000-0000356F0000}"/>
    <cellStyle name="40% - uthevingsfarge 3 2 4 4 3" xfId="28473" xr:uid="{00000000-0005-0000-0000-0000366F0000}"/>
    <cellStyle name="40% - uthevingsfarge 3 2 4 4 3 2" xfId="28474" xr:uid="{00000000-0005-0000-0000-0000376F0000}"/>
    <cellStyle name="40% - uthevingsfarge 3 2 4 4 3 2 2" xfId="28475" xr:uid="{00000000-0005-0000-0000-0000386F0000}"/>
    <cellStyle name="40% - uthevingsfarge 3 2 4 4 3 3" xfId="28476" xr:uid="{00000000-0005-0000-0000-0000396F0000}"/>
    <cellStyle name="40% - uthevingsfarge 3 2 4 4 4" xfId="28477" xr:uid="{00000000-0005-0000-0000-00003A6F0000}"/>
    <cellStyle name="40% - uthevingsfarge 3 2 4 4 4 2" xfId="28478" xr:uid="{00000000-0005-0000-0000-00003B6F0000}"/>
    <cellStyle name="40% - uthevingsfarge 3 2 4 4 5" xfId="28479" xr:uid="{00000000-0005-0000-0000-00003C6F0000}"/>
    <cellStyle name="40% - uthevingsfarge 3 2 4 4_3. Chng in credit spreads" xfId="28480" xr:uid="{00000000-0005-0000-0000-00003D6F0000}"/>
    <cellStyle name="40% - uthevingsfarge 3 2 4 5" xfId="28481" xr:uid="{00000000-0005-0000-0000-00003E6F0000}"/>
    <cellStyle name="40% - uthevingsfarge 3 2 4 5 2" xfId="28482" xr:uid="{00000000-0005-0000-0000-00003F6F0000}"/>
    <cellStyle name="40% - uthevingsfarge 3 2 4 5 2 2" xfId="28483" xr:uid="{00000000-0005-0000-0000-0000406F0000}"/>
    <cellStyle name="40% - uthevingsfarge 3 2 4 5 2 2 2" xfId="28484" xr:uid="{00000000-0005-0000-0000-0000416F0000}"/>
    <cellStyle name="40% - uthevingsfarge 3 2 4 5 2 3" xfId="28485" xr:uid="{00000000-0005-0000-0000-0000426F0000}"/>
    <cellStyle name="40% - uthevingsfarge 3 2 4 5 3" xfId="28486" xr:uid="{00000000-0005-0000-0000-0000436F0000}"/>
    <cellStyle name="40% - uthevingsfarge 3 2 4 5 3 2" xfId="28487" xr:uid="{00000000-0005-0000-0000-0000446F0000}"/>
    <cellStyle name="40% - uthevingsfarge 3 2 4 5 4" xfId="28488" xr:uid="{00000000-0005-0000-0000-0000456F0000}"/>
    <cellStyle name="40% - uthevingsfarge 3 2 4 5_Innskuddsdekning" xfId="28489" xr:uid="{00000000-0005-0000-0000-0000466F0000}"/>
    <cellStyle name="40% - uthevingsfarge 3 2 4 6" xfId="28490" xr:uid="{00000000-0005-0000-0000-0000476F0000}"/>
    <cellStyle name="40% - uthevingsfarge 3 2 4 6 2" xfId="28491" xr:uid="{00000000-0005-0000-0000-0000486F0000}"/>
    <cellStyle name="40% - uthevingsfarge 3 2 4 6 2 2" xfId="28492" xr:uid="{00000000-0005-0000-0000-0000496F0000}"/>
    <cellStyle name="40% - uthevingsfarge 3 2 4 6 3" xfId="28493" xr:uid="{00000000-0005-0000-0000-00004A6F0000}"/>
    <cellStyle name="40% - uthevingsfarge 3 2 4 7" xfId="28494" xr:uid="{00000000-0005-0000-0000-00004B6F0000}"/>
    <cellStyle name="40% - uthevingsfarge 3 2 4 7 2" xfId="28495" xr:uid="{00000000-0005-0000-0000-00004C6F0000}"/>
    <cellStyle name="40% - uthevingsfarge 3 2 4 8" xfId="28496" xr:uid="{00000000-0005-0000-0000-00004D6F0000}"/>
    <cellStyle name="40% - uthevingsfarge 3 2 4 9" xfId="28497" xr:uid="{00000000-0005-0000-0000-00004E6F0000}"/>
    <cellStyle name="40% - uthevingsfarge 3 2 4_3. Chng in credit spreads" xfId="28498" xr:uid="{00000000-0005-0000-0000-00004F6F0000}"/>
    <cellStyle name="40% - uthevingsfarge 3 2 5" xfId="28499" xr:uid="{00000000-0005-0000-0000-0000506F0000}"/>
    <cellStyle name="40% - uthevingsfarge 3 2 5 2" xfId="28500" xr:uid="{00000000-0005-0000-0000-0000516F0000}"/>
    <cellStyle name="40% - uthevingsfarge 3 2 5 2 2" xfId="28501" xr:uid="{00000000-0005-0000-0000-0000526F0000}"/>
    <cellStyle name="40% - uthevingsfarge 3 2 5 2 2 2" xfId="28502" xr:uid="{00000000-0005-0000-0000-0000536F0000}"/>
    <cellStyle name="40% - uthevingsfarge 3 2 5 2 2 2 2" xfId="28503" xr:uid="{00000000-0005-0000-0000-0000546F0000}"/>
    <cellStyle name="40% - uthevingsfarge 3 2 5 2 2 2 2 2" xfId="28504" xr:uid="{00000000-0005-0000-0000-0000556F0000}"/>
    <cellStyle name="40% - uthevingsfarge 3 2 5 2 2 2 3" xfId="28505" xr:uid="{00000000-0005-0000-0000-0000566F0000}"/>
    <cellStyle name="40% - uthevingsfarge 3 2 5 2 2 3" xfId="28506" xr:uid="{00000000-0005-0000-0000-0000576F0000}"/>
    <cellStyle name="40% - uthevingsfarge 3 2 5 2 2 3 2" xfId="28507" xr:uid="{00000000-0005-0000-0000-0000586F0000}"/>
    <cellStyle name="40% - uthevingsfarge 3 2 5 2 2 4" xfId="28508" xr:uid="{00000000-0005-0000-0000-0000596F0000}"/>
    <cellStyle name="40% - uthevingsfarge 3 2 5 2 2_Innskuddsdekning" xfId="28509" xr:uid="{00000000-0005-0000-0000-00005A6F0000}"/>
    <cellStyle name="40% - uthevingsfarge 3 2 5 2 3" xfId="28510" xr:uid="{00000000-0005-0000-0000-00005B6F0000}"/>
    <cellStyle name="40% - uthevingsfarge 3 2 5 2 3 2" xfId="28511" xr:uid="{00000000-0005-0000-0000-00005C6F0000}"/>
    <cellStyle name="40% - uthevingsfarge 3 2 5 2 3 2 2" xfId="28512" xr:uid="{00000000-0005-0000-0000-00005D6F0000}"/>
    <cellStyle name="40% - uthevingsfarge 3 2 5 2 3 3" xfId="28513" xr:uid="{00000000-0005-0000-0000-00005E6F0000}"/>
    <cellStyle name="40% - uthevingsfarge 3 2 5 2 4" xfId="28514" xr:uid="{00000000-0005-0000-0000-00005F6F0000}"/>
    <cellStyle name="40% - uthevingsfarge 3 2 5 2 4 2" xfId="28515" xr:uid="{00000000-0005-0000-0000-0000606F0000}"/>
    <cellStyle name="40% - uthevingsfarge 3 2 5 2 5" xfId="28516" xr:uid="{00000000-0005-0000-0000-0000616F0000}"/>
    <cellStyle name="40% - uthevingsfarge 3 2 5 2_3. Chng in credit spreads" xfId="28517" xr:uid="{00000000-0005-0000-0000-0000626F0000}"/>
    <cellStyle name="40% - uthevingsfarge 3 2 5 3" xfId="28518" xr:uid="{00000000-0005-0000-0000-0000636F0000}"/>
    <cellStyle name="40% - uthevingsfarge 3 2 5 3 2" xfId="28519" xr:uid="{00000000-0005-0000-0000-0000646F0000}"/>
    <cellStyle name="40% - uthevingsfarge 3 2 5 3 2 2" xfId="28520" xr:uid="{00000000-0005-0000-0000-0000656F0000}"/>
    <cellStyle name="40% - uthevingsfarge 3 2 5 3 2 2 2" xfId="28521" xr:uid="{00000000-0005-0000-0000-0000666F0000}"/>
    <cellStyle name="40% - uthevingsfarge 3 2 5 3 2 3" xfId="28522" xr:uid="{00000000-0005-0000-0000-0000676F0000}"/>
    <cellStyle name="40% - uthevingsfarge 3 2 5 3 3" xfId="28523" xr:uid="{00000000-0005-0000-0000-0000686F0000}"/>
    <cellStyle name="40% - uthevingsfarge 3 2 5 3 3 2" xfId="28524" xr:uid="{00000000-0005-0000-0000-0000696F0000}"/>
    <cellStyle name="40% - uthevingsfarge 3 2 5 3 4" xfId="28525" xr:uid="{00000000-0005-0000-0000-00006A6F0000}"/>
    <cellStyle name="40% - uthevingsfarge 3 2 5 3_Innskuddsdekning" xfId="28526" xr:uid="{00000000-0005-0000-0000-00006B6F0000}"/>
    <cellStyle name="40% - uthevingsfarge 3 2 5 4" xfId="28527" xr:uid="{00000000-0005-0000-0000-00006C6F0000}"/>
    <cellStyle name="40% - uthevingsfarge 3 2 5 4 2" xfId="28528" xr:uid="{00000000-0005-0000-0000-00006D6F0000}"/>
    <cellStyle name="40% - uthevingsfarge 3 2 5 4 2 2" xfId="28529" xr:uid="{00000000-0005-0000-0000-00006E6F0000}"/>
    <cellStyle name="40% - uthevingsfarge 3 2 5 4 3" xfId="28530" xr:uid="{00000000-0005-0000-0000-00006F6F0000}"/>
    <cellStyle name="40% - uthevingsfarge 3 2 5 5" xfId="28531" xr:uid="{00000000-0005-0000-0000-0000706F0000}"/>
    <cellStyle name="40% - uthevingsfarge 3 2 5 5 2" xfId="28532" xr:uid="{00000000-0005-0000-0000-0000716F0000}"/>
    <cellStyle name="40% - uthevingsfarge 3 2 5 6" xfId="28533" xr:uid="{00000000-0005-0000-0000-0000726F0000}"/>
    <cellStyle name="40% - uthevingsfarge 3 2 5_3. Chng in credit spreads" xfId="28534" xr:uid="{00000000-0005-0000-0000-0000736F0000}"/>
    <cellStyle name="40% - uthevingsfarge 3 2 6" xfId="28535" xr:uid="{00000000-0005-0000-0000-0000746F0000}"/>
    <cellStyle name="40% - uthevingsfarge 3 2 6 2" xfId="28536" xr:uid="{00000000-0005-0000-0000-0000756F0000}"/>
    <cellStyle name="40% - uthevingsfarge 3 2 6 2 2" xfId="28537" xr:uid="{00000000-0005-0000-0000-0000766F0000}"/>
    <cellStyle name="40% - uthevingsfarge 3 2 6 2 2 2" xfId="28538" xr:uid="{00000000-0005-0000-0000-0000776F0000}"/>
    <cellStyle name="40% - uthevingsfarge 3 2 6 2 2 2 2" xfId="28539" xr:uid="{00000000-0005-0000-0000-0000786F0000}"/>
    <cellStyle name="40% - uthevingsfarge 3 2 6 2 2 2 2 2" xfId="28540" xr:uid="{00000000-0005-0000-0000-0000796F0000}"/>
    <cellStyle name="40% - uthevingsfarge 3 2 6 2 2 2 3" xfId="28541" xr:uid="{00000000-0005-0000-0000-00007A6F0000}"/>
    <cellStyle name="40% - uthevingsfarge 3 2 6 2 2 3" xfId="28542" xr:uid="{00000000-0005-0000-0000-00007B6F0000}"/>
    <cellStyle name="40% - uthevingsfarge 3 2 6 2 2 3 2" xfId="28543" xr:uid="{00000000-0005-0000-0000-00007C6F0000}"/>
    <cellStyle name="40% - uthevingsfarge 3 2 6 2 2 4" xfId="28544" xr:uid="{00000000-0005-0000-0000-00007D6F0000}"/>
    <cellStyle name="40% - uthevingsfarge 3 2 6 2 2_Innskuddsdekning" xfId="28545" xr:uid="{00000000-0005-0000-0000-00007E6F0000}"/>
    <cellStyle name="40% - uthevingsfarge 3 2 6 2 3" xfId="28546" xr:uid="{00000000-0005-0000-0000-00007F6F0000}"/>
    <cellStyle name="40% - uthevingsfarge 3 2 6 2 3 2" xfId="28547" xr:uid="{00000000-0005-0000-0000-0000806F0000}"/>
    <cellStyle name="40% - uthevingsfarge 3 2 6 2 3 2 2" xfId="28548" xr:uid="{00000000-0005-0000-0000-0000816F0000}"/>
    <cellStyle name="40% - uthevingsfarge 3 2 6 2 3 3" xfId="28549" xr:uid="{00000000-0005-0000-0000-0000826F0000}"/>
    <cellStyle name="40% - uthevingsfarge 3 2 6 2 4" xfId="28550" xr:uid="{00000000-0005-0000-0000-0000836F0000}"/>
    <cellStyle name="40% - uthevingsfarge 3 2 6 2 4 2" xfId="28551" xr:uid="{00000000-0005-0000-0000-0000846F0000}"/>
    <cellStyle name="40% - uthevingsfarge 3 2 6 2 5" xfId="28552" xr:uid="{00000000-0005-0000-0000-0000856F0000}"/>
    <cellStyle name="40% - uthevingsfarge 3 2 6 2_3. Chng in credit spreads" xfId="28553" xr:uid="{00000000-0005-0000-0000-0000866F0000}"/>
    <cellStyle name="40% - uthevingsfarge 3 2 6 3" xfId="28554" xr:uid="{00000000-0005-0000-0000-0000876F0000}"/>
    <cellStyle name="40% - uthevingsfarge 3 2 6 3 2" xfId="28555" xr:uid="{00000000-0005-0000-0000-0000886F0000}"/>
    <cellStyle name="40% - uthevingsfarge 3 2 6 3 2 2" xfId="28556" xr:uid="{00000000-0005-0000-0000-0000896F0000}"/>
    <cellStyle name="40% - uthevingsfarge 3 2 6 3 2 2 2" xfId="28557" xr:uid="{00000000-0005-0000-0000-00008A6F0000}"/>
    <cellStyle name="40% - uthevingsfarge 3 2 6 3 2 3" xfId="28558" xr:uid="{00000000-0005-0000-0000-00008B6F0000}"/>
    <cellStyle name="40% - uthevingsfarge 3 2 6 3 3" xfId="28559" xr:uid="{00000000-0005-0000-0000-00008C6F0000}"/>
    <cellStyle name="40% - uthevingsfarge 3 2 6 3 3 2" xfId="28560" xr:uid="{00000000-0005-0000-0000-00008D6F0000}"/>
    <cellStyle name="40% - uthevingsfarge 3 2 6 3 4" xfId="28561" xr:uid="{00000000-0005-0000-0000-00008E6F0000}"/>
    <cellStyle name="40% - uthevingsfarge 3 2 6 3_Innskuddsdekning" xfId="28562" xr:uid="{00000000-0005-0000-0000-00008F6F0000}"/>
    <cellStyle name="40% - uthevingsfarge 3 2 6 4" xfId="28563" xr:uid="{00000000-0005-0000-0000-0000906F0000}"/>
    <cellStyle name="40% - uthevingsfarge 3 2 6 4 2" xfId="28564" xr:uid="{00000000-0005-0000-0000-0000916F0000}"/>
    <cellStyle name="40% - uthevingsfarge 3 2 6 4 2 2" xfId="28565" xr:uid="{00000000-0005-0000-0000-0000926F0000}"/>
    <cellStyle name="40% - uthevingsfarge 3 2 6 4 3" xfId="28566" xr:uid="{00000000-0005-0000-0000-0000936F0000}"/>
    <cellStyle name="40% - uthevingsfarge 3 2 6 5" xfId="28567" xr:uid="{00000000-0005-0000-0000-0000946F0000}"/>
    <cellStyle name="40% - uthevingsfarge 3 2 6 5 2" xfId="28568" xr:uid="{00000000-0005-0000-0000-0000956F0000}"/>
    <cellStyle name="40% - uthevingsfarge 3 2 6 6" xfId="28569" xr:uid="{00000000-0005-0000-0000-0000966F0000}"/>
    <cellStyle name="40% - uthevingsfarge 3 2 6_3. Chng in credit spreads" xfId="28570" xr:uid="{00000000-0005-0000-0000-0000976F0000}"/>
    <cellStyle name="40% - uthevingsfarge 3 2 7" xfId="28571" xr:uid="{00000000-0005-0000-0000-0000986F0000}"/>
    <cellStyle name="40% - uthevingsfarge 3 2 7 2" xfId="28572" xr:uid="{00000000-0005-0000-0000-0000996F0000}"/>
    <cellStyle name="40% - uthevingsfarge 3 2 7 2 2" xfId="28573" xr:uid="{00000000-0005-0000-0000-00009A6F0000}"/>
    <cellStyle name="40% - uthevingsfarge 3 2 7 2 2 2" xfId="28574" xr:uid="{00000000-0005-0000-0000-00009B6F0000}"/>
    <cellStyle name="40% - uthevingsfarge 3 2 7 2 2 2 2" xfId="28575" xr:uid="{00000000-0005-0000-0000-00009C6F0000}"/>
    <cellStyle name="40% - uthevingsfarge 3 2 7 2 2 2 2 2" xfId="28576" xr:uid="{00000000-0005-0000-0000-00009D6F0000}"/>
    <cellStyle name="40% - uthevingsfarge 3 2 7 2 2 2 3" xfId="28577" xr:uid="{00000000-0005-0000-0000-00009E6F0000}"/>
    <cellStyle name="40% - uthevingsfarge 3 2 7 2 2 3" xfId="28578" xr:uid="{00000000-0005-0000-0000-00009F6F0000}"/>
    <cellStyle name="40% - uthevingsfarge 3 2 7 2 2 3 2" xfId="28579" xr:uid="{00000000-0005-0000-0000-0000A06F0000}"/>
    <cellStyle name="40% - uthevingsfarge 3 2 7 2 2 4" xfId="28580" xr:uid="{00000000-0005-0000-0000-0000A16F0000}"/>
    <cellStyle name="40% - uthevingsfarge 3 2 7 2 3" xfId="28581" xr:uid="{00000000-0005-0000-0000-0000A26F0000}"/>
    <cellStyle name="40% - uthevingsfarge 3 2 7 2 3 2" xfId="28582" xr:uid="{00000000-0005-0000-0000-0000A36F0000}"/>
    <cellStyle name="40% - uthevingsfarge 3 2 7 2 3 2 2" xfId="28583" xr:uid="{00000000-0005-0000-0000-0000A46F0000}"/>
    <cellStyle name="40% - uthevingsfarge 3 2 7 2 3 3" xfId="28584" xr:uid="{00000000-0005-0000-0000-0000A56F0000}"/>
    <cellStyle name="40% - uthevingsfarge 3 2 7 2 4" xfId="28585" xr:uid="{00000000-0005-0000-0000-0000A66F0000}"/>
    <cellStyle name="40% - uthevingsfarge 3 2 7 2 4 2" xfId="28586" xr:uid="{00000000-0005-0000-0000-0000A76F0000}"/>
    <cellStyle name="40% - uthevingsfarge 3 2 7 2 5" xfId="28587" xr:uid="{00000000-0005-0000-0000-0000A86F0000}"/>
    <cellStyle name="40% - uthevingsfarge 3 2 7 2_Innskuddsdekning" xfId="28588" xr:uid="{00000000-0005-0000-0000-0000A96F0000}"/>
    <cellStyle name="40% - uthevingsfarge 3 2 7 3" xfId="28589" xr:uid="{00000000-0005-0000-0000-0000AA6F0000}"/>
    <cellStyle name="40% - uthevingsfarge 3 2 7 3 2" xfId="28590" xr:uid="{00000000-0005-0000-0000-0000AB6F0000}"/>
    <cellStyle name="40% - uthevingsfarge 3 2 7 3 2 2" xfId="28591" xr:uid="{00000000-0005-0000-0000-0000AC6F0000}"/>
    <cellStyle name="40% - uthevingsfarge 3 2 7 3 2 2 2" xfId="28592" xr:uid="{00000000-0005-0000-0000-0000AD6F0000}"/>
    <cellStyle name="40% - uthevingsfarge 3 2 7 3 2 3" xfId="28593" xr:uid="{00000000-0005-0000-0000-0000AE6F0000}"/>
    <cellStyle name="40% - uthevingsfarge 3 2 7 3 3" xfId="28594" xr:uid="{00000000-0005-0000-0000-0000AF6F0000}"/>
    <cellStyle name="40% - uthevingsfarge 3 2 7 3 3 2" xfId="28595" xr:uid="{00000000-0005-0000-0000-0000B06F0000}"/>
    <cellStyle name="40% - uthevingsfarge 3 2 7 3 4" xfId="28596" xr:uid="{00000000-0005-0000-0000-0000B16F0000}"/>
    <cellStyle name="40% - uthevingsfarge 3 2 7 4" xfId="28597" xr:uid="{00000000-0005-0000-0000-0000B26F0000}"/>
    <cellStyle name="40% - uthevingsfarge 3 2 7 4 2" xfId="28598" xr:uid="{00000000-0005-0000-0000-0000B36F0000}"/>
    <cellStyle name="40% - uthevingsfarge 3 2 7 4 2 2" xfId="28599" xr:uid="{00000000-0005-0000-0000-0000B46F0000}"/>
    <cellStyle name="40% - uthevingsfarge 3 2 7 4 3" xfId="28600" xr:uid="{00000000-0005-0000-0000-0000B56F0000}"/>
    <cellStyle name="40% - uthevingsfarge 3 2 7 5" xfId="28601" xr:uid="{00000000-0005-0000-0000-0000B66F0000}"/>
    <cellStyle name="40% - uthevingsfarge 3 2 7 5 2" xfId="28602" xr:uid="{00000000-0005-0000-0000-0000B76F0000}"/>
    <cellStyle name="40% - uthevingsfarge 3 2 7 6" xfId="28603" xr:uid="{00000000-0005-0000-0000-0000B86F0000}"/>
    <cellStyle name="40% - uthevingsfarge 3 2 7_3. Chng in credit spreads" xfId="28604" xr:uid="{00000000-0005-0000-0000-0000B96F0000}"/>
    <cellStyle name="40% - uthevingsfarge 3 2 8" xfId="28605" xr:uid="{00000000-0005-0000-0000-0000BA6F0000}"/>
    <cellStyle name="40% - uthevingsfarge 3 2 8 2" xfId="28606" xr:uid="{00000000-0005-0000-0000-0000BB6F0000}"/>
    <cellStyle name="40% - uthevingsfarge 3 2 8 2 2" xfId="28607" xr:uid="{00000000-0005-0000-0000-0000BC6F0000}"/>
    <cellStyle name="40% - uthevingsfarge 3 2 8 2 2 2" xfId="28608" xr:uid="{00000000-0005-0000-0000-0000BD6F0000}"/>
    <cellStyle name="40% - uthevingsfarge 3 2 8 2 2 2 2" xfId="28609" xr:uid="{00000000-0005-0000-0000-0000BE6F0000}"/>
    <cellStyle name="40% - uthevingsfarge 3 2 8 2 2 3" xfId="28610" xr:uid="{00000000-0005-0000-0000-0000BF6F0000}"/>
    <cellStyle name="40% - uthevingsfarge 3 2 8 2 3" xfId="28611" xr:uid="{00000000-0005-0000-0000-0000C06F0000}"/>
    <cellStyle name="40% - uthevingsfarge 3 2 8 2 3 2" xfId="28612" xr:uid="{00000000-0005-0000-0000-0000C16F0000}"/>
    <cellStyle name="40% - uthevingsfarge 3 2 8 2 4" xfId="28613" xr:uid="{00000000-0005-0000-0000-0000C26F0000}"/>
    <cellStyle name="40% - uthevingsfarge 3 2 8 2_Innskuddsdekning" xfId="28614" xr:uid="{00000000-0005-0000-0000-0000C36F0000}"/>
    <cellStyle name="40% - uthevingsfarge 3 2 8 3" xfId="28615" xr:uid="{00000000-0005-0000-0000-0000C46F0000}"/>
    <cellStyle name="40% - uthevingsfarge 3 2 8 3 2" xfId="28616" xr:uid="{00000000-0005-0000-0000-0000C56F0000}"/>
    <cellStyle name="40% - uthevingsfarge 3 2 8 3 2 2" xfId="28617" xr:uid="{00000000-0005-0000-0000-0000C66F0000}"/>
    <cellStyle name="40% - uthevingsfarge 3 2 8 3 3" xfId="28618" xr:uid="{00000000-0005-0000-0000-0000C76F0000}"/>
    <cellStyle name="40% - uthevingsfarge 3 2 8 4" xfId="28619" xr:uid="{00000000-0005-0000-0000-0000C86F0000}"/>
    <cellStyle name="40% - uthevingsfarge 3 2 8 4 2" xfId="28620" xr:uid="{00000000-0005-0000-0000-0000C96F0000}"/>
    <cellStyle name="40% - uthevingsfarge 3 2 8 5" xfId="28621" xr:uid="{00000000-0005-0000-0000-0000CA6F0000}"/>
    <cellStyle name="40% - uthevingsfarge 3 2 8_3. Chng in credit spreads" xfId="28622" xr:uid="{00000000-0005-0000-0000-0000CB6F0000}"/>
    <cellStyle name="40% - uthevingsfarge 3 2 9" xfId="28623" xr:uid="{00000000-0005-0000-0000-0000CC6F0000}"/>
    <cellStyle name="40% - uthevingsfarge 3 2 9 2" xfId="28624" xr:uid="{00000000-0005-0000-0000-0000CD6F0000}"/>
    <cellStyle name="40% - uthevingsfarge 3 2 9 2 2" xfId="28625" xr:uid="{00000000-0005-0000-0000-0000CE6F0000}"/>
    <cellStyle name="40% - uthevingsfarge 3 2 9 2 2 2" xfId="28626" xr:uid="{00000000-0005-0000-0000-0000CF6F0000}"/>
    <cellStyle name="40% - uthevingsfarge 3 2 9 2 3" xfId="28627" xr:uid="{00000000-0005-0000-0000-0000D06F0000}"/>
    <cellStyle name="40% - uthevingsfarge 3 2 9 3" xfId="28628" xr:uid="{00000000-0005-0000-0000-0000D16F0000}"/>
    <cellStyle name="40% - uthevingsfarge 3 2 9 3 2" xfId="28629" xr:uid="{00000000-0005-0000-0000-0000D26F0000}"/>
    <cellStyle name="40% - uthevingsfarge 3 2 9 4" xfId="28630" xr:uid="{00000000-0005-0000-0000-0000D36F0000}"/>
    <cellStyle name="40% - uthevingsfarge 3 2_Adj_Operating_expenses" xfId="28631" xr:uid="{00000000-0005-0000-0000-0000D46F0000}"/>
    <cellStyle name="40% - uthevingsfarge 3 20" xfId="28632" xr:uid="{00000000-0005-0000-0000-0000D56F0000}"/>
    <cellStyle name="40% - uthevingsfarge 3 20 2" xfId="28633" xr:uid="{00000000-0005-0000-0000-0000D66F0000}"/>
    <cellStyle name="40% - uthevingsfarge 3 20 2 2" xfId="28634" xr:uid="{00000000-0005-0000-0000-0000D76F0000}"/>
    <cellStyle name="40% - uthevingsfarge 3 20 2 3" xfId="28635" xr:uid="{00000000-0005-0000-0000-0000D86F0000}"/>
    <cellStyle name="40% - uthevingsfarge 3 20 2_BILAG 34-3 Brasil" xfId="28636" xr:uid="{00000000-0005-0000-0000-0000D96F0000}"/>
    <cellStyle name="40% - uthevingsfarge 3 20 3" xfId="28637" xr:uid="{00000000-0005-0000-0000-0000DA6F0000}"/>
    <cellStyle name="40% - uthevingsfarge 3 20 4" xfId="28638" xr:uid="{00000000-0005-0000-0000-0000DB6F0000}"/>
    <cellStyle name="40% - uthevingsfarge 3 20_BILAG 34-3 Brasil" xfId="28639" xr:uid="{00000000-0005-0000-0000-0000DC6F0000}"/>
    <cellStyle name="40% - uthevingsfarge 3 200" xfId="28640" xr:uid="{00000000-0005-0000-0000-0000DD6F0000}"/>
    <cellStyle name="40% - uthevingsfarge 3 201" xfId="28641" xr:uid="{00000000-0005-0000-0000-0000DE6F0000}"/>
    <cellStyle name="40% - uthevingsfarge 3 202" xfId="28642" xr:uid="{00000000-0005-0000-0000-0000DF6F0000}"/>
    <cellStyle name="40% - uthevingsfarge 3 203" xfId="28643" xr:uid="{00000000-0005-0000-0000-0000E06F0000}"/>
    <cellStyle name="40% - uthevingsfarge 3 204" xfId="28644" xr:uid="{00000000-0005-0000-0000-0000E16F0000}"/>
    <cellStyle name="40% - uthevingsfarge 3 205" xfId="28645" xr:uid="{00000000-0005-0000-0000-0000E26F0000}"/>
    <cellStyle name="40% - uthevingsfarge 3 206" xfId="28646" xr:uid="{00000000-0005-0000-0000-0000E36F0000}"/>
    <cellStyle name="40% - uthevingsfarge 3 207" xfId="28647" xr:uid="{00000000-0005-0000-0000-0000E46F0000}"/>
    <cellStyle name="40% - uthevingsfarge 3 208" xfId="28648" xr:uid="{00000000-0005-0000-0000-0000E56F0000}"/>
    <cellStyle name="40% - uthevingsfarge 3 209" xfId="28649" xr:uid="{00000000-0005-0000-0000-0000E66F0000}"/>
    <cellStyle name="40% - uthevingsfarge 3 21" xfId="28650" xr:uid="{00000000-0005-0000-0000-0000E76F0000}"/>
    <cellStyle name="40% - uthevingsfarge 3 21 2" xfId="28651" xr:uid="{00000000-0005-0000-0000-0000E86F0000}"/>
    <cellStyle name="40% - uthevingsfarge 3 21 2 2" xfId="28652" xr:uid="{00000000-0005-0000-0000-0000E96F0000}"/>
    <cellStyle name="40% - uthevingsfarge 3 21 2 3" xfId="28653" xr:uid="{00000000-0005-0000-0000-0000EA6F0000}"/>
    <cellStyle name="40% - uthevingsfarge 3 21 2_BILAG 34-3 Brasil" xfId="28654" xr:uid="{00000000-0005-0000-0000-0000EB6F0000}"/>
    <cellStyle name="40% - uthevingsfarge 3 21 3" xfId="28655" xr:uid="{00000000-0005-0000-0000-0000EC6F0000}"/>
    <cellStyle name="40% - uthevingsfarge 3 21 4" xfId="28656" xr:uid="{00000000-0005-0000-0000-0000ED6F0000}"/>
    <cellStyle name="40% - uthevingsfarge 3 21_BILAG 34-3 Brasil" xfId="28657" xr:uid="{00000000-0005-0000-0000-0000EE6F0000}"/>
    <cellStyle name="40% - uthevingsfarge 3 210" xfId="28658" xr:uid="{00000000-0005-0000-0000-0000EF6F0000}"/>
    <cellStyle name="40% - uthevingsfarge 3 211" xfId="28659" xr:uid="{00000000-0005-0000-0000-0000F06F0000}"/>
    <cellStyle name="40% - uthevingsfarge 3 212" xfId="28660" xr:uid="{00000000-0005-0000-0000-0000F16F0000}"/>
    <cellStyle name="40% - uthevingsfarge 3 213" xfId="28661" xr:uid="{00000000-0005-0000-0000-0000F26F0000}"/>
    <cellStyle name="40% - uthevingsfarge 3 214" xfId="28662" xr:uid="{00000000-0005-0000-0000-0000F36F0000}"/>
    <cellStyle name="40% - uthevingsfarge 3 215" xfId="28663" xr:uid="{00000000-0005-0000-0000-0000F46F0000}"/>
    <cellStyle name="40% - uthevingsfarge 3 216" xfId="28664" xr:uid="{00000000-0005-0000-0000-0000F56F0000}"/>
    <cellStyle name="40% - uthevingsfarge 3 217" xfId="28665" xr:uid="{00000000-0005-0000-0000-0000F66F0000}"/>
    <cellStyle name="40% - uthevingsfarge 3 218" xfId="28666" xr:uid="{00000000-0005-0000-0000-0000F76F0000}"/>
    <cellStyle name="40% - uthevingsfarge 3 219" xfId="28667" xr:uid="{00000000-0005-0000-0000-0000F86F0000}"/>
    <cellStyle name="40% - uthevingsfarge 3 22" xfId="28668" xr:uid="{00000000-0005-0000-0000-0000F96F0000}"/>
    <cellStyle name="40% - uthevingsfarge 3 22 2" xfId="28669" xr:uid="{00000000-0005-0000-0000-0000FA6F0000}"/>
    <cellStyle name="40% - uthevingsfarge 3 22 2 2" xfId="28670" xr:uid="{00000000-0005-0000-0000-0000FB6F0000}"/>
    <cellStyle name="40% - uthevingsfarge 3 22 2 3" xfId="28671" xr:uid="{00000000-0005-0000-0000-0000FC6F0000}"/>
    <cellStyle name="40% - uthevingsfarge 3 22 2_BILAG 34-3 Brasil" xfId="28672" xr:uid="{00000000-0005-0000-0000-0000FD6F0000}"/>
    <cellStyle name="40% - uthevingsfarge 3 22 3" xfId="28673" xr:uid="{00000000-0005-0000-0000-0000FE6F0000}"/>
    <cellStyle name="40% - uthevingsfarge 3 22 4" xfId="28674" xr:uid="{00000000-0005-0000-0000-0000FF6F0000}"/>
    <cellStyle name="40% - uthevingsfarge 3 22_BILAG 34-3 Brasil" xfId="28675" xr:uid="{00000000-0005-0000-0000-000000700000}"/>
    <cellStyle name="40% - uthevingsfarge 3 220" xfId="28676" xr:uid="{00000000-0005-0000-0000-000001700000}"/>
    <cellStyle name="40% - uthevingsfarge 3 221" xfId="28677" xr:uid="{00000000-0005-0000-0000-000002700000}"/>
    <cellStyle name="40% - uthevingsfarge 3 222" xfId="28678" xr:uid="{00000000-0005-0000-0000-000003700000}"/>
    <cellStyle name="40% - uthevingsfarge 3 223" xfId="28679" xr:uid="{00000000-0005-0000-0000-000004700000}"/>
    <cellStyle name="40% - uthevingsfarge 3 224" xfId="28680" xr:uid="{00000000-0005-0000-0000-000005700000}"/>
    <cellStyle name="40% - uthevingsfarge 3 225" xfId="28681" xr:uid="{00000000-0005-0000-0000-000006700000}"/>
    <cellStyle name="40% - uthevingsfarge 3 226" xfId="28682" xr:uid="{00000000-0005-0000-0000-000007700000}"/>
    <cellStyle name="40% - uthevingsfarge 3 227" xfId="28683" xr:uid="{00000000-0005-0000-0000-000008700000}"/>
    <cellStyle name="40% - uthevingsfarge 3 228" xfId="28684" xr:uid="{00000000-0005-0000-0000-000009700000}"/>
    <cellStyle name="40% - uthevingsfarge 3 229" xfId="28685" xr:uid="{00000000-0005-0000-0000-00000A700000}"/>
    <cellStyle name="40% - uthevingsfarge 3 23" xfId="28686" xr:uid="{00000000-0005-0000-0000-00000B700000}"/>
    <cellStyle name="40% - uthevingsfarge 3 23 2" xfId="28687" xr:uid="{00000000-0005-0000-0000-00000C700000}"/>
    <cellStyle name="40% - uthevingsfarge 3 23 2 2" xfId="28688" xr:uid="{00000000-0005-0000-0000-00000D700000}"/>
    <cellStyle name="40% - uthevingsfarge 3 23 2 3" xfId="28689" xr:uid="{00000000-0005-0000-0000-00000E700000}"/>
    <cellStyle name="40% - uthevingsfarge 3 23 2_BILAG 34-3 Brasil" xfId="28690" xr:uid="{00000000-0005-0000-0000-00000F700000}"/>
    <cellStyle name="40% - uthevingsfarge 3 23 3" xfId="28691" xr:uid="{00000000-0005-0000-0000-000010700000}"/>
    <cellStyle name="40% - uthevingsfarge 3 23 4" xfId="28692" xr:uid="{00000000-0005-0000-0000-000011700000}"/>
    <cellStyle name="40% - uthevingsfarge 3 23_BILAG 34-3 Brasil" xfId="28693" xr:uid="{00000000-0005-0000-0000-000012700000}"/>
    <cellStyle name="40% - uthevingsfarge 3 230" xfId="28694" xr:uid="{00000000-0005-0000-0000-000013700000}"/>
    <cellStyle name="40% - uthevingsfarge 3 231" xfId="28695" xr:uid="{00000000-0005-0000-0000-000014700000}"/>
    <cellStyle name="40% - uthevingsfarge 3 232" xfId="28696" xr:uid="{00000000-0005-0000-0000-000015700000}"/>
    <cellStyle name="40% - uthevingsfarge 3 233" xfId="28697" xr:uid="{00000000-0005-0000-0000-000016700000}"/>
    <cellStyle name="40% - uthevingsfarge 3 24" xfId="28698" xr:uid="{00000000-0005-0000-0000-000017700000}"/>
    <cellStyle name="40% - uthevingsfarge 3 24 2" xfId="28699" xr:uid="{00000000-0005-0000-0000-000018700000}"/>
    <cellStyle name="40% - uthevingsfarge 3 24 2 2" xfId="28700" xr:uid="{00000000-0005-0000-0000-000019700000}"/>
    <cellStyle name="40% - uthevingsfarge 3 24 2 3" xfId="28701" xr:uid="{00000000-0005-0000-0000-00001A700000}"/>
    <cellStyle name="40% - uthevingsfarge 3 24 2_BILAG 34-3 Brasil" xfId="28702" xr:uid="{00000000-0005-0000-0000-00001B700000}"/>
    <cellStyle name="40% - uthevingsfarge 3 24 3" xfId="28703" xr:uid="{00000000-0005-0000-0000-00001C700000}"/>
    <cellStyle name="40% - uthevingsfarge 3 24 4" xfId="28704" xr:uid="{00000000-0005-0000-0000-00001D700000}"/>
    <cellStyle name="40% - uthevingsfarge 3 24_BILAG 34-3 Brasil" xfId="28705" xr:uid="{00000000-0005-0000-0000-00001E700000}"/>
    <cellStyle name="40% - uthevingsfarge 3 25" xfId="28706" xr:uid="{00000000-0005-0000-0000-00001F700000}"/>
    <cellStyle name="40% - uthevingsfarge 3 25 2" xfId="28707" xr:uid="{00000000-0005-0000-0000-000020700000}"/>
    <cellStyle name="40% - uthevingsfarge 3 25 2 2" xfId="28708" xr:uid="{00000000-0005-0000-0000-000021700000}"/>
    <cellStyle name="40% - uthevingsfarge 3 25 2 3" xfId="28709" xr:uid="{00000000-0005-0000-0000-000022700000}"/>
    <cellStyle name="40% - uthevingsfarge 3 25 2_BILAG 34-3 Brasil" xfId="28710" xr:uid="{00000000-0005-0000-0000-000023700000}"/>
    <cellStyle name="40% - uthevingsfarge 3 25 3" xfId="28711" xr:uid="{00000000-0005-0000-0000-000024700000}"/>
    <cellStyle name="40% - uthevingsfarge 3 25 4" xfId="28712" xr:uid="{00000000-0005-0000-0000-000025700000}"/>
    <cellStyle name="40% - uthevingsfarge 3 25_BILAG 34-3 Brasil" xfId="28713" xr:uid="{00000000-0005-0000-0000-000026700000}"/>
    <cellStyle name="40% - uthevingsfarge 3 26" xfId="28714" xr:uid="{00000000-0005-0000-0000-000027700000}"/>
    <cellStyle name="40% - uthevingsfarge 3 26 2" xfId="28715" xr:uid="{00000000-0005-0000-0000-000028700000}"/>
    <cellStyle name="40% - uthevingsfarge 3 26 2 2" xfId="28716" xr:uid="{00000000-0005-0000-0000-000029700000}"/>
    <cellStyle name="40% - uthevingsfarge 3 26 2 3" xfId="28717" xr:uid="{00000000-0005-0000-0000-00002A700000}"/>
    <cellStyle name="40% - uthevingsfarge 3 26 2_BILAG 34-3 Brasil" xfId="28718" xr:uid="{00000000-0005-0000-0000-00002B700000}"/>
    <cellStyle name="40% - uthevingsfarge 3 26 3" xfId="28719" xr:uid="{00000000-0005-0000-0000-00002C700000}"/>
    <cellStyle name="40% - uthevingsfarge 3 26 4" xfId="28720" xr:uid="{00000000-0005-0000-0000-00002D700000}"/>
    <cellStyle name="40% - uthevingsfarge 3 26_BILAG 34-3 Brasil" xfId="28721" xr:uid="{00000000-0005-0000-0000-00002E700000}"/>
    <cellStyle name="40% - uthevingsfarge 3 27" xfId="28722" xr:uid="{00000000-0005-0000-0000-00002F700000}"/>
    <cellStyle name="40% - uthevingsfarge 3 27 2" xfId="28723" xr:uid="{00000000-0005-0000-0000-000030700000}"/>
    <cellStyle name="40% - uthevingsfarge 3 27 2 2" xfId="28724" xr:uid="{00000000-0005-0000-0000-000031700000}"/>
    <cellStyle name="40% - uthevingsfarge 3 27 2 3" xfId="28725" xr:uid="{00000000-0005-0000-0000-000032700000}"/>
    <cellStyle name="40% - uthevingsfarge 3 27 2_BILAG 34-3 Brasil" xfId="28726" xr:uid="{00000000-0005-0000-0000-000033700000}"/>
    <cellStyle name="40% - uthevingsfarge 3 27 3" xfId="28727" xr:uid="{00000000-0005-0000-0000-000034700000}"/>
    <cellStyle name="40% - uthevingsfarge 3 27 4" xfId="28728" xr:uid="{00000000-0005-0000-0000-000035700000}"/>
    <cellStyle name="40% - uthevingsfarge 3 27_BILAG 34-3 Brasil" xfId="28729" xr:uid="{00000000-0005-0000-0000-000036700000}"/>
    <cellStyle name="40% - uthevingsfarge 3 28" xfId="28730" xr:uid="{00000000-0005-0000-0000-000037700000}"/>
    <cellStyle name="40% - uthevingsfarge 3 28 2" xfId="28731" xr:uid="{00000000-0005-0000-0000-000038700000}"/>
    <cellStyle name="40% - uthevingsfarge 3 28 2 2" xfId="28732" xr:uid="{00000000-0005-0000-0000-000039700000}"/>
    <cellStyle name="40% - uthevingsfarge 3 28 2 3" xfId="28733" xr:uid="{00000000-0005-0000-0000-00003A700000}"/>
    <cellStyle name="40% - uthevingsfarge 3 28 2_BILAG 34-3 Brasil" xfId="28734" xr:uid="{00000000-0005-0000-0000-00003B700000}"/>
    <cellStyle name="40% - uthevingsfarge 3 28 3" xfId="28735" xr:uid="{00000000-0005-0000-0000-00003C700000}"/>
    <cellStyle name="40% - uthevingsfarge 3 28 4" xfId="28736" xr:uid="{00000000-0005-0000-0000-00003D700000}"/>
    <cellStyle name="40% - uthevingsfarge 3 28_BILAG 34-3 Brasil" xfId="28737" xr:uid="{00000000-0005-0000-0000-00003E700000}"/>
    <cellStyle name="40% - uthevingsfarge 3 29" xfId="28738" xr:uid="{00000000-0005-0000-0000-00003F700000}"/>
    <cellStyle name="40% - uthevingsfarge 3 29 2" xfId="28739" xr:uid="{00000000-0005-0000-0000-000040700000}"/>
    <cellStyle name="40% - uthevingsfarge 3 29 2 2" xfId="28740" xr:uid="{00000000-0005-0000-0000-000041700000}"/>
    <cellStyle name="40% - uthevingsfarge 3 29 2 3" xfId="28741" xr:uid="{00000000-0005-0000-0000-000042700000}"/>
    <cellStyle name="40% - uthevingsfarge 3 29 2_BILAG 34-3 Brasil" xfId="28742" xr:uid="{00000000-0005-0000-0000-000043700000}"/>
    <cellStyle name="40% - uthevingsfarge 3 29 3" xfId="28743" xr:uid="{00000000-0005-0000-0000-000044700000}"/>
    <cellStyle name="40% - uthevingsfarge 3 29 4" xfId="28744" xr:uid="{00000000-0005-0000-0000-000045700000}"/>
    <cellStyle name="40% - uthevingsfarge 3 29_BILAG 34-3 Brasil" xfId="28745" xr:uid="{00000000-0005-0000-0000-000046700000}"/>
    <cellStyle name="40% - uthevingsfarge 3 3" xfId="28746" xr:uid="{00000000-0005-0000-0000-000047700000}"/>
    <cellStyle name="40% - uthevingsfarge 3 3 10" xfId="28747" xr:uid="{00000000-0005-0000-0000-000048700000}"/>
    <cellStyle name="40% - uthevingsfarge 3 3 2" xfId="28748" xr:uid="{00000000-0005-0000-0000-000049700000}"/>
    <cellStyle name="40% - uthevingsfarge 3 3 2 10" xfId="28749" xr:uid="{00000000-0005-0000-0000-00004A700000}"/>
    <cellStyle name="40% - uthevingsfarge 3 3 2 11" xfId="28750" xr:uid="{00000000-0005-0000-0000-00004B700000}"/>
    <cellStyle name="40% - uthevingsfarge 3 3 2 2" xfId="28751" xr:uid="{00000000-0005-0000-0000-00004C700000}"/>
    <cellStyle name="40% - uthevingsfarge 3 3 2 2 10" xfId="28752" xr:uid="{00000000-0005-0000-0000-00004D700000}"/>
    <cellStyle name="40% - uthevingsfarge 3 3 2 2 2" xfId="28753" xr:uid="{00000000-0005-0000-0000-00004E700000}"/>
    <cellStyle name="40% - uthevingsfarge 3 3 2 2 2 2" xfId="28754" xr:uid="{00000000-0005-0000-0000-00004F700000}"/>
    <cellStyle name="40% - uthevingsfarge 3 3 2 2 2 2 2" xfId="28755" xr:uid="{00000000-0005-0000-0000-000050700000}"/>
    <cellStyle name="40% - uthevingsfarge 3 3 2 2 2 2 2 2" xfId="28756" xr:uid="{00000000-0005-0000-0000-000051700000}"/>
    <cellStyle name="40% - uthevingsfarge 3 3 2 2 2 2 2 2 2" xfId="28757" xr:uid="{00000000-0005-0000-0000-000052700000}"/>
    <cellStyle name="40% - uthevingsfarge 3 3 2 2 2 2 2 2 2 2" xfId="28758" xr:uid="{00000000-0005-0000-0000-000053700000}"/>
    <cellStyle name="40% - uthevingsfarge 3 3 2 2 2 2 2 2 3" xfId="28759" xr:uid="{00000000-0005-0000-0000-000054700000}"/>
    <cellStyle name="40% - uthevingsfarge 3 3 2 2 2 2 2 3" xfId="28760" xr:uid="{00000000-0005-0000-0000-000055700000}"/>
    <cellStyle name="40% - uthevingsfarge 3 3 2 2 2 2 2 3 2" xfId="28761" xr:uid="{00000000-0005-0000-0000-000056700000}"/>
    <cellStyle name="40% - uthevingsfarge 3 3 2 2 2 2 2 4" xfId="28762" xr:uid="{00000000-0005-0000-0000-000057700000}"/>
    <cellStyle name="40% - uthevingsfarge 3 3 2 2 2 2 3" xfId="28763" xr:uid="{00000000-0005-0000-0000-000058700000}"/>
    <cellStyle name="40% - uthevingsfarge 3 3 2 2 2 2 3 2" xfId="28764" xr:uid="{00000000-0005-0000-0000-000059700000}"/>
    <cellStyle name="40% - uthevingsfarge 3 3 2 2 2 2 3 2 2" xfId="28765" xr:uid="{00000000-0005-0000-0000-00005A700000}"/>
    <cellStyle name="40% - uthevingsfarge 3 3 2 2 2 2 3 3" xfId="28766" xr:uid="{00000000-0005-0000-0000-00005B700000}"/>
    <cellStyle name="40% - uthevingsfarge 3 3 2 2 2 2 4" xfId="28767" xr:uid="{00000000-0005-0000-0000-00005C700000}"/>
    <cellStyle name="40% - uthevingsfarge 3 3 2 2 2 2 4 2" xfId="28768" xr:uid="{00000000-0005-0000-0000-00005D700000}"/>
    <cellStyle name="40% - uthevingsfarge 3 3 2 2 2 2 5" xfId="28769" xr:uid="{00000000-0005-0000-0000-00005E700000}"/>
    <cellStyle name="40% - uthevingsfarge 3 3 2 2 2 2_Innskuddsdekning" xfId="28770" xr:uid="{00000000-0005-0000-0000-00005F700000}"/>
    <cellStyle name="40% - uthevingsfarge 3 3 2 2 2 3" xfId="28771" xr:uid="{00000000-0005-0000-0000-000060700000}"/>
    <cellStyle name="40% - uthevingsfarge 3 3 2 2 2 3 2" xfId="28772" xr:uid="{00000000-0005-0000-0000-000061700000}"/>
    <cellStyle name="40% - uthevingsfarge 3 3 2 2 2 3 2 2" xfId="28773" xr:uid="{00000000-0005-0000-0000-000062700000}"/>
    <cellStyle name="40% - uthevingsfarge 3 3 2 2 2 3 2 2 2" xfId="28774" xr:uid="{00000000-0005-0000-0000-000063700000}"/>
    <cellStyle name="40% - uthevingsfarge 3 3 2 2 2 3 2 3" xfId="28775" xr:uid="{00000000-0005-0000-0000-000064700000}"/>
    <cellStyle name="40% - uthevingsfarge 3 3 2 2 2 3 3" xfId="28776" xr:uid="{00000000-0005-0000-0000-000065700000}"/>
    <cellStyle name="40% - uthevingsfarge 3 3 2 2 2 3 3 2" xfId="28777" xr:uid="{00000000-0005-0000-0000-000066700000}"/>
    <cellStyle name="40% - uthevingsfarge 3 3 2 2 2 3 4" xfId="28778" xr:uid="{00000000-0005-0000-0000-000067700000}"/>
    <cellStyle name="40% - uthevingsfarge 3 3 2 2 2 4" xfId="28779" xr:uid="{00000000-0005-0000-0000-000068700000}"/>
    <cellStyle name="40% - uthevingsfarge 3 3 2 2 2 4 2" xfId="28780" xr:uid="{00000000-0005-0000-0000-000069700000}"/>
    <cellStyle name="40% - uthevingsfarge 3 3 2 2 2 4 2 2" xfId="28781" xr:uid="{00000000-0005-0000-0000-00006A700000}"/>
    <cellStyle name="40% - uthevingsfarge 3 3 2 2 2 4 3" xfId="28782" xr:uid="{00000000-0005-0000-0000-00006B700000}"/>
    <cellStyle name="40% - uthevingsfarge 3 3 2 2 2 5" xfId="28783" xr:uid="{00000000-0005-0000-0000-00006C700000}"/>
    <cellStyle name="40% - uthevingsfarge 3 3 2 2 2 5 2" xfId="28784" xr:uid="{00000000-0005-0000-0000-00006D700000}"/>
    <cellStyle name="40% - uthevingsfarge 3 3 2 2 2 6" xfId="28785" xr:uid="{00000000-0005-0000-0000-00006E700000}"/>
    <cellStyle name="40% - uthevingsfarge 3 3 2 2 2_3. Chng in credit spreads" xfId="28786" xr:uid="{00000000-0005-0000-0000-00006F700000}"/>
    <cellStyle name="40% - uthevingsfarge 3 3 2 2 3" xfId="28787" xr:uid="{00000000-0005-0000-0000-000070700000}"/>
    <cellStyle name="40% - uthevingsfarge 3 3 2 2 3 2" xfId="28788" xr:uid="{00000000-0005-0000-0000-000071700000}"/>
    <cellStyle name="40% - uthevingsfarge 3 3 2 2 3 2 2" xfId="28789" xr:uid="{00000000-0005-0000-0000-000072700000}"/>
    <cellStyle name="40% - uthevingsfarge 3 3 2 2 3 2 2 2" xfId="28790" xr:uid="{00000000-0005-0000-0000-000073700000}"/>
    <cellStyle name="40% - uthevingsfarge 3 3 2 2 3 2 2 2 2" xfId="28791" xr:uid="{00000000-0005-0000-0000-000074700000}"/>
    <cellStyle name="40% - uthevingsfarge 3 3 2 2 3 2 2 2 2 2" xfId="28792" xr:uid="{00000000-0005-0000-0000-000075700000}"/>
    <cellStyle name="40% - uthevingsfarge 3 3 2 2 3 2 2 2 3" xfId="28793" xr:uid="{00000000-0005-0000-0000-000076700000}"/>
    <cellStyle name="40% - uthevingsfarge 3 3 2 2 3 2 2 3" xfId="28794" xr:uid="{00000000-0005-0000-0000-000077700000}"/>
    <cellStyle name="40% - uthevingsfarge 3 3 2 2 3 2 2 3 2" xfId="28795" xr:uid="{00000000-0005-0000-0000-000078700000}"/>
    <cellStyle name="40% - uthevingsfarge 3 3 2 2 3 2 2 4" xfId="28796" xr:uid="{00000000-0005-0000-0000-000079700000}"/>
    <cellStyle name="40% - uthevingsfarge 3 3 2 2 3 2 3" xfId="28797" xr:uid="{00000000-0005-0000-0000-00007A700000}"/>
    <cellStyle name="40% - uthevingsfarge 3 3 2 2 3 2 3 2" xfId="28798" xr:uid="{00000000-0005-0000-0000-00007B700000}"/>
    <cellStyle name="40% - uthevingsfarge 3 3 2 2 3 2 3 2 2" xfId="28799" xr:uid="{00000000-0005-0000-0000-00007C700000}"/>
    <cellStyle name="40% - uthevingsfarge 3 3 2 2 3 2 3 3" xfId="28800" xr:uid="{00000000-0005-0000-0000-00007D700000}"/>
    <cellStyle name="40% - uthevingsfarge 3 3 2 2 3 2 4" xfId="28801" xr:uid="{00000000-0005-0000-0000-00007E700000}"/>
    <cellStyle name="40% - uthevingsfarge 3 3 2 2 3 2 4 2" xfId="28802" xr:uid="{00000000-0005-0000-0000-00007F700000}"/>
    <cellStyle name="40% - uthevingsfarge 3 3 2 2 3 2 5" xfId="28803" xr:uid="{00000000-0005-0000-0000-000080700000}"/>
    <cellStyle name="40% - uthevingsfarge 3 3 2 2 3 2_Innskuddsdekning" xfId="28804" xr:uid="{00000000-0005-0000-0000-000081700000}"/>
    <cellStyle name="40% - uthevingsfarge 3 3 2 2 3 3" xfId="28805" xr:uid="{00000000-0005-0000-0000-000082700000}"/>
    <cellStyle name="40% - uthevingsfarge 3 3 2 2 3 3 2" xfId="28806" xr:uid="{00000000-0005-0000-0000-000083700000}"/>
    <cellStyle name="40% - uthevingsfarge 3 3 2 2 3 3 2 2" xfId="28807" xr:uid="{00000000-0005-0000-0000-000084700000}"/>
    <cellStyle name="40% - uthevingsfarge 3 3 2 2 3 3 2 2 2" xfId="28808" xr:uid="{00000000-0005-0000-0000-000085700000}"/>
    <cellStyle name="40% - uthevingsfarge 3 3 2 2 3 3 2 3" xfId="28809" xr:uid="{00000000-0005-0000-0000-000086700000}"/>
    <cellStyle name="40% - uthevingsfarge 3 3 2 2 3 3 3" xfId="28810" xr:uid="{00000000-0005-0000-0000-000087700000}"/>
    <cellStyle name="40% - uthevingsfarge 3 3 2 2 3 3 3 2" xfId="28811" xr:uid="{00000000-0005-0000-0000-000088700000}"/>
    <cellStyle name="40% - uthevingsfarge 3 3 2 2 3 3 4" xfId="28812" xr:uid="{00000000-0005-0000-0000-000089700000}"/>
    <cellStyle name="40% - uthevingsfarge 3 3 2 2 3 4" xfId="28813" xr:uid="{00000000-0005-0000-0000-00008A700000}"/>
    <cellStyle name="40% - uthevingsfarge 3 3 2 2 3 4 2" xfId="28814" xr:uid="{00000000-0005-0000-0000-00008B700000}"/>
    <cellStyle name="40% - uthevingsfarge 3 3 2 2 3 4 2 2" xfId="28815" xr:uid="{00000000-0005-0000-0000-00008C700000}"/>
    <cellStyle name="40% - uthevingsfarge 3 3 2 2 3 4 3" xfId="28816" xr:uid="{00000000-0005-0000-0000-00008D700000}"/>
    <cellStyle name="40% - uthevingsfarge 3 3 2 2 3 5" xfId="28817" xr:uid="{00000000-0005-0000-0000-00008E700000}"/>
    <cellStyle name="40% - uthevingsfarge 3 3 2 2 3 5 2" xfId="28818" xr:uid="{00000000-0005-0000-0000-00008F700000}"/>
    <cellStyle name="40% - uthevingsfarge 3 3 2 2 3 6" xfId="28819" xr:uid="{00000000-0005-0000-0000-000090700000}"/>
    <cellStyle name="40% - uthevingsfarge 3 3 2 2 3_3. Chng in credit spreads" xfId="28820" xr:uid="{00000000-0005-0000-0000-000091700000}"/>
    <cellStyle name="40% - uthevingsfarge 3 3 2 2 4" xfId="28821" xr:uid="{00000000-0005-0000-0000-000092700000}"/>
    <cellStyle name="40% - uthevingsfarge 3 3 2 2 4 2" xfId="28822" xr:uid="{00000000-0005-0000-0000-000093700000}"/>
    <cellStyle name="40% - uthevingsfarge 3 3 2 2 4 2 2" xfId="28823" xr:uid="{00000000-0005-0000-0000-000094700000}"/>
    <cellStyle name="40% - uthevingsfarge 3 3 2 2 4 2 2 2" xfId="28824" xr:uid="{00000000-0005-0000-0000-000095700000}"/>
    <cellStyle name="40% - uthevingsfarge 3 3 2 2 4 2 2 2 2" xfId="28825" xr:uid="{00000000-0005-0000-0000-000096700000}"/>
    <cellStyle name="40% - uthevingsfarge 3 3 2 2 4 2 2 3" xfId="28826" xr:uid="{00000000-0005-0000-0000-000097700000}"/>
    <cellStyle name="40% - uthevingsfarge 3 3 2 2 4 2 3" xfId="28827" xr:uid="{00000000-0005-0000-0000-000098700000}"/>
    <cellStyle name="40% - uthevingsfarge 3 3 2 2 4 2 3 2" xfId="28828" xr:uid="{00000000-0005-0000-0000-000099700000}"/>
    <cellStyle name="40% - uthevingsfarge 3 3 2 2 4 2 4" xfId="28829" xr:uid="{00000000-0005-0000-0000-00009A700000}"/>
    <cellStyle name="40% - uthevingsfarge 3 3 2 2 4 3" xfId="28830" xr:uid="{00000000-0005-0000-0000-00009B700000}"/>
    <cellStyle name="40% - uthevingsfarge 3 3 2 2 4 3 2" xfId="28831" xr:uid="{00000000-0005-0000-0000-00009C700000}"/>
    <cellStyle name="40% - uthevingsfarge 3 3 2 2 4 3 2 2" xfId="28832" xr:uid="{00000000-0005-0000-0000-00009D700000}"/>
    <cellStyle name="40% - uthevingsfarge 3 3 2 2 4 3 3" xfId="28833" xr:uid="{00000000-0005-0000-0000-00009E700000}"/>
    <cellStyle name="40% - uthevingsfarge 3 3 2 2 4 4" xfId="28834" xr:uid="{00000000-0005-0000-0000-00009F700000}"/>
    <cellStyle name="40% - uthevingsfarge 3 3 2 2 4 4 2" xfId="28835" xr:uid="{00000000-0005-0000-0000-0000A0700000}"/>
    <cellStyle name="40% - uthevingsfarge 3 3 2 2 4 5" xfId="28836" xr:uid="{00000000-0005-0000-0000-0000A1700000}"/>
    <cellStyle name="40% - uthevingsfarge 3 3 2 2 4_Innskuddsdekning" xfId="28837" xr:uid="{00000000-0005-0000-0000-0000A2700000}"/>
    <cellStyle name="40% - uthevingsfarge 3 3 2 2 5" xfId="28838" xr:uid="{00000000-0005-0000-0000-0000A3700000}"/>
    <cellStyle name="40% - uthevingsfarge 3 3 2 2 5 2" xfId="28839" xr:uid="{00000000-0005-0000-0000-0000A4700000}"/>
    <cellStyle name="40% - uthevingsfarge 3 3 2 2 5 2 2" xfId="28840" xr:uid="{00000000-0005-0000-0000-0000A5700000}"/>
    <cellStyle name="40% - uthevingsfarge 3 3 2 2 5 2 2 2" xfId="28841" xr:uid="{00000000-0005-0000-0000-0000A6700000}"/>
    <cellStyle name="40% - uthevingsfarge 3 3 2 2 5 2 3" xfId="28842" xr:uid="{00000000-0005-0000-0000-0000A7700000}"/>
    <cellStyle name="40% - uthevingsfarge 3 3 2 2 5 3" xfId="28843" xr:uid="{00000000-0005-0000-0000-0000A8700000}"/>
    <cellStyle name="40% - uthevingsfarge 3 3 2 2 5 3 2" xfId="28844" xr:uid="{00000000-0005-0000-0000-0000A9700000}"/>
    <cellStyle name="40% - uthevingsfarge 3 3 2 2 5 4" xfId="28845" xr:uid="{00000000-0005-0000-0000-0000AA700000}"/>
    <cellStyle name="40% - uthevingsfarge 3 3 2 2 6" xfId="28846" xr:uid="{00000000-0005-0000-0000-0000AB700000}"/>
    <cellStyle name="40% - uthevingsfarge 3 3 2 2 6 2" xfId="28847" xr:uid="{00000000-0005-0000-0000-0000AC700000}"/>
    <cellStyle name="40% - uthevingsfarge 3 3 2 2 6 2 2" xfId="28848" xr:uid="{00000000-0005-0000-0000-0000AD700000}"/>
    <cellStyle name="40% - uthevingsfarge 3 3 2 2 6 3" xfId="28849" xr:uid="{00000000-0005-0000-0000-0000AE700000}"/>
    <cellStyle name="40% - uthevingsfarge 3 3 2 2 7" xfId="28850" xr:uid="{00000000-0005-0000-0000-0000AF700000}"/>
    <cellStyle name="40% - uthevingsfarge 3 3 2 2 7 2" xfId="28851" xr:uid="{00000000-0005-0000-0000-0000B0700000}"/>
    <cellStyle name="40% - uthevingsfarge 3 3 2 2 8" xfId="28852" xr:uid="{00000000-0005-0000-0000-0000B1700000}"/>
    <cellStyle name="40% - uthevingsfarge 3 3 2 2 9" xfId="28853" xr:uid="{00000000-0005-0000-0000-0000B2700000}"/>
    <cellStyle name="40% - uthevingsfarge 3 3 2 2_3. Chng in credit spreads" xfId="28854" xr:uid="{00000000-0005-0000-0000-0000B3700000}"/>
    <cellStyle name="40% - uthevingsfarge 3 3 2 3" xfId="28855" xr:uid="{00000000-0005-0000-0000-0000B4700000}"/>
    <cellStyle name="40% - uthevingsfarge 3 3 2 3 2" xfId="28856" xr:uid="{00000000-0005-0000-0000-0000B5700000}"/>
    <cellStyle name="40% - uthevingsfarge 3 3 2 3 2 2" xfId="28857" xr:uid="{00000000-0005-0000-0000-0000B6700000}"/>
    <cellStyle name="40% - uthevingsfarge 3 3 2 3 2 2 2" xfId="28858" xr:uid="{00000000-0005-0000-0000-0000B7700000}"/>
    <cellStyle name="40% - uthevingsfarge 3 3 2 3 2 2 2 2" xfId="28859" xr:uid="{00000000-0005-0000-0000-0000B8700000}"/>
    <cellStyle name="40% - uthevingsfarge 3 3 2 3 2 2 2 2 2" xfId="28860" xr:uid="{00000000-0005-0000-0000-0000B9700000}"/>
    <cellStyle name="40% - uthevingsfarge 3 3 2 3 2 2 2 3" xfId="28861" xr:uid="{00000000-0005-0000-0000-0000BA700000}"/>
    <cellStyle name="40% - uthevingsfarge 3 3 2 3 2 2 3" xfId="28862" xr:uid="{00000000-0005-0000-0000-0000BB700000}"/>
    <cellStyle name="40% - uthevingsfarge 3 3 2 3 2 2 3 2" xfId="28863" xr:uid="{00000000-0005-0000-0000-0000BC700000}"/>
    <cellStyle name="40% - uthevingsfarge 3 3 2 3 2 2 4" xfId="28864" xr:uid="{00000000-0005-0000-0000-0000BD700000}"/>
    <cellStyle name="40% - uthevingsfarge 3 3 2 3 2 3" xfId="28865" xr:uid="{00000000-0005-0000-0000-0000BE700000}"/>
    <cellStyle name="40% - uthevingsfarge 3 3 2 3 2 3 2" xfId="28866" xr:uid="{00000000-0005-0000-0000-0000BF700000}"/>
    <cellStyle name="40% - uthevingsfarge 3 3 2 3 2 3 2 2" xfId="28867" xr:uid="{00000000-0005-0000-0000-0000C0700000}"/>
    <cellStyle name="40% - uthevingsfarge 3 3 2 3 2 3 3" xfId="28868" xr:uid="{00000000-0005-0000-0000-0000C1700000}"/>
    <cellStyle name="40% - uthevingsfarge 3 3 2 3 2 4" xfId="28869" xr:uid="{00000000-0005-0000-0000-0000C2700000}"/>
    <cellStyle name="40% - uthevingsfarge 3 3 2 3 2 4 2" xfId="28870" xr:uid="{00000000-0005-0000-0000-0000C3700000}"/>
    <cellStyle name="40% - uthevingsfarge 3 3 2 3 2 5" xfId="28871" xr:uid="{00000000-0005-0000-0000-0000C4700000}"/>
    <cellStyle name="40% - uthevingsfarge 3 3 2 3 2_Innskuddsdekning" xfId="28872" xr:uid="{00000000-0005-0000-0000-0000C5700000}"/>
    <cellStyle name="40% - uthevingsfarge 3 3 2 3 3" xfId="28873" xr:uid="{00000000-0005-0000-0000-0000C6700000}"/>
    <cellStyle name="40% - uthevingsfarge 3 3 2 3 3 2" xfId="28874" xr:uid="{00000000-0005-0000-0000-0000C7700000}"/>
    <cellStyle name="40% - uthevingsfarge 3 3 2 3 3 2 2" xfId="28875" xr:uid="{00000000-0005-0000-0000-0000C8700000}"/>
    <cellStyle name="40% - uthevingsfarge 3 3 2 3 3 2 2 2" xfId="28876" xr:uid="{00000000-0005-0000-0000-0000C9700000}"/>
    <cellStyle name="40% - uthevingsfarge 3 3 2 3 3 2 3" xfId="28877" xr:uid="{00000000-0005-0000-0000-0000CA700000}"/>
    <cellStyle name="40% - uthevingsfarge 3 3 2 3 3 3" xfId="28878" xr:uid="{00000000-0005-0000-0000-0000CB700000}"/>
    <cellStyle name="40% - uthevingsfarge 3 3 2 3 3 3 2" xfId="28879" xr:uid="{00000000-0005-0000-0000-0000CC700000}"/>
    <cellStyle name="40% - uthevingsfarge 3 3 2 3 3 4" xfId="28880" xr:uid="{00000000-0005-0000-0000-0000CD700000}"/>
    <cellStyle name="40% - uthevingsfarge 3 3 2 3 4" xfId="28881" xr:uid="{00000000-0005-0000-0000-0000CE700000}"/>
    <cellStyle name="40% - uthevingsfarge 3 3 2 3 4 2" xfId="28882" xr:uid="{00000000-0005-0000-0000-0000CF700000}"/>
    <cellStyle name="40% - uthevingsfarge 3 3 2 3 4 2 2" xfId="28883" xr:uid="{00000000-0005-0000-0000-0000D0700000}"/>
    <cellStyle name="40% - uthevingsfarge 3 3 2 3 4 3" xfId="28884" xr:uid="{00000000-0005-0000-0000-0000D1700000}"/>
    <cellStyle name="40% - uthevingsfarge 3 3 2 3 5" xfId="28885" xr:uid="{00000000-0005-0000-0000-0000D2700000}"/>
    <cellStyle name="40% - uthevingsfarge 3 3 2 3 5 2" xfId="28886" xr:uid="{00000000-0005-0000-0000-0000D3700000}"/>
    <cellStyle name="40% - uthevingsfarge 3 3 2 3 6" xfId="28887" xr:uid="{00000000-0005-0000-0000-0000D4700000}"/>
    <cellStyle name="40% - uthevingsfarge 3 3 2 3_3. Chng in credit spreads" xfId="28888" xr:uid="{00000000-0005-0000-0000-0000D5700000}"/>
    <cellStyle name="40% - uthevingsfarge 3 3 2 4" xfId="28889" xr:uid="{00000000-0005-0000-0000-0000D6700000}"/>
    <cellStyle name="40% - uthevingsfarge 3 3 2 4 2" xfId="28890" xr:uid="{00000000-0005-0000-0000-0000D7700000}"/>
    <cellStyle name="40% - uthevingsfarge 3 3 2 4 2 2" xfId="28891" xr:uid="{00000000-0005-0000-0000-0000D8700000}"/>
    <cellStyle name="40% - uthevingsfarge 3 3 2 4 2 2 2" xfId="28892" xr:uid="{00000000-0005-0000-0000-0000D9700000}"/>
    <cellStyle name="40% - uthevingsfarge 3 3 2 4 2 2 2 2" xfId="28893" xr:uid="{00000000-0005-0000-0000-0000DA700000}"/>
    <cellStyle name="40% - uthevingsfarge 3 3 2 4 2 2 2 2 2" xfId="28894" xr:uid="{00000000-0005-0000-0000-0000DB700000}"/>
    <cellStyle name="40% - uthevingsfarge 3 3 2 4 2 2 2 3" xfId="28895" xr:uid="{00000000-0005-0000-0000-0000DC700000}"/>
    <cellStyle name="40% - uthevingsfarge 3 3 2 4 2 2 3" xfId="28896" xr:uid="{00000000-0005-0000-0000-0000DD700000}"/>
    <cellStyle name="40% - uthevingsfarge 3 3 2 4 2 2 3 2" xfId="28897" xr:uid="{00000000-0005-0000-0000-0000DE700000}"/>
    <cellStyle name="40% - uthevingsfarge 3 3 2 4 2 2 4" xfId="28898" xr:uid="{00000000-0005-0000-0000-0000DF700000}"/>
    <cellStyle name="40% - uthevingsfarge 3 3 2 4 2 3" xfId="28899" xr:uid="{00000000-0005-0000-0000-0000E0700000}"/>
    <cellStyle name="40% - uthevingsfarge 3 3 2 4 2 3 2" xfId="28900" xr:uid="{00000000-0005-0000-0000-0000E1700000}"/>
    <cellStyle name="40% - uthevingsfarge 3 3 2 4 2 3 2 2" xfId="28901" xr:uid="{00000000-0005-0000-0000-0000E2700000}"/>
    <cellStyle name="40% - uthevingsfarge 3 3 2 4 2 3 3" xfId="28902" xr:uid="{00000000-0005-0000-0000-0000E3700000}"/>
    <cellStyle name="40% - uthevingsfarge 3 3 2 4 2 4" xfId="28903" xr:uid="{00000000-0005-0000-0000-0000E4700000}"/>
    <cellStyle name="40% - uthevingsfarge 3 3 2 4 2 4 2" xfId="28904" xr:uid="{00000000-0005-0000-0000-0000E5700000}"/>
    <cellStyle name="40% - uthevingsfarge 3 3 2 4 2 5" xfId="28905" xr:uid="{00000000-0005-0000-0000-0000E6700000}"/>
    <cellStyle name="40% - uthevingsfarge 3 3 2 4 2_Innskuddsdekning" xfId="28906" xr:uid="{00000000-0005-0000-0000-0000E7700000}"/>
    <cellStyle name="40% - uthevingsfarge 3 3 2 4 3" xfId="28907" xr:uid="{00000000-0005-0000-0000-0000E8700000}"/>
    <cellStyle name="40% - uthevingsfarge 3 3 2 4 3 2" xfId="28908" xr:uid="{00000000-0005-0000-0000-0000E9700000}"/>
    <cellStyle name="40% - uthevingsfarge 3 3 2 4 3 2 2" xfId="28909" xr:uid="{00000000-0005-0000-0000-0000EA700000}"/>
    <cellStyle name="40% - uthevingsfarge 3 3 2 4 3 2 2 2" xfId="28910" xr:uid="{00000000-0005-0000-0000-0000EB700000}"/>
    <cellStyle name="40% - uthevingsfarge 3 3 2 4 3 2 3" xfId="28911" xr:uid="{00000000-0005-0000-0000-0000EC700000}"/>
    <cellStyle name="40% - uthevingsfarge 3 3 2 4 3 3" xfId="28912" xr:uid="{00000000-0005-0000-0000-0000ED700000}"/>
    <cellStyle name="40% - uthevingsfarge 3 3 2 4 3 3 2" xfId="28913" xr:uid="{00000000-0005-0000-0000-0000EE700000}"/>
    <cellStyle name="40% - uthevingsfarge 3 3 2 4 3 4" xfId="28914" xr:uid="{00000000-0005-0000-0000-0000EF700000}"/>
    <cellStyle name="40% - uthevingsfarge 3 3 2 4 4" xfId="28915" xr:uid="{00000000-0005-0000-0000-0000F0700000}"/>
    <cellStyle name="40% - uthevingsfarge 3 3 2 4 4 2" xfId="28916" xr:uid="{00000000-0005-0000-0000-0000F1700000}"/>
    <cellStyle name="40% - uthevingsfarge 3 3 2 4 4 2 2" xfId="28917" xr:uid="{00000000-0005-0000-0000-0000F2700000}"/>
    <cellStyle name="40% - uthevingsfarge 3 3 2 4 4 3" xfId="28918" xr:uid="{00000000-0005-0000-0000-0000F3700000}"/>
    <cellStyle name="40% - uthevingsfarge 3 3 2 4 5" xfId="28919" xr:uid="{00000000-0005-0000-0000-0000F4700000}"/>
    <cellStyle name="40% - uthevingsfarge 3 3 2 4 5 2" xfId="28920" xr:uid="{00000000-0005-0000-0000-0000F5700000}"/>
    <cellStyle name="40% - uthevingsfarge 3 3 2 4 6" xfId="28921" xr:uid="{00000000-0005-0000-0000-0000F6700000}"/>
    <cellStyle name="40% - uthevingsfarge 3 3 2 4_3. Chng in credit spreads" xfId="28922" xr:uid="{00000000-0005-0000-0000-0000F7700000}"/>
    <cellStyle name="40% - uthevingsfarge 3 3 2 5" xfId="28923" xr:uid="{00000000-0005-0000-0000-0000F8700000}"/>
    <cellStyle name="40% - uthevingsfarge 3 3 2 5 2" xfId="28924" xr:uid="{00000000-0005-0000-0000-0000F9700000}"/>
    <cellStyle name="40% - uthevingsfarge 3 3 2 5 2 2" xfId="28925" xr:uid="{00000000-0005-0000-0000-0000FA700000}"/>
    <cellStyle name="40% - uthevingsfarge 3 3 2 5 2 2 2" xfId="28926" xr:uid="{00000000-0005-0000-0000-0000FB700000}"/>
    <cellStyle name="40% - uthevingsfarge 3 3 2 5 2 2 2 2" xfId="28927" xr:uid="{00000000-0005-0000-0000-0000FC700000}"/>
    <cellStyle name="40% - uthevingsfarge 3 3 2 5 2 2 3" xfId="28928" xr:uid="{00000000-0005-0000-0000-0000FD700000}"/>
    <cellStyle name="40% - uthevingsfarge 3 3 2 5 2 3" xfId="28929" xr:uid="{00000000-0005-0000-0000-0000FE700000}"/>
    <cellStyle name="40% - uthevingsfarge 3 3 2 5 2 3 2" xfId="28930" xr:uid="{00000000-0005-0000-0000-0000FF700000}"/>
    <cellStyle name="40% - uthevingsfarge 3 3 2 5 2 4" xfId="28931" xr:uid="{00000000-0005-0000-0000-000000710000}"/>
    <cellStyle name="40% - uthevingsfarge 3 3 2 5 3" xfId="28932" xr:uid="{00000000-0005-0000-0000-000001710000}"/>
    <cellStyle name="40% - uthevingsfarge 3 3 2 5 3 2" xfId="28933" xr:uid="{00000000-0005-0000-0000-000002710000}"/>
    <cellStyle name="40% - uthevingsfarge 3 3 2 5 3 2 2" xfId="28934" xr:uid="{00000000-0005-0000-0000-000003710000}"/>
    <cellStyle name="40% - uthevingsfarge 3 3 2 5 3 3" xfId="28935" xr:uid="{00000000-0005-0000-0000-000004710000}"/>
    <cellStyle name="40% - uthevingsfarge 3 3 2 5 4" xfId="28936" xr:uid="{00000000-0005-0000-0000-000005710000}"/>
    <cellStyle name="40% - uthevingsfarge 3 3 2 5 4 2" xfId="28937" xr:uid="{00000000-0005-0000-0000-000006710000}"/>
    <cellStyle name="40% - uthevingsfarge 3 3 2 5 5" xfId="28938" xr:uid="{00000000-0005-0000-0000-000007710000}"/>
    <cellStyle name="40% - uthevingsfarge 3 3 2 5_Innskuddsdekning" xfId="28939" xr:uid="{00000000-0005-0000-0000-000008710000}"/>
    <cellStyle name="40% - uthevingsfarge 3 3 2 6" xfId="28940" xr:uid="{00000000-0005-0000-0000-000009710000}"/>
    <cellStyle name="40% - uthevingsfarge 3 3 2 6 2" xfId="28941" xr:uid="{00000000-0005-0000-0000-00000A710000}"/>
    <cellStyle name="40% - uthevingsfarge 3 3 2 6 2 2" xfId="28942" xr:uid="{00000000-0005-0000-0000-00000B710000}"/>
    <cellStyle name="40% - uthevingsfarge 3 3 2 6 2 2 2" xfId="28943" xr:uid="{00000000-0005-0000-0000-00000C710000}"/>
    <cellStyle name="40% - uthevingsfarge 3 3 2 6 2 3" xfId="28944" xr:uid="{00000000-0005-0000-0000-00000D710000}"/>
    <cellStyle name="40% - uthevingsfarge 3 3 2 6 3" xfId="28945" xr:uid="{00000000-0005-0000-0000-00000E710000}"/>
    <cellStyle name="40% - uthevingsfarge 3 3 2 6 3 2" xfId="28946" xr:uid="{00000000-0005-0000-0000-00000F710000}"/>
    <cellStyle name="40% - uthevingsfarge 3 3 2 6 4" xfId="28947" xr:uid="{00000000-0005-0000-0000-000010710000}"/>
    <cellStyle name="40% - uthevingsfarge 3 3 2 7" xfId="28948" xr:uid="{00000000-0005-0000-0000-000011710000}"/>
    <cellStyle name="40% - uthevingsfarge 3 3 2 7 2" xfId="28949" xr:uid="{00000000-0005-0000-0000-000012710000}"/>
    <cellStyle name="40% - uthevingsfarge 3 3 2 7 2 2" xfId="28950" xr:uid="{00000000-0005-0000-0000-000013710000}"/>
    <cellStyle name="40% - uthevingsfarge 3 3 2 7 3" xfId="28951" xr:uid="{00000000-0005-0000-0000-000014710000}"/>
    <cellStyle name="40% - uthevingsfarge 3 3 2 8" xfId="28952" xr:uid="{00000000-0005-0000-0000-000015710000}"/>
    <cellStyle name="40% - uthevingsfarge 3 3 2 8 2" xfId="28953" xr:uid="{00000000-0005-0000-0000-000016710000}"/>
    <cellStyle name="40% - uthevingsfarge 3 3 2 9" xfId="28954" xr:uid="{00000000-0005-0000-0000-000017710000}"/>
    <cellStyle name="40% - uthevingsfarge 3 3 2_3. Chng in credit spreads" xfId="28955" xr:uid="{00000000-0005-0000-0000-000018710000}"/>
    <cellStyle name="40% - uthevingsfarge 3 3 3" xfId="28956" xr:uid="{00000000-0005-0000-0000-000019710000}"/>
    <cellStyle name="40% - uthevingsfarge 3 3 3 10" xfId="28957" xr:uid="{00000000-0005-0000-0000-00001A710000}"/>
    <cellStyle name="40% - uthevingsfarge 3 3 3 11" xfId="28958" xr:uid="{00000000-0005-0000-0000-00001B710000}"/>
    <cellStyle name="40% - uthevingsfarge 3 3 3 2" xfId="28959" xr:uid="{00000000-0005-0000-0000-00001C710000}"/>
    <cellStyle name="40% - uthevingsfarge 3 3 3 2 2" xfId="28960" xr:uid="{00000000-0005-0000-0000-00001D710000}"/>
    <cellStyle name="40% - uthevingsfarge 3 3 3 2 2 2" xfId="28961" xr:uid="{00000000-0005-0000-0000-00001E710000}"/>
    <cellStyle name="40% - uthevingsfarge 3 3 3 2 2 2 2" xfId="28962" xr:uid="{00000000-0005-0000-0000-00001F710000}"/>
    <cellStyle name="40% - uthevingsfarge 3 3 3 2 2 2 2 2" xfId="28963" xr:uid="{00000000-0005-0000-0000-000020710000}"/>
    <cellStyle name="40% - uthevingsfarge 3 3 3 2 2 2 2 2 2" xfId="28964" xr:uid="{00000000-0005-0000-0000-000021710000}"/>
    <cellStyle name="40% - uthevingsfarge 3 3 3 2 2 2 2 2 2 2" xfId="28965" xr:uid="{00000000-0005-0000-0000-000022710000}"/>
    <cellStyle name="40% - uthevingsfarge 3 3 3 2 2 2 2 2 3" xfId="28966" xr:uid="{00000000-0005-0000-0000-000023710000}"/>
    <cellStyle name="40% - uthevingsfarge 3 3 3 2 2 2 2 3" xfId="28967" xr:uid="{00000000-0005-0000-0000-000024710000}"/>
    <cellStyle name="40% - uthevingsfarge 3 3 3 2 2 2 2 3 2" xfId="28968" xr:uid="{00000000-0005-0000-0000-000025710000}"/>
    <cellStyle name="40% - uthevingsfarge 3 3 3 2 2 2 2 4" xfId="28969" xr:uid="{00000000-0005-0000-0000-000026710000}"/>
    <cellStyle name="40% - uthevingsfarge 3 3 3 2 2 2 3" xfId="28970" xr:uid="{00000000-0005-0000-0000-000027710000}"/>
    <cellStyle name="40% - uthevingsfarge 3 3 3 2 2 2 3 2" xfId="28971" xr:uid="{00000000-0005-0000-0000-000028710000}"/>
    <cellStyle name="40% - uthevingsfarge 3 3 3 2 2 2 3 2 2" xfId="28972" xr:uid="{00000000-0005-0000-0000-000029710000}"/>
    <cellStyle name="40% - uthevingsfarge 3 3 3 2 2 2 3 3" xfId="28973" xr:uid="{00000000-0005-0000-0000-00002A710000}"/>
    <cellStyle name="40% - uthevingsfarge 3 3 3 2 2 2 4" xfId="28974" xr:uid="{00000000-0005-0000-0000-00002B710000}"/>
    <cellStyle name="40% - uthevingsfarge 3 3 3 2 2 2 4 2" xfId="28975" xr:uid="{00000000-0005-0000-0000-00002C710000}"/>
    <cellStyle name="40% - uthevingsfarge 3 3 3 2 2 2 5" xfId="28976" xr:uid="{00000000-0005-0000-0000-00002D710000}"/>
    <cellStyle name="40% - uthevingsfarge 3 3 3 2 2 2_Innskuddsdekning" xfId="28977" xr:uid="{00000000-0005-0000-0000-00002E710000}"/>
    <cellStyle name="40% - uthevingsfarge 3 3 3 2 2 3" xfId="28978" xr:uid="{00000000-0005-0000-0000-00002F710000}"/>
    <cellStyle name="40% - uthevingsfarge 3 3 3 2 2 3 2" xfId="28979" xr:uid="{00000000-0005-0000-0000-000030710000}"/>
    <cellStyle name="40% - uthevingsfarge 3 3 3 2 2 3 2 2" xfId="28980" xr:uid="{00000000-0005-0000-0000-000031710000}"/>
    <cellStyle name="40% - uthevingsfarge 3 3 3 2 2 3 2 2 2" xfId="28981" xr:uid="{00000000-0005-0000-0000-000032710000}"/>
    <cellStyle name="40% - uthevingsfarge 3 3 3 2 2 3 2 3" xfId="28982" xr:uid="{00000000-0005-0000-0000-000033710000}"/>
    <cellStyle name="40% - uthevingsfarge 3 3 3 2 2 3 3" xfId="28983" xr:uid="{00000000-0005-0000-0000-000034710000}"/>
    <cellStyle name="40% - uthevingsfarge 3 3 3 2 2 3 3 2" xfId="28984" xr:uid="{00000000-0005-0000-0000-000035710000}"/>
    <cellStyle name="40% - uthevingsfarge 3 3 3 2 2 3 4" xfId="28985" xr:uid="{00000000-0005-0000-0000-000036710000}"/>
    <cellStyle name="40% - uthevingsfarge 3 3 3 2 2 4" xfId="28986" xr:uid="{00000000-0005-0000-0000-000037710000}"/>
    <cellStyle name="40% - uthevingsfarge 3 3 3 2 2 4 2" xfId="28987" xr:uid="{00000000-0005-0000-0000-000038710000}"/>
    <cellStyle name="40% - uthevingsfarge 3 3 3 2 2 4 2 2" xfId="28988" xr:uid="{00000000-0005-0000-0000-000039710000}"/>
    <cellStyle name="40% - uthevingsfarge 3 3 3 2 2 4 3" xfId="28989" xr:uid="{00000000-0005-0000-0000-00003A710000}"/>
    <cellStyle name="40% - uthevingsfarge 3 3 3 2 2 5" xfId="28990" xr:uid="{00000000-0005-0000-0000-00003B710000}"/>
    <cellStyle name="40% - uthevingsfarge 3 3 3 2 2 5 2" xfId="28991" xr:uid="{00000000-0005-0000-0000-00003C710000}"/>
    <cellStyle name="40% - uthevingsfarge 3 3 3 2 2 6" xfId="28992" xr:uid="{00000000-0005-0000-0000-00003D710000}"/>
    <cellStyle name="40% - uthevingsfarge 3 3 3 2 2_3. Chng in credit spreads" xfId="28993" xr:uid="{00000000-0005-0000-0000-00003E710000}"/>
    <cellStyle name="40% - uthevingsfarge 3 3 3 2 3" xfId="28994" xr:uid="{00000000-0005-0000-0000-00003F710000}"/>
    <cellStyle name="40% - uthevingsfarge 3 3 3 2 3 2" xfId="28995" xr:uid="{00000000-0005-0000-0000-000040710000}"/>
    <cellStyle name="40% - uthevingsfarge 3 3 3 2 3 2 2" xfId="28996" xr:uid="{00000000-0005-0000-0000-000041710000}"/>
    <cellStyle name="40% - uthevingsfarge 3 3 3 2 3 2 2 2" xfId="28997" xr:uid="{00000000-0005-0000-0000-000042710000}"/>
    <cellStyle name="40% - uthevingsfarge 3 3 3 2 3 2 2 2 2" xfId="28998" xr:uid="{00000000-0005-0000-0000-000043710000}"/>
    <cellStyle name="40% - uthevingsfarge 3 3 3 2 3 2 2 2 2 2" xfId="28999" xr:uid="{00000000-0005-0000-0000-000044710000}"/>
    <cellStyle name="40% - uthevingsfarge 3 3 3 2 3 2 2 2 3" xfId="29000" xr:uid="{00000000-0005-0000-0000-000045710000}"/>
    <cellStyle name="40% - uthevingsfarge 3 3 3 2 3 2 2 3" xfId="29001" xr:uid="{00000000-0005-0000-0000-000046710000}"/>
    <cellStyle name="40% - uthevingsfarge 3 3 3 2 3 2 2 3 2" xfId="29002" xr:uid="{00000000-0005-0000-0000-000047710000}"/>
    <cellStyle name="40% - uthevingsfarge 3 3 3 2 3 2 2 4" xfId="29003" xr:uid="{00000000-0005-0000-0000-000048710000}"/>
    <cellStyle name="40% - uthevingsfarge 3 3 3 2 3 2 3" xfId="29004" xr:uid="{00000000-0005-0000-0000-000049710000}"/>
    <cellStyle name="40% - uthevingsfarge 3 3 3 2 3 2 3 2" xfId="29005" xr:uid="{00000000-0005-0000-0000-00004A710000}"/>
    <cellStyle name="40% - uthevingsfarge 3 3 3 2 3 2 3 2 2" xfId="29006" xr:uid="{00000000-0005-0000-0000-00004B710000}"/>
    <cellStyle name="40% - uthevingsfarge 3 3 3 2 3 2 3 3" xfId="29007" xr:uid="{00000000-0005-0000-0000-00004C710000}"/>
    <cellStyle name="40% - uthevingsfarge 3 3 3 2 3 2 4" xfId="29008" xr:uid="{00000000-0005-0000-0000-00004D710000}"/>
    <cellStyle name="40% - uthevingsfarge 3 3 3 2 3 2 4 2" xfId="29009" xr:uid="{00000000-0005-0000-0000-00004E710000}"/>
    <cellStyle name="40% - uthevingsfarge 3 3 3 2 3 2 5" xfId="29010" xr:uid="{00000000-0005-0000-0000-00004F710000}"/>
    <cellStyle name="40% - uthevingsfarge 3 3 3 2 3 2_Innskuddsdekning" xfId="29011" xr:uid="{00000000-0005-0000-0000-000050710000}"/>
    <cellStyle name="40% - uthevingsfarge 3 3 3 2 3 3" xfId="29012" xr:uid="{00000000-0005-0000-0000-000051710000}"/>
    <cellStyle name="40% - uthevingsfarge 3 3 3 2 3 3 2" xfId="29013" xr:uid="{00000000-0005-0000-0000-000052710000}"/>
    <cellStyle name="40% - uthevingsfarge 3 3 3 2 3 3 2 2" xfId="29014" xr:uid="{00000000-0005-0000-0000-000053710000}"/>
    <cellStyle name="40% - uthevingsfarge 3 3 3 2 3 3 2 2 2" xfId="29015" xr:uid="{00000000-0005-0000-0000-000054710000}"/>
    <cellStyle name="40% - uthevingsfarge 3 3 3 2 3 3 2 3" xfId="29016" xr:uid="{00000000-0005-0000-0000-000055710000}"/>
    <cellStyle name="40% - uthevingsfarge 3 3 3 2 3 3 3" xfId="29017" xr:uid="{00000000-0005-0000-0000-000056710000}"/>
    <cellStyle name="40% - uthevingsfarge 3 3 3 2 3 3 3 2" xfId="29018" xr:uid="{00000000-0005-0000-0000-000057710000}"/>
    <cellStyle name="40% - uthevingsfarge 3 3 3 2 3 3 4" xfId="29019" xr:uid="{00000000-0005-0000-0000-000058710000}"/>
    <cellStyle name="40% - uthevingsfarge 3 3 3 2 3 4" xfId="29020" xr:uid="{00000000-0005-0000-0000-000059710000}"/>
    <cellStyle name="40% - uthevingsfarge 3 3 3 2 3 4 2" xfId="29021" xr:uid="{00000000-0005-0000-0000-00005A710000}"/>
    <cellStyle name="40% - uthevingsfarge 3 3 3 2 3 4 2 2" xfId="29022" xr:uid="{00000000-0005-0000-0000-00005B710000}"/>
    <cellStyle name="40% - uthevingsfarge 3 3 3 2 3 4 3" xfId="29023" xr:uid="{00000000-0005-0000-0000-00005C710000}"/>
    <cellStyle name="40% - uthevingsfarge 3 3 3 2 3 5" xfId="29024" xr:uid="{00000000-0005-0000-0000-00005D710000}"/>
    <cellStyle name="40% - uthevingsfarge 3 3 3 2 3 5 2" xfId="29025" xr:uid="{00000000-0005-0000-0000-00005E710000}"/>
    <cellStyle name="40% - uthevingsfarge 3 3 3 2 3 6" xfId="29026" xr:uid="{00000000-0005-0000-0000-00005F710000}"/>
    <cellStyle name="40% - uthevingsfarge 3 3 3 2 3_3. Chng in credit spreads" xfId="29027" xr:uid="{00000000-0005-0000-0000-000060710000}"/>
    <cellStyle name="40% - uthevingsfarge 3 3 3 2 4" xfId="29028" xr:uid="{00000000-0005-0000-0000-000061710000}"/>
    <cellStyle name="40% - uthevingsfarge 3 3 3 2 4 2" xfId="29029" xr:uid="{00000000-0005-0000-0000-000062710000}"/>
    <cellStyle name="40% - uthevingsfarge 3 3 3 2 4 2 2" xfId="29030" xr:uid="{00000000-0005-0000-0000-000063710000}"/>
    <cellStyle name="40% - uthevingsfarge 3 3 3 2 4 2 2 2" xfId="29031" xr:uid="{00000000-0005-0000-0000-000064710000}"/>
    <cellStyle name="40% - uthevingsfarge 3 3 3 2 4 2 2 2 2" xfId="29032" xr:uid="{00000000-0005-0000-0000-000065710000}"/>
    <cellStyle name="40% - uthevingsfarge 3 3 3 2 4 2 2 3" xfId="29033" xr:uid="{00000000-0005-0000-0000-000066710000}"/>
    <cellStyle name="40% - uthevingsfarge 3 3 3 2 4 2 3" xfId="29034" xr:uid="{00000000-0005-0000-0000-000067710000}"/>
    <cellStyle name="40% - uthevingsfarge 3 3 3 2 4 2 3 2" xfId="29035" xr:uid="{00000000-0005-0000-0000-000068710000}"/>
    <cellStyle name="40% - uthevingsfarge 3 3 3 2 4 2 4" xfId="29036" xr:uid="{00000000-0005-0000-0000-000069710000}"/>
    <cellStyle name="40% - uthevingsfarge 3 3 3 2 4 3" xfId="29037" xr:uid="{00000000-0005-0000-0000-00006A710000}"/>
    <cellStyle name="40% - uthevingsfarge 3 3 3 2 4 3 2" xfId="29038" xr:uid="{00000000-0005-0000-0000-00006B710000}"/>
    <cellStyle name="40% - uthevingsfarge 3 3 3 2 4 3 2 2" xfId="29039" xr:uid="{00000000-0005-0000-0000-00006C710000}"/>
    <cellStyle name="40% - uthevingsfarge 3 3 3 2 4 3 3" xfId="29040" xr:uid="{00000000-0005-0000-0000-00006D710000}"/>
    <cellStyle name="40% - uthevingsfarge 3 3 3 2 4 4" xfId="29041" xr:uid="{00000000-0005-0000-0000-00006E710000}"/>
    <cellStyle name="40% - uthevingsfarge 3 3 3 2 4 4 2" xfId="29042" xr:uid="{00000000-0005-0000-0000-00006F710000}"/>
    <cellStyle name="40% - uthevingsfarge 3 3 3 2 4 5" xfId="29043" xr:uid="{00000000-0005-0000-0000-000070710000}"/>
    <cellStyle name="40% - uthevingsfarge 3 3 3 2 4_Innskuddsdekning" xfId="29044" xr:uid="{00000000-0005-0000-0000-000071710000}"/>
    <cellStyle name="40% - uthevingsfarge 3 3 3 2 5" xfId="29045" xr:uid="{00000000-0005-0000-0000-000072710000}"/>
    <cellStyle name="40% - uthevingsfarge 3 3 3 2 5 2" xfId="29046" xr:uid="{00000000-0005-0000-0000-000073710000}"/>
    <cellStyle name="40% - uthevingsfarge 3 3 3 2 5 2 2" xfId="29047" xr:uid="{00000000-0005-0000-0000-000074710000}"/>
    <cellStyle name="40% - uthevingsfarge 3 3 3 2 5 2 2 2" xfId="29048" xr:uid="{00000000-0005-0000-0000-000075710000}"/>
    <cellStyle name="40% - uthevingsfarge 3 3 3 2 5 2 3" xfId="29049" xr:uid="{00000000-0005-0000-0000-000076710000}"/>
    <cellStyle name="40% - uthevingsfarge 3 3 3 2 5 3" xfId="29050" xr:uid="{00000000-0005-0000-0000-000077710000}"/>
    <cellStyle name="40% - uthevingsfarge 3 3 3 2 5 3 2" xfId="29051" xr:uid="{00000000-0005-0000-0000-000078710000}"/>
    <cellStyle name="40% - uthevingsfarge 3 3 3 2 5 4" xfId="29052" xr:uid="{00000000-0005-0000-0000-000079710000}"/>
    <cellStyle name="40% - uthevingsfarge 3 3 3 2 6" xfId="29053" xr:uid="{00000000-0005-0000-0000-00007A710000}"/>
    <cellStyle name="40% - uthevingsfarge 3 3 3 2 6 2" xfId="29054" xr:uid="{00000000-0005-0000-0000-00007B710000}"/>
    <cellStyle name="40% - uthevingsfarge 3 3 3 2 6 2 2" xfId="29055" xr:uid="{00000000-0005-0000-0000-00007C710000}"/>
    <cellStyle name="40% - uthevingsfarge 3 3 3 2 6 3" xfId="29056" xr:uid="{00000000-0005-0000-0000-00007D710000}"/>
    <cellStyle name="40% - uthevingsfarge 3 3 3 2 7" xfId="29057" xr:uid="{00000000-0005-0000-0000-00007E710000}"/>
    <cellStyle name="40% - uthevingsfarge 3 3 3 2 7 2" xfId="29058" xr:uid="{00000000-0005-0000-0000-00007F710000}"/>
    <cellStyle name="40% - uthevingsfarge 3 3 3 2 8" xfId="29059" xr:uid="{00000000-0005-0000-0000-000080710000}"/>
    <cellStyle name="40% - uthevingsfarge 3 3 3 2_3. Chng in credit spreads" xfId="29060" xr:uid="{00000000-0005-0000-0000-000081710000}"/>
    <cellStyle name="40% - uthevingsfarge 3 3 3 3" xfId="29061" xr:uid="{00000000-0005-0000-0000-000082710000}"/>
    <cellStyle name="40% - uthevingsfarge 3 3 3 3 2" xfId="29062" xr:uid="{00000000-0005-0000-0000-000083710000}"/>
    <cellStyle name="40% - uthevingsfarge 3 3 3 3 2 2" xfId="29063" xr:uid="{00000000-0005-0000-0000-000084710000}"/>
    <cellStyle name="40% - uthevingsfarge 3 3 3 3 2 2 2" xfId="29064" xr:uid="{00000000-0005-0000-0000-000085710000}"/>
    <cellStyle name="40% - uthevingsfarge 3 3 3 3 2 2 2 2" xfId="29065" xr:uid="{00000000-0005-0000-0000-000086710000}"/>
    <cellStyle name="40% - uthevingsfarge 3 3 3 3 2 2 2 2 2" xfId="29066" xr:uid="{00000000-0005-0000-0000-000087710000}"/>
    <cellStyle name="40% - uthevingsfarge 3 3 3 3 2 2 2 3" xfId="29067" xr:uid="{00000000-0005-0000-0000-000088710000}"/>
    <cellStyle name="40% - uthevingsfarge 3 3 3 3 2 2 3" xfId="29068" xr:uid="{00000000-0005-0000-0000-000089710000}"/>
    <cellStyle name="40% - uthevingsfarge 3 3 3 3 2 2 3 2" xfId="29069" xr:uid="{00000000-0005-0000-0000-00008A710000}"/>
    <cellStyle name="40% - uthevingsfarge 3 3 3 3 2 2 4" xfId="29070" xr:uid="{00000000-0005-0000-0000-00008B710000}"/>
    <cellStyle name="40% - uthevingsfarge 3 3 3 3 2 3" xfId="29071" xr:uid="{00000000-0005-0000-0000-00008C710000}"/>
    <cellStyle name="40% - uthevingsfarge 3 3 3 3 2 3 2" xfId="29072" xr:uid="{00000000-0005-0000-0000-00008D710000}"/>
    <cellStyle name="40% - uthevingsfarge 3 3 3 3 2 3 2 2" xfId="29073" xr:uid="{00000000-0005-0000-0000-00008E710000}"/>
    <cellStyle name="40% - uthevingsfarge 3 3 3 3 2 3 3" xfId="29074" xr:uid="{00000000-0005-0000-0000-00008F710000}"/>
    <cellStyle name="40% - uthevingsfarge 3 3 3 3 2 4" xfId="29075" xr:uid="{00000000-0005-0000-0000-000090710000}"/>
    <cellStyle name="40% - uthevingsfarge 3 3 3 3 2 4 2" xfId="29076" xr:uid="{00000000-0005-0000-0000-000091710000}"/>
    <cellStyle name="40% - uthevingsfarge 3 3 3 3 2 5" xfId="29077" xr:uid="{00000000-0005-0000-0000-000092710000}"/>
    <cellStyle name="40% - uthevingsfarge 3 3 3 3 2_Innskuddsdekning" xfId="29078" xr:uid="{00000000-0005-0000-0000-000093710000}"/>
    <cellStyle name="40% - uthevingsfarge 3 3 3 3 3" xfId="29079" xr:uid="{00000000-0005-0000-0000-000094710000}"/>
    <cellStyle name="40% - uthevingsfarge 3 3 3 3 3 2" xfId="29080" xr:uid="{00000000-0005-0000-0000-000095710000}"/>
    <cellStyle name="40% - uthevingsfarge 3 3 3 3 3 2 2" xfId="29081" xr:uid="{00000000-0005-0000-0000-000096710000}"/>
    <cellStyle name="40% - uthevingsfarge 3 3 3 3 3 2 2 2" xfId="29082" xr:uid="{00000000-0005-0000-0000-000097710000}"/>
    <cellStyle name="40% - uthevingsfarge 3 3 3 3 3 2 3" xfId="29083" xr:uid="{00000000-0005-0000-0000-000098710000}"/>
    <cellStyle name="40% - uthevingsfarge 3 3 3 3 3 3" xfId="29084" xr:uid="{00000000-0005-0000-0000-000099710000}"/>
    <cellStyle name="40% - uthevingsfarge 3 3 3 3 3 3 2" xfId="29085" xr:uid="{00000000-0005-0000-0000-00009A710000}"/>
    <cellStyle name="40% - uthevingsfarge 3 3 3 3 3 4" xfId="29086" xr:uid="{00000000-0005-0000-0000-00009B710000}"/>
    <cellStyle name="40% - uthevingsfarge 3 3 3 3 4" xfId="29087" xr:uid="{00000000-0005-0000-0000-00009C710000}"/>
    <cellStyle name="40% - uthevingsfarge 3 3 3 3 4 2" xfId="29088" xr:uid="{00000000-0005-0000-0000-00009D710000}"/>
    <cellStyle name="40% - uthevingsfarge 3 3 3 3 4 2 2" xfId="29089" xr:uid="{00000000-0005-0000-0000-00009E710000}"/>
    <cellStyle name="40% - uthevingsfarge 3 3 3 3 4 3" xfId="29090" xr:uid="{00000000-0005-0000-0000-00009F710000}"/>
    <cellStyle name="40% - uthevingsfarge 3 3 3 3 5" xfId="29091" xr:uid="{00000000-0005-0000-0000-0000A0710000}"/>
    <cellStyle name="40% - uthevingsfarge 3 3 3 3 5 2" xfId="29092" xr:uid="{00000000-0005-0000-0000-0000A1710000}"/>
    <cellStyle name="40% - uthevingsfarge 3 3 3 3 6" xfId="29093" xr:uid="{00000000-0005-0000-0000-0000A2710000}"/>
    <cellStyle name="40% - uthevingsfarge 3 3 3 3_3. Chng in credit spreads" xfId="29094" xr:uid="{00000000-0005-0000-0000-0000A3710000}"/>
    <cellStyle name="40% - uthevingsfarge 3 3 3 4" xfId="29095" xr:uid="{00000000-0005-0000-0000-0000A4710000}"/>
    <cellStyle name="40% - uthevingsfarge 3 3 3 4 2" xfId="29096" xr:uid="{00000000-0005-0000-0000-0000A5710000}"/>
    <cellStyle name="40% - uthevingsfarge 3 3 3 4 2 2" xfId="29097" xr:uid="{00000000-0005-0000-0000-0000A6710000}"/>
    <cellStyle name="40% - uthevingsfarge 3 3 3 4 2 2 2" xfId="29098" xr:uid="{00000000-0005-0000-0000-0000A7710000}"/>
    <cellStyle name="40% - uthevingsfarge 3 3 3 4 2 2 2 2" xfId="29099" xr:uid="{00000000-0005-0000-0000-0000A8710000}"/>
    <cellStyle name="40% - uthevingsfarge 3 3 3 4 2 2 2 2 2" xfId="29100" xr:uid="{00000000-0005-0000-0000-0000A9710000}"/>
    <cellStyle name="40% - uthevingsfarge 3 3 3 4 2 2 2 3" xfId="29101" xr:uid="{00000000-0005-0000-0000-0000AA710000}"/>
    <cellStyle name="40% - uthevingsfarge 3 3 3 4 2 2 3" xfId="29102" xr:uid="{00000000-0005-0000-0000-0000AB710000}"/>
    <cellStyle name="40% - uthevingsfarge 3 3 3 4 2 2 3 2" xfId="29103" xr:uid="{00000000-0005-0000-0000-0000AC710000}"/>
    <cellStyle name="40% - uthevingsfarge 3 3 3 4 2 2 4" xfId="29104" xr:uid="{00000000-0005-0000-0000-0000AD710000}"/>
    <cellStyle name="40% - uthevingsfarge 3 3 3 4 2 3" xfId="29105" xr:uid="{00000000-0005-0000-0000-0000AE710000}"/>
    <cellStyle name="40% - uthevingsfarge 3 3 3 4 2 3 2" xfId="29106" xr:uid="{00000000-0005-0000-0000-0000AF710000}"/>
    <cellStyle name="40% - uthevingsfarge 3 3 3 4 2 3 2 2" xfId="29107" xr:uid="{00000000-0005-0000-0000-0000B0710000}"/>
    <cellStyle name="40% - uthevingsfarge 3 3 3 4 2 3 3" xfId="29108" xr:uid="{00000000-0005-0000-0000-0000B1710000}"/>
    <cellStyle name="40% - uthevingsfarge 3 3 3 4 2 4" xfId="29109" xr:uid="{00000000-0005-0000-0000-0000B2710000}"/>
    <cellStyle name="40% - uthevingsfarge 3 3 3 4 2 4 2" xfId="29110" xr:uid="{00000000-0005-0000-0000-0000B3710000}"/>
    <cellStyle name="40% - uthevingsfarge 3 3 3 4 2 5" xfId="29111" xr:uid="{00000000-0005-0000-0000-0000B4710000}"/>
    <cellStyle name="40% - uthevingsfarge 3 3 3 4 2_Innskuddsdekning" xfId="29112" xr:uid="{00000000-0005-0000-0000-0000B5710000}"/>
    <cellStyle name="40% - uthevingsfarge 3 3 3 4 3" xfId="29113" xr:uid="{00000000-0005-0000-0000-0000B6710000}"/>
    <cellStyle name="40% - uthevingsfarge 3 3 3 4 3 2" xfId="29114" xr:uid="{00000000-0005-0000-0000-0000B7710000}"/>
    <cellStyle name="40% - uthevingsfarge 3 3 3 4 3 2 2" xfId="29115" xr:uid="{00000000-0005-0000-0000-0000B8710000}"/>
    <cellStyle name="40% - uthevingsfarge 3 3 3 4 3 2 2 2" xfId="29116" xr:uid="{00000000-0005-0000-0000-0000B9710000}"/>
    <cellStyle name="40% - uthevingsfarge 3 3 3 4 3 2 3" xfId="29117" xr:uid="{00000000-0005-0000-0000-0000BA710000}"/>
    <cellStyle name="40% - uthevingsfarge 3 3 3 4 3 3" xfId="29118" xr:uid="{00000000-0005-0000-0000-0000BB710000}"/>
    <cellStyle name="40% - uthevingsfarge 3 3 3 4 3 3 2" xfId="29119" xr:uid="{00000000-0005-0000-0000-0000BC710000}"/>
    <cellStyle name="40% - uthevingsfarge 3 3 3 4 3 4" xfId="29120" xr:uid="{00000000-0005-0000-0000-0000BD710000}"/>
    <cellStyle name="40% - uthevingsfarge 3 3 3 4 4" xfId="29121" xr:uid="{00000000-0005-0000-0000-0000BE710000}"/>
    <cellStyle name="40% - uthevingsfarge 3 3 3 4 4 2" xfId="29122" xr:uid="{00000000-0005-0000-0000-0000BF710000}"/>
    <cellStyle name="40% - uthevingsfarge 3 3 3 4 4 2 2" xfId="29123" xr:uid="{00000000-0005-0000-0000-0000C0710000}"/>
    <cellStyle name="40% - uthevingsfarge 3 3 3 4 4 3" xfId="29124" xr:uid="{00000000-0005-0000-0000-0000C1710000}"/>
    <cellStyle name="40% - uthevingsfarge 3 3 3 4 5" xfId="29125" xr:uid="{00000000-0005-0000-0000-0000C2710000}"/>
    <cellStyle name="40% - uthevingsfarge 3 3 3 4 5 2" xfId="29126" xr:uid="{00000000-0005-0000-0000-0000C3710000}"/>
    <cellStyle name="40% - uthevingsfarge 3 3 3 4 6" xfId="29127" xr:uid="{00000000-0005-0000-0000-0000C4710000}"/>
    <cellStyle name="40% - uthevingsfarge 3 3 3 4_3. Chng in credit spreads" xfId="29128" xr:uid="{00000000-0005-0000-0000-0000C5710000}"/>
    <cellStyle name="40% - uthevingsfarge 3 3 3 5" xfId="29129" xr:uid="{00000000-0005-0000-0000-0000C6710000}"/>
    <cellStyle name="40% - uthevingsfarge 3 3 3 5 2" xfId="29130" xr:uid="{00000000-0005-0000-0000-0000C7710000}"/>
    <cellStyle name="40% - uthevingsfarge 3 3 3 5 2 2" xfId="29131" xr:uid="{00000000-0005-0000-0000-0000C8710000}"/>
    <cellStyle name="40% - uthevingsfarge 3 3 3 5 2 2 2" xfId="29132" xr:uid="{00000000-0005-0000-0000-0000C9710000}"/>
    <cellStyle name="40% - uthevingsfarge 3 3 3 5 2 2 2 2" xfId="29133" xr:uid="{00000000-0005-0000-0000-0000CA710000}"/>
    <cellStyle name="40% - uthevingsfarge 3 3 3 5 2 2 3" xfId="29134" xr:uid="{00000000-0005-0000-0000-0000CB710000}"/>
    <cellStyle name="40% - uthevingsfarge 3 3 3 5 2 3" xfId="29135" xr:uid="{00000000-0005-0000-0000-0000CC710000}"/>
    <cellStyle name="40% - uthevingsfarge 3 3 3 5 2 3 2" xfId="29136" xr:uid="{00000000-0005-0000-0000-0000CD710000}"/>
    <cellStyle name="40% - uthevingsfarge 3 3 3 5 2 4" xfId="29137" xr:uid="{00000000-0005-0000-0000-0000CE710000}"/>
    <cellStyle name="40% - uthevingsfarge 3 3 3 5 3" xfId="29138" xr:uid="{00000000-0005-0000-0000-0000CF710000}"/>
    <cellStyle name="40% - uthevingsfarge 3 3 3 5 3 2" xfId="29139" xr:uid="{00000000-0005-0000-0000-0000D0710000}"/>
    <cellStyle name="40% - uthevingsfarge 3 3 3 5 3 2 2" xfId="29140" xr:uid="{00000000-0005-0000-0000-0000D1710000}"/>
    <cellStyle name="40% - uthevingsfarge 3 3 3 5 3 3" xfId="29141" xr:uid="{00000000-0005-0000-0000-0000D2710000}"/>
    <cellStyle name="40% - uthevingsfarge 3 3 3 5 4" xfId="29142" xr:uid="{00000000-0005-0000-0000-0000D3710000}"/>
    <cellStyle name="40% - uthevingsfarge 3 3 3 5 4 2" xfId="29143" xr:uid="{00000000-0005-0000-0000-0000D4710000}"/>
    <cellStyle name="40% - uthevingsfarge 3 3 3 5 5" xfId="29144" xr:uid="{00000000-0005-0000-0000-0000D5710000}"/>
    <cellStyle name="40% - uthevingsfarge 3 3 3 5_Innskuddsdekning" xfId="29145" xr:uid="{00000000-0005-0000-0000-0000D6710000}"/>
    <cellStyle name="40% - uthevingsfarge 3 3 3 6" xfId="29146" xr:uid="{00000000-0005-0000-0000-0000D7710000}"/>
    <cellStyle name="40% - uthevingsfarge 3 3 3 6 2" xfId="29147" xr:uid="{00000000-0005-0000-0000-0000D8710000}"/>
    <cellStyle name="40% - uthevingsfarge 3 3 3 6 2 2" xfId="29148" xr:uid="{00000000-0005-0000-0000-0000D9710000}"/>
    <cellStyle name="40% - uthevingsfarge 3 3 3 6 2 2 2" xfId="29149" xr:uid="{00000000-0005-0000-0000-0000DA710000}"/>
    <cellStyle name="40% - uthevingsfarge 3 3 3 6 2 3" xfId="29150" xr:uid="{00000000-0005-0000-0000-0000DB710000}"/>
    <cellStyle name="40% - uthevingsfarge 3 3 3 6 3" xfId="29151" xr:uid="{00000000-0005-0000-0000-0000DC710000}"/>
    <cellStyle name="40% - uthevingsfarge 3 3 3 6 3 2" xfId="29152" xr:uid="{00000000-0005-0000-0000-0000DD710000}"/>
    <cellStyle name="40% - uthevingsfarge 3 3 3 6 4" xfId="29153" xr:uid="{00000000-0005-0000-0000-0000DE710000}"/>
    <cellStyle name="40% - uthevingsfarge 3 3 3 7" xfId="29154" xr:uid="{00000000-0005-0000-0000-0000DF710000}"/>
    <cellStyle name="40% - uthevingsfarge 3 3 3 7 2" xfId="29155" xr:uid="{00000000-0005-0000-0000-0000E0710000}"/>
    <cellStyle name="40% - uthevingsfarge 3 3 3 7 2 2" xfId="29156" xr:uid="{00000000-0005-0000-0000-0000E1710000}"/>
    <cellStyle name="40% - uthevingsfarge 3 3 3 7 3" xfId="29157" xr:uid="{00000000-0005-0000-0000-0000E2710000}"/>
    <cellStyle name="40% - uthevingsfarge 3 3 3 8" xfId="29158" xr:uid="{00000000-0005-0000-0000-0000E3710000}"/>
    <cellStyle name="40% - uthevingsfarge 3 3 3 8 2" xfId="29159" xr:uid="{00000000-0005-0000-0000-0000E4710000}"/>
    <cellStyle name="40% - uthevingsfarge 3 3 3 9" xfId="29160" xr:uid="{00000000-0005-0000-0000-0000E5710000}"/>
    <cellStyle name="40% - uthevingsfarge 3 3 3_3. Chng in credit spreads" xfId="29161" xr:uid="{00000000-0005-0000-0000-0000E6710000}"/>
    <cellStyle name="40% - uthevingsfarge 3 3 4" xfId="29162" xr:uid="{00000000-0005-0000-0000-0000E7710000}"/>
    <cellStyle name="40% - uthevingsfarge 3 3 4 2" xfId="29163" xr:uid="{00000000-0005-0000-0000-0000E8710000}"/>
    <cellStyle name="40% - uthevingsfarge 3 3 4 2 2" xfId="29164" xr:uid="{00000000-0005-0000-0000-0000E9710000}"/>
    <cellStyle name="40% - uthevingsfarge 3 3 4 2 2 2" xfId="29165" xr:uid="{00000000-0005-0000-0000-0000EA710000}"/>
    <cellStyle name="40% - uthevingsfarge 3 3 4 2 2 2 2" xfId="29166" xr:uid="{00000000-0005-0000-0000-0000EB710000}"/>
    <cellStyle name="40% - uthevingsfarge 3 3 4 2 2 2 2 2" xfId="29167" xr:uid="{00000000-0005-0000-0000-0000EC710000}"/>
    <cellStyle name="40% - uthevingsfarge 3 3 4 2 2 2 2 2 2" xfId="29168" xr:uid="{00000000-0005-0000-0000-0000ED710000}"/>
    <cellStyle name="40% - uthevingsfarge 3 3 4 2 2 2 2 3" xfId="29169" xr:uid="{00000000-0005-0000-0000-0000EE710000}"/>
    <cellStyle name="40% - uthevingsfarge 3 3 4 2 2 2 3" xfId="29170" xr:uid="{00000000-0005-0000-0000-0000EF710000}"/>
    <cellStyle name="40% - uthevingsfarge 3 3 4 2 2 2 3 2" xfId="29171" xr:uid="{00000000-0005-0000-0000-0000F0710000}"/>
    <cellStyle name="40% - uthevingsfarge 3 3 4 2 2 2 4" xfId="29172" xr:uid="{00000000-0005-0000-0000-0000F1710000}"/>
    <cellStyle name="40% - uthevingsfarge 3 3 4 2 2 3" xfId="29173" xr:uid="{00000000-0005-0000-0000-0000F2710000}"/>
    <cellStyle name="40% - uthevingsfarge 3 3 4 2 2 3 2" xfId="29174" xr:uid="{00000000-0005-0000-0000-0000F3710000}"/>
    <cellStyle name="40% - uthevingsfarge 3 3 4 2 2 3 2 2" xfId="29175" xr:uid="{00000000-0005-0000-0000-0000F4710000}"/>
    <cellStyle name="40% - uthevingsfarge 3 3 4 2 2 3 3" xfId="29176" xr:uid="{00000000-0005-0000-0000-0000F5710000}"/>
    <cellStyle name="40% - uthevingsfarge 3 3 4 2 2 4" xfId="29177" xr:uid="{00000000-0005-0000-0000-0000F6710000}"/>
    <cellStyle name="40% - uthevingsfarge 3 3 4 2 2 4 2" xfId="29178" xr:uid="{00000000-0005-0000-0000-0000F7710000}"/>
    <cellStyle name="40% - uthevingsfarge 3 3 4 2 2 5" xfId="29179" xr:uid="{00000000-0005-0000-0000-0000F8710000}"/>
    <cellStyle name="40% - uthevingsfarge 3 3 4 2 2_Innskuddsdekning" xfId="29180" xr:uid="{00000000-0005-0000-0000-0000F9710000}"/>
    <cellStyle name="40% - uthevingsfarge 3 3 4 2 3" xfId="29181" xr:uid="{00000000-0005-0000-0000-0000FA710000}"/>
    <cellStyle name="40% - uthevingsfarge 3 3 4 2 3 2" xfId="29182" xr:uid="{00000000-0005-0000-0000-0000FB710000}"/>
    <cellStyle name="40% - uthevingsfarge 3 3 4 2 3 2 2" xfId="29183" xr:uid="{00000000-0005-0000-0000-0000FC710000}"/>
    <cellStyle name="40% - uthevingsfarge 3 3 4 2 3 2 2 2" xfId="29184" xr:uid="{00000000-0005-0000-0000-0000FD710000}"/>
    <cellStyle name="40% - uthevingsfarge 3 3 4 2 3 2 3" xfId="29185" xr:uid="{00000000-0005-0000-0000-0000FE710000}"/>
    <cellStyle name="40% - uthevingsfarge 3 3 4 2 3 3" xfId="29186" xr:uid="{00000000-0005-0000-0000-0000FF710000}"/>
    <cellStyle name="40% - uthevingsfarge 3 3 4 2 3 3 2" xfId="29187" xr:uid="{00000000-0005-0000-0000-000000720000}"/>
    <cellStyle name="40% - uthevingsfarge 3 3 4 2 3 4" xfId="29188" xr:uid="{00000000-0005-0000-0000-000001720000}"/>
    <cellStyle name="40% - uthevingsfarge 3 3 4 2 4" xfId="29189" xr:uid="{00000000-0005-0000-0000-000002720000}"/>
    <cellStyle name="40% - uthevingsfarge 3 3 4 2 4 2" xfId="29190" xr:uid="{00000000-0005-0000-0000-000003720000}"/>
    <cellStyle name="40% - uthevingsfarge 3 3 4 2 4 2 2" xfId="29191" xr:uid="{00000000-0005-0000-0000-000004720000}"/>
    <cellStyle name="40% - uthevingsfarge 3 3 4 2 4 3" xfId="29192" xr:uid="{00000000-0005-0000-0000-000005720000}"/>
    <cellStyle name="40% - uthevingsfarge 3 3 4 2 5" xfId="29193" xr:uid="{00000000-0005-0000-0000-000006720000}"/>
    <cellStyle name="40% - uthevingsfarge 3 3 4 2 5 2" xfId="29194" xr:uid="{00000000-0005-0000-0000-000007720000}"/>
    <cellStyle name="40% - uthevingsfarge 3 3 4 2 6" xfId="29195" xr:uid="{00000000-0005-0000-0000-000008720000}"/>
    <cellStyle name="40% - uthevingsfarge 3 3 4 2_3. Chng in credit spreads" xfId="29196" xr:uid="{00000000-0005-0000-0000-000009720000}"/>
    <cellStyle name="40% - uthevingsfarge 3 3 4 3" xfId="29197" xr:uid="{00000000-0005-0000-0000-00000A720000}"/>
    <cellStyle name="40% - uthevingsfarge 3 3 4 3 2" xfId="29198" xr:uid="{00000000-0005-0000-0000-00000B720000}"/>
    <cellStyle name="40% - uthevingsfarge 3 3 4 3 2 2" xfId="29199" xr:uid="{00000000-0005-0000-0000-00000C720000}"/>
    <cellStyle name="40% - uthevingsfarge 3 3 4 3 2 2 2" xfId="29200" xr:uid="{00000000-0005-0000-0000-00000D720000}"/>
    <cellStyle name="40% - uthevingsfarge 3 3 4 3 2 2 2 2" xfId="29201" xr:uid="{00000000-0005-0000-0000-00000E720000}"/>
    <cellStyle name="40% - uthevingsfarge 3 3 4 3 2 2 2 2 2" xfId="29202" xr:uid="{00000000-0005-0000-0000-00000F720000}"/>
    <cellStyle name="40% - uthevingsfarge 3 3 4 3 2 2 2 3" xfId="29203" xr:uid="{00000000-0005-0000-0000-000010720000}"/>
    <cellStyle name="40% - uthevingsfarge 3 3 4 3 2 2 3" xfId="29204" xr:uid="{00000000-0005-0000-0000-000011720000}"/>
    <cellStyle name="40% - uthevingsfarge 3 3 4 3 2 2 3 2" xfId="29205" xr:uid="{00000000-0005-0000-0000-000012720000}"/>
    <cellStyle name="40% - uthevingsfarge 3 3 4 3 2 2 4" xfId="29206" xr:uid="{00000000-0005-0000-0000-000013720000}"/>
    <cellStyle name="40% - uthevingsfarge 3 3 4 3 2 3" xfId="29207" xr:uid="{00000000-0005-0000-0000-000014720000}"/>
    <cellStyle name="40% - uthevingsfarge 3 3 4 3 2 3 2" xfId="29208" xr:uid="{00000000-0005-0000-0000-000015720000}"/>
    <cellStyle name="40% - uthevingsfarge 3 3 4 3 2 3 2 2" xfId="29209" xr:uid="{00000000-0005-0000-0000-000016720000}"/>
    <cellStyle name="40% - uthevingsfarge 3 3 4 3 2 3 3" xfId="29210" xr:uid="{00000000-0005-0000-0000-000017720000}"/>
    <cellStyle name="40% - uthevingsfarge 3 3 4 3 2 4" xfId="29211" xr:uid="{00000000-0005-0000-0000-000018720000}"/>
    <cellStyle name="40% - uthevingsfarge 3 3 4 3 2 4 2" xfId="29212" xr:uid="{00000000-0005-0000-0000-000019720000}"/>
    <cellStyle name="40% - uthevingsfarge 3 3 4 3 2 5" xfId="29213" xr:uid="{00000000-0005-0000-0000-00001A720000}"/>
    <cellStyle name="40% - uthevingsfarge 3 3 4 3 2_Innskuddsdekning" xfId="29214" xr:uid="{00000000-0005-0000-0000-00001B720000}"/>
    <cellStyle name="40% - uthevingsfarge 3 3 4 3 3" xfId="29215" xr:uid="{00000000-0005-0000-0000-00001C720000}"/>
    <cellStyle name="40% - uthevingsfarge 3 3 4 3 3 2" xfId="29216" xr:uid="{00000000-0005-0000-0000-00001D720000}"/>
    <cellStyle name="40% - uthevingsfarge 3 3 4 3 3 2 2" xfId="29217" xr:uid="{00000000-0005-0000-0000-00001E720000}"/>
    <cellStyle name="40% - uthevingsfarge 3 3 4 3 3 2 2 2" xfId="29218" xr:uid="{00000000-0005-0000-0000-00001F720000}"/>
    <cellStyle name="40% - uthevingsfarge 3 3 4 3 3 2 3" xfId="29219" xr:uid="{00000000-0005-0000-0000-000020720000}"/>
    <cellStyle name="40% - uthevingsfarge 3 3 4 3 3 3" xfId="29220" xr:uid="{00000000-0005-0000-0000-000021720000}"/>
    <cellStyle name="40% - uthevingsfarge 3 3 4 3 3 3 2" xfId="29221" xr:uid="{00000000-0005-0000-0000-000022720000}"/>
    <cellStyle name="40% - uthevingsfarge 3 3 4 3 3 4" xfId="29222" xr:uid="{00000000-0005-0000-0000-000023720000}"/>
    <cellStyle name="40% - uthevingsfarge 3 3 4 3 4" xfId="29223" xr:uid="{00000000-0005-0000-0000-000024720000}"/>
    <cellStyle name="40% - uthevingsfarge 3 3 4 3 4 2" xfId="29224" xr:uid="{00000000-0005-0000-0000-000025720000}"/>
    <cellStyle name="40% - uthevingsfarge 3 3 4 3 4 2 2" xfId="29225" xr:uid="{00000000-0005-0000-0000-000026720000}"/>
    <cellStyle name="40% - uthevingsfarge 3 3 4 3 4 3" xfId="29226" xr:uid="{00000000-0005-0000-0000-000027720000}"/>
    <cellStyle name="40% - uthevingsfarge 3 3 4 3 5" xfId="29227" xr:uid="{00000000-0005-0000-0000-000028720000}"/>
    <cellStyle name="40% - uthevingsfarge 3 3 4 3 5 2" xfId="29228" xr:uid="{00000000-0005-0000-0000-000029720000}"/>
    <cellStyle name="40% - uthevingsfarge 3 3 4 3 6" xfId="29229" xr:uid="{00000000-0005-0000-0000-00002A720000}"/>
    <cellStyle name="40% - uthevingsfarge 3 3 4 3_3. Chng in credit spreads" xfId="29230" xr:uid="{00000000-0005-0000-0000-00002B720000}"/>
    <cellStyle name="40% - uthevingsfarge 3 3 4 4" xfId="29231" xr:uid="{00000000-0005-0000-0000-00002C720000}"/>
    <cellStyle name="40% - uthevingsfarge 3 3 4 4 2" xfId="29232" xr:uid="{00000000-0005-0000-0000-00002D720000}"/>
    <cellStyle name="40% - uthevingsfarge 3 3 4 4 2 2" xfId="29233" xr:uid="{00000000-0005-0000-0000-00002E720000}"/>
    <cellStyle name="40% - uthevingsfarge 3 3 4 4 2 2 2" xfId="29234" xr:uid="{00000000-0005-0000-0000-00002F720000}"/>
    <cellStyle name="40% - uthevingsfarge 3 3 4 4 2 2 2 2" xfId="29235" xr:uid="{00000000-0005-0000-0000-000030720000}"/>
    <cellStyle name="40% - uthevingsfarge 3 3 4 4 2 2 3" xfId="29236" xr:uid="{00000000-0005-0000-0000-000031720000}"/>
    <cellStyle name="40% - uthevingsfarge 3 3 4 4 2 3" xfId="29237" xr:uid="{00000000-0005-0000-0000-000032720000}"/>
    <cellStyle name="40% - uthevingsfarge 3 3 4 4 2 3 2" xfId="29238" xr:uid="{00000000-0005-0000-0000-000033720000}"/>
    <cellStyle name="40% - uthevingsfarge 3 3 4 4 2 4" xfId="29239" xr:uid="{00000000-0005-0000-0000-000034720000}"/>
    <cellStyle name="40% - uthevingsfarge 3 3 4 4 3" xfId="29240" xr:uid="{00000000-0005-0000-0000-000035720000}"/>
    <cellStyle name="40% - uthevingsfarge 3 3 4 4 3 2" xfId="29241" xr:uid="{00000000-0005-0000-0000-000036720000}"/>
    <cellStyle name="40% - uthevingsfarge 3 3 4 4 3 2 2" xfId="29242" xr:uid="{00000000-0005-0000-0000-000037720000}"/>
    <cellStyle name="40% - uthevingsfarge 3 3 4 4 3 3" xfId="29243" xr:uid="{00000000-0005-0000-0000-000038720000}"/>
    <cellStyle name="40% - uthevingsfarge 3 3 4 4 4" xfId="29244" xr:uid="{00000000-0005-0000-0000-000039720000}"/>
    <cellStyle name="40% - uthevingsfarge 3 3 4 4 4 2" xfId="29245" xr:uid="{00000000-0005-0000-0000-00003A720000}"/>
    <cellStyle name="40% - uthevingsfarge 3 3 4 4 5" xfId="29246" xr:uid="{00000000-0005-0000-0000-00003B720000}"/>
    <cellStyle name="40% - uthevingsfarge 3 3 4 4_Innskuddsdekning" xfId="29247" xr:uid="{00000000-0005-0000-0000-00003C720000}"/>
    <cellStyle name="40% - uthevingsfarge 3 3 4 5" xfId="29248" xr:uid="{00000000-0005-0000-0000-00003D720000}"/>
    <cellStyle name="40% - uthevingsfarge 3 3 4 5 2" xfId="29249" xr:uid="{00000000-0005-0000-0000-00003E720000}"/>
    <cellStyle name="40% - uthevingsfarge 3 3 4 5 2 2" xfId="29250" xr:uid="{00000000-0005-0000-0000-00003F720000}"/>
    <cellStyle name="40% - uthevingsfarge 3 3 4 5 2 2 2" xfId="29251" xr:uid="{00000000-0005-0000-0000-000040720000}"/>
    <cellStyle name="40% - uthevingsfarge 3 3 4 5 2 3" xfId="29252" xr:uid="{00000000-0005-0000-0000-000041720000}"/>
    <cellStyle name="40% - uthevingsfarge 3 3 4 5 3" xfId="29253" xr:uid="{00000000-0005-0000-0000-000042720000}"/>
    <cellStyle name="40% - uthevingsfarge 3 3 4 5 3 2" xfId="29254" xr:uid="{00000000-0005-0000-0000-000043720000}"/>
    <cellStyle name="40% - uthevingsfarge 3 3 4 5 4" xfId="29255" xr:uid="{00000000-0005-0000-0000-000044720000}"/>
    <cellStyle name="40% - uthevingsfarge 3 3 4 6" xfId="29256" xr:uid="{00000000-0005-0000-0000-000045720000}"/>
    <cellStyle name="40% - uthevingsfarge 3 3 4 6 2" xfId="29257" xr:uid="{00000000-0005-0000-0000-000046720000}"/>
    <cellStyle name="40% - uthevingsfarge 3 3 4 6 2 2" xfId="29258" xr:uid="{00000000-0005-0000-0000-000047720000}"/>
    <cellStyle name="40% - uthevingsfarge 3 3 4 6 3" xfId="29259" xr:uid="{00000000-0005-0000-0000-000048720000}"/>
    <cellStyle name="40% - uthevingsfarge 3 3 4 7" xfId="29260" xr:uid="{00000000-0005-0000-0000-000049720000}"/>
    <cellStyle name="40% - uthevingsfarge 3 3 4 7 2" xfId="29261" xr:uid="{00000000-0005-0000-0000-00004A720000}"/>
    <cellStyle name="40% - uthevingsfarge 3 3 4 8" xfId="29262" xr:uid="{00000000-0005-0000-0000-00004B720000}"/>
    <cellStyle name="40% - uthevingsfarge 3 3 4_3. Chng in credit spreads" xfId="29263" xr:uid="{00000000-0005-0000-0000-00004C720000}"/>
    <cellStyle name="40% - uthevingsfarge 3 3 5" xfId="29264" xr:uid="{00000000-0005-0000-0000-00004D720000}"/>
    <cellStyle name="40% - uthevingsfarge 3 3 5 2" xfId="29265" xr:uid="{00000000-0005-0000-0000-00004E720000}"/>
    <cellStyle name="40% - uthevingsfarge 3 3 5 2 2" xfId="29266" xr:uid="{00000000-0005-0000-0000-00004F720000}"/>
    <cellStyle name="40% - uthevingsfarge 3 3 5 2 2 2" xfId="29267" xr:uid="{00000000-0005-0000-0000-000050720000}"/>
    <cellStyle name="40% - uthevingsfarge 3 3 5 2 2 2 2" xfId="29268" xr:uid="{00000000-0005-0000-0000-000051720000}"/>
    <cellStyle name="40% - uthevingsfarge 3 3 5 2 2 2 2 2" xfId="29269" xr:uid="{00000000-0005-0000-0000-000052720000}"/>
    <cellStyle name="40% - uthevingsfarge 3 3 5 2 2 2 3" xfId="29270" xr:uid="{00000000-0005-0000-0000-000053720000}"/>
    <cellStyle name="40% - uthevingsfarge 3 3 5 2 2 3" xfId="29271" xr:uid="{00000000-0005-0000-0000-000054720000}"/>
    <cellStyle name="40% - uthevingsfarge 3 3 5 2 2 3 2" xfId="29272" xr:uid="{00000000-0005-0000-0000-000055720000}"/>
    <cellStyle name="40% - uthevingsfarge 3 3 5 2 2 4" xfId="29273" xr:uid="{00000000-0005-0000-0000-000056720000}"/>
    <cellStyle name="40% - uthevingsfarge 3 3 5 2 3" xfId="29274" xr:uid="{00000000-0005-0000-0000-000057720000}"/>
    <cellStyle name="40% - uthevingsfarge 3 3 5 2 3 2" xfId="29275" xr:uid="{00000000-0005-0000-0000-000058720000}"/>
    <cellStyle name="40% - uthevingsfarge 3 3 5 2 3 2 2" xfId="29276" xr:uid="{00000000-0005-0000-0000-000059720000}"/>
    <cellStyle name="40% - uthevingsfarge 3 3 5 2 3 3" xfId="29277" xr:uid="{00000000-0005-0000-0000-00005A720000}"/>
    <cellStyle name="40% - uthevingsfarge 3 3 5 2 4" xfId="29278" xr:uid="{00000000-0005-0000-0000-00005B720000}"/>
    <cellStyle name="40% - uthevingsfarge 3 3 5 2 4 2" xfId="29279" xr:uid="{00000000-0005-0000-0000-00005C720000}"/>
    <cellStyle name="40% - uthevingsfarge 3 3 5 2 5" xfId="29280" xr:uid="{00000000-0005-0000-0000-00005D720000}"/>
    <cellStyle name="40% - uthevingsfarge 3 3 5 2_Innskuddsdekning" xfId="29281" xr:uid="{00000000-0005-0000-0000-00005E720000}"/>
    <cellStyle name="40% - uthevingsfarge 3 3 5 3" xfId="29282" xr:uid="{00000000-0005-0000-0000-00005F720000}"/>
    <cellStyle name="40% - uthevingsfarge 3 3 5 3 2" xfId="29283" xr:uid="{00000000-0005-0000-0000-000060720000}"/>
    <cellStyle name="40% - uthevingsfarge 3 3 5 3 2 2" xfId="29284" xr:uid="{00000000-0005-0000-0000-000061720000}"/>
    <cellStyle name="40% - uthevingsfarge 3 3 5 3 2 2 2" xfId="29285" xr:uid="{00000000-0005-0000-0000-000062720000}"/>
    <cellStyle name="40% - uthevingsfarge 3 3 5 3 2 3" xfId="29286" xr:uid="{00000000-0005-0000-0000-000063720000}"/>
    <cellStyle name="40% - uthevingsfarge 3 3 5 3 3" xfId="29287" xr:uid="{00000000-0005-0000-0000-000064720000}"/>
    <cellStyle name="40% - uthevingsfarge 3 3 5 3 3 2" xfId="29288" xr:uid="{00000000-0005-0000-0000-000065720000}"/>
    <cellStyle name="40% - uthevingsfarge 3 3 5 3 4" xfId="29289" xr:uid="{00000000-0005-0000-0000-000066720000}"/>
    <cellStyle name="40% - uthevingsfarge 3 3 5 4" xfId="29290" xr:uid="{00000000-0005-0000-0000-000067720000}"/>
    <cellStyle name="40% - uthevingsfarge 3 3 5 4 2" xfId="29291" xr:uid="{00000000-0005-0000-0000-000068720000}"/>
    <cellStyle name="40% - uthevingsfarge 3 3 5 4 2 2" xfId="29292" xr:uid="{00000000-0005-0000-0000-000069720000}"/>
    <cellStyle name="40% - uthevingsfarge 3 3 5 4 3" xfId="29293" xr:uid="{00000000-0005-0000-0000-00006A720000}"/>
    <cellStyle name="40% - uthevingsfarge 3 3 5 5" xfId="29294" xr:uid="{00000000-0005-0000-0000-00006B720000}"/>
    <cellStyle name="40% - uthevingsfarge 3 3 5 5 2" xfId="29295" xr:uid="{00000000-0005-0000-0000-00006C720000}"/>
    <cellStyle name="40% - uthevingsfarge 3 3 5 6" xfId="29296" xr:uid="{00000000-0005-0000-0000-00006D720000}"/>
    <cellStyle name="40% - uthevingsfarge 3 3 5_3. Chng in credit spreads" xfId="29297" xr:uid="{00000000-0005-0000-0000-00006E720000}"/>
    <cellStyle name="40% - uthevingsfarge 3 3 6" xfId="29298" xr:uid="{00000000-0005-0000-0000-00006F720000}"/>
    <cellStyle name="40% - uthevingsfarge 3 3 6 2" xfId="29299" xr:uid="{00000000-0005-0000-0000-000070720000}"/>
    <cellStyle name="40% - uthevingsfarge 3 3 6 2 2" xfId="29300" xr:uid="{00000000-0005-0000-0000-000071720000}"/>
    <cellStyle name="40% - uthevingsfarge 3 3 6 2 2 2" xfId="29301" xr:uid="{00000000-0005-0000-0000-000072720000}"/>
    <cellStyle name="40% - uthevingsfarge 3 3 6 2 2 2 2" xfId="29302" xr:uid="{00000000-0005-0000-0000-000073720000}"/>
    <cellStyle name="40% - uthevingsfarge 3 3 6 2 2 2 2 2" xfId="29303" xr:uid="{00000000-0005-0000-0000-000074720000}"/>
    <cellStyle name="40% - uthevingsfarge 3 3 6 2 2 2 3" xfId="29304" xr:uid="{00000000-0005-0000-0000-000075720000}"/>
    <cellStyle name="40% - uthevingsfarge 3 3 6 2 2 3" xfId="29305" xr:uid="{00000000-0005-0000-0000-000076720000}"/>
    <cellStyle name="40% - uthevingsfarge 3 3 6 2 2 3 2" xfId="29306" xr:uid="{00000000-0005-0000-0000-000077720000}"/>
    <cellStyle name="40% - uthevingsfarge 3 3 6 2 2 4" xfId="29307" xr:uid="{00000000-0005-0000-0000-000078720000}"/>
    <cellStyle name="40% - uthevingsfarge 3 3 6 2 3" xfId="29308" xr:uid="{00000000-0005-0000-0000-000079720000}"/>
    <cellStyle name="40% - uthevingsfarge 3 3 6 2 3 2" xfId="29309" xr:uid="{00000000-0005-0000-0000-00007A720000}"/>
    <cellStyle name="40% - uthevingsfarge 3 3 6 2 3 2 2" xfId="29310" xr:uid="{00000000-0005-0000-0000-00007B720000}"/>
    <cellStyle name="40% - uthevingsfarge 3 3 6 2 3 3" xfId="29311" xr:uid="{00000000-0005-0000-0000-00007C720000}"/>
    <cellStyle name="40% - uthevingsfarge 3 3 6 2 4" xfId="29312" xr:uid="{00000000-0005-0000-0000-00007D720000}"/>
    <cellStyle name="40% - uthevingsfarge 3 3 6 2 4 2" xfId="29313" xr:uid="{00000000-0005-0000-0000-00007E720000}"/>
    <cellStyle name="40% - uthevingsfarge 3 3 6 2 5" xfId="29314" xr:uid="{00000000-0005-0000-0000-00007F720000}"/>
    <cellStyle name="40% - uthevingsfarge 3 3 6 2_Innskuddsdekning" xfId="29315" xr:uid="{00000000-0005-0000-0000-000080720000}"/>
    <cellStyle name="40% - uthevingsfarge 3 3 6 3" xfId="29316" xr:uid="{00000000-0005-0000-0000-000081720000}"/>
    <cellStyle name="40% - uthevingsfarge 3 3 6 3 2" xfId="29317" xr:uid="{00000000-0005-0000-0000-000082720000}"/>
    <cellStyle name="40% - uthevingsfarge 3 3 6 3 2 2" xfId="29318" xr:uid="{00000000-0005-0000-0000-000083720000}"/>
    <cellStyle name="40% - uthevingsfarge 3 3 6 3 2 2 2" xfId="29319" xr:uid="{00000000-0005-0000-0000-000084720000}"/>
    <cellStyle name="40% - uthevingsfarge 3 3 6 3 2 3" xfId="29320" xr:uid="{00000000-0005-0000-0000-000085720000}"/>
    <cellStyle name="40% - uthevingsfarge 3 3 6 3 3" xfId="29321" xr:uid="{00000000-0005-0000-0000-000086720000}"/>
    <cellStyle name="40% - uthevingsfarge 3 3 6 3 3 2" xfId="29322" xr:uid="{00000000-0005-0000-0000-000087720000}"/>
    <cellStyle name="40% - uthevingsfarge 3 3 6 3 4" xfId="29323" xr:uid="{00000000-0005-0000-0000-000088720000}"/>
    <cellStyle name="40% - uthevingsfarge 3 3 6 4" xfId="29324" xr:uid="{00000000-0005-0000-0000-000089720000}"/>
    <cellStyle name="40% - uthevingsfarge 3 3 6 4 2" xfId="29325" xr:uid="{00000000-0005-0000-0000-00008A720000}"/>
    <cellStyle name="40% - uthevingsfarge 3 3 6 4 2 2" xfId="29326" xr:uid="{00000000-0005-0000-0000-00008B720000}"/>
    <cellStyle name="40% - uthevingsfarge 3 3 6 4 3" xfId="29327" xr:uid="{00000000-0005-0000-0000-00008C720000}"/>
    <cellStyle name="40% - uthevingsfarge 3 3 6 5" xfId="29328" xr:uid="{00000000-0005-0000-0000-00008D720000}"/>
    <cellStyle name="40% - uthevingsfarge 3 3 6 5 2" xfId="29329" xr:uid="{00000000-0005-0000-0000-00008E720000}"/>
    <cellStyle name="40% - uthevingsfarge 3 3 6 6" xfId="29330" xr:uid="{00000000-0005-0000-0000-00008F720000}"/>
    <cellStyle name="40% - uthevingsfarge 3 3 6_3. Chng in credit spreads" xfId="29331" xr:uid="{00000000-0005-0000-0000-000090720000}"/>
    <cellStyle name="40% - uthevingsfarge 3 3 7" xfId="29332" xr:uid="{00000000-0005-0000-0000-000091720000}"/>
    <cellStyle name="40% - uthevingsfarge 3 3 7 2" xfId="29333" xr:uid="{00000000-0005-0000-0000-000092720000}"/>
    <cellStyle name="40% - uthevingsfarge 3 3 7 2 2" xfId="29334" xr:uid="{00000000-0005-0000-0000-000093720000}"/>
    <cellStyle name="40% - uthevingsfarge 3 3 7 2 2 2" xfId="29335" xr:uid="{00000000-0005-0000-0000-000094720000}"/>
    <cellStyle name="40% - uthevingsfarge 3 3 7 2 2 2 2" xfId="29336" xr:uid="{00000000-0005-0000-0000-000095720000}"/>
    <cellStyle name="40% - uthevingsfarge 3 3 7 2 2 2 2 2" xfId="29337" xr:uid="{00000000-0005-0000-0000-000096720000}"/>
    <cellStyle name="40% - uthevingsfarge 3 3 7 2 2 2 3" xfId="29338" xr:uid="{00000000-0005-0000-0000-000097720000}"/>
    <cellStyle name="40% - uthevingsfarge 3 3 7 2 2 3" xfId="29339" xr:uid="{00000000-0005-0000-0000-000098720000}"/>
    <cellStyle name="40% - uthevingsfarge 3 3 7 2 2 3 2" xfId="29340" xr:uid="{00000000-0005-0000-0000-000099720000}"/>
    <cellStyle name="40% - uthevingsfarge 3 3 7 2 2 4" xfId="29341" xr:uid="{00000000-0005-0000-0000-00009A720000}"/>
    <cellStyle name="40% - uthevingsfarge 3 3 7 2 3" xfId="29342" xr:uid="{00000000-0005-0000-0000-00009B720000}"/>
    <cellStyle name="40% - uthevingsfarge 3 3 7 2 3 2" xfId="29343" xr:uid="{00000000-0005-0000-0000-00009C720000}"/>
    <cellStyle name="40% - uthevingsfarge 3 3 7 2 3 2 2" xfId="29344" xr:uid="{00000000-0005-0000-0000-00009D720000}"/>
    <cellStyle name="40% - uthevingsfarge 3 3 7 2 3 3" xfId="29345" xr:uid="{00000000-0005-0000-0000-00009E720000}"/>
    <cellStyle name="40% - uthevingsfarge 3 3 7 2 4" xfId="29346" xr:uid="{00000000-0005-0000-0000-00009F720000}"/>
    <cellStyle name="40% - uthevingsfarge 3 3 7 2 4 2" xfId="29347" xr:uid="{00000000-0005-0000-0000-0000A0720000}"/>
    <cellStyle name="40% - uthevingsfarge 3 3 7 2 5" xfId="29348" xr:uid="{00000000-0005-0000-0000-0000A1720000}"/>
    <cellStyle name="40% - uthevingsfarge 3 3 7 2_Innskuddsdekning" xfId="29349" xr:uid="{00000000-0005-0000-0000-0000A2720000}"/>
    <cellStyle name="40% - uthevingsfarge 3 3 7 3" xfId="29350" xr:uid="{00000000-0005-0000-0000-0000A3720000}"/>
    <cellStyle name="40% - uthevingsfarge 3 3 7 3 2" xfId="29351" xr:uid="{00000000-0005-0000-0000-0000A4720000}"/>
    <cellStyle name="40% - uthevingsfarge 3 3 7 3 2 2" xfId="29352" xr:uid="{00000000-0005-0000-0000-0000A5720000}"/>
    <cellStyle name="40% - uthevingsfarge 3 3 7 3 2 2 2" xfId="29353" xr:uid="{00000000-0005-0000-0000-0000A6720000}"/>
    <cellStyle name="40% - uthevingsfarge 3 3 7 3 2 3" xfId="29354" xr:uid="{00000000-0005-0000-0000-0000A7720000}"/>
    <cellStyle name="40% - uthevingsfarge 3 3 7 3 3" xfId="29355" xr:uid="{00000000-0005-0000-0000-0000A8720000}"/>
    <cellStyle name="40% - uthevingsfarge 3 3 7 3 3 2" xfId="29356" xr:uid="{00000000-0005-0000-0000-0000A9720000}"/>
    <cellStyle name="40% - uthevingsfarge 3 3 7 3 4" xfId="29357" xr:uid="{00000000-0005-0000-0000-0000AA720000}"/>
    <cellStyle name="40% - uthevingsfarge 3 3 7 4" xfId="29358" xr:uid="{00000000-0005-0000-0000-0000AB720000}"/>
    <cellStyle name="40% - uthevingsfarge 3 3 7 4 2" xfId="29359" xr:uid="{00000000-0005-0000-0000-0000AC720000}"/>
    <cellStyle name="40% - uthevingsfarge 3 3 7 4 2 2" xfId="29360" xr:uid="{00000000-0005-0000-0000-0000AD720000}"/>
    <cellStyle name="40% - uthevingsfarge 3 3 7 4 3" xfId="29361" xr:uid="{00000000-0005-0000-0000-0000AE720000}"/>
    <cellStyle name="40% - uthevingsfarge 3 3 7 5" xfId="29362" xr:uid="{00000000-0005-0000-0000-0000AF720000}"/>
    <cellStyle name="40% - uthevingsfarge 3 3 7 5 2" xfId="29363" xr:uid="{00000000-0005-0000-0000-0000B0720000}"/>
    <cellStyle name="40% - uthevingsfarge 3 3 7 6" xfId="29364" xr:uid="{00000000-0005-0000-0000-0000B1720000}"/>
    <cellStyle name="40% - uthevingsfarge 3 3 7_3. Chng in credit spreads" xfId="29365" xr:uid="{00000000-0005-0000-0000-0000B2720000}"/>
    <cellStyle name="40% - uthevingsfarge 3 3 8" xfId="29366" xr:uid="{00000000-0005-0000-0000-0000B3720000}"/>
    <cellStyle name="40% - uthevingsfarge 3 3 9" xfId="29367" xr:uid="{00000000-0005-0000-0000-0000B4720000}"/>
    <cellStyle name="40% - uthevingsfarge 3 3_BILAG 34-3 Brasil" xfId="29368" xr:uid="{00000000-0005-0000-0000-0000B5720000}"/>
    <cellStyle name="40% - uthevingsfarge 3 30" xfId="29369" xr:uid="{00000000-0005-0000-0000-0000B6720000}"/>
    <cellStyle name="40% - uthevingsfarge 3 30 2" xfId="29370" xr:uid="{00000000-0005-0000-0000-0000B7720000}"/>
    <cellStyle name="40% - uthevingsfarge 3 30 2 2" xfId="29371" xr:uid="{00000000-0005-0000-0000-0000B8720000}"/>
    <cellStyle name="40% - uthevingsfarge 3 30 2 3" xfId="29372" xr:uid="{00000000-0005-0000-0000-0000B9720000}"/>
    <cellStyle name="40% - uthevingsfarge 3 30 2_BILAG 34-3 Brasil" xfId="29373" xr:uid="{00000000-0005-0000-0000-0000BA720000}"/>
    <cellStyle name="40% - uthevingsfarge 3 30 3" xfId="29374" xr:uid="{00000000-0005-0000-0000-0000BB720000}"/>
    <cellStyle name="40% - uthevingsfarge 3 30 4" xfId="29375" xr:uid="{00000000-0005-0000-0000-0000BC720000}"/>
    <cellStyle name="40% - uthevingsfarge 3 30_BILAG 34-3 Brasil" xfId="29376" xr:uid="{00000000-0005-0000-0000-0000BD720000}"/>
    <cellStyle name="40% - uthevingsfarge 3 31" xfId="29377" xr:uid="{00000000-0005-0000-0000-0000BE720000}"/>
    <cellStyle name="40% - uthevingsfarge 3 31 2" xfId="29378" xr:uid="{00000000-0005-0000-0000-0000BF720000}"/>
    <cellStyle name="40% - uthevingsfarge 3 31 2 2" xfId="29379" xr:uid="{00000000-0005-0000-0000-0000C0720000}"/>
    <cellStyle name="40% - uthevingsfarge 3 31 2 3" xfId="29380" xr:uid="{00000000-0005-0000-0000-0000C1720000}"/>
    <cellStyle name="40% - uthevingsfarge 3 31 2_BILAG 34-3 Brasil" xfId="29381" xr:uid="{00000000-0005-0000-0000-0000C2720000}"/>
    <cellStyle name="40% - uthevingsfarge 3 31 3" xfId="29382" xr:uid="{00000000-0005-0000-0000-0000C3720000}"/>
    <cellStyle name="40% - uthevingsfarge 3 31 4" xfId="29383" xr:uid="{00000000-0005-0000-0000-0000C4720000}"/>
    <cellStyle name="40% - uthevingsfarge 3 31_BILAG 34-3 Brasil" xfId="29384" xr:uid="{00000000-0005-0000-0000-0000C5720000}"/>
    <cellStyle name="40% - uthevingsfarge 3 32" xfId="29385" xr:uid="{00000000-0005-0000-0000-0000C6720000}"/>
    <cellStyle name="40% - uthevingsfarge 3 32 2" xfId="29386" xr:uid="{00000000-0005-0000-0000-0000C7720000}"/>
    <cellStyle name="40% - uthevingsfarge 3 32 2 2" xfId="29387" xr:uid="{00000000-0005-0000-0000-0000C8720000}"/>
    <cellStyle name="40% - uthevingsfarge 3 32 2 3" xfId="29388" xr:uid="{00000000-0005-0000-0000-0000C9720000}"/>
    <cellStyle name="40% - uthevingsfarge 3 32 2_BILAG 34-3 Brasil" xfId="29389" xr:uid="{00000000-0005-0000-0000-0000CA720000}"/>
    <cellStyle name="40% - uthevingsfarge 3 32 3" xfId="29390" xr:uid="{00000000-0005-0000-0000-0000CB720000}"/>
    <cellStyle name="40% - uthevingsfarge 3 32 4" xfId="29391" xr:uid="{00000000-0005-0000-0000-0000CC720000}"/>
    <cellStyle name="40% - uthevingsfarge 3 32_BILAG 34-3 Brasil" xfId="29392" xr:uid="{00000000-0005-0000-0000-0000CD720000}"/>
    <cellStyle name="40% - uthevingsfarge 3 33" xfId="29393" xr:uid="{00000000-0005-0000-0000-0000CE720000}"/>
    <cellStyle name="40% - uthevingsfarge 3 33 2" xfId="29394" xr:uid="{00000000-0005-0000-0000-0000CF720000}"/>
    <cellStyle name="40% - uthevingsfarge 3 33 2 2" xfId="29395" xr:uid="{00000000-0005-0000-0000-0000D0720000}"/>
    <cellStyle name="40% - uthevingsfarge 3 33 2 3" xfId="29396" xr:uid="{00000000-0005-0000-0000-0000D1720000}"/>
    <cellStyle name="40% - uthevingsfarge 3 33 2_BILAG 34-3 Brasil" xfId="29397" xr:uid="{00000000-0005-0000-0000-0000D2720000}"/>
    <cellStyle name="40% - uthevingsfarge 3 33 3" xfId="29398" xr:uid="{00000000-0005-0000-0000-0000D3720000}"/>
    <cellStyle name="40% - uthevingsfarge 3 33 4" xfId="29399" xr:uid="{00000000-0005-0000-0000-0000D4720000}"/>
    <cellStyle name="40% - uthevingsfarge 3 33_BILAG 34-3 Brasil" xfId="29400" xr:uid="{00000000-0005-0000-0000-0000D5720000}"/>
    <cellStyle name="40% - uthevingsfarge 3 34" xfId="29401" xr:uid="{00000000-0005-0000-0000-0000D6720000}"/>
    <cellStyle name="40% - uthevingsfarge 3 34 2" xfId="29402" xr:uid="{00000000-0005-0000-0000-0000D7720000}"/>
    <cellStyle name="40% - uthevingsfarge 3 34 2 2" xfId="29403" xr:uid="{00000000-0005-0000-0000-0000D8720000}"/>
    <cellStyle name="40% - uthevingsfarge 3 34 2 3" xfId="29404" xr:uid="{00000000-0005-0000-0000-0000D9720000}"/>
    <cellStyle name="40% - uthevingsfarge 3 34 2_BILAG 34-3 Brasil" xfId="29405" xr:uid="{00000000-0005-0000-0000-0000DA720000}"/>
    <cellStyle name="40% - uthevingsfarge 3 34 3" xfId="29406" xr:uid="{00000000-0005-0000-0000-0000DB720000}"/>
    <cellStyle name="40% - uthevingsfarge 3 34 4" xfId="29407" xr:uid="{00000000-0005-0000-0000-0000DC720000}"/>
    <cellStyle name="40% - uthevingsfarge 3 34_BILAG 34-3 Brasil" xfId="29408" xr:uid="{00000000-0005-0000-0000-0000DD720000}"/>
    <cellStyle name="40% - uthevingsfarge 3 35" xfId="29409" xr:uid="{00000000-0005-0000-0000-0000DE720000}"/>
    <cellStyle name="40% - uthevingsfarge 3 35 2" xfId="29410" xr:uid="{00000000-0005-0000-0000-0000DF720000}"/>
    <cellStyle name="40% - uthevingsfarge 3 35 2 2" xfId="29411" xr:uid="{00000000-0005-0000-0000-0000E0720000}"/>
    <cellStyle name="40% - uthevingsfarge 3 35 2 3" xfId="29412" xr:uid="{00000000-0005-0000-0000-0000E1720000}"/>
    <cellStyle name="40% - uthevingsfarge 3 35 2_BILAG 34-3 Brasil" xfId="29413" xr:uid="{00000000-0005-0000-0000-0000E2720000}"/>
    <cellStyle name="40% - uthevingsfarge 3 35 3" xfId="29414" xr:uid="{00000000-0005-0000-0000-0000E3720000}"/>
    <cellStyle name="40% - uthevingsfarge 3 35 4" xfId="29415" xr:uid="{00000000-0005-0000-0000-0000E4720000}"/>
    <cellStyle name="40% - uthevingsfarge 3 35_BILAG 34-3 Brasil" xfId="29416" xr:uid="{00000000-0005-0000-0000-0000E5720000}"/>
    <cellStyle name="40% - uthevingsfarge 3 36" xfId="29417" xr:uid="{00000000-0005-0000-0000-0000E6720000}"/>
    <cellStyle name="40% - uthevingsfarge 3 36 2" xfId="29418" xr:uid="{00000000-0005-0000-0000-0000E7720000}"/>
    <cellStyle name="40% - uthevingsfarge 3 36 2 2" xfId="29419" xr:uid="{00000000-0005-0000-0000-0000E8720000}"/>
    <cellStyle name="40% - uthevingsfarge 3 36 2 3" xfId="29420" xr:uid="{00000000-0005-0000-0000-0000E9720000}"/>
    <cellStyle name="40% - uthevingsfarge 3 36 2_BILAG 34-3 Brasil" xfId="29421" xr:uid="{00000000-0005-0000-0000-0000EA720000}"/>
    <cellStyle name="40% - uthevingsfarge 3 36 3" xfId="29422" xr:uid="{00000000-0005-0000-0000-0000EB720000}"/>
    <cellStyle name="40% - uthevingsfarge 3 36 4" xfId="29423" xr:uid="{00000000-0005-0000-0000-0000EC720000}"/>
    <cellStyle name="40% - uthevingsfarge 3 36_BILAG 34-3 Brasil" xfId="29424" xr:uid="{00000000-0005-0000-0000-0000ED720000}"/>
    <cellStyle name="40% - uthevingsfarge 3 37" xfId="29425" xr:uid="{00000000-0005-0000-0000-0000EE720000}"/>
    <cellStyle name="40% - uthevingsfarge 3 37 2" xfId="29426" xr:uid="{00000000-0005-0000-0000-0000EF720000}"/>
    <cellStyle name="40% - uthevingsfarge 3 37 2 2" xfId="29427" xr:uid="{00000000-0005-0000-0000-0000F0720000}"/>
    <cellStyle name="40% - uthevingsfarge 3 37 2 3" xfId="29428" xr:uid="{00000000-0005-0000-0000-0000F1720000}"/>
    <cellStyle name="40% - uthevingsfarge 3 37 2_BILAG 34-3 Brasil" xfId="29429" xr:uid="{00000000-0005-0000-0000-0000F2720000}"/>
    <cellStyle name="40% - uthevingsfarge 3 37 3" xfId="29430" xr:uid="{00000000-0005-0000-0000-0000F3720000}"/>
    <cellStyle name="40% - uthevingsfarge 3 37 4" xfId="29431" xr:uid="{00000000-0005-0000-0000-0000F4720000}"/>
    <cellStyle name="40% - uthevingsfarge 3 37_BILAG 34-3 Brasil" xfId="29432" xr:uid="{00000000-0005-0000-0000-0000F5720000}"/>
    <cellStyle name="40% - uthevingsfarge 3 38" xfId="29433" xr:uid="{00000000-0005-0000-0000-0000F6720000}"/>
    <cellStyle name="40% - uthevingsfarge 3 38 2" xfId="29434" xr:uid="{00000000-0005-0000-0000-0000F7720000}"/>
    <cellStyle name="40% - uthevingsfarge 3 38 2 2" xfId="29435" xr:uid="{00000000-0005-0000-0000-0000F8720000}"/>
    <cellStyle name="40% - uthevingsfarge 3 38 2 3" xfId="29436" xr:uid="{00000000-0005-0000-0000-0000F9720000}"/>
    <cellStyle name="40% - uthevingsfarge 3 38 2_BILAG 34-3 Brasil" xfId="29437" xr:uid="{00000000-0005-0000-0000-0000FA720000}"/>
    <cellStyle name="40% - uthevingsfarge 3 38 3" xfId="29438" xr:uid="{00000000-0005-0000-0000-0000FB720000}"/>
    <cellStyle name="40% - uthevingsfarge 3 38 4" xfId="29439" xr:uid="{00000000-0005-0000-0000-0000FC720000}"/>
    <cellStyle name="40% - uthevingsfarge 3 38_BILAG 34-3 Brasil" xfId="29440" xr:uid="{00000000-0005-0000-0000-0000FD720000}"/>
    <cellStyle name="40% - uthevingsfarge 3 39" xfId="29441" xr:uid="{00000000-0005-0000-0000-0000FE720000}"/>
    <cellStyle name="40% - uthevingsfarge 3 39 2" xfId="29442" xr:uid="{00000000-0005-0000-0000-0000FF720000}"/>
    <cellStyle name="40% - uthevingsfarge 3 39 2 2" xfId="29443" xr:uid="{00000000-0005-0000-0000-000000730000}"/>
    <cellStyle name="40% - uthevingsfarge 3 39 2 3" xfId="29444" xr:uid="{00000000-0005-0000-0000-000001730000}"/>
    <cellStyle name="40% - uthevingsfarge 3 39 2_BILAG 34-3 Brasil" xfId="29445" xr:uid="{00000000-0005-0000-0000-000002730000}"/>
    <cellStyle name="40% - uthevingsfarge 3 39 3" xfId="29446" xr:uid="{00000000-0005-0000-0000-000003730000}"/>
    <cellStyle name="40% - uthevingsfarge 3 39 4" xfId="29447" xr:uid="{00000000-0005-0000-0000-000004730000}"/>
    <cellStyle name="40% - uthevingsfarge 3 39_BILAG 34-3 Brasil" xfId="29448" xr:uid="{00000000-0005-0000-0000-000005730000}"/>
    <cellStyle name="40% - uthevingsfarge 3 4" xfId="29449" xr:uid="{00000000-0005-0000-0000-000006730000}"/>
    <cellStyle name="40% - uthevingsfarge 3 4 10" xfId="29450" xr:uid="{00000000-0005-0000-0000-000007730000}"/>
    <cellStyle name="40% - uthevingsfarge 3 4 11" xfId="29451" xr:uid="{00000000-0005-0000-0000-000008730000}"/>
    <cellStyle name="40% - uthevingsfarge 3 4 2" xfId="29452" xr:uid="{00000000-0005-0000-0000-000009730000}"/>
    <cellStyle name="40% - uthevingsfarge 3 4 2 10" xfId="29453" xr:uid="{00000000-0005-0000-0000-00000A730000}"/>
    <cellStyle name="40% - uthevingsfarge 3 4 2 2" xfId="29454" xr:uid="{00000000-0005-0000-0000-00000B730000}"/>
    <cellStyle name="40% - uthevingsfarge 3 4 2 2 2" xfId="29455" xr:uid="{00000000-0005-0000-0000-00000C730000}"/>
    <cellStyle name="40% - uthevingsfarge 3 4 2 2 2 2" xfId="29456" xr:uid="{00000000-0005-0000-0000-00000D730000}"/>
    <cellStyle name="40% - uthevingsfarge 3 4 2 2 2 2 2" xfId="29457" xr:uid="{00000000-0005-0000-0000-00000E730000}"/>
    <cellStyle name="40% - uthevingsfarge 3 4 2 2 2 2 2 2" xfId="29458" xr:uid="{00000000-0005-0000-0000-00000F730000}"/>
    <cellStyle name="40% - uthevingsfarge 3 4 2 2 2 2 2 2 2" xfId="29459" xr:uid="{00000000-0005-0000-0000-000010730000}"/>
    <cellStyle name="40% - uthevingsfarge 3 4 2 2 2 2 2 3" xfId="29460" xr:uid="{00000000-0005-0000-0000-000011730000}"/>
    <cellStyle name="40% - uthevingsfarge 3 4 2 2 2 2 3" xfId="29461" xr:uid="{00000000-0005-0000-0000-000012730000}"/>
    <cellStyle name="40% - uthevingsfarge 3 4 2 2 2 2 3 2" xfId="29462" xr:uid="{00000000-0005-0000-0000-000013730000}"/>
    <cellStyle name="40% - uthevingsfarge 3 4 2 2 2 2 4" xfId="29463" xr:uid="{00000000-0005-0000-0000-000014730000}"/>
    <cellStyle name="40% - uthevingsfarge 3 4 2 2 2 3" xfId="29464" xr:uid="{00000000-0005-0000-0000-000015730000}"/>
    <cellStyle name="40% - uthevingsfarge 3 4 2 2 2 3 2" xfId="29465" xr:uid="{00000000-0005-0000-0000-000016730000}"/>
    <cellStyle name="40% - uthevingsfarge 3 4 2 2 2 3 2 2" xfId="29466" xr:uid="{00000000-0005-0000-0000-000017730000}"/>
    <cellStyle name="40% - uthevingsfarge 3 4 2 2 2 3 3" xfId="29467" xr:uid="{00000000-0005-0000-0000-000018730000}"/>
    <cellStyle name="40% - uthevingsfarge 3 4 2 2 2 4" xfId="29468" xr:uid="{00000000-0005-0000-0000-000019730000}"/>
    <cellStyle name="40% - uthevingsfarge 3 4 2 2 2 4 2" xfId="29469" xr:uid="{00000000-0005-0000-0000-00001A730000}"/>
    <cellStyle name="40% - uthevingsfarge 3 4 2 2 2 5" xfId="29470" xr:uid="{00000000-0005-0000-0000-00001B730000}"/>
    <cellStyle name="40% - uthevingsfarge 3 4 2 2 2_Innskuddsdekning" xfId="29471" xr:uid="{00000000-0005-0000-0000-00001C730000}"/>
    <cellStyle name="40% - uthevingsfarge 3 4 2 2 3" xfId="29472" xr:uid="{00000000-0005-0000-0000-00001D730000}"/>
    <cellStyle name="40% - uthevingsfarge 3 4 2 2 3 2" xfId="29473" xr:uid="{00000000-0005-0000-0000-00001E730000}"/>
    <cellStyle name="40% - uthevingsfarge 3 4 2 2 3 2 2" xfId="29474" xr:uid="{00000000-0005-0000-0000-00001F730000}"/>
    <cellStyle name="40% - uthevingsfarge 3 4 2 2 3 2 2 2" xfId="29475" xr:uid="{00000000-0005-0000-0000-000020730000}"/>
    <cellStyle name="40% - uthevingsfarge 3 4 2 2 3 2 3" xfId="29476" xr:uid="{00000000-0005-0000-0000-000021730000}"/>
    <cellStyle name="40% - uthevingsfarge 3 4 2 2 3 3" xfId="29477" xr:uid="{00000000-0005-0000-0000-000022730000}"/>
    <cellStyle name="40% - uthevingsfarge 3 4 2 2 3 3 2" xfId="29478" xr:uid="{00000000-0005-0000-0000-000023730000}"/>
    <cellStyle name="40% - uthevingsfarge 3 4 2 2 3 4" xfId="29479" xr:uid="{00000000-0005-0000-0000-000024730000}"/>
    <cellStyle name="40% - uthevingsfarge 3 4 2 2 4" xfId="29480" xr:uid="{00000000-0005-0000-0000-000025730000}"/>
    <cellStyle name="40% - uthevingsfarge 3 4 2 2 4 2" xfId="29481" xr:uid="{00000000-0005-0000-0000-000026730000}"/>
    <cellStyle name="40% - uthevingsfarge 3 4 2 2 4 2 2" xfId="29482" xr:uid="{00000000-0005-0000-0000-000027730000}"/>
    <cellStyle name="40% - uthevingsfarge 3 4 2 2 4 3" xfId="29483" xr:uid="{00000000-0005-0000-0000-000028730000}"/>
    <cellStyle name="40% - uthevingsfarge 3 4 2 2 5" xfId="29484" xr:uid="{00000000-0005-0000-0000-000029730000}"/>
    <cellStyle name="40% - uthevingsfarge 3 4 2 2 5 2" xfId="29485" xr:uid="{00000000-0005-0000-0000-00002A730000}"/>
    <cellStyle name="40% - uthevingsfarge 3 4 2 2 6" xfId="29486" xr:uid="{00000000-0005-0000-0000-00002B730000}"/>
    <cellStyle name="40% - uthevingsfarge 3 4 2 2_3. Chng in credit spreads" xfId="29487" xr:uid="{00000000-0005-0000-0000-00002C730000}"/>
    <cellStyle name="40% - uthevingsfarge 3 4 2 3" xfId="29488" xr:uid="{00000000-0005-0000-0000-00002D730000}"/>
    <cellStyle name="40% - uthevingsfarge 3 4 2 3 2" xfId="29489" xr:uid="{00000000-0005-0000-0000-00002E730000}"/>
    <cellStyle name="40% - uthevingsfarge 3 4 2 3 2 2" xfId="29490" xr:uid="{00000000-0005-0000-0000-00002F730000}"/>
    <cellStyle name="40% - uthevingsfarge 3 4 2 3 2 2 2" xfId="29491" xr:uid="{00000000-0005-0000-0000-000030730000}"/>
    <cellStyle name="40% - uthevingsfarge 3 4 2 3 2 2 2 2" xfId="29492" xr:uid="{00000000-0005-0000-0000-000031730000}"/>
    <cellStyle name="40% - uthevingsfarge 3 4 2 3 2 2 2 2 2" xfId="29493" xr:uid="{00000000-0005-0000-0000-000032730000}"/>
    <cellStyle name="40% - uthevingsfarge 3 4 2 3 2 2 2 3" xfId="29494" xr:uid="{00000000-0005-0000-0000-000033730000}"/>
    <cellStyle name="40% - uthevingsfarge 3 4 2 3 2 2 3" xfId="29495" xr:uid="{00000000-0005-0000-0000-000034730000}"/>
    <cellStyle name="40% - uthevingsfarge 3 4 2 3 2 2 3 2" xfId="29496" xr:uid="{00000000-0005-0000-0000-000035730000}"/>
    <cellStyle name="40% - uthevingsfarge 3 4 2 3 2 2 4" xfId="29497" xr:uid="{00000000-0005-0000-0000-000036730000}"/>
    <cellStyle name="40% - uthevingsfarge 3 4 2 3 2 3" xfId="29498" xr:uid="{00000000-0005-0000-0000-000037730000}"/>
    <cellStyle name="40% - uthevingsfarge 3 4 2 3 2 3 2" xfId="29499" xr:uid="{00000000-0005-0000-0000-000038730000}"/>
    <cellStyle name="40% - uthevingsfarge 3 4 2 3 2 3 2 2" xfId="29500" xr:uid="{00000000-0005-0000-0000-000039730000}"/>
    <cellStyle name="40% - uthevingsfarge 3 4 2 3 2 3 3" xfId="29501" xr:uid="{00000000-0005-0000-0000-00003A730000}"/>
    <cellStyle name="40% - uthevingsfarge 3 4 2 3 2 4" xfId="29502" xr:uid="{00000000-0005-0000-0000-00003B730000}"/>
    <cellStyle name="40% - uthevingsfarge 3 4 2 3 2 4 2" xfId="29503" xr:uid="{00000000-0005-0000-0000-00003C730000}"/>
    <cellStyle name="40% - uthevingsfarge 3 4 2 3 2 5" xfId="29504" xr:uid="{00000000-0005-0000-0000-00003D730000}"/>
    <cellStyle name="40% - uthevingsfarge 3 4 2 3 2_Innskuddsdekning" xfId="29505" xr:uid="{00000000-0005-0000-0000-00003E730000}"/>
    <cellStyle name="40% - uthevingsfarge 3 4 2 3 3" xfId="29506" xr:uid="{00000000-0005-0000-0000-00003F730000}"/>
    <cellStyle name="40% - uthevingsfarge 3 4 2 3 3 2" xfId="29507" xr:uid="{00000000-0005-0000-0000-000040730000}"/>
    <cellStyle name="40% - uthevingsfarge 3 4 2 3 3 2 2" xfId="29508" xr:uid="{00000000-0005-0000-0000-000041730000}"/>
    <cellStyle name="40% - uthevingsfarge 3 4 2 3 3 2 2 2" xfId="29509" xr:uid="{00000000-0005-0000-0000-000042730000}"/>
    <cellStyle name="40% - uthevingsfarge 3 4 2 3 3 2 3" xfId="29510" xr:uid="{00000000-0005-0000-0000-000043730000}"/>
    <cellStyle name="40% - uthevingsfarge 3 4 2 3 3 3" xfId="29511" xr:uid="{00000000-0005-0000-0000-000044730000}"/>
    <cellStyle name="40% - uthevingsfarge 3 4 2 3 3 3 2" xfId="29512" xr:uid="{00000000-0005-0000-0000-000045730000}"/>
    <cellStyle name="40% - uthevingsfarge 3 4 2 3 3 4" xfId="29513" xr:uid="{00000000-0005-0000-0000-000046730000}"/>
    <cellStyle name="40% - uthevingsfarge 3 4 2 3 4" xfId="29514" xr:uid="{00000000-0005-0000-0000-000047730000}"/>
    <cellStyle name="40% - uthevingsfarge 3 4 2 3 4 2" xfId="29515" xr:uid="{00000000-0005-0000-0000-000048730000}"/>
    <cellStyle name="40% - uthevingsfarge 3 4 2 3 4 2 2" xfId="29516" xr:uid="{00000000-0005-0000-0000-000049730000}"/>
    <cellStyle name="40% - uthevingsfarge 3 4 2 3 4 3" xfId="29517" xr:uid="{00000000-0005-0000-0000-00004A730000}"/>
    <cellStyle name="40% - uthevingsfarge 3 4 2 3 5" xfId="29518" xr:uid="{00000000-0005-0000-0000-00004B730000}"/>
    <cellStyle name="40% - uthevingsfarge 3 4 2 3 5 2" xfId="29519" xr:uid="{00000000-0005-0000-0000-00004C730000}"/>
    <cellStyle name="40% - uthevingsfarge 3 4 2 3 6" xfId="29520" xr:uid="{00000000-0005-0000-0000-00004D730000}"/>
    <cellStyle name="40% - uthevingsfarge 3 4 2 3_3. Chng in credit spreads" xfId="29521" xr:uid="{00000000-0005-0000-0000-00004E730000}"/>
    <cellStyle name="40% - uthevingsfarge 3 4 2 4" xfId="29522" xr:uid="{00000000-0005-0000-0000-00004F730000}"/>
    <cellStyle name="40% - uthevingsfarge 3 4 2 4 2" xfId="29523" xr:uid="{00000000-0005-0000-0000-000050730000}"/>
    <cellStyle name="40% - uthevingsfarge 3 4 2 4 2 2" xfId="29524" xr:uid="{00000000-0005-0000-0000-000051730000}"/>
    <cellStyle name="40% - uthevingsfarge 3 4 2 4 2 2 2" xfId="29525" xr:uid="{00000000-0005-0000-0000-000052730000}"/>
    <cellStyle name="40% - uthevingsfarge 3 4 2 4 2 2 2 2" xfId="29526" xr:uid="{00000000-0005-0000-0000-000053730000}"/>
    <cellStyle name="40% - uthevingsfarge 3 4 2 4 2 2 3" xfId="29527" xr:uid="{00000000-0005-0000-0000-000054730000}"/>
    <cellStyle name="40% - uthevingsfarge 3 4 2 4 2 3" xfId="29528" xr:uid="{00000000-0005-0000-0000-000055730000}"/>
    <cellStyle name="40% - uthevingsfarge 3 4 2 4 2 3 2" xfId="29529" xr:uid="{00000000-0005-0000-0000-000056730000}"/>
    <cellStyle name="40% - uthevingsfarge 3 4 2 4 2 4" xfId="29530" xr:uid="{00000000-0005-0000-0000-000057730000}"/>
    <cellStyle name="40% - uthevingsfarge 3 4 2 4 3" xfId="29531" xr:uid="{00000000-0005-0000-0000-000058730000}"/>
    <cellStyle name="40% - uthevingsfarge 3 4 2 4 3 2" xfId="29532" xr:uid="{00000000-0005-0000-0000-000059730000}"/>
    <cellStyle name="40% - uthevingsfarge 3 4 2 4 3 2 2" xfId="29533" xr:uid="{00000000-0005-0000-0000-00005A730000}"/>
    <cellStyle name="40% - uthevingsfarge 3 4 2 4 3 3" xfId="29534" xr:uid="{00000000-0005-0000-0000-00005B730000}"/>
    <cellStyle name="40% - uthevingsfarge 3 4 2 4 4" xfId="29535" xr:uid="{00000000-0005-0000-0000-00005C730000}"/>
    <cellStyle name="40% - uthevingsfarge 3 4 2 4 4 2" xfId="29536" xr:uid="{00000000-0005-0000-0000-00005D730000}"/>
    <cellStyle name="40% - uthevingsfarge 3 4 2 4 5" xfId="29537" xr:uid="{00000000-0005-0000-0000-00005E730000}"/>
    <cellStyle name="40% - uthevingsfarge 3 4 2 4_Innskuddsdekning" xfId="29538" xr:uid="{00000000-0005-0000-0000-00005F730000}"/>
    <cellStyle name="40% - uthevingsfarge 3 4 2 5" xfId="29539" xr:uid="{00000000-0005-0000-0000-000060730000}"/>
    <cellStyle name="40% - uthevingsfarge 3 4 2 5 2" xfId="29540" xr:uid="{00000000-0005-0000-0000-000061730000}"/>
    <cellStyle name="40% - uthevingsfarge 3 4 2 5 2 2" xfId="29541" xr:uid="{00000000-0005-0000-0000-000062730000}"/>
    <cellStyle name="40% - uthevingsfarge 3 4 2 5 2 2 2" xfId="29542" xr:uid="{00000000-0005-0000-0000-000063730000}"/>
    <cellStyle name="40% - uthevingsfarge 3 4 2 5 2 3" xfId="29543" xr:uid="{00000000-0005-0000-0000-000064730000}"/>
    <cellStyle name="40% - uthevingsfarge 3 4 2 5 3" xfId="29544" xr:uid="{00000000-0005-0000-0000-000065730000}"/>
    <cellStyle name="40% - uthevingsfarge 3 4 2 5 3 2" xfId="29545" xr:uid="{00000000-0005-0000-0000-000066730000}"/>
    <cellStyle name="40% - uthevingsfarge 3 4 2 5 4" xfId="29546" xr:uid="{00000000-0005-0000-0000-000067730000}"/>
    <cellStyle name="40% - uthevingsfarge 3 4 2 6" xfId="29547" xr:uid="{00000000-0005-0000-0000-000068730000}"/>
    <cellStyle name="40% - uthevingsfarge 3 4 2 6 2" xfId="29548" xr:uid="{00000000-0005-0000-0000-000069730000}"/>
    <cellStyle name="40% - uthevingsfarge 3 4 2 6 2 2" xfId="29549" xr:uid="{00000000-0005-0000-0000-00006A730000}"/>
    <cellStyle name="40% - uthevingsfarge 3 4 2 6 3" xfId="29550" xr:uid="{00000000-0005-0000-0000-00006B730000}"/>
    <cellStyle name="40% - uthevingsfarge 3 4 2 7" xfId="29551" xr:uid="{00000000-0005-0000-0000-00006C730000}"/>
    <cellStyle name="40% - uthevingsfarge 3 4 2 7 2" xfId="29552" xr:uid="{00000000-0005-0000-0000-00006D730000}"/>
    <cellStyle name="40% - uthevingsfarge 3 4 2 8" xfId="29553" xr:uid="{00000000-0005-0000-0000-00006E730000}"/>
    <cellStyle name="40% - uthevingsfarge 3 4 2 9" xfId="29554" xr:uid="{00000000-0005-0000-0000-00006F730000}"/>
    <cellStyle name="40% - uthevingsfarge 3 4 2_3. Chng in credit spreads" xfId="29555" xr:uid="{00000000-0005-0000-0000-000070730000}"/>
    <cellStyle name="40% - uthevingsfarge 3 4 3" xfId="29556" xr:uid="{00000000-0005-0000-0000-000071730000}"/>
    <cellStyle name="40% - uthevingsfarge 3 4 3 2" xfId="29557" xr:uid="{00000000-0005-0000-0000-000072730000}"/>
    <cellStyle name="40% - uthevingsfarge 3 4 3 2 2" xfId="29558" xr:uid="{00000000-0005-0000-0000-000073730000}"/>
    <cellStyle name="40% - uthevingsfarge 3 4 3 2 2 2" xfId="29559" xr:uid="{00000000-0005-0000-0000-000074730000}"/>
    <cellStyle name="40% - uthevingsfarge 3 4 3 2 2 2 2" xfId="29560" xr:uid="{00000000-0005-0000-0000-000075730000}"/>
    <cellStyle name="40% - uthevingsfarge 3 4 3 2 2 2 2 2" xfId="29561" xr:uid="{00000000-0005-0000-0000-000076730000}"/>
    <cellStyle name="40% - uthevingsfarge 3 4 3 2 2 2 3" xfId="29562" xr:uid="{00000000-0005-0000-0000-000077730000}"/>
    <cellStyle name="40% - uthevingsfarge 3 4 3 2 2 3" xfId="29563" xr:uid="{00000000-0005-0000-0000-000078730000}"/>
    <cellStyle name="40% - uthevingsfarge 3 4 3 2 2 3 2" xfId="29564" xr:uid="{00000000-0005-0000-0000-000079730000}"/>
    <cellStyle name="40% - uthevingsfarge 3 4 3 2 2 4" xfId="29565" xr:uid="{00000000-0005-0000-0000-00007A730000}"/>
    <cellStyle name="40% - uthevingsfarge 3 4 3 2 3" xfId="29566" xr:uid="{00000000-0005-0000-0000-00007B730000}"/>
    <cellStyle name="40% - uthevingsfarge 3 4 3 2 3 2" xfId="29567" xr:uid="{00000000-0005-0000-0000-00007C730000}"/>
    <cellStyle name="40% - uthevingsfarge 3 4 3 2 3 2 2" xfId="29568" xr:uid="{00000000-0005-0000-0000-00007D730000}"/>
    <cellStyle name="40% - uthevingsfarge 3 4 3 2 3 3" xfId="29569" xr:uid="{00000000-0005-0000-0000-00007E730000}"/>
    <cellStyle name="40% - uthevingsfarge 3 4 3 2 4" xfId="29570" xr:uid="{00000000-0005-0000-0000-00007F730000}"/>
    <cellStyle name="40% - uthevingsfarge 3 4 3 2 4 2" xfId="29571" xr:uid="{00000000-0005-0000-0000-000080730000}"/>
    <cellStyle name="40% - uthevingsfarge 3 4 3 2 5" xfId="29572" xr:uid="{00000000-0005-0000-0000-000081730000}"/>
    <cellStyle name="40% - uthevingsfarge 3 4 3 2_Innskuddsdekning" xfId="29573" xr:uid="{00000000-0005-0000-0000-000082730000}"/>
    <cellStyle name="40% - uthevingsfarge 3 4 3 3" xfId="29574" xr:uid="{00000000-0005-0000-0000-000083730000}"/>
    <cellStyle name="40% - uthevingsfarge 3 4 3 3 2" xfId="29575" xr:uid="{00000000-0005-0000-0000-000084730000}"/>
    <cellStyle name="40% - uthevingsfarge 3 4 3 3 2 2" xfId="29576" xr:uid="{00000000-0005-0000-0000-000085730000}"/>
    <cellStyle name="40% - uthevingsfarge 3 4 3 3 2 2 2" xfId="29577" xr:uid="{00000000-0005-0000-0000-000086730000}"/>
    <cellStyle name="40% - uthevingsfarge 3 4 3 3 2 3" xfId="29578" xr:uid="{00000000-0005-0000-0000-000087730000}"/>
    <cellStyle name="40% - uthevingsfarge 3 4 3 3 3" xfId="29579" xr:uid="{00000000-0005-0000-0000-000088730000}"/>
    <cellStyle name="40% - uthevingsfarge 3 4 3 3 3 2" xfId="29580" xr:uid="{00000000-0005-0000-0000-000089730000}"/>
    <cellStyle name="40% - uthevingsfarge 3 4 3 3 4" xfId="29581" xr:uid="{00000000-0005-0000-0000-00008A730000}"/>
    <cellStyle name="40% - uthevingsfarge 3 4 3 4" xfId="29582" xr:uid="{00000000-0005-0000-0000-00008B730000}"/>
    <cellStyle name="40% - uthevingsfarge 3 4 3 4 2" xfId="29583" xr:uid="{00000000-0005-0000-0000-00008C730000}"/>
    <cellStyle name="40% - uthevingsfarge 3 4 3 4 2 2" xfId="29584" xr:uid="{00000000-0005-0000-0000-00008D730000}"/>
    <cellStyle name="40% - uthevingsfarge 3 4 3 4 3" xfId="29585" xr:uid="{00000000-0005-0000-0000-00008E730000}"/>
    <cellStyle name="40% - uthevingsfarge 3 4 3 5" xfId="29586" xr:uid="{00000000-0005-0000-0000-00008F730000}"/>
    <cellStyle name="40% - uthevingsfarge 3 4 3 5 2" xfId="29587" xr:uid="{00000000-0005-0000-0000-000090730000}"/>
    <cellStyle name="40% - uthevingsfarge 3 4 3 6" xfId="29588" xr:uid="{00000000-0005-0000-0000-000091730000}"/>
    <cellStyle name="40% - uthevingsfarge 3 4 3_3. Chng in credit spreads" xfId="29589" xr:uid="{00000000-0005-0000-0000-000092730000}"/>
    <cellStyle name="40% - uthevingsfarge 3 4 4" xfId="29590" xr:uid="{00000000-0005-0000-0000-000093730000}"/>
    <cellStyle name="40% - uthevingsfarge 3 4 4 2" xfId="29591" xr:uid="{00000000-0005-0000-0000-000094730000}"/>
    <cellStyle name="40% - uthevingsfarge 3 4 4 2 2" xfId="29592" xr:uid="{00000000-0005-0000-0000-000095730000}"/>
    <cellStyle name="40% - uthevingsfarge 3 4 4 2 2 2" xfId="29593" xr:uid="{00000000-0005-0000-0000-000096730000}"/>
    <cellStyle name="40% - uthevingsfarge 3 4 4 2 2 2 2" xfId="29594" xr:uid="{00000000-0005-0000-0000-000097730000}"/>
    <cellStyle name="40% - uthevingsfarge 3 4 4 2 2 2 2 2" xfId="29595" xr:uid="{00000000-0005-0000-0000-000098730000}"/>
    <cellStyle name="40% - uthevingsfarge 3 4 4 2 2 2 3" xfId="29596" xr:uid="{00000000-0005-0000-0000-000099730000}"/>
    <cellStyle name="40% - uthevingsfarge 3 4 4 2 2 3" xfId="29597" xr:uid="{00000000-0005-0000-0000-00009A730000}"/>
    <cellStyle name="40% - uthevingsfarge 3 4 4 2 2 3 2" xfId="29598" xr:uid="{00000000-0005-0000-0000-00009B730000}"/>
    <cellStyle name="40% - uthevingsfarge 3 4 4 2 2 4" xfId="29599" xr:uid="{00000000-0005-0000-0000-00009C730000}"/>
    <cellStyle name="40% - uthevingsfarge 3 4 4 2 3" xfId="29600" xr:uid="{00000000-0005-0000-0000-00009D730000}"/>
    <cellStyle name="40% - uthevingsfarge 3 4 4 2 3 2" xfId="29601" xr:uid="{00000000-0005-0000-0000-00009E730000}"/>
    <cellStyle name="40% - uthevingsfarge 3 4 4 2 3 2 2" xfId="29602" xr:uid="{00000000-0005-0000-0000-00009F730000}"/>
    <cellStyle name="40% - uthevingsfarge 3 4 4 2 3 3" xfId="29603" xr:uid="{00000000-0005-0000-0000-0000A0730000}"/>
    <cellStyle name="40% - uthevingsfarge 3 4 4 2 4" xfId="29604" xr:uid="{00000000-0005-0000-0000-0000A1730000}"/>
    <cellStyle name="40% - uthevingsfarge 3 4 4 2 4 2" xfId="29605" xr:uid="{00000000-0005-0000-0000-0000A2730000}"/>
    <cellStyle name="40% - uthevingsfarge 3 4 4 2 5" xfId="29606" xr:uid="{00000000-0005-0000-0000-0000A3730000}"/>
    <cellStyle name="40% - uthevingsfarge 3 4 4 2_Innskuddsdekning" xfId="29607" xr:uid="{00000000-0005-0000-0000-0000A4730000}"/>
    <cellStyle name="40% - uthevingsfarge 3 4 4 3" xfId="29608" xr:uid="{00000000-0005-0000-0000-0000A5730000}"/>
    <cellStyle name="40% - uthevingsfarge 3 4 4 3 2" xfId="29609" xr:uid="{00000000-0005-0000-0000-0000A6730000}"/>
    <cellStyle name="40% - uthevingsfarge 3 4 4 3 2 2" xfId="29610" xr:uid="{00000000-0005-0000-0000-0000A7730000}"/>
    <cellStyle name="40% - uthevingsfarge 3 4 4 3 2 2 2" xfId="29611" xr:uid="{00000000-0005-0000-0000-0000A8730000}"/>
    <cellStyle name="40% - uthevingsfarge 3 4 4 3 2 3" xfId="29612" xr:uid="{00000000-0005-0000-0000-0000A9730000}"/>
    <cellStyle name="40% - uthevingsfarge 3 4 4 3 3" xfId="29613" xr:uid="{00000000-0005-0000-0000-0000AA730000}"/>
    <cellStyle name="40% - uthevingsfarge 3 4 4 3 3 2" xfId="29614" xr:uid="{00000000-0005-0000-0000-0000AB730000}"/>
    <cellStyle name="40% - uthevingsfarge 3 4 4 3 4" xfId="29615" xr:uid="{00000000-0005-0000-0000-0000AC730000}"/>
    <cellStyle name="40% - uthevingsfarge 3 4 4 4" xfId="29616" xr:uid="{00000000-0005-0000-0000-0000AD730000}"/>
    <cellStyle name="40% - uthevingsfarge 3 4 4 4 2" xfId="29617" xr:uid="{00000000-0005-0000-0000-0000AE730000}"/>
    <cellStyle name="40% - uthevingsfarge 3 4 4 4 2 2" xfId="29618" xr:uid="{00000000-0005-0000-0000-0000AF730000}"/>
    <cellStyle name="40% - uthevingsfarge 3 4 4 4 3" xfId="29619" xr:uid="{00000000-0005-0000-0000-0000B0730000}"/>
    <cellStyle name="40% - uthevingsfarge 3 4 4 5" xfId="29620" xr:uid="{00000000-0005-0000-0000-0000B1730000}"/>
    <cellStyle name="40% - uthevingsfarge 3 4 4 5 2" xfId="29621" xr:uid="{00000000-0005-0000-0000-0000B2730000}"/>
    <cellStyle name="40% - uthevingsfarge 3 4 4 6" xfId="29622" xr:uid="{00000000-0005-0000-0000-0000B3730000}"/>
    <cellStyle name="40% - uthevingsfarge 3 4 4_3. Chng in credit spreads" xfId="29623" xr:uid="{00000000-0005-0000-0000-0000B4730000}"/>
    <cellStyle name="40% - uthevingsfarge 3 4 5" xfId="29624" xr:uid="{00000000-0005-0000-0000-0000B5730000}"/>
    <cellStyle name="40% - uthevingsfarge 3 4 5 2" xfId="29625" xr:uid="{00000000-0005-0000-0000-0000B6730000}"/>
    <cellStyle name="40% - uthevingsfarge 3 4 5 2 2" xfId="29626" xr:uid="{00000000-0005-0000-0000-0000B7730000}"/>
    <cellStyle name="40% - uthevingsfarge 3 4 5 2 2 2" xfId="29627" xr:uid="{00000000-0005-0000-0000-0000B8730000}"/>
    <cellStyle name="40% - uthevingsfarge 3 4 5 2 2 2 2" xfId="29628" xr:uid="{00000000-0005-0000-0000-0000B9730000}"/>
    <cellStyle name="40% - uthevingsfarge 3 4 5 2 2 3" xfId="29629" xr:uid="{00000000-0005-0000-0000-0000BA730000}"/>
    <cellStyle name="40% - uthevingsfarge 3 4 5 2 3" xfId="29630" xr:uid="{00000000-0005-0000-0000-0000BB730000}"/>
    <cellStyle name="40% - uthevingsfarge 3 4 5 2 3 2" xfId="29631" xr:uid="{00000000-0005-0000-0000-0000BC730000}"/>
    <cellStyle name="40% - uthevingsfarge 3 4 5 2 4" xfId="29632" xr:uid="{00000000-0005-0000-0000-0000BD730000}"/>
    <cellStyle name="40% - uthevingsfarge 3 4 5 3" xfId="29633" xr:uid="{00000000-0005-0000-0000-0000BE730000}"/>
    <cellStyle name="40% - uthevingsfarge 3 4 5 3 2" xfId="29634" xr:uid="{00000000-0005-0000-0000-0000BF730000}"/>
    <cellStyle name="40% - uthevingsfarge 3 4 5 3 2 2" xfId="29635" xr:uid="{00000000-0005-0000-0000-0000C0730000}"/>
    <cellStyle name="40% - uthevingsfarge 3 4 5 3 3" xfId="29636" xr:uid="{00000000-0005-0000-0000-0000C1730000}"/>
    <cellStyle name="40% - uthevingsfarge 3 4 5 4" xfId="29637" xr:uid="{00000000-0005-0000-0000-0000C2730000}"/>
    <cellStyle name="40% - uthevingsfarge 3 4 5 4 2" xfId="29638" xr:uid="{00000000-0005-0000-0000-0000C3730000}"/>
    <cellStyle name="40% - uthevingsfarge 3 4 5 5" xfId="29639" xr:uid="{00000000-0005-0000-0000-0000C4730000}"/>
    <cellStyle name="40% - uthevingsfarge 3 4 5_Innskuddsdekning" xfId="29640" xr:uid="{00000000-0005-0000-0000-0000C5730000}"/>
    <cellStyle name="40% - uthevingsfarge 3 4 6" xfId="29641" xr:uid="{00000000-0005-0000-0000-0000C6730000}"/>
    <cellStyle name="40% - uthevingsfarge 3 4 6 2" xfId="29642" xr:uid="{00000000-0005-0000-0000-0000C7730000}"/>
    <cellStyle name="40% - uthevingsfarge 3 4 6 2 2" xfId="29643" xr:uid="{00000000-0005-0000-0000-0000C8730000}"/>
    <cellStyle name="40% - uthevingsfarge 3 4 6 2 2 2" xfId="29644" xr:uid="{00000000-0005-0000-0000-0000C9730000}"/>
    <cellStyle name="40% - uthevingsfarge 3 4 6 2 3" xfId="29645" xr:uid="{00000000-0005-0000-0000-0000CA730000}"/>
    <cellStyle name="40% - uthevingsfarge 3 4 6 3" xfId="29646" xr:uid="{00000000-0005-0000-0000-0000CB730000}"/>
    <cellStyle name="40% - uthevingsfarge 3 4 6 3 2" xfId="29647" xr:uid="{00000000-0005-0000-0000-0000CC730000}"/>
    <cellStyle name="40% - uthevingsfarge 3 4 6 4" xfId="29648" xr:uid="{00000000-0005-0000-0000-0000CD730000}"/>
    <cellStyle name="40% - uthevingsfarge 3 4 7" xfId="29649" xr:uid="{00000000-0005-0000-0000-0000CE730000}"/>
    <cellStyle name="40% - uthevingsfarge 3 4 7 2" xfId="29650" xr:uid="{00000000-0005-0000-0000-0000CF730000}"/>
    <cellStyle name="40% - uthevingsfarge 3 4 7 2 2" xfId="29651" xr:uid="{00000000-0005-0000-0000-0000D0730000}"/>
    <cellStyle name="40% - uthevingsfarge 3 4 7 3" xfId="29652" xr:uid="{00000000-0005-0000-0000-0000D1730000}"/>
    <cellStyle name="40% - uthevingsfarge 3 4 8" xfId="29653" xr:uid="{00000000-0005-0000-0000-0000D2730000}"/>
    <cellStyle name="40% - uthevingsfarge 3 4 8 2" xfId="29654" xr:uid="{00000000-0005-0000-0000-0000D3730000}"/>
    <cellStyle name="40% - uthevingsfarge 3 4 9" xfId="29655" xr:uid="{00000000-0005-0000-0000-0000D4730000}"/>
    <cellStyle name="40% - uthevingsfarge 3 4_3. Chng in credit spreads" xfId="29656" xr:uid="{00000000-0005-0000-0000-0000D5730000}"/>
    <cellStyle name="40% - uthevingsfarge 3 40" xfId="29657" xr:uid="{00000000-0005-0000-0000-0000D6730000}"/>
    <cellStyle name="40% - uthevingsfarge 3 40 2" xfId="29658" xr:uid="{00000000-0005-0000-0000-0000D7730000}"/>
    <cellStyle name="40% - uthevingsfarge 3 40 2 2" xfId="29659" xr:uid="{00000000-0005-0000-0000-0000D8730000}"/>
    <cellStyle name="40% - uthevingsfarge 3 40 2 3" xfId="29660" xr:uid="{00000000-0005-0000-0000-0000D9730000}"/>
    <cellStyle name="40% - uthevingsfarge 3 40 2_BILAG 34-3 Brasil" xfId="29661" xr:uid="{00000000-0005-0000-0000-0000DA730000}"/>
    <cellStyle name="40% - uthevingsfarge 3 40 3" xfId="29662" xr:uid="{00000000-0005-0000-0000-0000DB730000}"/>
    <cellStyle name="40% - uthevingsfarge 3 40 4" xfId="29663" xr:uid="{00000000-0005-0000-0000-0000DC730000}"/>
    <cellStyle name="40% - uthevingsfarge 3 40_BILAG 34-3 Brasil" xfId="29664" xr:uid="{00000000-0005-0000-0000-0000DD730000}"/>
    <cellStyle name="40% - uthevingsfarge 3 41" xfId="29665" xr:uid="{00000000-0005-0000-0000-0000DE730000}"/>
    <cellStyle name="40% - uthevingsfarge 3 41 2" xfId="29666" xr:uid="{00000000-0005-0000-0000-0000DF730000}"/>
    <cellStyle name="40% - uthevingsfarge 3 41 2 2" xfId="29667" xr:uid="{00000000-0005-0000-0000-0000E0730000}"/>
    <cellStyle name="40% - uthevingsfarge 3 41 2 3" xfId="29668" xr:uid="{00000000-0005-0000-0000-0000E1730000}"/>
    <cellStyle name="40% - uthevingsfarge 3 41 2_BILAG 34-3 Brasil" xfId="29669" xr:uid="{00000000-0005-0000-0000-0000E2730000}"/>
    <cellStyle name="40% - uthevingsfarge 3 41 3" xfId="29670" xr:uid="{00000000-0005-0000-0000-0000E3730000}"/>
    <cellStyle name="40% - uthevingsfarge 3 41 4" xfId="29671" xr:uid="{00000000-0005-0000-0000-0000E4730000}"/>
    <cellStyle name="40% - uthevingsfarge 3 41_BILAG 34-3 Brasil" xfId="29672" xr:uid="{00000000-0005-0000-0000-0000E5730000}"/>
    <cellStyle name="40% - uthevingsfarge 3 42" xfId="29673" xr:uid="{00000000-0005-0000-0000-0000E6730000}"/>
    <cellStyle name="40% - uthevingsfarge 3 42 2" xfId="29674" xr:uid="{00000000-0005-0000-0000-0000E7730000}"/>
    <cellStyle name="40% - uthevingsfarge 3 42 2 2" xfId="29675" xr:uid="{00000000-0005-0000-0000-0000E8730000}"/>
    <cellStyle name="40% - uthevingsfarge 3 42 2 3" xfId="29676" xr:uid="{00000000-0005-0000-0000-0000E9730000}"/>
    <cellStyle name="40% - uthevingsfarge 3 42 2_BILAG 34-3 Brasil" xfId="29677" xr:uid="{00000000-0005-0000-0000-0000EA730000}"/>
    <cellStyle name="40% - uthevingsfarge 3 42 3" xfId="29678" xr:uid="{00000000-0005-0000-0000-0000EB730000}"/>
    <cellStyle name="40% - uthevingsfarge 3 42 4" xfId="29679" xr:uid="{00000000-0005-0000-0000-0000EC730000}"/>
    <cellStyle name="40% - uthevingsfarge 3 42_BILAG 34-3 Brasil" xfId="29680" xr:uid="{00000000-0005-0000-0000-0000ED730000}"/>
    <cellStyle name="40% - uthevingsfarge 3 43" xfId="29681" xr:uid="{00000000-0005-0000-0000-0000EE730000}"/>
    <cellStyle name="40% - uthevingsfarge 3 43 2" xfId="29682" xr:uid="{00000000-0005-0000-0000-0000EF730000}"/>
    <cellStyle name="40% - uthevingsfarge 3 43 2 2" xfId="29683" xr:uid="{00000000-0005-0000-0000-0000F0730000}"/>
    <cellStyle name="40% - uthevingsfarge 3 43 2 3" xfId="29684" xr:uid="{00000000-0005-0000-0000-0000F1730000}"/>
    <cellStyle name="40% - uthevingsfarge 3 43 2_BILAG 34-3 Brasil" xfId="29685" xr:uid="{00000000-0005-0000-0000-0000F2730000}"/>
    <cellStyle name="40% - uthevingsfarge 3 43 3" xfId="29686" xr:uid="{00000000-0005-0000-0000-0000F3730000}"/>
    <cellStyle name="40% - uthevingsfarge 3 43 4" xfId="29687" xr:uid="{00000000-0005-0000-0000-0000F4730000}"/>
    <cellStyle name="40% - uthevingsfarge 3 43_BILAG 34-3 Brasil" xfId="29688" xr:uid="{00000000-0005-0000-0000-0000F5730000}"/>
    <cellStyle name="40% - uthevingsfarge 3 44" xfId="29689" xr:uid="{00000000-0005-0000-0000-0000F6730000}"/>
    <cellStyle name="40% - uthevingsfarge 3 44 2" xfId="29690" xr:uid="{00000000-0005-0000-0000-0000F7730000}"/>
    <cellStyle name="40% - uthevingsfarge 3 44 2 2" xfId="29691" xr:uid="{00000000-0005-0000-0000-0000F8730000}"/>
    <cellStyle name="40% - uthevingsfarge 3 44 2 3" xfId="29692" xr:uid="{00000000-0005-0000-0000-0000F9730000}"/>
    <cellStyle name="40% - uthevingsfarge 3 44 2_BILAG 34-3 Brasil" xfId="29693" xr:uid="{00000000-0005-0000-0000-0000FA730000}"/>
    <cellStyle name="40% - uthevingsfarge 3 44 3" xfId="29694" xr:uid="{00000000-0005-0000-0000-0000FB730000}"/>
    <cellStyle name="40% - uthevingsfarge 3 44 4" xfId="29695" xr:uid="{00000000-0005-0000-0000-0000FC730000}"/>
    <cellStyle name="40% - uthevingsfarge 3 44_BILAG 34-3 Brasil" xfId="29696" xr:uid="{00000000-0005-0000-0000-0000FD730000}"/>
    <cellStyle name="40% - uthevingsfarge 3 45" xfId="29697" xr:uid="{00000000-0005-0000-0000-0000FE730000}"/>
    <cellStyle name="40% - uthevingsfarge 3 45 2" xfId="29698" xr:uid="{00000000-0005-0000-0000-0000FF730000}"/>
    <cellStyle name="40% - uthevingsfarge 3 45 2 2" xfId="29699" xr:uid="{00000000-0005-0000-0000-000000740000}"/>
    <cellStyle name="40% - uthevingsfarge 3 45 2 3" xfId="29700" xr:uid="{00000000-0005-0000-0000-000001740000}"/>
    <cellStyle name="40% - uthevingsfarge 3 45 2_BILAG 34-3 Brasil" xfId="29701" xr:uid="{00000000-0005-0000-0000-000002740000}"/>
    <cellStyle name="40% - uthevingsfarge 3 45 3" xfId="29702" xr:uid="{00000000-0005-0000-0000-000003740000}"/>
    <cellStyle name="40% - uthevingsfarge 3 45 4" xfId="29703" xr:uid="{00000000-0005-0000-0000-000004740000}"/>
    <cellStyle name="40% - uthevingsfarge 3 45_BILAG 34-3 Brasil" xfId="29704" xr:uid="{00000000-0005-0000-0000-000005740000}"/>
    <cellStyle name="40% - uthevingsfarge 3 46" xfId="29705" xr:uid="{00000000-0005-0000-0000-000006740000}"/>
    <cellStyle name="40% - uthevingsfarge 3 46 2" xfId="29706" xr:uid="{00000000-0005-0000-0000-000007740000}"/>
    <cellStyle name="40% - uthevingsfarge 3 46 2 2" xfId="29707" xr:uid="{00000000-0005-0000-0000-000008740000}"/>
    <cellStyle name="40% - uthevingsfarge 3 46 2 3" xfId="29708" xr:uid="{00000000-0005-0000-0000-000009740000}"/>
    <cellStyle name="40% - uthevingsfarge 3 46 2_BILAG 34-3 Brasil" xfId="29709" xr:uid="{00000000-0005-0000-0000-00000A740000}"/>
    <cellStyle name="40% - uthevingsfarge 3 46 3" xfId="29710" xr:uid="{00000000-0005-0000-0000-00000B740000}"/>
    <cellStyle name="40% - uthevingsfarge 3 46 4" xfId="29711" xr:uid="{00000000-0005-0000-0000-00000C740000}"/>
    <cellStyle name="40% - uthevingsfarge 3 46_BILAG 34-3 Brasil" xfId="29712" xr:uid="{00000000-0005-0000-0000-00000D740000}"/>
    <cellStyle name="40% - uthevingsfarge 3 47" xfId="29713" xr:uid="{00000000-0005-0000-0000-00000E740000}"/>
    <cellStyle name="40% - uthevingsfarge 3 47 2" xfId="29714" xr:uid="{00000000-0005-0000-0000-00000F740000}"/>
    <cellStyle name="40% - uthevingsfarge 3 47 2 2" xfId="29715" xr:uid="{00000000-0005-0000-0000-000010740000}"/>
    <cellStyle name="40% - uthevingsfarge 3 47 2 3" xfId="29716" xr:uid="{00000000-0005-0000-0000-000011740000}"/>
    <cellStyle name="40% - uthevingsfarge 3 47 2_BILAG 34-3 Brasil" xfId="29717" xr:uid="{00000000-0005-0000-0000-000012740000}"/>
    <cellStyle name="40% - uthevingsfarge 3 47 3" xfId="29718" xr:uid="{00000000-0005-0000-0000-000013740000}"/>
    <cellStyle name="40% - uthevingsfarge 3 47 4" xfId="29719" xr:uid="{00000000-0005-0000-0000-000014740000}"/>
    <cellStyle name="40% - uthevingsfarge 3 47_BILAG 34-3 Brasil" xfId="29720" xr:uid="{00000000-0005-0000-0000-000015740000}"/>
    <cellStyle name="40% - uthevingsfarge 3 48" xfId="29721" xr:uid="{00000000-0005-0000-0000-000016740000}"/>
    <cellStyle name="40% - uthevingsfarge 3 48 2" xfId="29722" xr:uid="{00000000-0005-0000-0000-000017740000}"/>
    <cellStyle name="40% - uthevingsfarge 3 48 2 2" xfId="29723" xr:uid="{00000000-0005-0000-0000-000018740000}"/>
    <cellStyle name="40% - uthevingsfarge 3 48 2 3" xfId="29724" xr:uid="{00000000-0005-0000-0000-000019740000}"/>
    <cellStyle name="40% - uthevingsfarge 3 48 2_BILAG 34-3 Brasil" xfId="29725" xr:uid="{00000000-0005-0000-0000-00001A740000}"/>
    <cellStyle name="40% - uthevingsfarge 3 48 3" xfId="29726" xr:uid="{00000000-0005-0000-0000-00001B740000}"/>
    <cellStyle name="40% - uthevingsfarge 3 48 4" xfId="29727" xr:uid="{00000000-0005-0000-0000-00001C740000}"/>
    <cellStyle name="40% - uthevingsfarge 3 48_BILAG 34-3 Brasil" xfId="29728" xr:uid="{00000000-0005-0000-0000-00001D740000}"/>
    <cellStyle name="40% - uthevingsfarge 3 49" xfId="29729" xr:uid="{00000000-0005-0000-0000-00001E740000}"/>
    <cellStyle name="40% - uthevingsfarge 3 49 2" xfId="29730" xr:uid="{00000000-0005-0000-0000-00001F740000}"/>
    <cellStyle name="40% - uthevingsfarge 3 49 2 2" xfId="29731" xr:uid="{00000000-0005-0000-0000-000020740000}"/>
    <cellStyle name="40% - uthevingsfarge 3 49 2 3" xfId="29732" xr:uid="{00000000-0005-0000-0000-000021740000}"/>
    <cellStyle name="40% - uthevingsfarge 3 49 2_BILAG 34-3 Brasil" xfId="29733" xr:uid="{00000000-0005-0000-0000-000022740000}"/>
    <cellStyle name="40% - uthevingsfarge 3 49 3" xfId="29734" xr:uid="{00000000-0005-0000-0000-000023740000}"/>
    <cellStyle name="40% - uthevingsfarge 3 49 4" xfId="29735" xr:uid="{00000000-0005-0000-0000-000024740000}"/>
    <cellStyle name="40% - uthevingsfarge 3 49_BILAG 34-3 Brasil" xfId="29736" xr:uid="{00000000-0005-0000-0000-000025740000}"/>
    <cellStyle name="40% - uthevingsfarge 3 5" xfId="29737" xr:uid="{00000000-0005-0000-0000-000026740000}"/>
    <cellStyle name="40% - uthevingsfarge 3 5 10" xfId="29738" xr:uid="{00000000-0005-0000-0000-000027740000}"/>
    <cellStyle name="40% - uthevingsfarge 3 5 11" xfId="29739" xr:uid="{00000000-0005-0000-0000-000028740000}"/>
    <cellStyle name="40% - uthevingsfarge 3 5 2" xfId="29740" xr:uid="{00000000-0005-0000-0000-000029740000}"/>
    <cellStyle name="40% - uthevingsfarge 3 5 2 2" xfId="29741" xr:uid="{00000000-0005-0000-0000-00002A740000}"/>
    <cellStyle name="40% - uthevingsfarge 3 5 2 2 2" xfId="29742" xr:uid="{00000000-0005-0000-0000-00002B740000}"/>
    <cellStyle name="40% - uthevingsfarge 3 5 2 2 2 2" xfId="29743" xr:uid="{00000000-0005-0000-0000-00002C740000}"/>
    <cellStyle name="40% - uthevingsfarge 3 5 2 2 2 2 2" xfId="29744" xr:uid="{00000000-0005-0000-0000-00002D740000}"/>
    <cellStyle name="40% - uthevingsfarge 3 5 2 2 2 2 2 2" xfId="29745" xr:uid="{00000000-0005-0000-0000-00002E740000}"/>
    <cellStyle name="40% - uthevingsfarge 3 5 2 2 2 2 2 2 2" xfId="29746" xr:uid="{00000000-0005-0000-0000-00002F740000}"/>
    <cellStyle name="40% - uthevingsfarge 3 5 2 2 2 2 2 3" xfId="29747" xr:uid="{00000000-0005-0000-0000-000030740000}"/>
    <cellStyle name="40% - uthevingsfarge 3 5 2 2 2 2 3" xfId="29748" xr:uid="{00000000-0005-0000-0000-000031740000}"/>
    <cellStyle name="40% - uthevingsfarge 3 5 2 2 2 2 3 2" xfId="29749" xr:uid="{00000000-0005-0000-0000-000032740000}"/>
    <cellStyle name="40% - uthevingsfarge 3 5 2 2 2 2 4" xfId="29750" xr:uid="{00000000-0005-0000-0000-000033740000}"/>
    <cellStyle name="40% - uthevingsfarge 3 5 2 2 2 3" xfId="29751" xr:uid="{00000000-0005-0000-0000-000034740000}"/>
    <cellStyle name="40% - uthevingsfarge 3 5 2 2 2 3 2" xfId="29752" xr:uid="{00000000-0005-0000-0000-000035740000}"/>
    <cellStyle name="40% - uthevingsfarge 3 5 2 2 2 3 2 2" xfId="29753" xr:uid="{00000000-0005-0000-0000-000036740000}"/>
    <cellStyle name="40% - uthevingsfarge 3 5 2 2 2 3 3" xfId="29754" xr:uid="{00000000-0005-0000-0000-000037740000}"/>
    <cellStyle name="40% - uthevingsfarge 3 5 2 2 2 4" xfId="29755" xr:uid="{00000000-0005-0000-0000-000038740000}"/>
    <cellStyle name="40% - uthevingsfarge 3 5 2 2 2 4 2" xfId="29756" xr:uid="{00000000-0005-0000-0000-000039740000}"/>
    <cellStyle name="40% - uthevingsfarge 3 5 2 2 2 5" xfId="29757" xr:uid="{00000000-0005-0000-0000-00003A740000}"/>
    <cellStyle name="40% - uthevingsfarge 3 5 2 2 2_Innskuddsdekning" xfId="29758" xr:uid="{00000000-0005-0000-0000-00003B740000}"/>
    <cellStyle name="40% - uthevingsfarge 3 5 2 2 3" xfId="29759" xr:uid="{00000000-0005-0000-0000-00003C740000}"/>
    <cellStyle name="40% - uthevingsfarge 3 5 2 2 3 2" xfId="29760" xr:uid="{00000000-0005-0000-0000-00003D740000}"/>
    <cellStyle name="40% - uthevingsfarge 3 5 2 2 3 2 2" xfId="29761" xr:uid="{00000000-0005-0000-0000-00003E740000}"/>
    <cellStyle name="40% - uthevingsfarge 3 5 2 2 3 2 2 2" xfId="29762" xr:uid="{00000000-0005-0000-0000-00003F740000}"/>
    <cellStyle name="40% - uthevingsfarge 3 5 2 2 3 2 3" xfId="29763" xr:uid="{00000000-0005-0000-0000-000040740000}"/>
    <cellStyle name="40% - uthevingsfarge 3 5 2 2 3 3" xfId="29764" xr:uid="{00000000-0005-0000-0000-000041740000}"/>
    <cellStyle name="40% - uthevingsfarge 3 5 2 2 3 3 2" xfId="29765" xr:uid="{00000000-0005-0000-0000-000042740000}"/>
    <cellStyle name="40% - uthevingsfarge 3 5 2 2 3 4" xfId="29766" xr:uid="{00000000-0005-0000-0000-000043740000}"/>
    <cellStyle name="40% - uthevingsfarge 3 5 2 2 4" xfId="29767" xr:uid="{00000000-0005-0000-0000-000044740000}"/>
    <cellStyle name="40% - uthevingsfarge 3 5 2 2 4 2" xfId="29768" xr:uid="{00000000-0005-0000-0000-000045740000}"/>
    <cellStyle name="40% - uthevingsfarge 3 5 2 2 4 2 2" xfId="29769" xr:uid="{00000000-0005-0000-0000-000046740000}"/>
    <cellStyle name="40% - uthevingsfarge 3 5 2 2 4 3" xfId="29770" xr:uid="{00000000-0005-0000-0000-000047740000}"/>
    <cellStyle name="40% - uthevingsfarge 3 5 2 2 5" xfId="29771" xr:uid="{00000000-0005-0000-0000-000048740000}"/>
    <cellStyle name="40% - uthevingsfarge 3 5 2 2 5 2" xfId="29772" xr:uid="{00000000-0005-0000-0000-000049740000}"/>
    <cellStyle name="40% - uthevingsfarge 3 5 2 2 6" xfId="29773" xr:uid="{00000000-0005-0000-0000-00004A740000}"/>
    <cellStyle name="40% - uthevingsfarge 3 5 2 2_3. Chng in credit spreads" xfId="29774" xr:uid="{00000000-0005-0000-0000-00004B740000}"/>
    <cellStyle name="40% - uthevingsfarge 3 5 2 3" xfId="29775" xr:uid="{00000000-0005-0000-0000-00004C740000}"/>
    <cellStyle name="40% - uthevingsfarge 3 5 2 3 2" xfId="29776" xr:uid="{00000000-0005-0000-0000-00004D740000}"/>
    <cellStyle name="40% - uthevingsfarge 3 5 2 3 2 2" xfId="29777" xr:uid="{00000000-0005-0000-0000-00004E740000}"/>
    <cellStyle name="40% - uthevingsfarge 3 5 2 3 2 2 2" xfId="29778" xr:uid="{00000000-0005-0000-0000-00004F740000}"/>
    <cellStyle name="40% - uthevingsfarge 3 5 2 3 2 2 2 2" xfId="29779" xr:uid="{00000000-0005-0000-0000-000050740000}"/>
    <cellStyle name="40% - uthevingsfarge 3 5 2 3 2 2 2 2 2" xfId="29780" xr:uid="{00000000-0005-0000-0000-000051740000}"/>
    <cellStyle name="40% - uthevingsfarge 3 5 2 3 2 2 2 3" xfId="29781" xr:uid="{00000000-0005-0000-0000-000052740000}"/>
    <cellStyle name="40% - uthevingsfarge 3 5 2 3 2 2 3" xfId="29782" xr:uid="{00000000-0005-0000-0000-000053740000}"/>
    <cellStyle name="40% - uthevingsfarge 3 5 2 3 2 2 3 2" xfId="29783" xr:uid="{00000000-0005-0000-0000-000054740000}"/>
    <cellStyle name="40% - uthevingsfarge 3 5 2 3 2 2 4" xfId="29784" xr:uid="{00000000-0005-0000-0000-000055740000}"/>
    <cellStyle name="40% - uthevingsfarge 3 5 2 3 2 3" xfId="29785" xr:uid="{00000000-0005-0000-0000-000056740000}"/>
    <cellStyle name="40% - uthevingsfarge 3 5 2 3 2 3 2" xfId="29786" xr:uid="{00000000-0005-0000-0000-000057740000}"/>
    <cellStyle name="40% - uthevingsfarge 3 5 2 3 2 3 2 2" xfId="29787" xr:uid="{00000000-0005-0000-0000-000058740000}"/>
    <cellStyle name="40% - uthevingsfarge 3 5 2 3 2 3 3" xfId="29788" xr:uid="{00000000-0005-0000-0000-000059740000}"/>
    <cellStyle name="40% - uthevingsfarge 3 5 2 3 2 4" xfId="29789" xr:uid="{00000000-0005-0000-0000-00005A740000}"/>
    <cellStyle name="40% - uthevingsfarge 3 5 2 3 2 4 2" xfId="29790" xr:uid="{00000000-0005-0000-0000-00005B740000}"/>
    <cellStyle name="40% - uthevingsfarge 3 5 2 3 2 5" xfId="29791" xr:uid="{00000000-0005-0000-0000-00005C740000}"/>
    <cellStyle name="40% - uthevingsfarge 3 5 2 3 2_Innskuddsdekning" xfId="29792" xr:uid="{00000000-0005-0000-0000-00005D740000}"/>
    <cellStyle name="40% - uthevingsfarge 3 5 2 3 3" xfId="29793" xr:uid="{00000000-0005-0000-0000-00005E740000}"/>
    <cellStyle name="40% - uthevingsfarge 3 5 2 3 3 2" xfId="29794" xr:uid="{00000000-0005-0000-0000-00005F740000}"/>
    <cellStyle name="40% - uthevingsfarge 3 5 2 3 3 2 2" xfId="29795" xr:uid="{00000000-0005-0000-0000-000060740000}"/>
    <cellStyle name="40% - uthevingsfarge 3 5 2 3 3 2 2 2" xfId="29796" xr:uid="{00000000-0005-0000-0000-000061740000}"/>
    <cellStyle name="40% - uthevingsfarge 3 5 2 3 3 2 3" xfId="29797" xr:uid="{00000000-0005-0000-0000-000062740000}"/>
    <cellStyle name="40% - uthevingsfarge 3 5 2 3 3 3" xfId="29798" xr:uid="{00000000-0005-0000-0000-000063740000}"/>
    <cellStyle name="40% - uthevingsfarge 3 5 2 3 3 3 2" xfId="29799" xr:uid="{00000000-0005-0000-0000-000064740000}"/>
    <cellStyle name="40% - uthevingsfarge 3 5 2 3 3 4" xfId="29800" xr:uid="{00000000-0005-0000-0000-000065740000}"/>
    <cellStyle name="40% - uthevingsfarge 3 5 2 3 4" xfId="29801" xr:uid="{00000000-0005-0000-0000-000066740000}"/>
    <cellStyle name="40% - uthevingsfarge 3 5 2 3 4 2" xfId="29802" xr:uid="{00000000-0005-0000-0000-000067740000}"/>
    <cellStyle name="40% - uthevingsfarge 3 5 2 3 4 2 2" xfId="29803" xr:uid="{00000000-0005-0000-0000-000068740000}"/>
    <cellStyle name="40% - uthevingsfarge 3 5 2 3 4 3" xfId="29804" xr:uid="{00000000-0005-0000-0000-000069740000}"/>
    <cellStyle name="40% - uthevingsfarge 3 5 2 3 5" xfId="29805" xr:uid="{00000000-0005-0000-0000-00006A740000}"/>
    <cellStyle name="40% - uthevingsfarge 3 5 2 3 5 2" xfId="29806" xr:uid="{00000000-0005-0000-0000-00006B740000}"/>
    <cellStyle name="40% - uthevingsfarge 3 5 2 3 6" xfId="29807" xr:uid="{00000000-0005-0000-0000-00006C740000}"/>
    <cellStyle name="40% - uthevingsfarge 3 5 2 3_3. Chng in credit spreads" xfId="29808" xr:uid="{00000000-0005-0000-0000-00006D740000}"/>
    <cellStyle name="40% - uthevingsfarge 3 5 2 4" xfId="29809" xr:uid="{00000000-0005-0000-0000-00006E740000}"/>
    <cellStyle name="40% - uthevingsfarge 3 5 2 4 2" xfId="29810" xr:uid="{00000000-0005-0000-0000-00006F740000}"/>
    <cellStyle name="40% - uthevingsfarge 3 5 2 4 2 2" xfId="29811" xr:uid="{00000000-0005-0000-0000-000070740000}"/>
    <cellStyle name="40% - uthevingsfarge 3 5 2 4 2 2 2" xfId="29812" xr:uid="{00000000-0005-0000-0000-000071740000}"/>
    <cellStyle name="40% - uthevingsfarge 3 5 2 4 2 2 2 2" xfId="29813" xr:uid="{00000000-0005-0000-0000-000072740000}"/>
    <cellStyle name="40% - uthevingsfarge 3 5 2 4 2 2 3" xfId="29814" xr:uid="{00000000-0005-0000-0000-000073740000}"/>
    <cellStyle name="40% - uthevingsfarge 3 5 2 4 2 3" xfId="29815" xr:uid="{00000000-0005-0000-0000-000074740000}"/>
    <cellStyle name="40% - uthevingsfarge 3 5 2 4 2 3 2" xfId="29816" xr:uid="{00000000-0005-0000-0000-000075740000}"/>
    <cellStyle name="40% - uthevingsfarge 3 5 2 4 2 4" xfId="29817" xr:uid="{00000000-0005-0000-0000-000076740000}"/>
    <cellStyle name="40% - uthevingsfarge 3 5 2 4 3" xfId="29818" xr:uid="{00000000-0005-0000-0000-000077740000}"/>
    <cellStyle name="40% - uthevingsfarge 3 5 2 4 3 2" xfId="29819" xr:uid="{00000000-0005-0000-0000-000078740000}"/>
    <cellStyle name="40% - uthevingsfarge 3 5 2 4 3 2 2" xfId="29820" xr:uid="{00000000-0005-0000-0000-000079740000}"/>
    <cellStyle name="40% - uthevingsfarge 3 5 2 4 3 3" xfId="29821" xr:uid="{00000000-0005-0000-0000-00007A740000}"/>
    <cellStyle name="40% - uthevingsfarge 3 5 2 4 4" xfId="29822" xr:uid="{00000000-0005-0000-0000-00007B740000}"/>
    <cellStyle name="40% - uthevingsfarge 3 5 2 4 4 2" xfId="29823" xr:uid="{00000000-0005-0000-0000-00007C740000}"/>
    <cellStyle name="40% - uthevingsfarge 3 5 2 4 5" xfId="29824" xr:uid="{00000000-0005-0000-0000-00007D740000}"/>
    <cellStyle name="40% - uthevingsfarge 3 5 2 4_Innskuddsdekning" xfId="29825" xr:uid="{00000000-0005-0000-0000-00007E740000}"/>
    <cellStyle name="40% - uthevingsfarge 3 5 2 5" xfId="29826" xr:uid="{00000000-0005-0000-0000-00007F740000}"/>
    <cellStyle name="40% - uthevingsfarge 3 5 2 5 2" xfId="29827" xr:uid="{00000000-0005-0000-0000-000080740000}"/>
    <cellStyle name="40% - uthevingsfarge 3 5 2 5 2 2" xfId="29828" xr:uid="{00000000-0005-0000-0000-000081740000}"/>
    <cellStyle name="40% - uthevingsfarge 3 5 2 5 2 2 2" xfId="29829" xr:uid="{00000000-0005-0000-0000-000082740000}"/>
    <cellStyle name="40% - uthevingsfarge 3 5 2 5 2 3" xfId="29830" xr:uid="{00000000-0005-0000-0000-000083740000}"/>
    <cellStyle name="40% - uthevingsfarge 3 5 2 5 3" xfId="29831" xr:uid="{00000000-0005-0000-0000-000084740000}"/>
    <cellStyle name="40% - uthevingsfarge 3 5 2 5 3 2" xfId="29832" xr:uid="{00000000-0005-0000-0000-000085740000}"/>
    <cellStyle name="40% - uthevingsfarge 3 5 2 5 4" xfId="29833" xr:uid="{00000000-0005-0000-0000-000086740000}"/>
    <cellStyle name="40% - uthevingsfarge 3 5 2 6" xfId="29834" xr:uid="{00000000-0005-0000-0000-000087740000}"/>
    <cellStyle name="40% - uthevingsfarge 3 5 2 6 2" xfId="29835" xr:uid="{00000000-0005-0000-0000-000088740000}"/>
    <cellStyle name="40% - uthevingsfarge 3 5 2 6 2 2" xfId="29836" xr:uid="{00000000-0005-0000-0000-000089740000}"/>
    <cellStyle name="40% - uthevingsfarge 3 5 2 6 3" xfId="29837" xr:uid="{00000000-0005-0000-0000-00008A740000}"/>
    <cellStyle name="40% - uthevingsfarge 3 5 2 7" xfId="29838" xr:uid="{00000000-0005-0000-0000-00008B740000}"/>
    <cellStyle name="40% - uthevingsfarge 3 5 2 7 2" xfId="29839" xr:uid="{00000000-0005-0000-0000-00008C740000}"/>
    <cellStyle name="40% - uthevingsfarge 3 5 2 8" xfId="29840" xr:uid="{00000000-0005-0000-0000-00008D740000}"/>
    <cellStyle name="40% - uthevingsfarge 3 5 2_3. Chng in credit spreads" xfId="29841" xr:uid="{00000000-0005-0000-0000-00008E740000}"/>
    <cellStyle name="40% - uthevingsfarge 3 5 3" xfId="29842" xr:uid="{00000000-0005-0000-0000-00008F740000}"/>
    <cellStyle name="40% - uthevingsfarge 3 5 3 2" xfId="29843" xr:uid="{00000000-0005-0000-0000-000090740000}"/>
    <cellStyle name="40% - uthevingsfarge 3 5 3 2 2" xfId="29844" xr:uid="{00000000-0005-0000-0000-000091740000}"/>
    <cellStyle name="40% - uthevingsfarge 3 5 3 2 2 2" xfId="29845" xr:uid="{00000000-0005-0000-0000-000092740000}"/>
    <cellStyle name="40% - uthevingsfarge 3 5 3 2 2 2 2" xfId="29846" xr:uid="{00000000-0005-0000-0000-000093740000}"/>
    <cellStyle name="40% - uthevingsfarge 3 5 3 2 2 2 2 2" xfId="29847" xr:uid="{00000000-0005-0000-0000-000094740000}"/>
    <cellStyle name="40% - uthevingsfarge 3 5 3 2 2 2 3" xfId="29848" xr:uid="{00000000-0005-0000-0000-000095740000}"/>
    <cellStyle name="40% - uthevingsfarge 3 5 3 2 2 3" xfId="29849" xr:uid="{00000000-0005-0000-0000-000096740000}"/>
    <cellStyle name="40% - uthevingsfarge 3 5 3 2 2 3 2" xfId="29850" xr:uid="{00000000-0005-0000-0000-000097740000}"/>
    <cellStyle name="40% - uthevingsfarge 3 5 3 2 2 4" xfId="29851" xr:uid="{00000000-0005-0000-0000-000098740000}"/>
    <cellStyle name="40% - uthevingsfarge 3 5 3 2 3" xfId="29852" xr:uid="{00000000-0005-0000-0000-000099740000}"/>
    <cellStyle name="40% - uthevingsfarge 3 5 3 2 3 2" xfId="29853" xr:uid="{00000000-0005-0000-0000-00009A740000}"/>
    <cellStyle name="40% - uthevingsfarge 3 5 3 2 3 2 2" xfId="29854" xr:uid="{00000000-0005-0000-0000-00009B740000}"/>
    <cellStyle name="40% - uthevingsfarge 3 5 3 2 3 3" xfId="29855" xr:uid="{00000000-0005-0000-0000-00009C740000}"/>
    <cellStyle name="40% - uthevingsfarge 3 5 3 2 4" xfId="29856" xr:uid="{00000000-0005-0000-0000-00009D740000}"/>
    <cellStyle name="40% - uthevingsfarge 3 5 3 2 4 2" xfId="29857" xr:uid="{00000000-0005-0000-0000-00009E740000}"/>
    <cellStyle name="40% - uthevingsfarge 3 5 3 2 5" xfId="29858" xr:uid="{00000000-0005-0000-0000-00009F740000}"/>
    <cellStyle name="40% - uthevingsfarge 3 5 3 2_Innskuddsdekning" xfId="29859" xr:uid="{00000000-0005-0000-0000-0000A0740000}"/>
    <cellStyle name="40% - uthevingsfarge 3 5 3 3" xfId="29860" xr:uid="{00000000-0005-0000-0000-0000A1740000}"/>
    <cellStyle name="40% - uthevingsfarge 3 5 3 3 2" xfId="29861" xr:uid="{00000000-0005-0000-0000-0000A2740000}"/>
    <cellStyle name="40% - uthevingsfarge 3 5 3 3 2 2" xfId="29862" xr:uid="{00000000-0005-0000-0000-0000A3740000}"/>
    <cellStyle name="40% - uthevingsfarge 3 5 3 3 2 2 2" xfId="29863" xr:uid="{00000000-0005-0000-0000-0000A4740000}"/>
    <cellStyle name="40% - uthevingsfarge 3 5 3 3 2 3" xfId="29864" xr:uid="{00000000-0005-0000-0000-0000A5740000}"/>
    <cellStyle name="40% - uthevingsfarge 3 5 3 3 3" xfId="29865" xr:uid="{00000000-0005-0000-0000-0000A6740000}"/>
    <cellStyle name="40% - uthevingsfarge 3 5 3 3 3 2" xfId="29866" xr:uid="{00000000-0005-0000-0000-0000A7740000}"/>
    <cellStyle name="40% - uthevingsfarge 3 5 3 3 4" xfId="29867" xr:uid="{00000000-0005-0000-0000-0000A8740000}"/>
    <cellStyle name="40% - uthevingsfarge 3 5 3 4" xfId="29868" xr:uid="{00000000-0005-0000-0000-0000A9740000}"/>
    <cellStyle name="40% - uthevingsfarge 3 5 3 4 2" xfId="29869" xr:uid="{00000000-0005-0000-0000-0000AA740000}"/>
    <cellStyle name="40% - uthevingsfarge 3 5 3 4 2 2" xfId="29870" xr:uid="{00000000-0005-0000-0000-0000AB740000}"/>
    <cellStyle name="40% - uthevingsfarge 3 5 3 4 3" xfId="29871" xr:uid="{00000000-0005-0000-0000-0000AC740000}"/>
    <cellStyle name="40% - uthevingsfarge 3 5 3 5" xfId="29872" xr:uid="{00000000-0005-0000-0000-0000AD740000}"/>
    <cellStyle name="40% - uthevingsfarge 3 5 3 5 2" xfId="29873" xr:uid="{00000000-0005-0000-0000-0000AE740000}"/>
    <cellStyle name="40% - uthevingsfarge 3 5 3 6" xfId="29874" xr:uid="{00000000-0005-0000-0000-0000AF740000}"/>
    <cellStyle name="40% - uthevingsfarge 3 5 3_3. Chng in credit spreads" xfId="29875" xr:uid="{00000000-0005-0000-0000-0000B0740000}"/>
    <cellStyle name="40% - uthevingsfarge 3 5 4" xfId="29876" xr:uid="{00000000-0005-0000-0000-0000B1740000}"/>
    <cellStyle name="40% - uthevingsfarge 3 5 4 2" xfId="29877" xr:uid="{00000000-0005-0000-0000-0000B2740000}"/>
    <cellStyle name="40% - uthevingsfarge 3 5 4 2 2" xfId="29878" xr:uid="{00000000-0005-0000-0000-0000B3740000}"/>
    <cellStyle name="40% - uthevingsfarge 3 5 4 2 2 2" xfId="29879" xr:uid="{00000000-0005-0000-0000-0000B4740000}"/>
    <cellStyle name="40% - uthevingsfarge 3 5 4 2 2 2 2" xfId="29880" xr:uid="{00000000-0005-0000-0000-0000B5740000}"/>
    <cellStyle name="40% - uthevingsfarge 3 5 4 2 2 2 2 2" xfId="29881" xr:uid="{00000000-0005-0000-0000-0000B6740000}"/>
    <cellStyle name="40% - uthevingsfarge 3 5 4 2 2 2 3" xfId="29882" xr:uid="{00000000-0005-0000-0000-0000B7740000}"/>
    <cellStyle name="40% - uthevingsfarge 3 5 4 2 2 3" xfId="29883" xr:uid="{00000000-0005-0000-0000-0000B8740000}"/>
    <cellStyle name="40% - uthevingsfarge 3 5 4 2 2 3 2" xfId="29884" xr:uid="{00000000-0005-0000-0000-0000B9740000}"/>
    <cellStyle name="40% - uthevingsfarge 3 5 4 2 2 4" xfId="29885" xr:uid="{00000000-0005-0000-0000-0000BA740000}"/>
    <cellStyle name="40% - uthevingsfarge 3 5 4 2 3" xfId="29886" xr:uid="{00000000-0005-0000-0000-0000BB740000}"/>
    <cellStyle name="40% - uthevingsfarge 3 5 4 2 3 2" xfId="29887" xr:uid="{00000000-0005-0000-0000-0000BC740000}"/>
    <cellStyle name="40% - uthevingsfarge 3 5 4 2 3 2 2" xfId="29888" xr:uid="{00000000-0005-0000-0000-0000BD740000}"/>
    <cellStyle name="40% - uthevingsfarge 3 5 4 2 3 3" xfId="29889" xr:uid="{00000000-0005-0000-0000-0000BE740000}"/>
    <cellStyle name="40% - uthevingsfarge 3 5 4 2 4" xfId="29890" xr:uid="{00000000-0005-0000-0000-0000BF740000}"/>
    <cellStyle name="40% - uthevingsfarge 3 5 4 2 4 2" xfId="29891" xr:uid="{00000000-0005-0000-0000-0000C0740000}"/>
    <cellStyle name="40% - uthevingsfarge 3 5 4 2 5" xfId="29892" xr:uid="{00000000-0005-0000-0000-0000C1740000}"/>
    <cellStyle name="40% - uthevingsfarge 3 5 4 2_Innskuddsdekning" xfId="29893" xr:uid="{00000000-0005-0000-0000-0000C2740000}"/>
    <cellStyle name="40% - uthevingsfarge 3 5 4 3" xfId="29894" xr:uid="{00000000-0005-0000-0000-0000C3740000}"/>
    <cellStyle name="40% - uthevingsfarge 3 5 4 3 2" xfId="29895" xr:uid="{00000000-0005-0000-0000-0000C4740000}"/>
    <cellStyle name="40% - uthevingsfarge 3 5 4 3 2 2" xfId="29896" xr:uid="{00000000-0005-0000-0000-0000C5740000}"/>
    <cellStyle name="40% - uthevingsfarge 3 5 4 3 2 2 2" xfId="29897" xr:uid="{00000000-0005-0000-0000-0000C6740000}"/>
    <cellStyle name="40% - uthevingsfarge 3 5 4 3 2 3" xfId="29898" xr:uid="{00000000-0005-0000-0000-0000C7740000}"/>
    <cellStyle name="40% - uthevingsfarge 3 5 4 3 3" xfId="29899" xr:uid="{00000000-0005-0000-0000-0000C8740000}"/>
    <cellStyle name="40% - uthevingsfarge 3 5 4 3 3 2" xfId="29900" xr:uid="{00000000-0005-0000-0000-0000C9740000}"/>
    <cellStyle name="40% - uthevingsfarge 3 5 4 3 4" xfId="29901" xr:uid="{00000000-0005-0000-0000-0000CA740000}"/>
    <cellStyle name="40% - uthevingsfarge 3 5 4 4" xfId="29902" xr:uid="{00000000-0005-0000-0000-0000CB740000}"/>
    <cellStyle name="40% - uthevingsfarge 3 5 4 4 2" xfId="29903" xr:uid="{00000000-0005-0000-0000-0000CC740000}"/>
    <cellStyle name="40% - uthevingsfarge 3 5 4 4 2 2" xfId="29904" xr:uid="{00000000-0005-0000-0000-0000CD740000}"/>
    <cellStyle name="40% - uthevingsfarge 3 5 4 4 3" xfId="29905" xr:uid="{00000000-0005-0000-0000-0000CE740000}"/>
    <cellStyle name="40% - uthevingsfarge 3 5 4 5" xfId="29906" xr:uid="{00000000-0005-0000-0000-0000CF740000}"/>
    <cellStyle name="40% - uthevingsfarge 3 5 4 5 2" xfId="29907" xr:uid="{00000000-0005-0000-0000-0000D0740000}"/>
    <cellStyle name="40% - uthevingsfarge 3 5 4 6" xfId="29908" xr:uid="{00000000-0005-0000-0000-0000D1740000}"/>
    <cellStyle name="40% - uthevingsfarge 3 5 4_3. Chng in credit spreads" xfId="29909" xr:uid="{00000000-0005-0000-0000-0000D2740000}"/>
    <cellStyle name="40% - uthevingsfarge 3 5 5" xfId="29910" xr:uid="{00000000-0005-0000-0000-0000D3740000}"/>
    <cellStyle name="40% - uthevingsfarge 3 5 5 2" xfId="29911" xr:uid="{00000000-0005-0000-0000-0000D4740000}"/>
    <cellStyle name="40% - uthevingsfarge 3 5 5 2 2" xfId="29912" xr:uid="{00000000-0005-0000-0000-0000D5740000}"/>
    <cellStyle name="40% - uthevingsfarge 3 5 5 2 2 2" xfId="29913" xr:uid="{00000000-0005-0000-0000-0000D6740000}"/>
    <cellStyle name="40% - uthevingsfarge 3 5 5 2 2 2 2" xfId="29914" xr:uid="{00000000-0005-0000-0000-0000D7740000}"/>
    <cellStyle name="40% - uthevingsfarge 3 5 5 2 2 3" xfId="29915" xr:uid="{00000000-0005-0000-0000-0000D8740000}"/>
    <cellStyle name="40% - uthevingsfarge 3 5 5 2 3" xfId="29916" xr:uid="{00000000-0005-0000-0000-0000D9740000}"/>
    <cellStyle name="40% - uthevingsfarge 3 5 5 2 3 2" xfId="29917" xr:uid="{00000000-0005-0000-0000-0000DA740000}"/>
    <cellStyle name="40% - uthevingsfarge 3 5 5 2 4" xfId="29918" xr:uid="{00000000-0005-0000-0000-0000DB740000}"/>
    <cellStyle name="40% - uthevingsfarge 3 5 5 3" xfId="29919" xr:uid="{00000000-0005-0000-0000-0000DC740000}"/>
    <cellStyle name="40% - uthevingsfarge 3 5 5 3 2" xfId="29920" xr:uid="{00000000-0005-0000-0000-0000DD740000}"/>
    <cellStyle name="40% - uthevingsfarge 3 5 5 3 2 2" xfId="29921" xr:uid="{00000000-0005-0000-0000-0000DE740000}"/>
    <cellStyle name="40% - uthevingsfarge 3 5 5 3 3" xfId="29922" xr:uid="{00000000-0005-0000-0000-0000DF740000}"/>
    <cellStyle name="40% - uthevingsfarge 3 5 5 4" xfId="29923" xr:uid="{00000000-0005-0000-0000-0000E0740000}"/>
    <cellStyle name="40% - uthevingsfarge 3 5 5 4 2" xfId="29924" xr:uid="{00000000-0005-0000-0000-0000E1740000}"/>
    <cellStyle name="40% - uthevingsfarge 3 5 5 5" xfId="29925" xr:uid="{00000000-0005-0000-0000-0000E2740000}"/>
    <cellStyle name="40% - uthevingsfarge 3 5 5_Innskuddsdekning" xfId="29926" xr:uid="{00000000-0005-0000-0000-0000E3740000}"/>
    <cellStyle name="40% - uthevingsfarge 3 5 6" xfId="29927" xr:uid="{00000000-0005-0000-0000-0000E4740000}"/>
    <cellStyle name="40% - uthevingsfarge 3 5 6 2" xfId="29928" xr:uid="{00000000-0005-0000-0000-0000E5740000}"/>
    <cellStyle name="40% - uthevingsfarge 3 5 6 2 2" xfId="29929" xr:uid="{00000000-0005-0000-0000-0000E6740000}"/>
    <cellStyle name="40% - uthevingsfarge 3 5 6 2 2 2" xfId="29930" xr:uid="{00000000-0005-0000-0000-0000E7740000}"/>
    <cellStyle name="40% - uthevingsfarge 3 5 6 2 3" xfId="29931" xr:uid="{00000000-0005-0000-0000-0000E8740000}"/>
    <cellStyle name="40% - uthevingsfarge 3 5 6 3" xfId="29932" xr:uid="{00000000-0005-0000-0000-0000E9740000}"/>
    <cellStyle name="40% - uthevingsfarge 3 5 6 3 2" xfId="29933" xr:uid="{00000000-0005-0000-0000-0000EA740000}"/>
    <cellStyle name="40% - uthevingsfarge 3 5 6 4" xfId="29934" xr:uid="{00000000-0005-0000-0000-0000EB740000}"/>
    <cellStyle name="40% - uthevingsfarge 3 5 7" xfId="29935" xr:uid="{00000000-0005-0000-0000-0000EC740000}"/>
    <cellStyle name="40% - uthevingsfarge 3 5 7 2" xfId="29936" xr:uid="{00000000-0005-0000-0000-0000ED740000}"/>
    <cellStyle name="40% - uthevingsfarge 3 5 7 2 2" xfId="29937" xr:uid="{00000000-0005-0000-0000-0000EE740000}"/>
    <cellStyle name="40% - uthevingsfarge 3 5 7 3" xfId="29938" xr:uid="{00000000-0005-0000-0000-0000EF740000}"/>
    <cellStyle name="40% - uthevingsfarge 3 5 8" xfId="29939" xr:uid="{00000000-0005-0000-0000-0000F0740000}"/>
    <cellStyle name="40% - uthevingsfarge 3 5 8 2" xfId="29940" xr:uid="{00000000-0005-0000-0000-0000F1740000}"/>
    <cellStyle name="40% - uthevingsfarge 3 5 9" xfId="29941" xr:uid="{00000000-0005-0000-0000-0000F2740000}"/>
    <cellStyle name="40% - uthevingsfarge 3 5_3. Chng in credit spreads" xfId="29942" xr:uid="{00000000-0005-0000-0000-0000F3740000}"/>
    <cellStyle name="40% - uthevingsfarge 3 50" xfId="29943" xr:uid="{00000000-0005-0000-0000-0000F4740000}"/>
    <cellStyle name="40% - uthevingsfarge 3 50 2" xfId="29944" xr:uid="{00000000-0005-0000-0000-0000F5740000}"/>
    <cellStyle name="40% - uthevingsfarge 3 50 2 2" xfId="29945" xr:uid="{00000000-0005-0000-0000-0000F6740000}"/>
    <cellStyle name="40% - uthevingsfarge 3 50 2 3" xfId="29946" xr:uid="{00000000-0005-0000-0000-0000F7740000}"/>
    <cellStyle name="40% - uthevingsfarge 3 50 2_BILAG 34-3 Brasil" xfId="29947" xr:uid="{00000000-0005-0000-0000-0000F8740000}"/>
    <cellStyle name="40% - uthevingsfarge 3 50 3" xfId="29948" xr:uid="{00000000-0005-0000-0000-0000F9740000}"/>
    <cellStyle name="40% - uthevingsfarge 3 50 4" xfId="29949" xr:uid="{00000000-0005-0000-0000-0000FA740000}"/>
    <cellStyle name="40% - uthevingsfarge 3 50_BILAG 34-3 Brasil" xfId="29950" xr:uid="{00000000-0005-0000-0000-0000FB740000}"/>
    <cellStyle name="40% - uthevingsfarge 3 51" xfId="29951" xr:uid="{00000000-0005-0000-0000-0000FC740000}"/>
    <cellStyle name="40% - uthevingsfarge 3 51 2" xfId="29952" xr:uid="{00000000-0005-0000-0000-0000FD740000}"/>
    <cellStyle name="40% - uthevingsfarge 3 51 2 2" xfId="29953" xr:uid="{00000000-0005-0000-0000-0000FE740000}"/>
    <cellStyle name="40% - uthevingsfarge 3 51 2 3" xfId="29954" xr:uid="{00000000-0005-0000-0000-0000FF740000}"/>
    <cellStyle name="40% - uthevingsfarge 3 51 2_BILAG 34-3 Brasil" xfId="29955" xr:uid="{00000000-0005-0000-0000-000000750000}"/>
    <cellStyle name="40% - uthevingsfarge 3 51 3" xfId="29956" xr:uid="{00000000-0005-0000-0000-000001750000}"/>
    <cellStyle name="40% - uthevingsfarge 3 51 4" xfId="29957" xr:uid="{00000000-0005-0000-0000-000002750000}"/>
    <cellStyle name="40% - uthevingsfarge 3 51_BILAG 34-3 Brasil" xfId="29958" xr:uid="{00000000-0005-0000-0000-000003750000}"/>
    <cellStyle name="40% - uthevingsfarge 3 52" xfId="29959" xr:uid="{00000000-0005-0000-0000-000004750000}"/>
    <cellStyle name="40% - uthevingsfarge 3 52 2" xfId="29960" xr:uid="{00000000-0005-0000-0000-000005750000}"/>
    <cellStyle name="40% - uthevingsfarge 3 52 2 2" xfId="29961" xr:uid="{00000000-0005-0000-0000-000006750000}"/>
    <cellStyle name="40% - uthevingsfarge 3 52 2 3" xfId="29962" xr:uid="{00000000-0005-0000-0000-000007750000}"/>
    <cellStyle name="40% - uthevingsfarge 3 52 2_BILAG 34-3 Brasil" xfId="29963" xr:uid="{00000000-0005-0000-0000-000008750000}"/>
    <cellStyle name="40% - uthevingsfarge 3 52 3" xfId="29964" xr:uid="{00000000-0005-0000-0000-000009750000}"/>
    <cellStyle name="40% - uthevingsfarge 3 52 4" xfId="29965" xr:uid="{00000000-0005-0000-0000-00000A750000}"/>
    <cellStyle name="40% - uthevingsfarge 3 52_BILAG 34-3 Brasil" xfId="29966" xr:uid="{00000000-0005-0000-0000-00000B750000}"/>
    <cellStyle name="40% - uthevingsfarge 3 53" xfId="29967" xr:uid="{00000000-0005-0000-0000-00000C750000}"/>
    <cellStyle name="40% - uthevingsfarge 3 53 2" xfId="29968" xr:uid="{00000000-0005-0000-0000-00000D750000}"/>
    <cellStyle name="40% - uthevingsfarge 3 53 2 2" xfId="29969" xr:uid="{00000000-0005-0000-0000-00000E750000}"/>
    <cellStyle name="40% - uthevingsfarge 3 53 2 3" xfId="29970" xr:uid="{00000000-0005-0000-0000-00000F750000}"/>
    <cellStyle name="40% - uthevingsfarge 3 53 2_BILAG 34-3 Brasil" xfId="29971" xr:uid="{00000000-0005-0000-0000-000010750000}"/>
    <cellStyle name="40% - uthevingsfarge 3 53 3" xfId="29972" xr:uid="{00000000-0005-0000-0000-000011750000}"/>
    <cellStyle name="40% - uthevingsfarge 3 53 4" xfId="29973" xr:uid="{00000000-0005-0000-0000-000012750000}"/>
    <cellStyle name="40% - uthevingsfarge 3 53_BILAG 34-3 Brasil" xfId="29974" xr:uid="{00000000-0005-0000-0000-000013750000}"/>
    <cellStyle name="40% - uthevingsfarge 3 54" xfId="29975" xr:uid="{00000000-0005-0000-0000-000014750000}"/>
    <cellStyle name="40% - uthevingsfarge 3 54 2" xfId="29976" xr:uid="{00000000-0005-0000-0000-000015750000}"/>
    <cellStyle name="40% - uthevingsfarge 3 54 2 2" xfId="29977" xr:uid="{00000000-0005-0000-0000-000016750000}"/>
    <cellStyle name="40% - uthevingsfarge 3 54 2 3" xfId="29978" xr:uid="{00000000-0005-0000-0000-000017750000}"/>
    <cellStyle name="40% - uthevingsfarge 3 54 2_BILAG 34-3 Brasil" xfId="29979" xr:uid="{00000000-0005-0000-0000-000018750000}"/>
    <cellStyle name="40% - uthevingsfarge 3 54 3" xfId="29980" xr:uid="{00000000-0005-0000-0000-000019750000}"/>
    <cellStyle name="40% - uthevingsfarge 3 54 4" xfId="29981" xr:uid="{00000000-0005-0000-0000-00001A750000}"/>
    <cellStyle name="40% - uthevingsfarge 3 54_BILAG 34-3 Brasil" xfId="29982" xr:uid="{00000000-0005-0000-0000-00001B750000}"/>
    <cellStyle name="40% - uthevingsfarge 3 55" xfId="29983" xr:uid="{00000000-0005-0000-0000-00001C750000}"/>
    <cellStyle name="40% - uthevingsfarge 3 55 2" xfId="29984" xr:uid="{00000000-0005-0000-0000-00001D750000}"/>
    <cellStyle name="40% - uthevingsfarge 3 55 2 2" xfId="29985" xr:uid="{00000000-0005-0000-0000-00001E750000}"/>
    <cellStyle name="40% - uthevingsfarge 3 55 2 3" xfId="29986" xr:uid="{00000000-0005-0000-0000-00001F750000}"/>
    <cellStyle name="40% - uthevingsfarge 3 55 2_BILAG 34-3 Brasil" xfId="29987" xr:uid="{00000000-0005-0000-0000-000020750000}"/>
    <cellStyle name="40% - uthevingsfarge 3 55 3" xfId="29988" xr:uid="{00000000-0005-0000-0000-000021750000}"/>
    <cellStyle name="40% - uthevingsfarge 3 55 4" xfId="29989" xr:uid="{00000000-0005-0000-0000-000022750000}"/>
    <cellStyle name="40% - uthevingsfarge 3 55_BILAG 34-3 Brasil" xfId="29990" xr:uid="{00000000-0005-0000-0000-000023750000}"/>
    <cellStyle name="40% - uthevingsfarge 3 56" xfId="29991" xr:uid="{00000000-0005-0000-0000-000024750000}"/>
    <cellStyle name="40% - uthevingsfarge 3 56 2" xfId="29992" xr:uid="{00000000-0005-0000-0000-000025750000}"/>
    <cellStyle name="40% - uthevingsfarge 3 56 2 2" xfId="29993" xr:uid="{00000000-0005-0000-0000-000026750000}"/>
    <cellStyle name="40% - uthevingsfarge 3 56 2 3" xfId="29994" xr:uid="{00000000-0005-0000-0000-000027750000}"/>
    <cellStyle name="40% - uthevingsfarge 3 56 2_BILAG 34-3 Brasil" xfId="29995" xr:uid="{00000000-0005-0000-0000-000028750000}"/>
    <cellStyle name="40% - uthevingsfarge 3 56 3" xfId="29996" xr:uid="{00000000-0005-0000-0000-000029750000}"/>
    <cellStyle name="40% - uthevingsfarge 3 56 4" xfId="29997" xr:uid="{00000000-0005-0000-0000-00002A750000}"/>
    <cellStyle name="40% - uthevingsfarge 3 56_BILAG 34-3 Brasil" xfId="29998" xr:uid="{00000000-0005-0000-0000-00002B750000}"/>
    <cellStyle name="40% - uthevingsfarge 3 57" xfId="29999" xr:uid="{00000000-0005-0000-0000-00002C750000}"/>
    <cellStyle name="40% - uthevingsfarge 3 57 2" xfId="30000" xr:uid="{00000000-0005-0000-0000-00002D750000}"/>
    <cellStyle name="40% - uthevingsfarge 3 57 2 2" xfId="30001" xr:uid="{00000000-0005-0000-0000-00002E750000}"/>
    <cellStyle name="40% - uthevingsfarge 3 57 2 3" xfId="30002" xr:uid="{00000000-0005-0000-0000-00002F750000}"/>
    <cellStyle name="40% - uthevingsfarge 3 57 2_BILAG 34-3 Brasil" xfId="30003" xr:uid="{00000000-0005-0000-0000-000030750000}"/>
    <cellStyle name="40% - uthevingsfarge 3 57 3" xfId="30004" xr:uid="{00000000-0005-0000-0000-000031750000}"/>
    <cellStyle name="40% - uthevingsfarge 3 57 4" xfId="30005" xr:uid="{00000000-0005-0000-0000-000032750000}"/>
    <cellStyle name="40% - uthevingsfarge 3 57_BILAG 34-3 Brasil" xfId="30006" xr:uid="{00000000-0005-0000-0000-000033750000}"/>
    <cellStyle name="40% - uthevingsfarge 3 58" xfId="30007" xr:uid="{00000000-0005-0000-0000-000034750000}"/>
    <cellStyle name="40% - uthevingsfarge 3 58 2" xfId="30008" xr:uid="{00000000-0005-0000-0000-000035750000}"/>
    <cellStyle name="40% - uthevingsfarge 3 58 2 2" xfId="30009" xr:uid="{00000000-0005-0000-0000-000036750000}"/>
    <cellStyle name="40% - uthevingsfarge 3 58 2 3" xfId="30010" xr:uid="{00000000-0005-0000-0000-000037750000}"/>
    <cellStyle name="40% - uthevingsfarge 3 58 2_BILAG 34-3 Brasil" xfId="30011" xr:uid="{00000000-0005-0000-0000-000038750000}"/>
    <cellStyle name="40% - uthevingsfarge 3 58 3" xfId="30012" xr:uid="{00000000-0005-0000-0000-000039750000}"/>
    <cellStyle name="40% - uthevingsfarge 3 58 4" xfId="30013" xr:uid="{00000000-0005-0000-0000-00003A750000}"/>
    <cellStyle name="40% - uthevingsfarge 3 58_BILAG 34-3 Brasil" xfId="30014" xr:uid="{00000000-0005-0000-0000-00003B750000}"/>
    <cellStyle name="40% - uthevingsfarge 3 59" xfId="30015" xr:uid="{00000000-0005-0000-0000-00003C750000}"/>
    <cellStyle name="40% - uthevingsfarge 3 59 2" xfId="30016" xr:uid="{00000000-0005-0000-0000-00003D750000}"/>
    <cellStyle name="40% - uthevingsfarge 3 59 2 2" xfId="30017" xr:uid="{00000000-0005-0000-0000-00003E750000}"/>
    <cellStyle name="40% - uthevingsfarge 3 59 2 3" xfId="30018" xr:uid="{00000000-0005-0000-0000-00003F750000}"/>
    <cellStyle name="40% - uthevingsfarge 3 59 2_BILAG 34-3 Brasil" xfId="30019" xr:uid="{00000000-0005-0000-0000-000040750000}"/>
    <cellStyle name="40% - uthevingsfarge 3 59 3" xfId="30020" xr:uid="{00000000-0005-0000-0000-000041750000}"/>
    <cellStyle name="40% - uthevingsfarge 3 59 4" xfId="30021" xr:uid="{00000000-0005-0000-0000-000042750000}"/>
    <cellStyle name="40% - uthevingsfarge 3 59_BILAG 34-3 Brasil" xfId="30022" xr:uid="{00000000-0005-0000-0000-000043750000}"/>
    <cellStyle name="40% - uthevingsfarge 3 6" xfId="30023" xr:uid="{00000000-0005-0000-0000-000044750000}"/>
    <cellStyle name="40% - uthevingsfarge 3 6 2" xfId="30024" xr:uid="{00000000-0005-0000-0000-000045750000}"/>
    <cellStyle name="40% - uthevingsfarge 3 6 2 2" xfId="30025" xr:uid="{00000000-0005-0000-0000-000046750000}"/>
    <cellStyle name="40% - uthevingsfarge 3 6 2 2 2" xfId="30026" xr:uid="{00000000-0005-0000-0000-000047750000}"/>
    <cellStyle name="40% - uthevingsfarge 3 6 2 2 2 2" xfId="30027" xr:uid="{00000000-0005-0000-0000-000048750000}"/>
    <cellStyle name="40% - uthevingsfarge 3 6 2 2 2 2 2" xfId="30028" xr:uid="{00000000-0005-0000-0000-000049750000}"/>
    <cellStyle name="40% - uthevingsfarge 3 6 2 2 2 2 2 2" xfId="30029" xr:uid="{00000000-0005-0000-0000-00004A750000}"/>
    <cellStyle name="40% - uthevingsfarge 3 6 2 2 2 2 3" xfId="30030" xr:uid="{00000000-0005-0000-0000-00004B750000}"/>
    <cellStyle name="40% - uthevingsfarge 3 6 2 2 2 3" xfId="30031" xr:uid="{00000000-0005-0000-0000-00004C750000}"/>
    <cellStyle name="40% - uthevingsfarge 3 6 2 2 2 3 2" xfId="30032" xr:uid="{00000000-0005-0000-0000-00004D750000}"/>
    <cellStyle name="40% - uthevingsfarge 3 6 2 2 2 4" xfId="30033" xr:uid="{00000000-0005-0000-0000-00004E750000}"/>
    <cellStyle name="40% - uthevingsfarge 3 6 2 2 3" xfId="30034" xr:uid="{00000000-0005-0000-0000-00004F750000}"/>
    <cellStyle name="40% - uthevingsfarge 3 6 2 2 3 2" xfId="30035" xr:uid="{00000000-0005-0000-0000-000050750000}"/>
    <cellStyle name="40% - uthevingsfarge 3 6 2 2 3 2 2" xfId="30036" xr:uid="{00000000-0005-0000-0000-000051750000}"/>
    <cellStyle name="40% - uthevingsfarge 3 6 2 2 3 3" xfId="30037" xr:uid="{00000000-0005-0000-0000-000052750000}"/>
    <cellStyle name="40% - uthevingsfarge 3 6 2 2 4" xfId="30038" xr:uid="{00000000-0005-0000-0000-000053750000}"/>
    <cellStyle name="40% - uthevingsfarge 3 6 2 2 4 2" xfId="30039" xr:uid="{00000000-0005-0000-0000-000054750000}"/>
    <cellStyle name="40% - uthevingsfarge 3 6 2 2 5" xfId="30040" xr:uid="{00000000-0005-0000-0000-000055750000}"/>
    <cellStyle name="40% - uthevingsfarge 3 6 2 2_Innskuddsdekning" xfId="30041" xr:uid="{00000000-0005-0000-0000-000056750000}"/>
    <cellStyle name="40% - uthevingsfarge 3 6 2 3" xfId="30042" xr:uid="{00000000-0005-0000-0000-000057750000}"/>
    <cellStyle name="40% - uthevingsfarge 3 6 2 3 2" xfId="30043" xr:uid="{00000000-0005-0000-0000-000058750000}"/>
    <cellStyle name="40% - uthevingsfarge 3 6 2 3 2 2" xfId="30044" xr:uid="{00000000-0005-0000-0000-000059750000}"/>
    <cellStyle name="40% - uthevingsfarge 3 6 2 3 2 2 2" xfId="30045" xr:uid="{00000000-0005-0000-0000-00005A750000}"/>
    <cellStyle name="40% - uthevingsfarge 3 6 2 3 2 3" xfId="30046" xr:uid="{00000000-0005-0000-0000-00005B750000}"/>
    <cellStyle name="40% - uthevingsfarge 3 6 2 3 3" xfId="30047" xr:uid="{00000000-0005-0000-0000-00005C750000}"/>
    <cellStyle name="40% - uthevingsfarge 3 6 2 3 3 2" xfId="30048" xr:uid="{00000000-0005-0000-0000-00005D750000}"/>
    <cellStyle name="40% - uthevingsfarge 3 6 2 3 4" xfId="30049" xr:uid="{00000000-0005-0000-0000-00005E750000}"/>
    <cellStyle name="40% - uthevingsfarge 3 6 2 4" xfId="30050" xr:uid="{00000000-0005-0000-0000-00005F750000}"/>
    <cellStyle name="40% - uthevingsfarge 3 6 2 4 2" xfId="30051" xr:uid="{00000000-0005-0000-0000-000060750000}"/>
    <cellStyle name="40% - uthevingsfarge 3 6 2 4 2 2" xfId="30052" xr:uid="{00000000-0005-0000-0000-000061750000}"/>
    <cellStyle name="40% - uthevingsfarge 3 6 2 4 3" xfId="30053" xr:uid="{00000000-0005-0000-0000-000062750000}"/>
    <cellStyle name="40% - uthevingsfarge 3 6 2 5" xfId="30054" xr:uid="{00000000-0005-0000-0000-000063750000}"/>
    <cellStyle name="40% - uthevingsfarge 3 6 2 5 2" xfId="30055" xr:uid="{00000000-0005-0000-0000-000064750000}"/>
    <cellStyle name="40% - uthevingsfarge 3 6 2 6" xfId="30056" xr:uid="{00000000-0005-0000-0000-000065750000}"/>
    <cellStyle name="40% - uthevingsfarge 3 6 2_3. Chng in credit spreads" xfId="30057" xr:uid="{00000000-0005-0000-0000-000066750000}"/>
    <cellStyle name="40% - uthevingsfarge 3 6 3" xfId="30058" xr:uid="{00000000-0005-0000-0000-000067750000}"/>
    <cellStyle name="40% - uthevingsfarge 3 6 3 2" xfId="30059" xr:uid="{00000000-0005-0000-0000-000068750000}"/>
    <cellStyle name="40% - uthevingsfarge 3 6 3 2 2" xfId="30060" xr:uid="{00000000-0005-0000-0000-000069750000}"/>
    <cellStyle name="40% - uthevingsfarge 3 6 3 2 2 2" xfId="30061" xr:uid="{00000000-0005-0000-0000-00006A750000}"/>
    <cellStyle name="40% - uthevingsfarge 3 6 3 2 2 2 2" xfId="30062" xr:uid="{00000000-0005-0000-0000-00006B750000}"/>
    <cellStyle name="40% - uthevingsfarge 3 6 3 2 2 2 2 2" xfId="30063" xr:uid="{00000000-0005-0000-0000-00006C750000}"/>
    <cellStyle name="40% - uthevingsfarge 3 6 3 2 2 2 3" xfId="30064" xr:uid="{00000000-0005-0000-0000-00006D750000}"/>
    <cellStyle name="40% - uthevingsfarge 3 6 3 2 2 3" xfId="30065" xr:uid="{00000000-0005-0000-0000-00006E750000}"/>
    <cellStyle name="40% - uthevingsfarge 3 6 3 2 2 3 2" xfId="30066" xr:uid="{00000000-0005-0000-0000-00006F750000}"/>
    <cellStyle name="40% - uthevingsfarge 3 6 3 2 2 4" xfId="30067" xr:uid="{00000000-0005-0000-0000-000070750000}"/>
    <cellStyle name="40% - uthevingsfarge 3 6 3 2 3" xfId="30068" xr:uid="{00000000-0005-0000-0000-000071750000}"/>
    <cellStyle name="40% - uthevingsfarge 3 6 3 2 3 2" xfId="30069" xr:uid="{00000000-0005-0000-0000-000072750000}"/>
    <cellStyle name="40% - uthevingsfarge 3 6 3 2 3 2 2" xfId="30070" xr:uid="{00000000-0005-0000-0000-000073750000}"/>
    <cellStyle name="40% - uthevingsfarge 3 6 3 2 3 3" xfId="30071" xr:uid="{00000000-0005-0000-0000-000074750000}"/>
    <cellStyle name="40% - uthevingsfarge 3 6 3 2 4" xfId="30072" xr:uid="{00000000-0005-0000-0000-000075750000}"/>
    <cellStyle name="40% - uthevingsfarge 3 6 3 2 4 2" xfId="30073" xr:uid="{00000000-0005-0000-0000-000076750000}"/>
    <cellStyle name="40% - uthevingsfarge 3 6 3 2 5" xfId="30074" xr:uid="{00000000-0005-0000-0000-000077750000}"/>
    <cellStyle name="40% - uthevingsfarge 3 6 3 2_Innskuddsdekning" xfId="30075" xr:uid="{00000000-0005-0000-0000-000078750000}"/>
    <cellStyle name="40% - uthevingsfarge 3 6 3 3" xfId="30076" xr:uid="{00000000-0005-0000-0000-000079750000}"/>
    <cellStyle name="40% - uthevingsfarge 3 6 3 3 2" xfId="30077" xr:uid="{00000000-0005-0000-0000-00007A750000}"/>
    <cellStyle name="40% - uthevingsfarge 3 6 3 3 2 2" xfId="30078" xr:uid="{00000000-0005-0000-0000-00007B750000}"/>
    <cellStyle name="40% - uthevingsfarge 3 6 3 3 2 2 2" xfId="30079" xr:uid="{00000000-0005-0000-0000-00007C750000}"/>
    <cellStyle name="40% - uthevingsfarge 3 6 3 3 2 3" xfId="30080" xr:uid="{00000000-0005-0000-0000-00007D750000}"/>
    <cellStyle name="40% - uthevingsfarge 3 6 3 3 3" xfId="30081" xr:uid="{00000000-0005-0000-0000-00007E750000}"/>
    <cellStyle name="40% - uthevingsfarge 3 6 3 3 3 2" xfId="30082" xr:uid="{00000000-0005-0000-0000-00007F750000}"/>
    <cellStyle name="40% - uthevingsfarge 3 6 3 3 4" xfId="30083" xr:uid="{00000000-0005-0000-0000-000080750000}"/>
    <cellStyle name="40% - uthevingsfarge 3 6 3 4" xfId="30084" xr:uid="{00000000-0005-0000-0000-000081750000}"/>
    <cellStyle name="40% - uthevingsfarge 3 6 3 4 2" xfId="30085" xr:uid="{00000000-0005-0000-0000-000082750000}"/>
    <cellStyle name="40% - uthevingsfarge 3 6 3 4 2 2" xfId="30086" xr:uid="{00000000-0005-0000-0000-000083750000}"/>
    <cellStyle name="40% - uthevingsfarge 3 6 3 4 3" xfId="30087" xr:uid="{00000000-0005-0000-0000-000084750000}"/>
    <cellStyle name="40% - uthevingsfarge 3 6 3 5" xfId="30088" xr:uid="{00000000-0005-0000-0000-000085750000}"/>
    <cellStyle name="40% - uthevingsfarge 3 6 3 5 2" xfId="30089" xr:uid="{00000000-0005-0000-0000-000086750000}"/>
    <cellStyle name="40% - uthevingsfarge 3 6 3 6" xfId="30090" xr:uid="{00000000-0005-0000-0000-000087750000}"/>
    <cellStyle name="40% - uthevingsfarge 3 6 3_3. Chng in credit spreads" xfId="30091" xr:uid="{00000000-0005-0000-0000-000088750000}"/>
    <cellStyle name="40% - uthevingsfarge 3 6 4" xfId="30092" xr:uid="{00000000-0005-0000-0000-000089750000}"/>
    <cellStyle name="40% - uthevingsfarge 3 6 4 2" xfId="30093" xr:uid="{00000000-0005-0000-0000-00008A750000}"/>
    <cellStyle name="40% - uthevingsfarge 3 6 4 2 2" xfId="30094" xr:uid="{00000000-0005-0000-0000-00008B750000}"/>
    <cellStyle name="40% - uthevingsfarge 3 6 4 2 2 2" xfId="30095" xr:uid="{00000000-0005-0000-0000-00008C750000}"/>
    <cellStyle name="40% - uthevingsfarge 3 6 4 2 2 2 2" xfId="30096" xr:uid="{00000000-0005-0000-0000-00008D750000}"/>
    <cellStyle name="40% - uthevingsfarge 3 6 4 2 2 3" xfId="30097" xr:uid="{00000000-0005-0000-0000-00008E750000}"/>
    <cellStyle name="40% - uthevingsfarge 3 6 4 2 3" xfId="30098" xr:uid="{00000000-0005-0000-0000-00008F750000}"/>
    <cellStyle name="40% - uthevingsfarge 3 6 4 2 3 2" xfId="30099" xr:uid="{00000000-0005-0000-0000-000090750000}"/>
    <cellStyle name="40% - uthevingsfarge 3 6 4 2 4" xfId="30100" xr:uid="{00000000-0005-0000-0000-000091750000}"/>
    <cellStyle name="40% - uthevingsfarge 3 6 4 3" xfId="30101" xr:uid="{00000000-0005-0000-0000-000092750000}"/>
    <cellStyle name="40% - uthevingsfarge 3 6 4 3 2" xfId="30102" xr:uid="{00000000-0005-0000-0000-000093750000}"/>
    <cellStyle name="40% - uthevingsfarge 3 6 4 3 2 2" xfId="30103" xr:uid="{00000000-0005-0000-0000-000094750000}"/>
    <cellStyle name="40% - uthevingsfarge 3 6 4 3 3" xfId="30104" xr:uid="{00000000-0005-0000-0000-000095750000}"/>
    <cellStyle name="40% - uthevingsfarge 3 6 4 4" xfId="30105" xr:uid="{00000000-0005-0000-0000-000096750000}"/>
    <cellStyle name="40% - uthevingsfarge 3 6 4 4 2" xfId="30106" xr:uid="{00000000-0005-0000-0000-000097750000}"/>
    <cellStyle name="40% - uthevingsfarge 3 6 4 5" xfId="30107" xr:uid="{00000000-0005-0000-0000-000098750000}"/>
    <cellStyle name="40% - uthevingsfarge 3 6 4_Innskuddsdekning" xfId="30108" xr:uid="{00000000-0005-0000-0000-000099750000}"/>
    <cellStyle name="40% - uthevingsfarge 3 6 5" xfId="30109" xr:uid="{00000000-0005-0000-0000-00009A750000}"/>
    <cellStyle name="40% - uthevingsfarge 3 6 5 2" xfId="30110" xr:uid="{00000000-0005-0000-0000-00009B750000}"/>
    <cellStyle name="40% - uthevingsfarge 3 6 5 2 2" xfId="30111" xr:uid="{00000000-0005-0000-0000-00009C750000}"/>
    <cellStyle name="40% - uthevingsfarge 3 6 5 2 2 2" xfId="30112" xr:uid="{00000000-0005-0000-0000-00009D750000}"/>
    <cellStyle name="40% - uthevingsfarge 3 6 5 2 3" xfId="30113" xr:uid="{00000000-0005-0000-0000-00009E750000}"/>
    <cellStyle name="40% - uthevingsfarge 3 6 5 3" xfId="30114" xr:uid="{00000000-0005-0000-0000-00009F750000}"/>
    <cellStyle name="40% - uthevingsfarge 3 6 5 3 2" xfId="30115" xr:uid="{00000000-0005-0000-0000-0000A0750000}"/>
    <cellStyle name="40% - uthevingsfarge 3 6 5 4" xfId="30116" xr:uid="{00000000-0005-0000-0000-0000A1750000}"/>
    <cellStyle name="40% - uthevingsfarge 3 6 6" xfId="30117" xr:uid="{00000000-0005-0000-0000-0000A2750000}"/>
    <cellStyle name="40% - uthevingsfarge 3 6 6 2" xfId="30118" xr:uid="{00000000-0005-0000-0000-0000A3750000}"/>
    <cellStyle name="40% - uthevingsfarge 3 6 6 2 2" xfId="30119" xr:uid="{00000000-0005-0000-0000-0000A4750000}"/>
    <cellStyle name="40% - uthevingsfarge 3 6 6 3" xfId="30120" xr:uid="{00000000-0005-0000-0000-0000A5750000}"/>
    <cellStyle name="40% - uthevingsfarge 3 6 7" xfId="30121" xr:uid="{00000000-0005-0000-0000-0000A6750000}"/>
    <cellStyle name="40% - uthevingsfarge 3 6 7 2" xfId="30122" xr:uid="{00000000-0005-0000-0000-0000A7750000}"/>
    <cellStyle name="40% - uthevingsfarge 3 6 8" xfId="30123" xr:uid="{00000000-0005-0000-0000-0000A8750000}"/>
    <cellStyle name="40% - uthevingsfarge 3 6_3. Chng in credit spreads" xfId="30124" xr:uid="{00000000-0005-0000-0000-0000A9750000}"/>
    <cellStyle name="40% - uthevingsfarge 3 60" xfId="30125" xr:uid="{00000000-0005-0000-0000-0000AA750000}"/>
    <cellStyle name="40% - uthevingsfarge 3 61" xfId="30126" xr:uid="{00000000-0005-0000-0000-0000AB750000}"/>
    <cellStyle name="40% - uthevingsfarge 3 62" xfId="30127" xr:uid="{00000000-0005-0000-0000-0000AC750000}"/>
    <cellStyle name="40% - uthevingsfarge 3 63" xfId="30128" xr:uid="{00000000-0005-0000-0000-0000AD750000}"/>
    <cellStyle name="40% - uthevingsfarge 3 64" xfId="30129" xr:uid="{00000000-0005-0000-0000-0000AE750000}"/>
    <cellStyle name="40% - uthevingsfarge 3 65" xfId="30130" xr:uid="{00000000-0005-0000-0000-0000AF750000}"/>
    <cellStyle name="40% - uthevingsfarge 3 66" xfId="30131" xr:uid="{00000000-0005-0000-0000-0000B0750000}"/>
    <cellStyle name="40% - uthevingsfarge 3 67" xfId="30132" xr:uid="{00000000-0005-0000-0000-0000B1750000}"/>
    <cellStyle name="40% - uthevingsfarge 3 68" xfId="30133" xr:uid="{00000000-0005-0000-0000-0000B2750000}"/>
    <cellStyle name="40% - uthevingsfarge 3 69" xfId="30134" xr:uid="{00000000-0005-0000-0000-0000B3750000}"/>
    <cellStyle name="40% - uthevingsfarge 3 7" xfId="30135" xr:uid="{00000000-0005-0000-0000-0000B4750000}"/>
    <cellStyle name="40% - uthevingsfarge 3 7 2" xfId="30136" xr:uid="{00000000-0005-0000-0000-0000B5750000}"/>
    <cellStyle name="40% - uthevingsfarge 3 7 2 2" xfId="30137" xr:uid="{00000000-0005-0000-0000-0000B6750000}"/>
    <cellStyle name="40% - uthevingsfarge 3 7 2 2 2" xfId="30138" xr:uid="{00000000-0005-0000-0000-0000B7750000}"/>
    <cellStyle name="40% - uthevingsfarge 3 7 2 2 2 2" xfId="30139" xr:uid="{00000000-0005-0000-0000-0000B8750000}"/>
    <cellStyle name="40% - uthevingsfarge 3 7 2 2 2 2 2" xfId="30140" xr:uid="{00000000-0005-0000-0000-0000B9750000}"/>
    <cellStyle name="40% - uthevingsfarge 3 7 2 2 2 3" xfId="30141" xr:uid="{00000000-0005-0000-0000-0000BA750000}"/>
    <cellStyle name="40% - uthevingsfarge 3 7 2 2 3" xfId="30142" xr:uid="{00000000-0005-0000-0000-0000BB750000}"/>
    <cellStyle name="40% - uthevingsfarge 3 7 2 2 3 2" xfId="30143" xr:uid="{00000000-0005-0000-0000-0000BC750000}"/>
    <cellStyle name="40% - uthevingsfarge 3 7 2 2 4" xfId="30144" xr:uid="{00000000-0005-0000-0000-0000BD750000}"/>
    <cellStyle name="40% - uthevingsfarge 3 7 2 3" xfId="30145" xr:uid="{00000000-0005-0000-0000-0000BE750000}"/>
    <cellStyle name="40% - uthevingsfarge 3 7 2 3 2" xfId="30146" xr:uid="{00000000-0005-0000-0000-0000BF750000}"/>
    <cellStyle name="40% - uthevingsfarge 3 7 2 3 2 2" xfId="30147" xr:uid="{00000000-0005-0000-0000-0000C0750000}"/>
    <cellStyle name="40% - uthevingsfarge 3 7 2 3 3" xfId="30148" xr:uid="{00000000-0005-0000-0000-0000C1750000}"/>
    <cellStyle name="40% - uthevingsfarge 3 7 2 4" xfId="30149" xr:uid="{00000000-0005-0000-0000-0000C2750000}"/>
    <cellStyle name="40% - uthevingsfarge 3 7 2 4 2" xfId="30150" xr:uid="{00000000-0005-0000-0000-0000C3750000}"/>
    <cellStyle name="40% - uthevingsfarge 3 7 2 5" xfId="30151" xr:uid="{00000000-0005-0000-0000-0000C4750000}"/>
    <cellStyle name="40% - uthevingsfarge 3 7 2_BILAG 34-3 Brasil" xfId="30152" xr:uid="{00000000-0005-0000-0000-0000C5750000}"/>
    <cellStyle name="40% - uthevingsfarge 3 7 3" xfId="30153" xr:uid="{00000000-0005-0000-0000-0000C6750000}"/>
    <cellStyle name="40% - uthevingsfarge 3 7 3 2" xfId="30154" xr:uid="{00000000-0005-0000-0000-0000C7750000}"/>
    <cellStyle name="40% - uthevingsfarge 3 7 3 2 2" xfId="30155" xr:uid="{00000000-0005-0000-0000-0000C8750000}"/>
    <cellStyle name="40% - uthevingsfarge 3 7 3 2 2 2" xfId="30156" xr:uid="{00000000-0005-0000-0000-0000C9750000}"/>
    <cellStyle name="40% - uthevingsfarge 3 7 3 2 3" xfId="30157" xr:uid="{00000000-0005-0000-0000-0000CA750000}"/>
    <cellStyle name="40% - uthevingsfarge 3 7 3 3" xfId="30158" xr:uid="{00000000-0005-0000-0000-0000CB750000}"/>
    <cellStyle name="40% - uthevingsfarge 3 7 3 3 2" xfId="30159" xr:uid="{00000000-0005-0000-0000-0000CC750000}"/>
    <cellStyle name="40% - uthevingsfarge 3 7 3 4" xfId="30160" xr:uid="{00000000-0005-0000-0000-0000CD750000}"/>
    <cellStyle name="40% - uthevingsfarge 3 7 4" xfId="30161" xr:uid="{00000000-0005-0000-0000-0000CE750000}"/>
    <cellStyle name="40% - uthevingsfarge 3 7 4 2" xfId="30162" xr:uid="{00000000-0005-0000-0000-0000CF750000}"/>
    <cellStyle name="40% - uthevingsfarge 3 7 4 2 2" xfId="30163" xr:uid="{00000000-0005-0000-0000-0000D0750000}"/>
    <cellStyle name="40% - uthevingsfarge 3 7 4 3" xfId="30164" xr:uid="{00000000-0005-0000-0000-0000D1750000}"/>
    <cellStyle name="40% - uthevingsfarge 3 7 5" xfId="30165" xr:uid="{00000000-0005-0000-0000-0000D2750000}"/>
    <cellStyle name="40% - uthevingsfarge 3 7 5 2" xfId="30166" xr:uid="{00000000-0005-0000-0000-0000D3750000}"/>
    <cellStyle name="40% - uthevingsfarge 3 7 6" xfId="30167" xr:uid="{00000000-0005-0000-0000-0000D4750000}"/>
    <cellStyle name="40% - uthevingsfarge 3 7_3. Chng in credit spreads" xfId="30168" xr:uid="{00000000-0005-0000-0000-0000D5750000}"/>
    <cellStyle name="40% - uthevingsfarge 3 70" xfId="30169" xr:uid="{00000000-0005-0000-0000-0000D6750000}"/>
    <cellStyle name="40% - uthevingsfarge 3 71" xfId="30170" xr:uid="{00000000-0005-0000-0000-0000D7750000}"/>
    <cellStyle name="40% - uthevingsfarge 3 72" xfId="30171" xr:uid="{00000000-0005-0000-0000-0000D8750000}"/>
    <cellStyle name="40% - uthevingsfarge 3 73" xfId="30172" xr:uid="{00000000-0005-0000-0000-0000D9750000}"/>
    <cellStyle name="40% - uthevingsfarge 3 74" xfId="30173" xr:uid="{00000000-0005-0000-0000-0000DA750000}"/>
    <cellStyle name="40% - uthevingsfarge 3 75" xfId="30174" xr:uid="{00000000-0005-0000-0000-0000DB750000}"/>
    <cellStyle name="40% - uthevingsfarge 3 76" xfId="30175" xr:uid="{00000000-0005-0000-0000-0000DC750000}"/>
    <cellStyle name="40% - uthevingsfarge 3 77" xfId="30176" xr:uid="{00000000-0005-0000-0000-0000DD750000}"/>
    <cellStyle name="40% - uthevingsfarge 3 78" xfId="30177" xr:uid="{00000000-0005-0000-0000-0000DE750000}"/>
    <cellStyle name="40% - uthevingsfarge 3 79" xfId="30178" xr:uid="{00000000-0005-0000-0000-0000DF750000}"/>
    <cellStyle name="40% - uthevingsfarge 3 8" xfId="30179" xr:uid="{00000000-0005-0000-0000-0000E0750000}"/>
    <cellStyle name="40% - uthevingsfarge 3 8 2" xfId="30180" xr:uid="{00000000-0005-0000-0000-0000E1750000}"/>
    <cellStyle name="40% - uthevingsfarge 3 8 2 2" xfId="30181" xr:uid="{00000000-0005-0000-0000-0000E2750000}"/>
    <cellStyle name="40% - uthevingsfarge 3 8 2 2 2" xfId="30182" xr:uid="{00000000-0005-0000-0000-0000E3750000}"/>
    <cellStyle name="40% - uthevingsfarge 3 8 2 2 2 2" xfId="30183" xr:uid="{00000000-0005-0000-0000-0000E4750000}"/>
    <cellStyle name="40% - uthevingsfarge 3 8 2 2 2 2 2" xfId="30184" xr:uid="{00000000-0005-0000-0000-0000E5750000}"/>
    <cellStyle name="40% - uthevingsfarge 3 8 2 2 2 3" xfId="30185" xr:uid="{00000000-0005-0000-0000-0000E6750000}"/>
    <cellStyle name="40% - uthevingsfarge 3 8 2 2 3" xfId="30186" xr:uid="{00000000-0005-0000-0000-0000E7750000}"/>
    <cellStyle name="40% - uthevingsfarge 3 8 2 2 3 2" xfId="30187" xr:uid="{00000000-0005-0000-0000-0000E8750000}"/>
    <cellStyle name="40% - uthevingsfarge 3 8 2 2 4" xfId="30188" xr:uid="{00000000-0005-0000-0000-0000E9750000}"/>
    <cellStyle name="40% - uthevingsfarge 3 8 2 3" xfId="30189" xr:uid="{00000000-0005-0000-0000-0000EA750000}"/>
    <cellStyle name="40% - uthevingsfarge 3 8 2 3 2" xfId="30190" xr:uid="{00000000-0005-0000-0000-0000EB750000}"/>
    <cellStyle name="40% - uthevingsfarge 3 8 2 3 2 2" xfId="30191" xr:uid="{00000000-0005-0000-0000-0000EC750000}"/>
    <cellStyle name="40% - uthevingsfarge 3 8 2 3 3" xfId="30192" xr:uid="{00000000-0005-0000-0000-0000ED750000}"/>
    <cellStyle name="40% - uthevingsfarge 3 8 2 4" xfId="30193" xr:uid="{00000000-0005-0000-0000-0000EE750000}"/>
    <cellStyle name="40% - uthevingsfarge 3 8 2 4 2" xfId="30194" xr:uid="{00000000-0005-0000-0000-0000EF750000}"/>
    <cellStyle name="40% - uthevingsfarge 3 8 2 5" xfId="30195" xr:uid="{00000000-0005-0000-0000-0000F0750000}"/>
    <cellStyle name="40% - uthevingsfarge 3 8 2_BILAG 34-3 Brasil" xfId="30196" xr:uid="{00000000-0005-0000-0000-0000F1750000}"/>
    <cellStyle name="40% - uthevingsfarge 3 8 3" xfId="30197" xr:uid="{00000000-0005-0000-0000-0000F2750000}"/>
    <cellStyle name="40% - uthevingsfarge 3 8 3 2" xfId="30198" xr:uid="{00000000-0005-0000-0000-0000F3750000}"/>
    <cellStyle name="40% - uthevingsfarge 3 8 3 2 2" xfId="30199" xr:uid="{00000000-0005-0000-0000-0000F4750000}"/>
    <cellStyle name="40% - uthevingsfarge 3 8 3 2 2 2" xfId="30200" xr:uid="{00000000-0005-0000-0000-0000F5750000}"/>
    <cellStyle name="40% - uthevingsfarge 3 8 3 2 3" xfId="30201" xr:uid="{00000000-0005-0000-0000-0000F6750000}"/>
    <cellStyle name="40% - uthevingsfarge 3 8 3 3" xfId="30202" xr:uid="{00000000-0005-0000-0000-0000F7750000}"/>
    <cellStyle name="40% - uthevingsfarge 3 8 3 3 2" xfId="30203" xr:uid="{00000000-0005-0000-0000-0000F8750000}"/>
    <cellStyle name="40% - uthevingsfarge 3 8 3 4" xfId="30204" xr:uid="{00000000-0005-0000-0000-0000F9750000}"/>
    <cellStyle name="40% - uthevingsfarge 3 8 4" xfId="30205" xr:uid="{00000000-0005-0000-0000-0000FA750000}"/>
    <cellStyle name="40% - uthevingsfarge 3 8 4 2" xfId="30206" xr:uid="{00000000-0005-0000-0000-0000FB750000}"/>
    <cellStyle name="40% - uthevingsfarge 3 8 4 2 2" xfId="30207" xr:uid="{00000000-0005-0000-0000-0000FC750000}"/>
    <cellStyle name="40% - uthevingsfarge 3 8 4 3" xfId="30208" xr:uid="{00000000-0005-0000-0000-0000FD750000}"/>
    <cellStyle name="40% - uthevingsfarge 3 8 5" xfId="30209" xr:uid="{00000000-0005-0000-0000-0000FE750000}"/>
    <cellStyle name="40% - uthevingsfarge 3 8 5 2" xfId="30210" xr:uid="{00000000-0005-0000-0000-0000FF750000}"/>
    <cellStyle name="40% - uthevingsfarge 3 8 6" xfId="30211" xr:uid="{00000000-0005-0000-0000-000000760000}"/>
    <cellStyle name="40% - uthevingsfarge 3 8_3. Chng in credit spreads" xfId="30212" xr:uid="{00000000-0005-0000-0000-000001760000}"/>
    <cellStyle name="40% - uthevingsfarge 3 80" xfId="30213" xr:uid="{00000000-0005-0000-0000-000002760000}"/>
    <cellStyle name="40% - uthevingsfarge 3 81" xfId="30214" xr:uid="{00000000-0005-0000-0000-000003760000}"/>
    <cellStyle name="40% - uthevingsfarge 3 82" xfId="30215" xr:uid="{00000000-0005-0000-0000-000004760000}"/>
    <cellStyle name="40% - uthevingsfarge 3 83" xfId="30216" xr:uid="{00000000-0005-0000-0000-000005760000}"/>
    <cellStyle name="40% - uthevingsfarge 3 84" xfId="30217" xr:uid="{00000000-0005-0000-0000-000006760000}"/>
    <cellStyle name="40% - uthevingsfarge 3 85" xfId="30218" xr:uid="{00000000-0005-0000-0000-000007760000}"/>
    <cellStyle name="40% - uthevingsfarge 3 86" xfId="30219" xr:uid="{00000000-0005-0000-0000-000008760000}"/>
    <cellStyle name="40% - uthevingsfarge 3 87" xfId="30220" xr:uid="{00000000-0005-0000-0000-000009760000}"/>
    <cellStyle name="40% - uthevingsfarge 3 88" xfId="30221" xr:uid="{00000000-0005-0000-0000-00000A760000}"/>
    <cellStyle name="40% - uthevingsfarge 3 89" xfId="30222" xr:uid="{00000000-0005-0000-0000-00000B760000}"/>
    <cellStyle name="40% - uthevingsfarge 3 9" xfId="30223" xr:uid="{00000000-0005-0000-0000-00000C760000}"/>
    <cellStyle name="40% - uthevingsfarge 3 9 2" xfId="30224" xr:uid="{00000000-0005-0000-0000-00000D760000}"/>
    <cellStyle name="40% - uthevingsfarge 3 9 2 2" xfId="30225" xr:uid="{00000000-0005-0000-0000-00000E760000}"/>
    <cellStyle name="40% - uthevingsfarge 3 9 2 2 2" xfId="30226" xr:uid="{00000000-0005-0000-0000-00000F760000}"/>
    <cellStyle name="40% - uthevingsfarge 3 9 2 2 2 2" xfId="30227" xr:uid="{00000000-0005-0000-0000-000010760000}"/>
    <cellStyle name="40% - uthevingsfarge 3 9 2 2 3" xfId="30228" xr:uid="{00000000-0005-0000-0000-000011760000}"/>
    <cellStyle name="40% - uthevingsfarge 3 9 2 3" xfId="30229" xr:uid="{00000000-0005-0000-0000-000012760000}"/>
    <cellStyle name="40% - uthevingsfarge 3 9 2 3 2" xfId="30230" xr:uid="{00000000-0005-0000-0000-000013760000}"/>
    <cellStyle name="40% - uthevingsfarge 3 9 2 4" xfId="30231" xr:uid="{00000000-0005-0000-0000-000014760000}"/>
    <cellStyle name="40% - uthevingsfarge 3 9 2_BILAG 34-3 Brasil" xfId="30232" xr:uid="{00000000-0005-0000-0000-000015760000}"/>
    <cellStyle name="40% - uthevingsfarge 3 9 3" xfId="30233" xr:uid="{00000000-0005-0000-0000-000016760000}"/>
    <cellStyle name="40% - uthevingsfarge 3 9 3 2" xfId="30234" xr:uid="{00000000-0005-0000-0000-000017760000}"/>
    <cellStyle name="40% - uthevingsfarge 3 9 3 2 2" xfId="30235" xr:uid="{00000000-0005-0000-0000-000018760000}"/>
    <cellStyle name="40% - uthevingsfarge 3 9 3 3" xfId="30236" xr:uid="{00000000-0005-0000-0000-000019760000}"/>
    <cellStyle name="40% - uthevingsfarge 3 9 4" xfId="30237" xr:uid="{00000000-0005-0000-0000-00001A760000}"/>
    <cellStyle name="40% - uthevingsfarge 3 9 4 2" xfId="30238" xr:uid="{00000000-0005-0000-0000-00001B760000}"/>
    <cellStyle name="40% - uthevingsfarge 3 9 5" xfId="30239" xr:uid="{00000000-0005-0000-0000-00001C760000}"/>
    <cellStyle name="40% - uthevingsfarge 3 9_BILAG 34-3 Brasil" xfId="30240" xr:uid="{00000000-0005-0000-0000-00001D760000}"/>
    <cellStyle name="40% - uthevingsfarge 3 90" xfId="30241" xr:uid="{00000000-0005-0000-0000-00001E760000}"/>
    <cellStyle name="40% - uthevingsfarge 3 91" xfId="30242" xr:uid="{00000000-0005-0000-0000-00001F760000}"/>
    <cellStyle name="40% - uthevingsfarge 3 92" xfId="30243" xr:uid="{00000000-0005-0000-0000-000020760000}"/>
    <cellStyle name="40% - uthevingsfarge 3 93" xfId="30244" xr:uid="{00000000-0005-0000-0000-000021760000}"/>
    <cellStyle name="40% - uthevingsfarge 3 94" xfId="30245" xr:uid="{00000000-0005-0000-0000-000022760000}"/>
    <cellStyle name="40% - uthevingsfarge 3 95" xfId="30246" xr:uid="{00000000-0005-0000-0000-000023760000}"/>
    <cellStyle name="40% - uthevingsfarge 3 96" xfId="30247" xr:uid="{00000000-0005-0000-0000-000024760000}"/>
    <cellStyle name="40% - uthevingsfarge 3 97" xfId="30248" xr:uid="{00000000-0005-0000-0000-000025760000}"/>
    <cellStyle name="40% - uthevingsfarge 3 98" xfId="30249" xr:uid="{00000000-0005-0000-0000-000026760000}"/>
    <cellStyle name="40% - uthevingsfarge 3 99" xfId="30250" xr:uid="{00000000-0005-0000-0000-000027760000}"/>
    <cellStyle name="40% - uthevingsfarge 4 10" xfId="30251" xr:uid="{00000000-0005-0000-0000-000028760000}"/>
    <cellStyle name="40% - uthevingsfarge 4 10 2" xfId="30252" xr:uid="{00000000-0005-0000-0000-000029760000}"/>
    <cellStyle name="40% - uthevingsfarge 4 10 2 2" xfId="30253" xr:uid="{00000000-0005-0000-0000-00002A760000}"/>
    <cellStyle name="40% - uthevingsfarge 4 10 2 2 2" xfId="30254" xr:uid="{00000000-0005-0000-0000-00002B760000}"/>
    <cellStyle name="40% - uthevingsfarge 4 10 2 3" xfId="30255" xr:uid="{00000000-0005-0000-0000-00002C760000}"/>
    <cellStyle name="40% - uthevingsfarge 4 10 2_BILAG 34-3 Brasil" xfId="30256" xr:uid="{00000000-0005-0000-0000-00002D760000}"/>
    <cellStyle name="40% - uthevingsfarge 4 10 3" xfId="30257" xr:uid="{00000000-0005-0000-0000-00002E760000}"/>
    <cellStyle name="40% - uthevingsfarge 4 10 3 2" xfId="30258" xr:uid="{00000000-0005-0000-0000-00002F760000}"/>
    <cellStyle name="40% - uthevingsfarge 4 10 4" xfId="30259" xr:uid="{00000000-0005-0000-0000-000030760000}"/>
    <cellStyle name="40% - uthevingsfarge 4 10_BILAG 34-3 Brasil" xfId="30260" xr:uid="{00000000-0005-0000-0000-000031760000}"/>
    <cellStyle name="40% - uthevingsfarge 4 100" xfId="30261" xr:uid="{00000000-0005-0000-0000-000032760000}"/>
    <cellStyle name="40% - uthevingsfarge 4 101" xfId="30262" xr:uid="{00000000-0005-0000-0000-000033760000}"/>
    <cellStyle name="40% - uthevingsfarge 4 102" xfId="30263" xr:uid="{00000000-0005-0000-0000-000034760000}"/>
    <cellStyle name="40% - uthevingsfarge 4 103" xfId="30264" xr:uid="{00000000-0005-0000-0000-000035760000}"/>
    <cellStyle name="40% - uthevingsfarge 4 104" xfId="30265" xr:uid="{00000000-0005-0000-0000-000036760000}"/>
    <cellStyle name="40% - uthevingsfarge 4 105" xfId="30266" xr:uid="{00000000-0005-0000-0000-000037760000}"/>
    <cellStyle name="40% - uthevingsfarge 4 106" xfId="30267" xr:uid="{00000000-0005-0000-0000-000038760000}"/>
    <cellStyle name="40% - uthevingsfarge 4 107" xfId="30268" xr:uid="{00000000-0005-0000-0000-000039760000}"/>
    <cellStyle name="40% - uthevingsfarge 4 108" xfId="30269" xr:uid="{00000000-0005-0000-0000-00003A760000}"/>
    <cellStyle name="40% - uthevingsfarge 4 109" xfId="30270" xr:uid="{00000000-0005-0000-0000-00003B760000}"/>
    <cellStyle name="40% - uthevingsfarge 4 11" xfId="30271" xr:uid="{00000000-0005-0000-0000-00003C760000}"/>
    <cellStyle name="40% - uthevingsfarge 4 11 2" xfId="30272" xr:uid="{00000000-0005-0000-0000-00003D760000}"/>
    <cellStyle name="40% - uthevingsfarge 4 11 2 2" xfId="30273" xr:uid="{00000000-0005-0000-0000-00003E760000}"/>
    <cellStyle name="40% - uthevingsfarge 4 11 2 3" xfId="30274" xr:uid="{00000000-0005-0000-0000-00003F760000}"/>
    <cellStyle name="40% - uthevingsfarge 4 11 2_BILAG 34-3 Brasil" xfId="30275" xr:uid="{00000000-0005-0000-0000-000040760000}"/>
    <cellStyle name="40% - uthevingsfarge 4 11 3" xfId="30276" xr:uid="{00000000-0005-0000-0000-000041760000}"/>
    <cellStyle name="40% - uthevingsfarge 4 11 4" xfId="30277" xr:uid="{00000000-0005-0000-0000-000042760000}"/>
    <cellStyle name="40% - uthevingsfarge 4 11_BILAG 34-3 Brasil" xfId="30278" xr:uid="{00000000-0005-0000-0000-000043760000}"/>
    <cellStyle name="40% - uthevingsfarge 4 110" xfId="30279" xr:uid="{00000000-0005-0000-0000-000044760000}"/>
    <cellStyle name="40% - uthevingsfarge 4 111" xfId="30280" xr:uid="{00000000-0005-0000-0000-000045760000}"/>
    <cellStyle name="40% - uthevingsfarge 4 112" xfId="30281" xr:uid="{00000000-0005-0000-0000-000046760000}"/>
    <cellStyle name="40% - uthevingsfarge 4 113" xfId="30282" xr:uid="{00000000-0005-0000-0000-000047760000}"/>
    <cellStyle name="40% - uthevingsfarge 4 114" xfId="30283" xr:uid="{00000000-0005-0000-0000-000048760000}"/>
    <cellStyle name="40% - uthevingsfarge 4 115" xfId="30284" xr:uid="{00000000-0005-0000-0000-000049760000}"/>
    <cellStyle name="40% - uthevingsfarge 4 116" xfId="30285" xr:uid="{00000000-0005-0000-0000-00004A760000}"/>
    <cellStyle name="40% - uthevingsfarge 4 117" xfId="30286" xr:uid="{00000000-0005-0000-0000-00004B760000}"/>
    <cellStyle name="40% - uthevingsfarge 4 118" xfId="30287" xr:uid="{00000000-0005-0000-0000-00004C760000}"/>
    <cellStyle name="40% - uthevingsfarge 4 119" xfId="30288" xr:uid="{00000000-0005-0000-0000-00004D760000}"/>
    <cellStyle name="40% - uthevingsfarge 4 12" xfId="30289" xr:uid="{00000000-0005-0000-0000-00004E760000}"/>
    <cellStyle name="40% - uthevingsfarge 4 12 2" xfId="30290" xr:uid="{00000000-0005-0000-0000-00004F760000}"/>
    <cellStyle name="40% - uthevingsfarge 4 12 2 2" xfId="30291" xr:uid="{00000000-0005-0000-0000-000050760000}"/>
    <cellStyle name="40% - uthevingsfarge 4 12 2 3" xfId="30292" xr:uid="{00000000-0005-0000-0000-000051760000}"/>
    <cellStyle name="40% - uthevingsfarge 4 12 2_BILAG 34-3 Brasil" xfId="30293" xr:uid="{00000000-0005-0000-0000-000052760000}"/>
    <cellStyle name="40% - uthevingsfarge 4 12 3" xfId="30294" xr:uid="{00000000-0005-0000-0000-000053760000}"/>
    <cellStyle name="40% - uthevingsfarge 4 12 4" xfId="30295" xr:uid="{00000000-0005-0000-0000-000054760000}"/>
    <cellStyle name="40% - uthevingsfarge 4 12_BILAG 34-3 Brasil" xfId="30296" xr:uid="{00000000-0005-0000-0000-000055760000}"/>
    <cellStyle name="40% - uthevingsfarge 4 120" xfId="30297" xr:uid="{00000000-0005-0000-0000-000056760000}"/>
    <cellStyle name="40% - uthevingsfarge 4 121" xfId="30298" xr:uid="{00000000-0005-0000-0000-000057760000}"/>
    <cellStyle name="40% - uthevingsfarge 4 122" xfId="30299" xr:uid="{00000000-0005-0000-0000-000058760000}"/>
    <cellStyle name="40% - uthevingsfarge 4 123" xfId="30300" xr:uid="{00000000-0005-0000-0000-000059760000}"/>
    <cellStyle name="40% - uthevingsfarge 4 124" xfId="30301" xr:uid="{00000000-0005-0000-0000-00005A760000}"/>
    <cellStyle name="40% - uthevingsfarge 4 125" xfId="30302" xr:uid="{00000000-0005-0000-0000-00005B760000}"/>
    <cellStyle name="40% - uthevingsfarge 4 126" xfId="30303" xr:uid="{00000000-0005-0000-0000-00005C760000}"/>
    <cellStyle name="40% - uthevingsfarge 4 127" xfId="30304" xr:uid="{00000000-0005-0000-0000-00005D760000}"/>
    <cellStyle name="40% - uthevingsfarge 4 128" xfId="30305" xr:uid="{00000000-0005-0000-0000-00005E760000}"/>
    <cellStyle name="40% - uthevingsfarge 4 129" xfId="30306" xr:uid="{00000000-0005-0000-0000-00005F760000}"/>
    <cellStyle name="40% - uthevingsfarge 4 13" xfId="30307" xr:uid="{00000000-0005-0000-0000-000060760000}"/>
    <cellStyle name="40% - uthevingsfarge 4 13 2" xfId="30308" xr:uid="{00000000-0005-0000-0000-000061760000}"/>
    <cellStyle name="40% - uthevingsfarge 4 13 2 2" xfId="30309" xr:uid="{00000000-0005-0000-0000-000062760000}"/>
    <cellStyle name="40% - uthevingsfarge 4 13 2 3" xfId="30310" xr:uid="{00000000-0005-0000-0000-000063760000}"/>
    <cellStyle name="40% - uthevingsfarge 4 13 2_BILAG 34-3 Brasil" xfId="30311" xr:uid="{00000000-0005-0000-0000-000064760000}"/>
    <cellStyle name="40% - uthevingsfarge 4 13 3" xfId="30312" xr:uid="{00000000-0005-0000-0000-000065760000}"/>
    <cellStyle name="40% - uthevingsfarge 4 13 4" xfId="30313" xr:uid="{00000000-0005-0000-0000-000066760000}"/>
    <cellStyle name="40% - uthevingsfarge 4 13_BILAG 34-3 Brasil" xfId="30314" xr:uid="{00000000-0005-0000-0000-000067760000}"/>
    <cellStyle name="40% - uthevingsfarge 4 130" xfId="30315" xr:uid="{00000000-0005-0000-0000-000068760000}"/>
    <cellStyle name="40% - uthevingsfarge 4 131" xfId="30316" xr:uid="{00000000-0005-0000-0000-000069760000}"/>
    <cellStyle name="40% - uthevingsfarge 4 132" xfId="30317" xr:uid="{00000000-0005-0000-0000-00006A760000}"/>
    <cellStyle name="40% - uthevingsfarge 4 133" xfId="30318" xr:uid="{00000000-0005-0000-0000-00006B760000}"/>
    <cellStyle name="40% - uthevingsfarge 4 134" xfId="30319" xr:uid="{00000000-0005-0000-0000-00006C760000}"/>
    <cellStyle name="40% - uthevingsfarge 4 135" xfId="30320" xr:uid="{00000000-0005-0000-0000-00006D760000}"/>
    <cellStyle name="40% - uthevingsfarge 4 136" xfId="30321" xr:uid="{00000000-0005-0000-0000-00006E760000}"/>
    <cellStyle name="40% - uthevingsfarge 4 137" xfId="30322" xr:uid="{00000000-0005-0000-0000-00006F760000}"/>
    <cellStyle name="40% - uthevingsfarge 4 138" xfId="30323" xr:uid="{00000000-0005-0000-0000-000070760000}"/>
    <cellStyle name="40% - uthevingsfarge 4 139" xfId="30324" xr:uid="{00000000-0005-0000-0000-000071760000}"/>
    <cellStyle name="40% - uthevingsfarge 4 14" xfId="30325" xr:uid="{00000000-0005-0000-0000-000072760000}"/>
    <cellStyle name="40% - uthevingsfarge 4 14 2" xfId="30326" xr:uid="{00000000-0005-0000-0000-000073760000}"/>
    <cellStyle name="40% - uthevingsfarge 4 14 2 2" xfId="30327" xr:uid="{00000000-0005-0000-0000-000074760000}"/>
    <cellStyle name="40% - uthevingsfarge 4 14 2 3" xfId="30328" xr:uid="{00000000-0005-0000-0000-000075760000}"/>
    <cellStyle name="40% - uthevingsfarge 4 14 2_BILAG 34-3 Brasil" xfId="30329" xr:uid="{00000000-0005-0000-0000-000076760000}"/>
    <cellStyle name="40% - uthevingsfarge 4 14 3" xfId="30330" xr:uid="{00000000-0005-0000-0000-000077760000}"/>
    <cellStyle name="40% - uthevingsfarge 4 14 4" xfId="30331" xr:uid="{00000000-0005-0000-0000-000078760000}"/>
    <cellStyle name="40% - uthevingsfarge 4 14_BILAG 34-3 Brasil" xfId="30332" xr:uid="{00000000-0005-0000-0000-000079760000}"/>
    <cellStyle name="40% - uthevingsfarge 4 140" xfId="30333" xr:uid="{00000000-0005-0000-0000-00007A760000}"/>
    <cellStyle name="40% - uthevingsfarge 4 141" xfId="30334" xr:uid="{00000000-0005-0000-0000-00007B760000}"/>
    <cellStyle name="40% - uthevingsfarge 4 142" xfId="30335" xr:uid="{00000000-0005-0000-0000-00007C760000}"/>
    <cellStyle name="40% - uthevingsfarge 4 143" xfId="30336" xr:uid="{00000000-0005-0000-0000-00007D760000}"/>
    <cellStyle name="40% - uthevingsfarge 4 144" xfId="30337" xr:uid="{00000000-0005-0000-0000-00007E760000}"/>
    <cellStyle name="40% - uthevingsfarge 4 145" xfId="30338" xr:uid="{00000000-0005-0000-0000-00007F760000}"/>
    <cellStyle name="40% - uthevingsfarge 4 146" xfId="30339" xr:uid="{00000000-0005-0000-0000-000080760000}"/>
    <cellStyle name="40% - uthevingsfarge 4 147" xfId="30340" xr:uid="{00000000-0005-0000-0000-000081760000}"/>
    <cellStyle name="40% - uthevingsfarge 4 148" xfId="30341" xr:uid="{00000000-0005-0000-0000-000082760000}"/>
    <cellStyle name="40% - uthevingsfarge 4 149" xfId="30342" xr:uid="{00000000-0005-0000-0000-000083760000}"/>
    <cellStyle name="40% - uthevingsfarge 4 15" xfId="30343" xr:uid="{00000000-0005-0000-0000-000084760000}"/>
    <cellStyle name="40% - uthevingsfarge 4 15 2" xfId="30344" xr:uid="{00000000-0005-0000-0000-000085760000}"/>
    <cellStyle name="40% - uthevingsfarge 4 15 2 2" xfId="30345" xr:uid="{00000000-0005-0000-0000-000086760000}"/>
    <cellStyle name="40% - uthevingsfarge 4 15 2 3" xfId="30346" xr:uid="{00000000-0005-0000-0000-000087760000}"/>
    <cellStyle name="40% - uthevingsfarge 4 15 2_BILAG 34-3 Brasil" xfId="30347" xr:uid="{00000000-0005-0000-0000-000088760000}"/>
    <cellStyle name="40% - uthevingsfarge 4 15 3" xfId="30348" xr:uid="{00000000-0005-0000-0000-000089760000}"/>
    <cellStyle name="40% - uthevingsfarge 4 15 4" xfId="30349" xr:uid="{00000000-0005-0000-0000-00008A760000}"/>
    <cellStyle name="40% - uthevingsfarge 4 15_BILAG 34-3 Brasil" xfId="30350" xr:uid="{00000000-0005-0000-0000-00008B760000}"/>
    <cellStyle name="40% - uthevingsfarge 4 150" xfId="30351" xr:uid="{00000000-0005-0000-0000-00008C760000}"/>
    <cellStyle name="40% - uthevingsfarge 4 151" xfId="30352" xr:uid="{00000000-0005-0000-0000-00008D760000}"/>
    <cellStyle name="40% - uthevingsfarge 4 152" xfId="30353" xr:uid="{00000000-0005-0000-0000-00008E760000}"/>
    <cellStyle name="40% - uthevingsfarge 4 153" xfId="30354" xr:uid="{00000000-0005-0000-0000-00008F760000}"/>
    <cellStyle name="40% - uthevingsfarge 4 154" xfId="30355" xr:uid="{00000000-0005-0000-0000-000090760000}"/>
    <cellStyle name="40% - uthevingsfarge 4 155" xfId="30356" xr:uid="{00000000-0005-0000-0000-000091760000}"/>
    <cellStyle name="40% - uthevingsfarge 4 156" xfId="30357" xr:uid="{00000000-0005-0000-0000-000092760000}"/>
    <cellStyle name="40% - uthevingsfarge 4 157" xfId="30358" xr:uid="{00000000-0005-0000-0000-000093760000}"/>
    <cellStyle name="40% - uthevingsfarge 4 158" xfId="30359" xr:uid="{00000000-0005-0000-0000-000094760000}"/>
    <cellStyle name="40% - uthevingsfarge 4 159" xfId="30360" xr:uid="{00000000-0005-0000-0000-000095760000}"/>
    <cellStyle name="40% - uthevingsfarge 4 16" xfId="30361" xr:uid="{00000000-0005-0000-0000-000096760000}"/>
    <cellStyle name="40% - uthevingsfarge 4 16 2" xfId="30362" xr:uid="{00000000-0005-0000-0000-000097760000}"/>
    <cellStyle name="40% - uthevingsfarge 4 16 2 2" xfId="30363" xr:uid="{00000000-0005-0000-0000-000098760000}"/>
    <cellStyle name="40% - uthevingsfarge 4 16 2 3" xfId="30364" xr:uid="{00000000-0005-0000-0000-000099760000}"/>
    <cellStyle name="40% - uthevingsfarge 4 16 2_BILAG 34-3 Brasil" xfId="30365" xr:uid="{00000000-0005-0000-0000-00009A760000}"/>
    <cellStyle name="40% - uthevingsfarge 4 16 3" xfId="30366" xr:uid="{00000000-0005-0000-0000-00009B760000}"/>
    <cellStyle name="40% - uthevingsfarge 4 16 4" xfId="30367" xr:uid="{00000000-0005-0000-0000-00009C760000}"/>
    <cellStyle name="40% - uthevingsfarge 4 16_BILAG 34-3 Brasil" xfId="30368" xr:uid="{00000000-0005-0000-0000-00009D760000}"/>
    <cellStyle name="40% - uthevingsfarge 4 160" xfId="30369" xr:uid="{00000000-0005-0000-0000-00009E760000}"/>
    <cellStyle name="40% - uthevingsfarge 4 161" xfId="30370" xr:uid="{00000000-0005-0000-0000-00009F760000}"/>
    <cellStyle name="40% - uthevingsfarge 4 162" xfId="30371" xr:uid="{00000000-0005-0000-0000-0000A0760000}"/>
    <cellStyle name="40% - uthevingsfarge 4 163" xfId="30372" xr:uid="{00000000-0005-0000-0000-0000A1760000}"/>
    <cellStyle name="40% - uthevingsfarge 4 164" xfId="30373" xr:uid="{00000000-0005-0000-0000-0000A2760000}"/>
    <cellStyle name="40% - uthevingsfarge 4 165" xfId="30374" xr:uid="{00000000-0005-0000-0000-0000A3760000}"/>
    <cellStyle name="40% - uthevingsfarge 4 166" xfId="30375" xr:uid="{00000000-0005-0000-0000-0000A4760000}"/>
    <cellStyle name="40% - uthevingsfarge 4 167" xfId="30376" xr:uid="{00000000-0005-0000-0000-0000A5760000}"/>
    <cellStyle name="40% - uthevingsfarge 4 168" xfId="30377" xr:uid="{00000000-0005-0000-0000-0000A6760000}"/>
    <cellStyle name="40% - uthevingsfarge 4 169" xfId="30378" xr:uid="{00000000-0005-0000-0000-0000A7760000}"/>
    <cellStyle name="40% - uthevingsfarge 4 17" xfId="30379" xr:uid="{00000000-0005-0000-0000-0000A8760000}"/>
    <cellStyle name="40% - uthevingsfarge 4 17 2" xfId="30380" xr:uid="{00000000-0005-0000-0000-0000A9760000}"/>
    <cellStyle name="40% - uthevingsfarge 4 17 2 2" xfId="30381" xr:uid="{00000000-0005-0000-0000-0000AA760000}"/>
    <cellStyle name="40% - uthevingsfarge 4 17 2 3" xfId="30382" xr:uid="{00000000-0005-0000-0000-0000AB760000}"/>
    <cellStyle name="40% - uthevingsfarge 4 17 2_BILAG 34-3 Brasil" xfId="30383" xr:uid="{00000000-0005-0000-0000-0000AC760000}"/>
    <cellStyle name="40% - uthevingsfarge 4 17 3" xfId="30384" xr:uid="{00000000-0005-0000-0000-0000AD760000}"/>
    <cellStyle name="40% - uthevingsfarge 4 17 4" xfId="30385" xr:uid="{00000000-0005-0000-0000-0000AE760000}"/>
    <cellStyle name="40% - uthevingsfarge 4 17_BILAG 34-3 Brasil" xfId="30386" xr:uid="{00000000-0005-0000-0000-0000AF760000}"/>
    <cellStyle name="40% - uthevingsfarge 4 170" xfId="30387" xr:uid="{00000000-0005-0000-0000-0000B0760000}"/>
    <cellStyle name="40% - uthevingsfarge 4 171" xfId="30388" xr:uid="{00000000-0005-0000-0000-0000B1760000}"/>
    <cellStyle name="40% - uthevingsfarge 4 172" xfId="30389" xr:uid="{00000000-0005-0000-0000-0000B2760000}"/>
    <cellStyle name="40% - uthevingsfarge 4 173" xfId="30390" xr:uid="{00000000-0005-0000-0000-0000B3760000}"/>
    <cellStyle name="40% - uthevingsfarge 4 174" xfId="30391" xr:uid="{00000000-0005-0000-0000-0000B4760000}"/>
    <cellStyle name="40% - uthevingsfarge 4 175" xfId="30392" xr:uid="{00000000-0005-0000-0000-0000B5760000}"/>
    <cellStyle name="40% - uthevingsfarge 4 176" xfId="30393" xr:uid="{00000000-0005-0000-0000-0000B6760000}"/>
    <cellStyle name="40% - uthevingsfarge 4 177" xfId="30394" xr:uid="{00000000-0005-0000-0000-0000B7760000}"/>
    <cellStyle name="40% - uthevingsfarge 4 178" xfId="30395" xr:uid="{00000000-0005-0000-0000-0000B8760000}"/>
    <cellStyle name="40% - uthevingsfarge 4 179" xfId="30396" xr:uid="{00000000-0005-0000-0000-0000B9760000}"/>
    <cellStyle name="40% - uthevingsfarge 4 18" xfId="30397" xr:uid="{00000000-0005-0000-0000-0000BA760000}"/>
    <cellStyle name="40% - uthevingsfarge 4 18 2" xfId="30398" xr:uid="{00000000-0005-0000-0000-0000BB760000}"/>
    <cellStyle name="40% - uthevingsfarge 4 18 2 2" xfId="30399" xr:uid="{00000000-0005-0000-0000-0000BC760000}"/>
    <cellStyle name="40% - uthevingsfarge 4 18 2 3" xfId="30400" xr:uid="{00000000-0005-0000-0000-0000BD760000}"/>
    <cellStyle name="40% - uthevingsfarge 4 18 2_BILAG 34-3 Brasil" xfId="30401" xr:uid="{00000000-0005-0000-0000-0000BE760000}"/>
    <cellStyle name="40% - uthevingsfarge 4 18 3" xfId="30402" xr:uid="{00000000-0005-0000-0000-0000BF760000}"/>
    <cellStyle name="40% - uthevingsfarge 4 18 4" xfId="30403" xr:uid="{00000000-0005-0000-0000-0000C0760000}"/>
    <cellStyle name="40% - uthevingsfarge 4 18_BILAG 34-3 Brasil" xfId="30404" xr:uid="{00000000-0005-0000-0000-0000C1760000}"/>
    <cellStyle name="40% - uthevingsfarge 4 180" xfId="30405" xr:uid="{00000000-0005-0000-0000-0000C2760000}"/>
    <cellStyle name="40% - uthevingsfarge 4 181" xfId="30406" xr:uid="{00000000-0005-0000-0000-0000C3760000}"/>
    <cellStyle name="40% - uthevingsfarge 4 182" xfId="30407" xr:uid="{00000000-0005-0000-0000-0000C4760000}"/>
    <cellStyle name="40% - uthevingsfarge 4 183" xfId="30408" xr:uid="{00000000-0005-0000-0000-0000C5760000}"/>
    <cellStyle name="40% - uthevingsfarge 4 184" xfId="30409" xr:uid="{00000000-0005-0000-0000-0000C6760000}"/>
    <cellStyle name="40% - uthevingsfarge 4 185" xfId="30410" xr:uid="{00000000-0005-0000-0000-0000C7760000}"/>
    <cellStyle name="40% - uthevingsfarge 4 186" xfId="30411" xr:uid="{00000000-0005-0000-0000-0000C8760000}"/>
    <cellStyle name="40% - uthevingsfarge 4 187" xfId="30412" xr:uid="{00000000-0005-0000-0000-0000C9760000}"/>
    <cellStyle name="40% - uthevingsfarge 4 188" xfId="30413" xr:uid="{00000000-0005-0000-0000-0000CA760000}"/>
    <cellStyle name="40% - uthevingsfarge 4 189" xfId="30414" xr:uid="{00000000-0005-0000-0000-0000CB760000}"/>
    <cellStyle name="40% - uthevingsfarge 4 19" xfId="30415" xr:uid="{00000000-0005-0000-0000-0000CC760000}"/>
    <cellStyle name="40% - uthevingsfarge 4 19 2" xfId="30416" xr:uid="{00000000-0005-0000-0000-0000CD760000}"/>
    <cellStyle name="40% - uthevingsfarge 4 19 2 2" xfId="30417" xr:uid="{00000000-0005-0000-0000-0000CE760000}"/>
    <cellStyle name="40% - uthevingsfarge 4 19 2 3" xfId="30418" xr:uid="{00000000-0005-0000-0000-0000CF760000}"/>
    <cellStyle name="40% - uthevingsfarge 4 19 2_BILAG 34-3 Brasil" xfId="30419" xr:uid="{00000000-0005-0000-0000-0000D0760000}"/>
    <cellStyle name="40% - uthevingsfarge 4 19 3" xfId="30420" xr:uid="{00000000-0005-0000-0000-0000D1760000}"/>
    <cellStyle name="40% - uthevingsfarge 4 19 4" xfId="30421" xr:uid="{00000000-0005-0000-0000-0000D2760000}"/>
    <cellStyle name="40% - uthevingsfarge 4 19_BILAG 34-3 Brasil" xfId="30422" xr:uid="{00000000-0005-0000-0000-0000D3760000}"/>
    <cellStyle name="40% - uthevingsfarge 4 190" xfId="30423" xr:uid="{00000000-0005-0000-0000-0000D4760000}"/>
    <cellStyle name="40% - uthevingsfarge 4 191" xfId="30424" xr:uid="{00000000-0005-0000-0000-0000D5760000}"/>
    <cellStyle name="40% - uthevingsfarge 4 192" xfId="30425" xr:uid="{00000000-0005-0000-0000-0000D6760000}"/>
    <cellStyle name="40% - uthevingsfarge 4 193" xfId="30426" xr:uid="{00000000-0005-0000-0000-0000D7760000}"/>
    <cellStyle name="40% - uthevingsfarge 4 194" xfId="30427" xr:uid="{00000000-0005-0000-0000-0000D8760000}"/>
    <cellStyle name="40% - uthevingsfarge 4 195" xfId="30428" xr:uid="{00000000-0005-0000-0000-0000D9760000}"/>
    <cellStyle name="40% - uthevingsfarge 4 196" xfId="30429" xr:uid="{00000000-0005-0000-0000-0000DA760000}"/>
    <cellStyle name="40% - uthevingsfarge 4 197" xfId="30430" xr:uid="{00000000-0005-0000-0000-0000DB760000}"/>
    <cellStyle name="40% - uthevingsfarge 4 198" xfId="30431" xr:uid="{00000000-0005-0000-0000-0000DC760000}"/>
    <cellStyle name="40% - uthevingsfarge 4 199" xfId="30432" xr:uid="{00000000-0005-0000-0000-0000DD760000}"/>
    <cellStyle name="40% - uthevingsfarge 4 2" xfId="30433" xr:uid="{00000000-0005-0000-0000-0000DE760000}"/>
    <cellStyle name="40% - uthevingsfarge 4 2 10" xfId="30434" xr:uid="{00000000-0005-0000-0000-0000DF760000}"/>
    <cellStyle name="40% - uthevingsfarge 4 2 10 2" xfId="30435" xr:uid="{00000000-0005-0000-0000-0000E0760000}"/>
    <cellStyle name="40% - uthevingsfarge 4 2 10 2 2" xfId="30436" xr:uid="{00000000-0005-0000-0000-0000E1760000}"/>
    <cellStyle name="40% - uthevingsfarge 4 2 10 3" xfId="30437" xr:uid="{00000000-0005-0000-0000-0000E2760000}"/>
    <cellStyle name="40% - uthevingsfarge 4 2 11" xfId="30438" xr:uid="{00000000-0005-0000-0000-0000E3760000}"/>
    <cellStyle name="40% - uthevingsfarge 4 2 11 2" xfId="30439" xr:uid="{00000000-0005-0000-0000-0000E4760000}"/>
    <cellStyle name="40% - uthevingsfarge 4 2 12" xfId="30440" xr:uid="{00000000-0005-0000-0000-0000E5760000}"/>
    <cellStyle name="40% - uthevingsfarge 4 2 12 2" xfId="30441" xr:uid="{00000000-0005-0000-0000-0000E6760000}"/>
    <cellStyle name="40% - uthevingsfarge 4 2 13" xfId="30442" xr:uid="{00000000-0005-0000-0000-0000E7760000}"/>
    <cellStyle name="40% - uthevingsfarge 4 2 14" xfId="30443" xr:uid="{00000000-0005-0000-0000-0000E8760000}"/>
    <cellStyle name="40% - uthevingsfarge 4 2 15" xfId="30444" xr:uid="{00000000-0005-0000-0000-0000E9760000}"/>
    <cellStyle name="40% - uthevingsfarge 4 2 2" xfId="30445" xr:uid="{00000000-0005-0000-0000-0000EA760000}"/>
    <cellStyle name="40% - uthevingsfarge 4 2 2 10" xfId="30446" xr:uid="{00000000-0005-0000-0000-0000EB760000}"/>
    <cellStyle name="40% - uthevingsfarge 4 2 2 11" xfId="30447" xr:uid="{00000000-0005-0000-0000-0000EC760000}"/>
    <cellStyle name="40% - uthevingsfarge 4 2 2 12" xfId="30448" xr:uid="{00000000-0005-0000-0000-0000ED760000}"/>
    <cellStyle name="40% - uthevingsfarge 4 2 2 2" xfId="30449" xr:uid="{00000000-0005-0000-0000-0000EE760000}"/>
    <cellStyle name="40% - uthevingsfarge 4 2 2 2 10" xfId="30450" xr:uid="{00000000-0005-0000-0000-0000EF760000}"/>
    <cellStyle name="40% - uthevingsfarge 4 2 2 2 11" xfId="30451" xr:uid="{00000000-0005-0000-0000-0000F0760000}"/>
    <cellStyle name="40% - uthevingsfarge 4 2 2 2 2" xfId="30452" xr:uid="{00000000-0005-0000-0000-0000F1760000}"/>
    <cellStyle name="40% - uthevingsfarge 4 2 2 2 2 2" xfId="30453" xr:uid="{00000000-0005-0000-0000-0000F2760000}"/>
    <cellStyle name="40% - uthevingsfarge 4 2 2 2 2 2 2" xfId="30454" xr:uid="{00000000-0005-0000-0000-0000F3760000}"/>
    <cellStyle name="40% - uthevingsfarge 4 2 2 2 2 2 2 2" xfId="30455" xr:uid="{00000000-0005-0000-0000-0000F4760000}"/>
    <cellStyle name="40% - uthevingsfarge 4 2 2 2 2 2 2 2 2" xfId="30456" xr:uid="{00000000-0005-0000-0000-0000F5760000}"/>
    <cellStyle name="40% - uthevingsfarge 4 2 2 2 2 2 2 2 2 2" xfId="30457" xr:uid="{00000000-0005-0000-0000-0000F6760000}"/>
    <cellStyle name="40% - uthevingsfarge 4 2 2 2 2 2 2 2 3" xfId="30458" xr:uid="{00000000-0005-0000-0000-0000F7760000}"/>
    <cellStyle name="40% - uthevingsfarge 4 2 2 2 2 2 2 3" xfId="30459" xr:uid="{00000000-0005-0000-0000-0000F8760000}"/>
    <cellStyle name="40% - uthevingsfarge 4 2 2 2 2 2 2 3 2" xfId="30460" xr:uid="{00000000-0005-0000-0000-0000F9760000}"/>
    <cellStyle name="40% - uthevingsfarge 4 2 2 2 2 2 2 4" xfId="30461" xr:uid="{00000000-0005-0000-0000-0000FA760000}"/>
    <cellStyle name="40% - uthevingsfarge 4 2 2 2 2 2 2_Innskuddsdekning" xfId="30462" xr:uid="{00000000-0005-0000-0000-0000FB760000}"/>
    <cellStyle name="40% - uthevingsfarge 4 2 2 2 2 2 3" xfId="30463" xr:uid="{00000000-0005-0000-0000-0000FC760000}"/>
    <cellStyle name="40% - uthevingsfarge 4 2 2 2 2 2 3 2" xfId="30464" xr:uid="{00000000-0005-0000-0000-0000FD760000}"/>
    <cellStyle name="40% - uthevingsfarge 4 2 2 2 2 2 3 2 2" xfId="30465" xr:uid="{00000000-0005-0000-0000-0000FE760000}"/>
    <cellStyle name="40% - uthevingsfarge 4 2 2 2 2 2 3 3" xfId="30466" xr:uid="{00000000-0005-0000-0000-0000FF760000}"/>
    <cellStyle name="40% - uthevingsfarge 4 2 2 2 2 2 4" xfId="30467" xr:uid="{00000000-0005-0000-0000-000000770000}"/>
    <cellStyle name="40% - uthevingsfarge 4 2 2 2 2 2 4 2" xfId="30468" xr:uid="{00000000-0005-0000-0000-000001770000}"/>
    <cellStyle name="40% - uthevingsfarge 4 2 2 2 2 2 5" xfId="30469" xr:uid="{00000000-0005-0000-0000-000002770000}"/>
    <cellStyle name="40% - uthevingsfarge 4 2 2 2 2 2_3. Chng in credit spreads" xfId="30470" xr:uid="{00000000-0005-0000-0000-000003770000}"/>
    <cellStyle name="40% - uthevingsfarge 4 2 2 2 2 3" xfId="30471" xr:uid="{00000000-0005-0000-0000-000004770000}"/>
    <cellStyle name="40% - uthevingsfarge 4 2 2 2 2 3 2" xfId="30472" xr:uid="{00000000-0005-0000-0000-000005770000}"/>
    <cellStyle name="40% - uthevingsfarge 4 2 2 2 2 3 2 2" xfId="30473" xr:uid="{00000000-0005-0000-0000-000006770000}"/>
    <cellStyle name="40% - uthevingsfarge 4 2 2 2 2 3 2 2 2" xfId="30474" xr:uid="{00000000-0005-0000-0000-000007770000}"/>
    <cellStyle name="40% - uthevingsfarge 4 2 2 2 2 3 2 3" xfId="30475" xr:uid="{00000000-0005-0000-0000-000008770000}"/>
    <cellStyle name="40% - uthevingsfarge 4 2 2 2 2 3 3" xfId="30476" xr:uid="{00000000-0005-0000-0000-000009770000}"/>
    <cellStyle name="40% - uthevingsfarge 4 2 2 2 2 3 3 2" xfId="30477" xr:uid="{00000000-0005-0000-0000-00000A770000}"/>
    <cellStyle name="40% - uthevingsfarge 4 2 2 2 2 3 4" xfId="30478" xr:uid="{00000000-0005-0000-0000-00000B770000}"/>
    <cellStyle name="40% - uthevingsfarge 4 2 2 2 2 3_Innskuddsdekning" xfId="30479" xr:uid="{00000000-0005-0000-0000-00000C770000}"/>
    <cellStyle name="40% - uthevingsfarge 4 2 2 2 2 4" xfId="30480" xr:uid="{00000000-0005-0000-0000-00000D770000}"/>
    <cellStyle name="40% - uthevingsfarge 4 2 2 2 2 4 2" xfId="30481" xr:uid="{00000000-0005-0000-0000-00000E770000}"/>
    <cellStyle name="40% - uthevingsfarge 4 2 2 2 2 4 2 2" xfId="30482" xr:uid="{00000000-0005-0000-0000-00000F770000}"/>
    <cellStyle name="40% - uthevingsfarge 4 2 2 2 2 4 3" xfId="30483" xr:uid="{00000000-0005-0000-0000-000010770000}"/>
    <cellStyle name="40% - uthevingsfarge 4 2 2 2 2 5" xfId="30484" xr:uid="{00000000-0005-0000-0000-000011770000}"/>
    <cellStyle name="40% - uthevingsfarge 4 2 2 2 2 5 2" xfId="30485" xr:uid="{00000000-0005-0000-0000-000012770000}"/>
    <cellStyle name="40% - uthevingsfarge 4 2 2 2 2 6" xfId="30486" xr:uid="{00000000-0005-0000-0000-000013770000}"/>
    <cellStyle name="40% - uthevingsfarge 4 2 2 2 2 7" xfId="30487" xr:uid="{00000000-0005-0000-0000-000014770000}"/>
    <cellStyle name="40% - uthevingsfarge 4 2 2 2 2 8" xfId="30488" xr:uid="{00000000-0005-0000-0000-000015770000}"/>
    <cellStyle name="40% - uthevingsfarge 4 2 2 2 2_3. Chng in credit spreads" xfId="30489" xr:uid="{00000000-0005-0000-0000-000016770000}"/>
    <cellStyle name="40% - uthevingsfarge 4 2 2 2 3" xfId="30490" xr:uid="{00000000-0005-0000-0000-000017770000}"/>
    <cellStyle name="40% - uthevingsfarge 4 2 2 2 3 2" xfId="30491" xr:uid="{00000000-0005-0000-0000-000018770000}"/>
    <cellStyle name="40% - uthevingsfarge 4 2 2 2 3 2 2" xfId="30492" xr:uid="{00000000-0005-0000-0000-000019770000}"/>
    <cellStyle name="40% - uthevingsfarge 4 2 2 2 3 2 2 2" xfId="30493" xr:uid="{00000000-0005-0000-0000-00001A770000}"/>
    <cellStyle name="40% - uthevingsfarge 4 2 2 2 3 2 2 2 2" xfId="30494" xr:uid="{00000000-0005-0000-0000-00001B770000}"/>
    <cellStyle name="40% - uthevingsfarge 4 2 2 2 3 2 2 2 2 2" xfId="30495" xr:uid="{00000000-0005-0000-0000-00001C770000}"/>
    <cellStyle name="40% - uthevingsfarge 4 2 2 2 3 2 2 2 3" xfId="30496" xr:uid="{00000000-0005-0000-0000-00001D770000}"/>
    <cellStyle name="40% - uthevingsfarge 4 2 2 2 3 2 2 3" xfId="30497" xr:uid="{00000000-0005-0000-0000-00001E770000}"/>
    <cellStyle name="40% - uthevingsfarge 4 2 2 2 3 2 2 3 2" xfId="30498" xr:uid="{00000000-0005-0000-0000-00001F770000}"/>
    <cellStyle name="40% - uthevingsfarge 4 2 2 2 3 2 2 4" xfId="30499" xr:uid="{00000000-0005-0000-0000-000020770000}"/>
    <cellStyle name="40% - uthevingsfarge 4 2 2 2 3 2 2_Innskuddsdekning" xfId="30500" xr:uid="{00000000-0005-0000-0000-000021770000}"/>
    <cellStyle name="40% - uthevingsfarge 4 2 2 2 3 2 3" xfId="30501" xr:uid="{00000000-0005-0000-0000-000022770000}"/>
    <cellStyle name="40% - uthevingsfarge 4 2 2 2 3 2 3 2" xfId="30502" xr:uid="{00000000-0005-0000-0000-000023770000}"/>
    <cellStyle name="40% - uthevingsfarge 4 2 2 2 3 2 3 2 2" xfId="30503" xr:uid="{00000000-0005-0000-0000-000024770000}"/>
    <cellStyle name="40% - uthevingsfarge 4 2 2 2 3 2 3 3" xfId="30504" xr:uid="{00000000-0005-0000-0000-000025770000}"/>
    <cellStyle name="40% - uthevingsfarge 4 2 2 2 3 2 4" xfId="30505" xr:uid="{00000000-0005-0000-0000-000026770000}"/>
    <cellStyle name="40% - uthevingsfarge 4 2 2 2 3 2 4 2" xfId="30506" xr:uid="{00000000-0005-0000-0000-000027770000}"/>
    <cellStyle name="40% - uthevingsfarge 4 2 2 2 3 2 5" xfId="30507" xr:uid="{00000000-0005-0000-0000-000028770000}"/>
    <cellStyle name="40% - uthevingsfarge 4 2 2 2 3 2_3. Chng in credit spreads" xfId="30508" xr:uid="{00000000-0005-0000-0000-000029770000}"/>
    <cellStyle name="40% - uthevingsfarge 4 2 2 2 3 3" xfId="30509" xr:uid="{00000000-0005-0000-0000-00002A770000}"/>
    <cellStyle name="40% - uthevingsfarge 4 2 2 2 3 3 2" xfId="30510" xr:uid="{00000000-0005-0000-0000-00002B770000}"/>
    <cellStyle name="40% - uthevingsfarge 4 2 2 2 3 3 2 2" xfId="30511" xr:uid="{00000000-0005-0000-0000-00002C770000}"/>
    <cellStyle name="40% - uthevingsfarge 4 2 2 2 3 3 2 2 2" xfId="30512" xr:uid="{00000000-0005-0000-0000-00002D770000}"/>
    <cellStyle name="40% - uthevingsfarge 4 2 2 2 3 3 2 3" xfId="30513" xr:uid="{00000000-0005-0000-0000-00002E770000}"/>
    <cellStyle name="40% - uthevingsfarge 4 2 2 2 3 3 3" xfId="30514" xr:uid="{00000000-0005-0000-0000-00002F770000}"/>
    <cellStyle name="40% - uthevingsfarge 4 2 2 2 3 3 3 2" xfId="30515" xr:uid="{00000000-0005-0000-0000-000030770000}"/>
    <cellStyle name="40% - uthevingsfarge 4 2 2 2 3 3 4" xfId="30516" xr:uid="{00000000-0005-0000-0000-000031770000}"/>
    <cellStyle name="40% - uthevingsfarge 4 2 2 2 3 3_Innskuddsdekning" xfId="30517" xr:uid="{00000000-0005-0000-0000-000032770000}"/>
    <cellStyle name="40% - uthevingsfarge 4 2 2 2 3 4" xfId="30518" xr:uid="{00000000-0005-0000-0000-000033770000}"/>
    <cellStyle name="40% - uthevingsfarge 4 2 2 2 3 4 2" xfId="30519" xr:uid="{00000000-0005-0000-0000-000034770000}"/>
    <cellStyle name="40% - uthevingsfarge 4 2 2 2 3 4 2 2" xfId="30520" xr:uid="{00000000-0005-0000-0000-000035770000}"/>
    <cellStyle name="40% - uthevingsfarge 4 2 2 2 3 4 3" xfId="30521" xr:uid="{00000000-0005-0000-0000-000036770000}"/>
    <cellStyle name="40% - uthevingsfarge 4 2 2 2 3 5" xfId="30522" xr:uid="{00000000-0005-0000-0000-000037770000}"/>
    <cellStyle name="40% - uthevingsfarge 4 2 2 2 3 5 2" xfId="30523" xr:uid="{00000000-0005-0000-0000-000038770000}"/>
    <cellStyle name="40% - uthevingsfarge 4 2 2 2 3 6" xfId="30524" xr:uid="{00000000-0005-0000-0000-000039770000}"/>
    <cellStyle name="40% - uthevingsfarge 4 2 2 2 3_3. Chng in credit spreads" xfId="30525" xr:uid="{00000000-0005-0000-0000-00003A770000}"/>
    <cellStyle name="40% - uthevingsfarge 4 2 2 2 4" xfId="30526" xr:uid="{00000000-0005-0000-0000-00003B770000}"/>
    <cellStyle name="40% - uthevingsfarge 4 2 2 2 4 2" xfId="30527" xr:uid="{00000000-0005-0000-0000-00003C770000}"/>
    <cellStyle name="40% - uthevingsfarge 4 2 2 2 4 2 2" xfId="30528" xr:uid="{00000000-0005-0000-0000-00003D770000}"/>
    <cellStyle name="40% - uthevingsfarge 4 2 2 2 4 2 2 2" xfId="30529" xr:uid="{00000000-0005-0000-0000-00003E770000}"/>
    <cellStyle name="40% - uthevingsfarge 4 2 2 2 4 2 2 2 2" xfId="30530" xr:uid="{00000000-0005-0000-0000-00003F770000}"/>
    <cellStyle name="40% - uthevingsfarge 4 2 2 2 4 2 2 2 2 2" xfId="30531" xr:uid="{00000000-0005-0000-0000-000040770000}"/>
    <cellStyle name="40% - uthevingsfarge 4 2 2 2 4 2 2 2 3" xfId="30532" xr:uid="{00000000-0005-0000-0000-000041770000}"/>
    <cellStyle name="40% - uthevingsfarge 4 2 2 2 4 2 2 3" xfId="30533" xr:uid="{00000000-0005-0000-0000-000042770000}"/>
    <cellStyle name="40% - uthevingsfarge 4 2 2 2 4 2 2 3 2" xfId="30534" xr:uid="{00000000-0005-0000-0000-000043770000}"/>
    <cellStyle name="40% - uthevingsfarge 4 2 2 2 4 2 2 4" xfId="30535" xr:uid="{00000000-0005-0000-0000-000044770000}"/>
    <cellStyle name="40% - uthevingsfarge 4 2 2 2 4 2 3" xfId="30536" xr:uid="{00000000-0005-0000-0000-000045770000}"/>
    <cellStyle name="40% - uthevingsfarge 4 2 2 2 4 2 3 2" xfId="30537" xr:uid="{00000000-0005-0000-0000-000046770000}"/>
    <cellStyle name="40% - uthevingsfarge 4 2 2 2 4 2 3 2 2" xfId="30538" xr:uid="{00000000-0005-0000-0000-000047770000}"/>
    <cellStyle name="40% - uthevingsfarge 4 2 2 2 4 2 3 3" xfId="30539" xr:uid="{00000000-0005-0000-0000-000048770000}"/>
    <cellStyle name="40% - uthevingsfarge 4 2 2 2 4 2 4" xfId="30540" xr:uid="{00000000-0005-0000-0000-000049770000}"/>
    <cellStyle name="40% - uthevingsfarge 4 2 2 2 4 2 4 2" xfId="30541" xr:uid="{00000000-0005-0000-0000-00004A770000}"/>
    <cellStyle name="40% - uthevingsfarge 4 2 2 2 4 2 5" xfId="30542" xr:uid="{00000000-0005-0000-0000-00004B770000}"/>
    <cellStyle name="40% - uthevingsfarge 4 2 2 2 4 2_Innskuddsdekning" xfId="30543" xr:uid="{00000000-0005-0000-0000-00004C770000}"/>
    <cellStyle name="40% - uthevingsfarge 4 2 2 2 4 3" xfId="30544" xr:uid="{00000000-0005-0000-0000-00004D770000}"/>
    <cellStyle name="40% - uthevingsfarge 4 2 2 2 4 3 2" xfId="30545" xr:uid="{00000000-0005-0000-0000-00004E770000}"/>
    <cellStyle name="40% - uthevingsfarge 4 2 2 2 4 3 2 2" xfId="30546" xr:uid="{00000000-0005-0000-0000-00004F770000}"/>
    <cellStyle name="40% - uthevingsfarge 4 2 2 2 4 3 2 2 2" xfId="30547" xr:uid="{00000000-0005-0000-0000-000050770000}"/>
    <cellStyle name="40% - uthevingsfarge 4 2 2 2 4 3 2 3" xfId="30548" xr:uid="{00000000-0005-0000-0000-000051770000}"/>
    <cellStyle name="40% - uthevingsfarge 4 2 2 2 4 3 3" xfId="30549" xr:uid="{00000000-0005-0000-0000-000052770000}"/>
    <cellStyle name="40% - uthevingsfarge 4 2 2 2 4 3 3 2" xfId="30550" xr:uid="{00000000-0005-0000-0000-000053770000}"/>
    <cellStyle name="40% - uthevingsfarge 4 2 2 2 4 3 4" xfId="30551" xr:uid="{00000000-0005-0000-0000-000054770000}"/>
    <cellStyle name="40% - uthevingsfarge 4 2 2 2 4 4" xfId="30552" xr:uid="{00000000-0005-0000-0000-000055770000}"/>
    <cellStyle name="40% - uthevingsfarge 4 2 2 2 4 4 2" xfId="30553" xr:uid="{00000000-0005-0000-0000-000056770000}"/>
    <cellStyle name="40% - uthevingsfarge 4 2 2 2 4 4 2 2" xfId="30554" xr:uid="{00000000-0005-0000-0000-000057770000}"/>
    <cellStyle name="40% - uthevingsfarge 4 2 2 2 4 4 3" xfId="30555" xr:uid="{00000000-0005-0000-0000-000058770000}"/>
    <cellStyle name="40% - uthevingsfarge 4 2 2 2 4 5" xfId="30556" xr:uid="{00000000-0005-0000-0000-000059770000}"/>
    <cellStyle name="40% - uthevingsfarge 4 2 2 2 4 5 2" xfId="30557" xr:uid="{00000000-0005-0000-0000-00005A770000}"/>
    <cellStyle name="40% - uthevingsfarge 4 2 2 2 4 6" xfId="30558" xr:uid="{00000000-0005-0000-0000-00005B770000}"/>
    <cellStyle name="40% - uthevingsfarge 4 2 2 2 4_3. Chng in credit spreads" xfId="30559" xr:uid="{00000000-0005-0000-0000-00005C770000}"/>
    <cellStyle name="40% - uthevingsfarge 4 2 2 2 5" xfId="30560" xr:uid="{00000000-0005-0000-0000-00005D770000}"/>
    <cellStyle name="40% - uthevingsfarge 4 2 2 2 5 2" xfId="30561" xr:uid="{00000000-0005-0000-0000-00005E770000}"/>
    <cellStyle name="40% - uthevingsfarge 4 2 2 2 5 2 2" xfId="30562" xr:uid="{00000000-0005-0000-0000-00005F770000}"/>
    <cellStyle name="40% - uthevingsfarge 4 2 2 2 5 2 2 2" xfId="30563" xr:uid="{00000000-0005-0000-0000-000060770000}"/>
    <cellStyle name="40% - uthevingsfarge 4 2 2 2 5 2 2 2 2" xfId="30564" xr:uid="{00000000-0005-0000-0000-000061770000}"/>
    <cellStyle name="40% - uthevingsfarge 4 2 2 2 5 2 2 3" xfId="30565" xr:uid="{00000000-0005-0000-0000-000062770000}"/>
    <cellStyle name="40% - uthevingsfarge 4 2 2 2 5 2 3" xfId="30566" xr:uid="{00000000-0005-0000-0000-000063770000}"/>
    <cellStyle name="40% - uthevingsfarge 4 2 2 2 5 2 3 2" xfId="30567" xr:uid="{00000000-0005-0000-0000-000064770000}"/>
    <cellStyle name="40% - uthevingsfarge 4 2 2 2 5 2 4" xfId="30568" xr:uid="{00000000-0005-0000-0000-000065770000}"/>
    <cellStyle name="40% - uthevingsfarge 4 2 2 2 5 2_Innskuddsdekning" xfId="30569" xr:uid="{00000000-0005-0000-0000-000066770000}"/>
    <cellStyle name="40% - uthevingsfarge 4 2 2 2 5 3" xfId="30570" xr:uid="{00000000-0005-0000-0000-000067770000}"/>
    <cellStyle name="40% - uthevingsfarge 4 2 2 2 5 3 2" xfId="30571" xr:uid="{00000000-0005-0000-0000-000068770000}"/>
    <cellStyle name="40% - uthevingsfarge 4 2 2 2 5 3 2 2" xfId="30572" xr:uid="{00000000-0005-0000-0000-000069770000}"/>
    <cellStyle name="40% - uthevingsfarge 4 2 2 2 5 3 3" xfId="30573" xr:uid="{00000000-0005-0000-0000-00006A770000}"/>
    <cellStyle name="40% - uthevingsfarge 4 2 2 2 5 4" xfId="30574" xr:uid="{00000000-0005-0000-0000-00006B770000}"/>
    <cellStyle name="40% - uthevingsfarge 4 2 2 2 5 4 2" xfId="30575" xr:uid="{00000000-0005-0000-0000-00006C770000}"/>
    <cellStyle name="40% - uthevingsfarge 4 2 2 2 5 5" xfId="30576" xr:uid="{00000000-0005-0000-0000-00006D770000}"/>
    <cellStyle name="40% - uthevingsfarge 4 2 2 2 5_3. Chng in credit spreads" xfId="30577" xr:uid="{00000000-0005-0000-0000-00006E770000}"/>
    <cellStyle name="40% - uthevingsfarge 4 2 2 2 6" xfId="30578" xr:uid="{00000000-0005-0000-0000-00006F770000}"/>
    <cellStyle name="40% - uthevingsfarge 4 2 2 2 6 2" xfId="30579" xr:uid="{00000000-0005-0000-0000-000070770000}"/>
    <cellStyle name="40% - uthevingsfarge 4 2 2 2 6 2 2" xfId="30580" xr:uid="{00000000-0005-0000-0000-000071770000}"/>
    <cellStyle name="40% - uthevingsfarge 4 2 2 2 6 2 2 2" xfId="30581" xr:uid="{00000000-0005-0000-0000-000072770000}"/>
    <cellStyle name="40% - uthevingsfarge 4 2 2 2 6 2 3" xfId="30582" xr:uid="{00000000-0005-0000-0000-000073770000}"/>
    <cellStyle name="40% - uthevingsfarge 4 2 2 2 6 3" xfId="30583" xr:uid="{00000000-0005-0000-0000-000074770000}"/>
    <cellStyle name="40% - uthevingsfarge 4 2 2 2 6 3 2" xfId="30584" xr:uid="{00000000-0005-0000-0000-000075770000}"/>
    <cellStyle name="40% - uthevingsfarge 4 2 2 2 6 4" xfId="30585" xr:uid="{00000000-0005-0000-0000-000076770000}"/>
    <cellStyle name="40% - uthevingsfarge 4 2 2 2 6_Innskuddsdekning" xfId="30586" xr:uid="{00000000-0005-0000-0000-000077770000}"/>
    <cellStyle name="40% - uthevingsfarge 4 2 2 2 7" xfId="30587" xr:uid="{00000000-0005-0000-0000-000078770000}"/>
    <cellStyle name="40% - uthevingsfarge 4 2 2 2 7 2" xfId="30588" xr:uid="{00000000-0005-0000-0000-000079770000}"/>
    <cellStyle name="40% - uthevingsfarge 4 2 2 2 7 2 2" xfId="30589" xr:uid="{00000000-0005-0000-0000-00007A770000}"/>
    <cellStyle name="40% - uthevingsfarge 4 2 2 2 7 3" xfId="30590" xr:uid="{00000000-0005-0000-0000-00007B770000}"/>
    <cellStyle name="40% - uthevingsfarge 4 2 2 2 8" xfId="30591" xr:uid="{00000000-0005-0000-0000-00007C770000}"/>
    <cellStyle name="40% - uthevingsfarge 4 2 2 2 8 2" xfId="30592" xr:uid="{00000000-0005-0000-0000-00007D770000}"/>
    <cellStyle name="40% - uthevingsfarge 4 2 2 2 9" xfId="30593" xr:uid="{00000000-0005-0000-0000-00007E770000}"/>
    <cellStyle name="40% - uthevingsfarge 4 2 2 2_3. Chng in credit spreads" xfId="30594" xr:uid="{00000000-0005-0000-0000-00007F770000}"/>
    <cellStyle name="40% - uthevingsfarge 4 2 2 3" xfId="30595" xr:uid="{00000000-0005-0000-0000-000080770000}"/>
    <cellStyle name="40% - uthevingsfarge 4 2 2 3 2" xfId="30596" xr:uid="{00000000-0005-0000-0000-000081770000}"/>
    <cellStyle name="40% - uthevingsfarge 4 2 2 3 2 2" xfId="30597" xr:uid="{00000000-0005-0000-0000-000082770000}"/>
    <cellStyle name="40% - uthevingsfarge 4 2 2 3 2 2 2" xfId="30598" xr:uid="{00000000-0005-0000-0000-000083770000}"/>
    <cellStyle name="40% - uthevingsfarge 4 2 2 3 2 2 2 2" xfId="30599" xr:uid="{00000000-0005-0000-0000-000084770000}"/>
    <cellStyle name="40% - uthevingsfarge 4 2 2 3 2 2 2 2 2" xfId="30600" xr:uid="{00000000-0005-0000-0000-000085770000}"/>
    <cellStyle name="40% - uthevingsfarge 4 2 2 3 2 2 2 3" xfId="30601" xr:uid="{00000000-0005-0000-0000-000086770000}"/>
    <cellStyle name="40% - uthevingsfarge 4 2 2 3 2 2 3" xfId="30602" xr:uid="{00000000-0005-0000-0000-000087770000}"/>
    <cellStyle name="40% - uthevingsfarge 4 2 2 3 2 2 3 2" xfId="30603" xr:uid="{00000000-0005-0000-0000-000088770000}"/>
    <cellStyle name="40% - uthevingsfarge 4 2 2 3 2 2 4" xfId="30604" xr:uid="{00000000-0005-0000-0000-000089770000}"/>
    <cellStyle name="40% - uthevingsfarge 4 2 2 3 2 2_Innskuddsdekning" xfId="30605" xr:uid="{00000000-0005-0000-0000-00008A770000}"/>
    <cellStyle name="40% - uthevingsfarge 4 2 2 3 2 3" xfId="30606" xr:uid="{00000000-0005-0000-0000-00008B770000}"/>
    <cellStyle name="40% - uthevingsfarge 4 2 2 3 2 3 2" xfId="30607" xr:uid="{00000000-0005-0000-0000-00008C770000}"/>
    <cellStyle name="40% - uthevingsfarge 4 2 2 3 2 3 2 2" xfId="30608" xr:uid="{00000000-0005-0000-0000-00008D770000}"/>
    <cellStyle name="40% - uthevingsfarge 4 2 2 3 2 3 3" xfId="30609" xr:uid="{00000000-0005-0000-0000-00008E770000}"/>
    <cellStyle name="40% - uthevingsfarge 4 2 2 3 2 4" xfId="30610" xr:uid="{00000000-0005-0000-0000-00008F770000}"/>
    <cellStyle name="40% - uthevingsfarge 4 2 2 3 2 4 2" xfId="30611" xr:uid="{00000000-0005-0000-0000-000090770000}"/>
    <cellStyle name="40% - uthevingsfarge 4 2 2 3 2 5" xfId="30612" xr:uid="{00000000-0005-0000-0000-000091770000}"/>
    <cellStyle name="40% - uthevingsfarge 4 2 2 3 2_3. Chng in credit spreads" xfId="30613" xr:uid="{00000000-0005-0000-0000-000092770000}"/>
    <cellStyle name="40% - uthevingsfarge 4 2 2 3 3" xfId="30614" xr:uid="{00000000-0005-0000-0000-000093770000}"/>
    <cellStyle name="40% - uthevingsfarge 4 2 2 3 3 2" xfId="30615" xr:uid="{00000000-0005-0000-0000-000094770000}"/>
    <cellStyle name="40% - uthevingsfarge 4 2 2 3 3 2 2" xfId="30616" xr:uid="{00000000-0005-0000-0000-000095770000}"/>
    <cellStyle name="40% - uthevingsfarge 4 2 2 3 3 2 2 2" xfId="30617" xr:uid="{00000000-0005-0000-0000-000096770000}"/>
    <cellStyle name="40% - uthevingsfarge 4 2 2 3 3 2 3" xfId="30618" xr:uid="{00000000-0005-0000-0000-000097770000}"/>
    <cellStyle name="40% - uthevingsfarge 4 2 2 3 3 3" xfId="30619" xr:uid="{00000000-0005-0000-0000-000098770000}"/>
    <cellStyle name="40% - uthevingsfarge 4 2 2 3 3 3 2" xfId="30620" xr:uid="{00000000-0005-0000-0000-000099770000}"/>
    <cellStyle name="40% - uthevingsfarge 4 2 2 3 3 4" xfId="30621" xr:uid="{00000000-0005-0000-0000-00009A770000}"/>
    <cellStyle name="40% - uthevingsfarge 4 2 2 3 3_Innskuddsdekning" xfId="30622" xr:uid="{00000000-0005-0000-0000-00009B770000}"/>
    <cellStyle name="40% - uthevingsfarge 4 2 2 3 4" xfId="30623" xr:uid="{00000000-0005-0000-0000-00009C770000}"/>
    <cellStyle name="40% - uthevingsfarge 4 2 2 3 4 2" xfId="30624" xr:uid="{00000000-0005-0000-0000-00009D770000}"/>
    <cellStyle name="40% - uthevingsfarge 4 2 2 3 4 2 2" xfId="30625" xr:uid="{00000000-0005-0000-0000-00009E770000}"/>
    <cellStyle name="40% - uthevingsfarge 4 2 2 3 4 3" xfId="30626" xr:uid="{00000000-0005-0000-0000-00009F770000}"/>
    <cellStyle name="40% - uthevingsfarge 4 2 2 3 5" xfId="30627" xr:uid="{00000000-0005-0000-0000-0000A0770000}"/>
    <cellStyle name="40% - uthevingsfarge 4 2 2 3 5 2" xfId="30628" xr:uid="{00000000-0005-0000-0000-0000A1770000}"/>
    <cellStyle name="40% - uthevingsfarge 4 2 2 3 6" xfId="30629" xr:uid="{00000000-0005-0000-0000-0000A2770000}"/>
    <cellStyle name="40% - uthevingsfarge 4 2 2 3 7" xfId="30630" xr:uid="{00000000-0005-0000-0000-0000A3770000}"/>
    <cellStyle name="40% - uthevingsfarge 4 2 2 3 8" xfId="30631" xr:uid="{00000000-0005-0000-0000-0000A4770000}"/>
    <cellStyle name="40% - uthevingsfarge 4 2 2 3_3. Chng in credit spreads" xfId="30632" xr:uid="{00000000-0005-0000-0000-0000A5770000}"/>
    <cellStyle name="40% - uthevingsfarge 4 2 2 4" xfId="30633" xr:uid="{00000000-0005-0000-0000-0000A6770000}"/>
    <cellStyle name="40% - uthevingsfarge 4 2 2 4 2" xfId="30634" xr:uid="{00000000-0005-0000-0000-0000A7770000}"/>
    <cellStyle name="40% - uthevingsfarge 4 2 2 4 2 2" xfId="30635" xr:uid="{00000000-0005-0000-0000-0000A8770000}"/>
    <cellStyle name="40% - uthevingsfarge 4 2 2 4 2 2 2" xfId="30636" xr:uid="{00000000-0005-0000-0000-0000A9770000}"/>
    <cellStyle name="40% - uthevingsfarge 4 2 2 4 2 2 2 2" xfId="30637" xr:uid="{00000000-0005-0000-0000-0000AA770000}"/>
    <cellStyle name="40% - uthevingsfarge 4 2 2 4 2 2 2 2 2" xfId="30638" xr:uid="{00000000-0005-0000-0000-0000AB770000}"/>
    <cellStyle name="40% - uthevingsfarge 4 2 2 4 2 2 2 3" xfId="30639" xr:uid="{00000000-0005-0000-0000-0000AC770000}"/>
    <cellStyle name="40% - uthevingsfarge 4 2 2 4 2 2 3" xfId="30640" xr:uid="{00000000-0005-0000-0000-0000AD770000}"/>
    <cellStyle name="40% - uthevingsfarge 4 2 2 4 2 2 3 2" xfId="30641" xr:uid="{00000000-0005-0000-0000-0000AE770000}"/>
    <cellStyle name="40% - uthevingsfarge 4 2 2 4 2 2 4" xfId="30642" xr:uid="{00000000-0005-0000-0000-0000AF770000}"/>
    <cellStyle name="40% - uthevingsfarge 4 2 2 4 2 2_Innskuddsdekning" xfId="30643" xr:uid="{00000000-0005-0000-0000-0000B0770000}"/>
    <cellStyle name="40% - uthevingsfarge 4 2 2 4 2 3" xfId="30644" xr:uid="{00000000-0005-0000-0000-0000B1770000}"/>
    <cellStyle name="40% - uthevingsfarge 4 2 2 4 2 3 2" xfId="30645" xr:uid="{00000000-0005-0000-0000-0000B2770000}"/>
    <cellStyle name="40% - uthevingsfarge 4 2 2 4 2 3 2 2" xfId="30646" xr:uid="{00000000-0005-0000-0000-0000B3770000}"/>
    <cellStyle name="40% - uthevingsfarge 4 2 2 4 2 3 3" xfId="30647" xr:uid="{00000000-0005-0000-0000-0000B4770000}"/>
    <cellStyle name="40% - uthevingsfarge 4 2 2 4 2 4" xfId="30648" xr:uid="{00000000-0005-0000-0000-0000B5770000}"/>
    <cellStyle name="40% - uthevingsfarge 4 2 2 4 2 4 2" xfId="30649" xr:uid="{00000000-0005-0000-0000-0000B6770000}"/>
    <cellStyle name="40% - uthevingsfarge 4 2 2 4 2 5" xfId="30650" xr:uid="{00000000-0005-0000-0000-0000B7770000}"/>
    <cellStyle name="40% - uthevingsfarge 4 2 2 4 2_3. Chng in credit spreads" xfId="30651" xr:uid="{00000000-0005-0000-0000-0000B8770000}"/>
    <cellStyle name="40% - uthevingsfarge 4 2 2 4 3" xfId="30652" xr:uid="{00000000-0005-0000-0000-0000B9770000}"/>
    <cellStyle name="40% - uthevingsfarge 4 2 2 4 3 2" xfId="30653" xr:uid="{00000000-0005-0000-0000-0000BA770000}"/>
    <cellStyle name="40% - uthevingsfarge 4 2 2 4 3 2 2" xfId="30654" xr:uid="{00000000-0005-0000-0000-0000BB770000}"/>
    <cellStyle name="40% - uthevingsfarge 4 2 2 4 3 2 2 2" xfId="30655" xr:uid="{00000000-0005-0000-0000-0000BC770000}"/>
    <cellStyle name="40% - uthevingsfarge 4 2 2 4 3 2 3" xfId="30656" xr:uid="{00000000-0005-0000-0000-0000BD770000}"/>
    <cellStyle name="40% - uthevingsfarge 4 2 2 4 3 3" xfId="30657" xr:uid="{00000000-0005-0000-0000-0000BE770000}"/>
    <cellStyle name="40% - uthevingsfarge 4 2 2 4 3 3 2" xfId="30658" xr:uid="{00000000-0005-0000-0000-0000BF770000}"/>
    <cellStyle name="40% - uthevingsfarge 4 2 2 4 3 4" xfId="30659" xr:uid="{00000000-0005-0000-0000-0000C0770000}"/>
    <cellStyle name="40% - uthevingsfarge 4 2 2 4 3_Innskuddsdekning" xfId="30660" xr:uid="{00000000-0005-0000-0000-0000C1770000}"/>
    <cellStyle name="40% - uthevingsfarge 4 2 2 4 4" xfId="30661" xr:uid="{00000000-0005-0000-0000-0000C2770000}"/>
    <cellStyle name="40% - uthevingsfarge 4 2 2 4 4 2" xfId="30662" xr:uid="{00000000-0005-0000-0000-0000C3770000}"/>
    <cellStyle name="40% - uthevingsfarge 4 2 2 4 4 2 2" xfId="30663" xr:uid="{00000000-0005-0000-0000-0000C4770000}"/>
    <cellStyle name="40% - uthevingsfarge 4 2 2 4 4 3" xfId="30664" xr:uid="{00000000-0005-0000-0000-0000C5770000}"/>
    <cellStyle name="40% - uthevingsfarge 4 2 2 4 5" xfId="30665" xr:uid="{00000000-0005-0000-0000-0000C6770000}"/>
    <cellStyle name="40% - uthevingsfarge 4 2 2 4 5 2" xfId="30666" xr:uid="{00000000-0005-0000-0000-0000C7770000}"/>
    <cellStyle name="40% - uthevingsfarge 4 2 2 4 6" xfId="30667" xr:uid="{00000000-0005-0000-0000-0000C8770000}"/>
    <cellStyle name="40% - uthevingsfarge 4 2 2 4_3. Chng in credit spreads" xfId="30668" xr:uid="{00000000-0005-0000-0000-0000C9770000}"/>
    <cellStyle name="40% - uthevingsfarge 4 2 2 5" xfId="30669" xr:uid="{00000000-0005-0000-0000-0000CA770000}"/>
    <cellStyle name="40% - uthevingsfarge 4 2 2 5 2" xfId="30670" xr:uid="{00000000-0005-0000-0000-0000CB770000}"/>
    <cellStyle name="40% - uthevingsfarge 4 2 2 5 2 2" xfId="30671" xr:uid="{00000000-0005-0000-0000-0000CC770000}"/>
    <cellStyle name="40% - uthevingsfarge 4 2 2 5 2 2 2" xfId="30672" xr:uid="{00000000-0005-0000-0000-0000CD770000}"/>
    <cellStyle name="40% - uthevingsfarge 4 2 2 5 2 2 2 2" xfId="30673" xr:uid="{00000000-0005-0000-0000-0000CE770000}"/>
    <cellStyle name="40% - uthevingsfarge 4 2 2 5 2 2 2 2 2" xfId="30674" xr:uid="{00000000-0005-0000-0000-0000CF770000}"/>
    <cellStyle name="40% - uthevingsfarge 4 2 2 5 2 2 2 3" xfId="30675" xr:uid="{00000000-0005-0000-0000-0000D0770000}"/>
    <cellStyle name="40% - uthevingsfarge 4 2 2 5 2 2 3" xfId="30676" xr:uid="{00000000-0005-0000-0000-0000D1770000}"/>
    <cellStyle name="40% - uthevingsfarge 4 2 2 5 2 2 3 2" xfId="30677" xr:uid="{00000000-0005-0000-0000-0000D2770000}"/>
    <cellStyle name="40% - uthevingsfarge 4 2 2 5 2 2 4" xfId="30678" xr:uid="{00000000-0005-0000-0000-0000D3770000}"/>
    <cellStyle name="40% - uthevingsfarge 4 2 2 5 2 2_Innskuddsdekning" xfId="30679" xr:uid="{00000000-0005-0000-0000-0000D4770000}"/>
    <cellStyle name="40% - uthevingsfarge 4 2 2 5 2 3" xfId="30680" xr:uid="{00000000-0005-0000-0000-0000D5770000}"/>
    <cellStyle name="40% - uthevingsfarge 4 2 2 5 2 3 2" xfId="30681" xr:uid="{00000000-0005-0000-0000-0000D6770000}"/>
    <cellStyle name="40% - uthevingsfarge 4 2 2 5 2 3 2 2" xfId="30682" xr:uid="{00000000-0005-0000-0000-0000D7770000}"/>
    <cellStyle name="40% - uthevingsfarge 4 2 2 5 2 3 3" xfId="30683" xr:uid="{00000000-0005-0000-0000-0000D8770000}"/>
    <cellStyle name="40% - uthevingsfarge 4 2 2 5 2 4" xfId="30684" xr:uid="{00000000-0005-0000-0000-0000D9770000}"/>
    <cellStyle name="40% - uthevingsfarge 4 2 2 5 2 4 2" xfId="30685" xr:uid="{00000000-0005-0000-0000-0000DA770000}"/>
    <cellStyle name="40% - uthevingsfarge 4 2 2 5 2 5" xfId="30686" xr:uid="{00000000-0005-0000-0000-0000DB770000}"/>
    <cellStyle name="40% - uthevingsfarge 4 2 2 5 2_3. Chng in credit spreads" xfId="30687" xr:uid="{00000000-0005-0000-0000-0000DC770000}"/>
    <cellStyle name="40% - uthevingsfarge 4 2 2 5 3" xfId="30688" xr:uid="{00000000-0005-0000-0000-0000DD770000}"/>
    <cellStyle name="40% - uthevingsfarge 4 2 2 5 3 2" xfId="30689" xr:uid="{00000000-0005-0000-0000-0000DE770000}"/>
    <cellStyle name="40% - uthevingsfarge 4 2 2 5 3 2 2" xfId="30690" xr:uid="{00000000-0005-0000-0000-0000DF770000}"/>
    <cellStyle name="40% - uthevingsfarge 4 2 2 5 3 2 2 2" xfId="30691" xr:uid="{00000000-0005-0000-0000-0000E0770000}"/>
    <cellStyle name="40% - uthevingsfarge 4 2 2 5 3 2 3" xfId="30692" xr:uid="{00000000-0005-0000-0000-0000E1770000}"/>
    <cellStyle name="40% - uthevingsfarge 4 2 2 5 3 3" xfId="30693" xr:uid="{00000000-0005-0000-0000-0000E2770000}"/>
    <cellStyle name="40% - uthevingsfarge 4 2 2 5 3 3 2" xfId="30694" xr:uid="{00000000-0005-0000-0000-0000E3770000}"/>
    <cellStyle name="40% - uthevingsfarge 4 2 2 5 3 4" xfId="30695" xr:uid="{00000000-0005-0000-0000-0000E4770000}"/>
    <cellStyle name="40% - uthevingsfarge 4 2 2 5 3_Innskuddsdekning" xfId="30696" xr:uid="{00000000-0005-0000-0000-0000E5770000}"/>
    <cellStyle name="40% - uthevingsfarge 4 2 2 5 4" xfId="30697" xr:uid="{00000000-0005-0000-0000-0000E6770000}"/>
    <cellStyle name="40% - uthevingsfarge 4 2 2 5 4 2" xfId="30698" xr:uid="{00000000-0005-0000-0000-0000E7770000}"/>
    <cellStyle name="40% - uthevingsfarge 4 2 2 5 4 2 2" xfId="30699" xr:uid="{00000000-0005-0000-0000-0000E8770000}"/>
    <cellStyle name="40% - uthevingsfarge 4 2 2 5 4 3" xfId="30700" xr:uid="{00000000-0005-0000-0000-0000E9770000}"/>
    <cellStyle name="40% - uthevingsfarge 4 2 2 5 5" xfId="30701" xr:uid="{00000000-0005-0000-0000-0000EA770000}"/>
    <cellStyle name="40% - uthevingsfarge 4 2 2 5 5 2" xfId="30702" xr:uid="{00000000-0005-0000-0000-0000EB770000}"/>
    <cellStyle name="40% - uthevingsfarge 4 2 2 5 6" xfId="30703" xr:uid="{00000000-0005-0000-0000-0000EC770000}"/>
    <cellStyle name="40% - uthevingsfarge 4 2 2 5_3. Chng in credit spreads" xfId="30704" xr:uid="{00000000-0005-0000-0000-0000ED770000}"/>
    <cellStyle name="40% - uthevingsfarge 4 2 2 6" xfId="30705" xr:uid="{00000000-0005-0000-0000-0000EE770000}"/>
    <cellStyle name="40% - uthevingsfarge 4 2 2 6 2" xfId="30706" xr:uid="{00000000-0005-0000-0000-0000EF770000}"/>
    <cellStyle name="40% - uthevingsfarge 4 2 2 6 2 2" xfId="30707" xr:uid="{00000000-0005-0000-0000-0000F0770000}"/>
    <cellStyle name="40% - uthevingsfarge 4 2 2 6 2 2 2" xfId="30708" xr:uid="{00000000-0005-0000-0000-0000F1770000}"/>
    <cellStyle name="40% - uthevingsfarge 4 2 2 6 2 2 2 2" xfId="30709" xr:uid="{00000000-0005-0000-0000-0000F2770000}"/>
    <cellStyle name="40% - uthevingsfarge 4 2 2 6 2 2 3" xfId="30710" xr:uid="{00000000-0005-0000-0000-0000F3770000}"/>
    <cellStyle name="40% - uthevingsfarge 4 2 2 6 2 3" xfId="30711" xr:uid="{00000000-0005-0000-0000-0000F4770000}"/>
    <cellStyle name="40% - uthevingsfarge 4 2 2 6 2 3 2" xfId="30712" xr:uid="{00000000-0005-0000-0000-0000F5770000}"/>
    <cellStyle name="40% - uthevingsfarge 4 2 2 6 2 4" xfId="30713" xr:uid="{00000000-0005-0000-0000-0000F6770000}"/>
    <cellStyle name="40% - uthevingsfarge 4 2 2 6 2_Innskuddsdekning" xfId="30714" xr:uid="{00000000-0005-0000-0000-0000F7770000}"/>
    <cellStyle name="40% - uthevingsfarge 4 2 2 6 3" xfId="30715" xr:uid="{00000000-0005-0000-0000-0000F8770000}"/>
    <cellStyle name="40% - uthevingsfarge 4 2 2 6 3 2" xfId="30716" xr:uid="{00000000-0005-0000-0000-0000F9770000}"/>
    <cellStyle name="40% - uthevingsfarge 4 2 2 6 3 2 2" xfId="30717" xr:uid="{00000000-0005-0000-0000-0000FA770000}"/>
    <cellStyle name="40% - uthevingsfarge 4 2 2 6 3 3" xfId="30718" xr:uid="{00000000-0005-0000-0000-0000FB770000}"/>
    <cellStyle name="40% - uthevingsfarge 4 2 2 6 4" xfId="30719" xr:uid="{00000000-0005-0000-0000-0000FC770000}"/>
    <cellStyle name="40% - uthevingsfarge 4 2 2 6 4 2" xfId="30720" xr:uid="{00000000-0005-0000-0000-0000FD770000}"/>
    <cellStyle name="40% - uthevingsfarge 4 2 2 6 5" xfId="30721" xr:uid="{00000000-0005-0000-0000-0000FE770000}"/>
    <cellStyle name="40% - uthevingsfarge 4 2 2 6_3. Chng in credit spreads" xfId="30722" xr:uid="{00000000-0005-0000-0000-0000FF770000}"/>
    <cellStyle name="40% - uthevingsfarge 4 2 2 7" xfId="30723" xr:uid="{00000000-0005-0000-0000-000000780000}"/>
    <cellStyle name="40% - uthevingsfarge 4 2 2 7 2" xfId="30724" xr:uid="{00000000-0005-0000-0000-000001780000}"/>
    <cellStyle name="40% - uthevingsfarge 4 2 2 7 2 2" xfId="30725" xr:uid="{00000000-0005-0000-0000-000002780000}"/>
    <cellStyle name="40% - uthevingsfarge 4 2 2 7 2 2 2" xfId="30726" xr:uid="{00000000-0005-0000-0000-000003780000}"/>
    <cellStyle name="40% - uthevingsfarge 4 2 2 7 2 3" xfId="30727" xr:uid="{00000000-0005-0000-0000-000004780000}"/>
    <cellStyle name="40% - uthevingsfarge 4 2 2 7 3" xfId="30728" xr:uid="{00000000-0005-0000-0000-000005780000}"/>
    <cellStyle name="40% - uthevingsfarge 4 2 2 7 3 2" xfId="30729" xr:uid="{00000000-0005-0000-0000-000006780000}"/>
    <cellStyle name="40% - uthevingsfarge 4 2 2 7 4" xfId="30730" xr:uid="{00000000-0005-0000-0000-000007780000}"/>
    <cellStyle name="40% - uthevingsfarge 4 2 2 7_Innskuddsdekning" xfId="30731" xr:uid="{00000000-0005-0000-0000-000008780000}"/>
    <cellStyle name="40% - uthevingsfarge 4 2 2 8" xfId="30732" xr:uid="{00000000-0005-0000-0000-000009780000}"/>
    <cellStyle name="40% - uthevingsfarge 4 2 2 8 2" xfId="30733" xr:uid="{00000000-0005-0000-0000-00000A780000}"/>
    <cellStyle name="40% - uthevingsfarge 4 2 2 8 2 2" xfId="30734" xr:uid="{00000000-0005-0000-0000-00000B780000}"/>
    <cellStyle name="40% - uthevingsfarge 4 2 2 8 3" xfId="30735" xr:uid="{00000000-0005-0000-0000-00000C780000}"/>
    <cellStyle name="40% - uthevingsfarge 4 2 2 9" xfId="30736" xr:uid="{00000000-0005-0000-0000-00000D780000}"/>
    <cellStyle name="40% - uthevingsfarge 4 2 2 9 2" xfId="30737" xr:uid="{00000000-0005-0000-0000-00000E780000}"/>
    <cellStyle name="40% - uthevingsfarge 4 2 2_3. Chng in credit spreads" xfId="30738" xr:uid="{00000000-0005-0000-0000-00000F780000}"/>
    <cellStyle name="40% - uthevingsfarge 4 2 3" xfId="30739" xr:uid="{00000000-0005-0000-0000-000010780000}"/>
    <cellStyle name="40% - uthevingsfarge 4 2 3 10" xfId="30740" xr:uid="{00000000-0005-0000-0000-000011780000}"/>
    <cellStyle name="40% - uthevingsfarge 4 2 3 11" xfId="30741" xr:uid="{00000000-0005-0000-0000-000012780000}"/>
    <cellStyle name="40% - uthevingsfarge 4 2 3 12" xfId="30742" xr:uid="{00000000-0005-0000-0000-000013780000}"/>
    <cellStyle name="40% - uthevingsfarge 4 2 3 2" xfId="30743" xr:uid="{00000000-0005-0000-0000-000014780000}"/>
    <cellStyle name="40% - uthevingsfarge 4 2 3 2 10" xfId="30744" xr:uid="{00000000-0005-0000-0000-000015780000}"/>
    <cellStyle name="40% - uthevingsfarge 4 2 3 2 2" xfId="30745" xr:uid="{00000000-0005-0000-0000-000016780000}"/>
    <cellStyle name="40% - uthevingsfarge 4 2 3 2 2 2" xfId="30746" xr:uid="{00000000-0005-0000-0000-000017780000}"/>
    <cellStyle name="40% - uthevingsfarge 4 2 3 2 2 2 2" xfId="30747" xr:uid="{00000000-0005-0000-0000-000018780000}"/>
    <cellStyle name="40% - uthevingsfarge 4 2 3 2 2 2 2 2" xfId="30748" xr:uid="{00000000-0005-0000-0000-000019780000}"/>
    <cellStyle name="40% - uthevingsfarge 4 2 3 2 2 2 2 2 2" xfId="30749" xr:uid="{00000000-0005-0000-0000-00001A780000}"/>
    <cellStyle name="40% - uthevingsfarge 4 2 3 2 2 2 2 2 2 2" xfId="30750" xr:uid="{00000000-0005-0000-0000-00001B780000}"/>
    <cellStyle name="40% - uthevingsfarge 4 2 3 2 2 2 2 2 3" xfId="30751" xr:uid="{00000000-0005-0000-0000-00001C780000}"/>
    <cellStyle name="40% - uthevingsfarge 4 2 3 2 2 2 2 3" xfId="30752" xr:uid="{00000000-0005-0000-0000-00001D780000}"/>
    <cellStyle name="40% - uthevingsfarge 4 2 3 2 2 2 2 3 2" xfId="30753" xr:uid="{00000000-0005-0000-0000-00001E780000}"/>
    <cellStyle name="40% - uthevingsfarge 4 2 3 2 2 2 2 4" xfId="30754" xr:uid="{00000000-0005-0000-0000-00001F780000}"/>
    <cellStyle name="40% - uthevingsfarge 4 2 3 2 2 2 3" xfId="30755" xr:uid="{00000000-0005-0000-0000-000020780000}"/>
    <cellStyle name="40% - uthevingsfarge 4 2 3 2 2 2 3 2" xfId="30756" xr:uid="{00000000-0005-0000-0000-000021780000}"/>
    <cellStyle name="40% - uthevingsfarge 4 2 3 2 2 2 3 2 2" xfId="30757" xr:uid="{00000000-0005-0000-0000-000022780000}"/>
    <cellStyle name="40% - uthevingsfarge 4 2 3 2 2 2 3 3" xfId="30758" xr:uid="{00000000-0005-0000-0000-000023780000}"/>
    <cellStyle name="40% - uthevingsfarge 4 2 3 2 2 2 4" xfId="30759" xr:uid="{00000000-0005-0000-0000-000024780000}"/>
    <cellStyle name="40% - uthevingsfarge 4 2 3 2 2 2 4 2" xfId="30760" xr:uid="{00000000-0005-0000-0000-000025780000}"/>
    <cellStyle name="40% - uthevingsfarge 4 2 3 2 2 2 5" xfId="30761" xr:uid="{00000000-0005-0000-0000-000026780000}"/>
    <cellStyle name="40% - uthevingsfarge 4 2 3 2 2 2_Innskuddsdekning" xfId="30762" xr:uid="{00000000-0005-0000-0000-000027780000}"/>
    <cellStyle name="40% - uthevingsfarge 4 2 3 2 2 3" xfId="30763" xr:uid="{00000000-0005-0000-0000-000028780000}"/>
    <cellStyle name="40% - uthevingsfarge 4 2 3 2 2 3 2" xfId="30764" xr:uid="{00000000-0005-0000-0000-000029780000}"/>
    <cellStyle name="40% - uthevingsfarge 4 2 3 2 2 3 2 2" xfId="30765" xr:uid="{00000000-0005-0000-0000-00002A780000}"/>
    <cellStyle name="40% - uthevingsfarge 4 2 3 2 2 3 2 2 2" xfId="30766" xr:uid="{00000000-0005-0000-0000-00002B780000}"/>
    <cellStyle name="40% - uthevingsfarge 4 2 3 2 2 3 2 3" xfId="30767" xr:uid="{00000000-0005-0000-0000-00002C780000}"/>
    <cellStyle name="40% - uthevingsfarge 4 2 3 2 2 3 3" xfId="30768" xr:uid="{00000000-0005-0000-0000-00002D780000}"/>
    <cellStyle name="40% - uthevingsfarge 4 2 3 2 2 3 3 2" xfId="30769" xr:uid="{00000000-0005-0000-0000-00002E780000}"/>
    <cellStyle name="40% - uthevingsfarge 4 2 3 2 2 3 4" xfId="30770" xr:uid="{00000000-0005-0000-0000-00002F780000}"/>
    <cellStyle name="40% - uthevingsfarge 4 2 3 2 2 4" xfId="30771" xr:uid="{00000000-0005-0000-0000-000030780000}"/>
    <cellStyle name="40% - uthevingsfarge 4 2 3 2 2 4 2" xfId="30772" xr:uid="{00000000-0005-0000-0000-000031780000}"/>
    <cellStyle name="40% - uthevingsfarge 4 2 3 2 2 4 2 2" xfId="30773" xr:uid="{00000000-0005-0000-0000-000032780000}"/>
    <cellStyle name="40% - uthevingsfarge 4 2 3 2 2 4 3" xfId="30774" xr:uid="{00000000-0005-0000-0000-000033780000}"/>
    <cellStyle name="40% - uthevingsfarge 4 2 3 2 2 5" xfId="30775" xr:uid="{00000000-0005-0000-0000-000034780000}"/>
    <cellStyle name="40% - uthevingsfarge 4 2 3 2 2 5 2" xfId="30776" xr:uid="{00000000-0005-0000-0000-000035780000}"/>
    <cellStyle name="40% - uthevingsfarge 4 2 3 2 2 6" xfId="30777" xr:uid="{00000000-0005-0000-0000-000036780000}"/>
    <cellStyle name="40% - uthevingsfarge 4 2 3 2 2_3. Chng in credit spreads" xfId="30778" xr:uid="{00000000-0005-0000-0000-000037780000}"/>
    <cellStyle name="40% - uthevingsfarge 4 2 3 2 3" xfId="30779" xr:uid="{00000000-0005-0000-0000-000038780000}"/>
    <cellStyle name="40% - uthevingsfarge 4 2 3 2 3 2" xfId="30780" xr:uid="{00000000-0005-0000-0000-000039780000}"/>
    <cellStyle name="40% - uthevingsfarge 4 2 3 2 3 2 2" xfId="30781" xr:uid="{00000000-0005-0000-0000-00003A780000}"/>
    <cellStyle name="40% - uthevingsfarge 4 2 3 2 3 2 2 2" xfId="30782" xr:uid="{00000000-0005-0000-0000-00003B780000}"/>
    <cellStyle name="40% - uthevingsfarge 4 2 3 2 3 2 2 2 2" xfId="30783" xr:uid="{00000000-0005-0000-0000-00003C780000}"/>
    <cellStyle name="40% - uthevingsfarge 4 2 3 2 3 2 2 2 2 2" xfId="30784" xr:uid="{00000000-0005-0000-0000-00003D780000}"/>
    <cellStyle name="40% - uthevingsfarge 4 2 3 2 3 2 2 2 3" xfId="30785" xr:uid="{00000000-0005-0000-0000-00003E780000}"/>
    <cellStyle name="40% - uthevingsfarge 4 2 3 2 3 2 2 3" xfId="30786" xr:uid="{00000000-0005-0000-0000-00003F780000}"/>
    <cellStyle name="40% - uthevingsfarge 4 2 3 2 3 2 2 3 2" xfId="30787" xr:uid="{00000000-0005-0000-0000-000040780000}"/>
    <cellStyle name="40% - uthevingsfarge 4 2 3 2 3 2 2 4" xfId="30788" xr:uid="{00000000-0005-0000-0000-000041780000}"/>
    <cellStyle name="40% - uthevingsfarge 4 2 3 2 3 2 3" xfId="30789" xr:uid="{00000000-0005-0000-0000-000042780000}"/>
    <cellStyle name="40% - uthevingsfarge 4 2 3 2 3 2 3 2" xfId="30790" xr:uid="{00000000-0005-0000-0000-000043780000}"/>
    <cellStyle name="40% - uthevingsfarge 4 2 3 2 3 2 3 2 2" xfId="30791" xr:uid="{00000000-0005-0000-0000-000044780000}"/>
    <cellStyle name="40% - uthevingsfarge 4 2 3 2 3 2 3 3" xfId="30792" xr:uid="{00000000-0005-0000-0000-000045780000}"/>
    <cellStyle name="40% - uthevingsfarge 4 2 3 2 3 2 4" xfId="30793" xr:uid="{00000000-0005-0000-0000-000046780000}"/>
    <cellStyle name="40% - uthevingsfarge 4 2 3 2 3 2 4 2" xfId="30794" xr:uid="{00000000-0005-0000-0000-000047780000}"/>
    <cellStyle name="40% - uthevingsfarge 4 2 3 2 3 2 5" xfId="30795" xr:uid="{00000000-0005-0000-0000-000048780000}"/>
    <cellStyle name="40% - uthevingsfarge 4 2 3 2 3 2_Innskuddsdekning" xfId="30796" xr:uid="{00000000-0005-0000-0000-000049780000}"/>
    <cellStyle name="40% - uthevingsfarge 4 2 3 2 3 3" xfId="30797" xr:uid="{00000000-0005-0000-0000-00004A780000}"/>
    <cellStyle name="40% - uthevingsfarge 4 2 3 2 3 3 2" xfId="30798" xr:uid="{00000000-0005-0000-0000-00004B780000}"/>
    <cellStyle name="40% - uthevingsfarge 4 2 3 2 3 3 2 2" xfId="30799" xr:uid="{00000000-0005-0000-0000-00004C780000}"/>
    <cellStyle name="40% - uthevingsfarge 4 2 3 2 3 3 2 2 2" xfId="30800" xr:uid="{00000000-0005-0000-0000-00004D780000}"/>
    <cellStyle name="40% - uthevingsfarge 4 2 3 2 3 3 2 3" xfId="30801" xr:uid="{00000000-0005-0000-0000-00004E780000}"/>
    <cellStyle name="40% - uthevingsfarge 4 2 3 2 3 3 3" xfId="30802" xr:uid="{00000000-0005-0000-0000-00004F780000}"/>
    <cellStyle name="40% - uthevingsfarge 4 2 3 2 3 3 3 2" xfId="30803" xr:uid="{00000000-0005-0000-0000-000050780000}"/>
    <cellStyle name="40% - uthevingsfarge 4 2 3 2 3 3 4" xfId="30804" xr:uid="{00000000-0005-0000-0000-000051780000}"/>
    <cellStyle name="40% - uthevingsfarge 4 2 3 2 3 4" xfId="30805" xr:uid="{00000000-0005-0000-0000-000052780000}"/>
    <cellStyle name="40% - uthevingsfarge 4 2 3 2 3 4 2" xfId="30806" xr:uid="{00000000-0005-0000-0000-000053780000}"/>
    <cellStyle name="40% - uthevingsfarge 4 2 3 2 3 4 2 2" xfId="30807" xr:uid="{00000000-0005-0000-0000-000054780000}"/>
    <cellStyle name="40% - uthevingsfarge 4 2 3 2 3 4 3" xfId="30808" xr:uid="{00000000-0005-0000-0000-000055780000}"/>
    <cellStyle name="40% - uthevingsfarge 4 2 3 2 3 5" xfId="30809" xr:uid="{00000000-0005-0000-0000-000056780000}"/>
    <cellStyle name="40% - uthevingsfarge 4 2 3 2 3 5 2" xfId="30810" xr:uid="{00000000-0005-0000-0000-000057780000}"/>
    <cellStyle name="40% - uthevingsfarge 4 2 3 2 3 6" xfId="30811" xr:uid="{00000000-0005-0000-0000-000058780000}"/>
    <cellStyle name="40% - uthevingsfarge 4 2 3 2 3_3. Chng in credit spreads" xfId="30812" xr:uid="{00000000-0005-0000-0000-000059780000}"/>
    <cellStyle name="40% - uthevingsfarge 4 2 3 2 4" xfId="30813" xr:uid="{00000000-0005-0000-0000-00005A780000}"/>
    <cellStyle name="40% - uthevingsfarge 4 2 3 2 4 2" xfId="30814" xr:uid="{00000000-0005-0000-0000-00005B780000}"/>
    <cellStyle name="40% - uthevingsfarge 4 2 3 2 4 2 2" xfId="30815" xr:uid="{00000000-0005-0000-0000-00005C780000}"/>
    <cellStyle name="40% - uthevingsfarge 4 2 3 2 4 2 2 2" xfId="30816" xr:uid="{00000000-0005-0000-0000-00005D780000}"/>
    <cellStyle name="40% - uthevingsfarge 4 2 3 2 4 2 2 2 2" xfId="30817" xr:uid="{00000000-0005-0000-0000-00005E780000}"/>
    <cellStyle name="40% - uthevingsfarge 4 2 3 2 4 2 2 3" xfId="30818" xr:uid="{00000000-0005-0000-0000-00005F780000}"/>
    <cellStyle name="40% - uthevingsfarge 4 2 3 2 4 2 3" xfId="30819" xr:uid="{00000000-0005-0000-0000-000060780000}"/>
    <cellStyle name="40% - uthevingsfarge 4 2 3 2 4 2 3 2" xfId="30820" xr:uid="{00000000-0005-0000-0000-000061780000}"/>
    <cellStyle name="40% - uthevingsfarge 4 2 3 2 4 2 4" xfId="30821" xr:uid="{00000000-0005-0000-0000-000062780000}"/>
    <cellStyle name="40% - uthevingsfarge 4 2 3 2 4 2_Innskuddsdekning" xfId="30822" xr:uid="{00000000-0005-0000-0000-000063780000}"/>
    <cellStyle name="40% - uthevingsfarge 4 2 3 2 4 3" xfId="30823" xr:uid="{00000000-0005-0000-0000-000064780000}"/>
    <cellStyle name="40% - uthevingsfarge 4 2 3 2 4 3 2" xfId="30824" xr:uid="{00000000-0005-0000-0000-000065780000}"/>
    <cellStyle name="40% - uthevingsfarge 4 2 3 2 4 3 2 2" xfId="30825" xr:uid="{00000000-0005-0000-0000-000066780000}"/>
    <cellStyle name="40% - uthevingsfarge 4 2 3 2 4 3 3" xfId="30826" xr:uid="{00000000-0005-0000-0000-000067780000}"/>
    <cellStyle name="40% - uthevingsfarge 4 2 3 2 4 4" xfId="30827" xr:uid="{00000000-0005-0000-0000-000068780000}"/>
    <cellStyle name="40% - uthevingsfarge 4 2 3 2 4 4 2" xfId="30828" xr:uid="{00000000-0005-0000-0000-000069780000}"/>
    <cellStyle name="40% - uthevingsfarge 4 2 3 2 4 5" xfId="30829" xr:uid="{00000000-0005-0000-0000-00006A780000}"/>
    <cellStyle name="40% - uthevingsfarge 4 2 3 2 4_3. Chng in credit spreads" xfId="30830" xr:uid="{00000000-0005-0000-0000-00006B780000}"/>
    <cellStyle name="40% - uthevingsfarge 4 2 3 2 5" xfId="30831" xr:uid="{00000000-0005-0000-0000-00006C780000}"/>
    <cellStyle name="40% - uthevingsfarge 4 2 3 2 5 2" xfId="30832" xr:uid="{00000000-0005-0000-0000-00006D780000}"/>
    <cellStyle name="40% - uthevingsfarge 4 2 3 2 5 2 2" xfId="30833" xr:uid="{00000000-0005-0000-0000-00006E780000}"/>
    <cellStyle name="40% - uthevingsfarge 4 2 3 2 5 2 2 2" xfId="30834" xr:uid="{00000000-0005-0000-0000-00006F780000}"/>
    <cellStyle name="40% - uthevingsfarge 4 2 3 2 5 2 3" xfId="30835" xr:uid="{00000000-0005-0000-0000-000070780000}"/>
    <cellStyle name="40% - uthevingsfarge 4 2 3 2 5 3" xfId="30836" xr:uid="{00000000-0005-0000-0000-000071780000}"/>
    <cellStyle name="40% - uthevingsfarge 4 2 3 2 5 3 2" xfId="30837" xr:uid="{00000000-0005-0000-0000-000072780000}"/>
    <cellStyle name="40% - uthevingsfarge 4 2 3 2 5 4" xfId="30838" xr:uid="{00000000-0005-0000-0000-000073780000}"/>
    <cellStyle name="40% - uthevingsfarge 4 2 3 2 5_Innskuddsdekning" xfId="30839" xr:uid="{00000000-0005-0000-0000-000074780000}"/>
    <cellStyle name="40% - uthevingsfarge 4 2 3 2 6" xfId="30840" xr:uid="{00000000-0005-0000-0000-000075780000}"/>
    <cellStyle name="40% - uthevingsfarge 4 2 3 2 6 2" xfId="30841" xr:uid="{00000000-0005-0000-0000-000076780000}"/>
    <cellStyle name="40% - uthevingsfarge 4 2 3 2 6 2 2" xfId="30842" xr:uid="{00000000-0005-0000-0000-000077780000}"/>
    <cellStyle name="40% - uthevingsfarge 4 2 3 2 6 3" xfId="30843" xr:uid="{00000000-0005-0000-0000-000078780000}"/>
    <cellStyle name="40% - uthevingsfarge 4 2 3 2 7" xfId="30844" xr:uid="{00000000-0005-0000-0000-000079780000}"/>
    <cellStyle name="40% - uthevingsfarge 4 2 3 2 7 2" xfId="30845" xr:uid="{00000000-0005-0000-0000-00007A780000}"/>
    <cellStyle name="40% - uthevingsfarge 4 2 3 2 8" xfId="30846" xr:uid="{00000000-0005-0000-0000-00007B780000}"/>
    <cellStyle name="40% - uthevingsfarge 4 2 3 2 9" xfId="30847" xr:uid="{00000000-0005-0000-0000-00007C780000}"/>
    <cellStyle name="40% - uthevingsfarge 4 2 3 2_3. Chng in credit spreads" xfId="30848" xr:uid="{00000000-0005-0000-0000-00007D780000}"/>
    <cellStyle name="40% - uthevingsfarge 4 2 3 3" xfId="30849" xr:uid="{00000000-0005-0000-0000-00007E780000}"/>
    <cellStyle name="40% - uthevingsfarge 4 2 3 3 2" xfId="30850" xr:uid="{00000000-0005-0000-0000-00007F780000}"/>
    <cellStyle name="40% - uthevingsfarge 4 2 3 3 2 2" xfId="30851" xr:uid="{00000000-0005-0000-0000-000080780000}"/>
    <cellStyle name="40% - uthevingsfarge 4 2 3 3 2 2 2" xfId="30852" xr:uid="{00000000-0005-0000-0000-000081780000}"/>
    <cellStyle name="40% - uthevingsfarge 4 2 3 3 2 2 2 2" xfId="30853" xr:uid="{00000000-0005-0000-0000-000082780000}"/>
    <cellStyle name="40% - uthevingsfarge 4 2 3 3 2 2 2 2 2" xfId="30854" xr:uid="{00000000-0005-0000-0000-000083780000}"/>
    <cellStyle name="40% - uthevingsfarge 4 2 3 3 2 2 2 3" xfId="30855" xr:uid="{00000000-0005-0000-0000-000084780000}"/>
    <cellStyle name="40% - uthevingsfarge 4 2 3 3 2 2 3" xfId="30856" xr:uid="{00000000-0005-0000-0000-000085780000}"/>
    <cellStyle name="40% - uthevingsfarge 4 2 3 3 2 2 3 2" xfId="30857" xr:uid="{00000000-0005-0000-0000-000086780000}"/>
    <cellStyle name="40% - uthevingsfarge 4 2 3 3 2 2 4" xfId="30858" xr:uid="{00000000-0005-0000-0000-000087780000}"/>
    <cellStyle name="40% - uthevingsfarge 4 2 3 3 2 2_Innskuddsdekning" xfId="30859" xr:uid="{00000000-0005-0000-0000-000088780000}"/>
    <cellStyle name="40% - uthevingsfarge 4 2 3 3 2 3" xfId="30860" xr:uid="{00000000-0005-0000-0000-000089780000}"/>
    <cellStyle name="40% - uthevingsfarge 4 2 3 3 2 3 2" xfId="30861" xr:uid="{00000000-0005-0000-0000-00008A780000}"/>
    <cellStyle name="40% - uthevingsfarge 4 2 3 3 2 3 2 2" xfId="30862" xr:uid="{00000000-0005-0000-0000-00008B780000}"/>
    <cellStyle name="40% - uthevingsfarge 4 2 3 3 2 3 3" xfId="30863" xr:uid="{00000000-0005-0000-0000-00008C780000}"/>
    <cellStyle name="40% - uthevingsfarge 4 2 3 3 2 4" xfId="30864" xr:uid="{00000000-0005-0000-0000-00008D780000}"/>
    <cellStyle name="40% - uthevingsfarge 4 2 3 3 2 4 2" xfId="30865" xr:uid="{00000000-0005-0000-0000-00008E780000}"/>
    <cellStyle name="40% - uthevingsfarge 4 2 3 3 2 5" xfId="30866" xr:uid="{00000000-0005-0000-0000-00008F780000}"/>
    <cellStyle name="40% - uthevingsfarge 4 2 3 3 2_3. Chng in credit spreads" xfId="30867" xr:uid="{00000000-0005-0000-0000-000090780000}"/>
    <cellStyle name="40% - uthevingsfarge 4 2 3 3 3" xfId="30868" xr:uid="{00000000-0005-0000-0000-000091780000}"/>
    <cellStyle name="40% - uthevingsfarge 4 2 3 3 3 2" xfId="30869" xr:uid="{00000000-0005-0000-0000-000092780000}"/>
    <cellStyle name="40% - uthevingsfarge 4 2 3 3 3 2 2" xfId="30870" xr:uid="{00000000-0005-0000-0000-000093780000}"/>
    <cellStyle name="40% - uthevingsfarge 4 2 3 3 3 2 2 2" xfId="30871" xr:uid="{00000000-0005-0000-0000-000094780000}"/>
    <cellStyle name="40% - uthevingsfarge 4 2 3 3 3 2 3" xfId="30872" xr:uid="{00000000-0005-0000-0000-000095780000}"/>
    <cellStyle name="40% - uthevingsfarge 4 2 3 3 3 3" xfId="30873" xr:uid="{00000000-0005-0000-0000-000096780000}"/>
    <cellStyle name="40% - uthevingsfarge 4 2 3 3 3 3 2" xfId="30874" xr:uid="{00000000-0005-0000-0000-000097780000}"/>
    <cellStyle name="40% - uthevingsfarge 4 2 3 3 3 4" xfId="30875" xr:uid="{00000000-0005-0000-0000-000098780000}"/>
    <cellStyle name="40% - uthevingsfarge 4 2 3 3 3_Innskuddsdekning" xfId="30876" xr:uid="{00000000-0005-0000-0000-000099780000}"/>
    <cellStyle name="40% - uthevingsfarge 4 2 3 3 4" xfId="30877" xr:uid="{00000000-0005-0000-0000-00009A780000}"/>
    <cellStyle name="40% - uthevingsfarge 4 2 3 3 4 2" xfId="30878" xr:uid="{00000000-0005-0000-0000-00009B780000}"/>
    <cellStyle name="40% - uthevingsfarge 4 2 3 3 4 2 2" xfId="30879" xr:uid="{00000000-0005-0000-0000-00009C780000}"/>
    <cellStyle name="40% - uthevingsfarge 4 2 3 3 4 3" xfId="30880" xr:uid="{00000000-0005-0000-0000-00009D780000}"/>
    <cellStyle name="40% - uthevingsfarge 4 2 3 3 5" xfId="30881" xr:uid="{00000000-0005-0000-0000-00009E780000}"/>
    <cellStyle name="40% - uthevingsfarge 4 2 3 3 5 2" xfId="30882" xr:uid="{00000000-0005-0000-0000-00009F780000}"/>
    <cellStyle name="40% - uthevingsfarge 4 2 3 3 6" xfId="30883" xr:uid="{00000000-0005-0000-0000-0000A0780000}"/>
    <cellStyle name="40% - uthevingsfarge 4 2 3 3_3. Chng in credit spreads" xfId="30884" xr:uid="{00000000-0005-0000-0000-0000A1780000}"/>
    <cellStyle name="40% - uthevingsfarge 4 2 3 4" xfId="30885" xr:uid="{00000000-0005-0000-0000-0000A2780000}"/>
    <cellStyle name="40% - uthevingsfarge 4 2 3 4 2" xfId="30886" xr:uid="{00000000-0005-0000-0000-0000A3780000}"/>
    <cellStyle name="40% - uthevingsfarge 4 2 3 4 2 2" xfId="30887" xr:uid="{00000000-0005-0000-0000-0000A4780000}"/>
    <cellStyle name="40% - uthevingsfarge 4 2 3 4 2 2 2" xfId="30888" xr:uid="{00000000-0005-0000-0000-0000A5780000}"/>
    <cellStyle name="40% - uthevingsfarge 4 2 3 4 2 2 2 2" xfId="30889" xr:uid="{00000000-0005-0000-0000-0000A6780000}"/>
    <cellStyle name="40% - uthevingsfarge 4 2 3 4 2 2 2 2 2" xfId="30890" xr:uid="{00000000-0005-0000-0000-0000A7780000}"/>
    <cellStyle name="40% - uthevingsfarge 4 2 3 4 2 2 2 3" xfId="30891" xr:uid="{00000000-0005-0000-0000-0000A8780000}"/>
    <cellStyle name="40% - uthevingsfarge 4 2 3 4 2 2 3" xfId="30892" xr:uid="{00000000-0005-0000-0000-0000A9780000}"/>
    <cellStyle name="40% - uthevingsfarge 4 2 3 4 2 2 3 2" xfId="30893" xr:uid="{00000000-0005-0000-0000-0000AA780000}"/>
    <cellStyle name="40% - uthevingsfarge 4 2 3 4 2 2 4" xfId="30894" xr:uid="{00000000-0005-0000-0000-0000AB780000}"/>
    <cellStyle name="40% - uthevingsfarge 4 2 3 4 2 3" xfId="30895" xr:uid="{00000000-0005-0000-0000-0000AC780000}"/>
    <cellStyle name="40% - uthevingsfarge 4 2 3 4 2 3 2" xfId="30896" xr:uid="{00000000-0005-0000-0000-0000AD780000}"/>
    <cellStyle name="40% - uthevingsfarge 4 2 3 4 2 3 2 2" xfId="30897" xr:uid="{00000000-0005-0000-0000-0000AE780000}"/>
    <cellStyle name="40% - uthevingsfarge 4 2 3 4 2 3 3" xfId="30898" xr:uid="{00000000-0005-0000-0000-0000AF780000}"/>
    <cellStyle name="40% - uthevingsfarge 4 2 3 4 2 4" xfId="30899" xr:uid="{00000000-0005-0000-0000-0000B0780000}"/>
    <cellStyle name="40% - uthevingsfarge 4 2 3 4 2 4 2" xfId="30900" xr:uid="{00000000-0005-0000-0000-0000B1780000}"/>
    <cellStyle name="40% - uthevingsfarge 4 2 3 4 2 5" xfId="30901" xr:uid="{00000000-0005-0000-0000-0000B2780000}"/>
    <cellStyle name="40% - uthevingsfarge 4 2 3 4 2_Innskuddsdekning" xfId="30902" xr:uid="{00000000-0005-0000-0000-0000B3780000}"/>
    <cellStyle name="40% - uthevingsfarge 4 2 3 4 3" xfId="30903" xr:uid="{00000000-0005-0000-0000-0000B4780000}"/>
    <cellStyle name="40% - uthevingsfarge 4 2 3 4 3 2" xfId="30904" xr:uid="{00000000-0005-0000-0000-0000B5780000}"/>
    <cellStyle name="40% - uthevingsfarge 4 2 3 4 3 2 2" xfId="30905" xr:uid="{00000000-0005-0000-0000-0000B6780000}"/>
    <cellStyle name="40% - uthevingsfarge 4 2 3 4 3 2 2 2" xfId="30906" xr:uid="{00000000-0005-0000-0000-0000B7780000}"/>
    <cellStyle name="40% - uthevingsfarge 4 2 3 4 3 2 3" xfId="30907" xr:uid="{00000000-0005-0000-0000-0000B8780000}"/>
    <cellStyle name="40% - uthevingsfarge 4 2 3 4 3 3" xfId="30908" xr:uid="{00000000-0005-0000-0000-0000B9780000}"/>
    <cellStyle name="40% - uthevingsfarge 4 2 3 4 3 3 2" xfId="30909" xr:uid="{00000000-0005-0000-0000-0000BA780000}"/>
    <cellStyle name="40% - uthevingsfarge 4 2 3 4 3 4" xfId="30910" xr:uid="{00000000-0005-0000-0000-0000BB780000}"/>
    <cellStyle name="40% - uthevingsfarge 4 2 3 4 4" xfId="30911" xr:uid="{00000000-0005-0000-0000-0000BC780000}"/>
    <cellStyle name="40% - uthevingsfarge 4 2 3 4 4 2" xfId="30912" xr:uid="{00000000-0005-0000-0000-0000BD780000}"/>
    <cellStyle name="40% - uthevingsfarge 4 2 3 4 4 2 2" xfId="30913" xr:uid="{00000000-0005-0000-0000-0000BE780000}"/>
    <cellStyle name="40% - uthevingsfarge 4 2 3 4 4 3" xfId="30914" xr:uid="{00000000-0005-0000-0000-0000BF780000}"/>
    <cellStyle name="40% - uthevingsfarge 4 2 3 4 5" xfId="30915" xr:uid="{00000000-0005-0000-0000-0000C0780000}"/>
    <cellStyle name="40% - uthevingsfarge 4 2 3 4 5 2" xfId="30916" xr:uid="{00000000-0005-0000-0000-0000C1780000}"/>
    <cellStyle name="40% - uthevingsfarge 4 2 3 4 6" xfId="30917" xr:uid="{00000000-0005-0000-0000-0000C2780000}"/>
    <cellStyle name="40% - uthevingsfarge 4 2 3 4_3. Chng in credit spreads" xfId="30918" xr:uid="{00000000-0005-0000-0000-0000C3780000}"/>
    <cellStyle name="40% - uthevingsfarge 4 2 3 5" xfId="30919" xr:uid="{00000000-0005-0000-0000-0000C4780000}"/>
    <cellStyle name="40% - uthevingsfarge 4 2 3 5 2" xfId="30920" xr:uid="{00000000-0005-0000-0000-0000C5780000}"/>
    <cellStyle name="40% - uthevingsfarge 4 2 3 5 2 2" xfId="30921" xr:uid="{00000000-0005-0000-0000-0000C6780000}"/>
    <cellStyle name="40% - uthevingsfarge 4 2 3 5 2 2 2" xfId="30922" xr:uid="{00000000-0005-0000-0000-0000C7780000}"/>
    <cellStyle name="40% - uthevingsfarge 4 2 3 5 2 2 2 2" xfId="30923" xr:uid="{00000000-0005-0000-0000-0000C8780000}"/>
    <cellStyle name="40% - uthevingsfarge 4 2 3 5 2 2 2 2 2" xfId="30924" xr:uid="{00000000-0005-0000-0000-0000C9780000}"/>
    <cellStyle name="40% - uthevingsfarge 4 2 3 5 2 2 2 3" xfId="30925" xr:uid="{00000000-0005-0000-0000-0000CA780000}"/>
    <cellStyle name="40% - uthevingsfarge 4 2 3 5 2 2 3" xfId="30926" xr:uid="{00000000-0005-0000-0000-0000CB780000}"/>
    <cellStyle name="40% - uthevingsfarge 4 2 3 5 2 2 3 2" xfId="30927" xr:uid="{00000000-0005-0000-0000-0000CC780000}"/>
    <cellStyle name="40% - uthevingsfarge 4 2 3 5 2 2 4" xfId="30928" xr:uid="{00000000-0005-0000-0000-0000CD780000}"/>
    <cellStyle name="40% - uthevingsfarge 4 2 3 5 2 3" xfId="30929" xr:uid="{00000000-0005-0000-0000-0000CE780000}"/>
    <cellStyle name="40% - uthevingsfarge 4 2 3 5 2 3 2" xfId="30930" xr:uid="{00000000-0005-0000-0000-0000CF780000}"/>
    <cellStyle name="40% - uthevingsfarge 4 2 3 5 2 3 2 2" xfId="30931" xr:uid="{00000000-0005-0000-0000-0000D0780000}"/>
    <cellStyle name="40% - uthevingsfarge 4 2 3 5 2 3 3" xfId="30932" xr:uid="{00000000-0005-0000-0000-0000D1780000}"/>
    <cellStyle name="40% - uthevingsfarge 4 2 3 5 2 4" xfId="30933" xr:uid="{00000000-0005-0000-0000-0000D2780000}"/>
    <cellStyle name="40% - uthevingsfarge 4 2 3 5 2 4 2" xfId="30934" xr:uid="{00000000-0005-0000-0000-0000D3780000}"/>
    <cellStyle name="40% - uthevingsfarge 4 2 3 5 2 5" xfId="30935" xr:uid="{00000000-0005-0000-0000-0000D4780000}"/>
    <cellStyle name="40% - uthevingsfarge 4 2 3 5 2_Innskuddsdekning" xfId="30936" xr:uid="{00000000-0005-0000-0000-0000D5780000}"/>
    <cellStyle name="40% - uthevingsfarge 4 2 3 5 3" xfId="30937" xr:uid="{00000000-0005-0000-0000-0000D6780000}"/>
    <cellStyle name="40% - uthevingsfarge 4 2 3 5 3 2" xfId="30938" xr:uid="{00000000-0005-0000-0000-0000D7780000}"/>
    <cellStyle name="40% - uthevingsfarge 4 2 3 5 3 2 2" xfId="30939" xr:uid="{00000000-0005-0000-0000-0000D8780000}"/>
    <cellStyle name="40% - uthevingsfarge 4 2 3 5 3 2 2 2" xfId="30940" xr:uid="{00000000-0005-0000-0000-0000D9780000}"/>
    <cellStyle name="40% - uthevingsfarge 4 2 3 5 3 2 3" xfId="30941" xr:uid="{00000000-0005-0000-0000-0000DA780000}"/>
    <cellStyle name="40% - uthevingsfarge 4 2 3 5 3 3" xfId="30942" xr:uid="{00000000-0005-0000-0000-0000DB780000}"/>
    <cellStyle name="40% - uthevingsfarge 4 2 3 5 3 3 2" xfId="30943" xr:uid="{00000000-0005-0000-0000-0000DC780000}"/>
    <cellStyle name="40% - uthevingsfarge 4 2 3 5 3 4" xfId="30944" xr:uid="{00000000-0005-0000-0000-0000DD780000}"/>
    <cellStyle name="40% - uthevingsfarge 4 2 3 5 4" xfId="30945" xr:uid="{00000000-0005-0000-0000-0000DE780000}"/>
    <cellStyle name="40% - uthevingsfarge 4 2 3 5 4 2" xfId="30946" xr:uid="{00000000-0005-0000-0000-0000DF780000}"/>
    <cellStyle name="40% - uthevingsfarge 4 2 3 5 4 2 2" xfId="30947" xr:uid="{00000000-0005-0000-0000-0000E0780000}"/>
    <cellStyle name="40% - uthevingsfarge 4 2 3 5 4 3" xfId="30948" xr:uid="{00000000-0005-0000-0000-0000E1780000}"/>
    <cellStyle name="40% - uthevingsfarge 4 2 3 5 5" xfId="30949" xr:uid="{00000000-0005-0000-0000-0000E2780000}"/>
    <cellStyle name="40% - uthevingsfarge 4 2 3 5 5 2" xfId="30950" xr:uid="{00000000-0005-0000-0000-0000E3780000}"/>
    <cellStyle name="40% - uthevingsfarge 4 2 3 5 6" xfId="30951" xr:uid="{00000000-0005-0000-0000-0000E4780000}"/>
    <cellStyle name="40% - uthevingsfarge 4 2 3 5_3. Chng in credit spreads" xfId="30952" xr:uid="{00000000-0005-0000-0000-0000E5780000}"/>
    <cellStyle name="40% - uthevingsfarge 4 2 3 6" xfId="30953" xr:uid="{00000000-0005-0000-0000-0000E6780000}"/>
    <cellStyle name="40% - uthevingsfarge 4 2 3 6 2" xfId="30954" xr:uid="{00000000-0005-0000-0000-0000E7780000}"/>
    <cellStyle name="40% - uthevingsfarge 4 2 3 6 2 2" xfId="30955" xr:uid="{00000000-0005-0000-0000-0000E8780000}"/>
    <cellStyle name="40% - uthevingsfarge 4 2 3 6 2 2 2" xfId="30956" xr:uid="{00000000-0005-0000-0000-0000E9780000}"/>
    <cellStyle name="40% - uthevingsfarge 4 2 3 6 2 2 2 2" xfId="30957" xr:uid="{00000000-0005-0000-0000-0000EA780000}"/>
    <cellStyle name="40% - uthevingsfarge 4 2 3 6 2 2 3" xfId="30958" xr:uid="{00000000-0005-0000-0000-0000EB780000}"/>
    <cellStyle name="40% - uthevingsfarge 4 2 3 6 2 3" xfId="30959" xr:uid="{00000000-0005-0000-0000-0000EC780000}"/>
    <cellStyle name="40% - uthevingsfarge 4 2 3 6 2 3 2" xfId="30960" xr:uid="{00000000-0005-0000-0000-0000ED780000}"/>
    <cellStyle name="40% - uthevingsfarge 4 2 3 6 2 4" xfId="30961" xr:uid="{00000000-0005-0000-0000-0000EE780000}"/>
    <cellStyle name="40% - uthevingsfarge 4 2 3 6 2_Innskuddsdekning" xfId="30962" xr:uid="{00000000-0005-0000-0000-0000EF780000}"/>
    <cellStyle name="40% - uthevingsfarge 4 2 3 6 3" xfId="30963" xr:uid="{00000000-0005-0000-0000-0000F0780000}"/>
    <cellStyle name="40% - uthevingsfarge 4 2 3 6 3 2" xfId="30964" xr:uid="{00000000-0005-0000-0000-0000F1780000}"/>
    <cellStyle name="40% - uthevingsfarge 4 2 3 6 3 2 2" xfId="30965" xr:uid="{00000000-0005-0000-0000-0000F2780000}"/>
    <cellStyle name="40% - uthevingsfarge 4 2 3 6 3 3" xfId="30966" xr:uid="{00000000-0005-0000-0000-0000F3780000}"/>
    <cellStyle name="40% - uthevingsfarge 4 2 3 6 4" xfId="30967" xr:uid="{00000000-0005-0000-0000-0000F4780000}"/>
    <cellStyle name="40% - uthevingsfarge 4 2 3 6 4 2" xfId="30968" xr:uid="{00000000-0005-0000-0000-0000F5780000}"/>
    <cellStyle name="40% - uthevingsfarge 4 2 3 6 5" xfId="30969" xr:uid="{00000000-0005-0000-0000-0000F6780000}"/>
    <cellStyle name="40% - uthevingsfarge 4 2 3 6_3. Chng in credit spreads" xfId="30970" xr:uid="{00000000-0005-0000-0000-0000F7780000}"/>
    <cellStyle name="40% - uthevingsfarge 4 2 3 7" xfId="30971" xr:uid="{00000000-0005-0000-0000-0000F8780000}"/>
    <cellStyle name="40% - uthevingsfarge 4 2 3 7 2" xfId="30972" xr:uid="{00000000-0005-0000-0000-0000F9780000}"/>
    <cellStyle name="40% - uthevingsfarge 4 2 3 7 2 2" xfId="30973" xr:uid="{00000000-0005-0000-0000-0000FA780000}"/>
    <cellStyle name="40% - uthevingsfarge 4 2 3 7 2 2 2" xfId="30974" xr:uid="{00000000-0005-0000-0000-0000FB780000}"/>
    <cellStyle name="40% - uthevingsfarge 4 2 3 7 2 3" xfId="30975" xr:uid="{00000000-0005-0000-0000-0000FC780000}"/>
    <cellStyle name="40% - uthevingsfarge 4 2 3 7 3" xfId="30976" xr:uid="{00000000-0005-0000-0000-0000FD780000}"/>
    <cellStyle name="40% - uthevingsfarge 4 2 3 7 3 2" xfId="30977" xr:uid="{00000000-0005-0000-0000-0000FE780000}"/>
    <cellStyle name="40% - uthevingsfarge 4 2 3 7 4" xfId="30978" xr:uid="{00000000-0005-0000-0000-0000FF780000}"/>
    <cellStyle name="40% - uthevingsfarge 4 2 3 7_Innskuddsdekning" xfId="30979" xr:uid="{00000000-0005-0000-0000-000000790000}"/>
    <cellStyle name="40% - uthevingsfarge 4 2 3 8" xfId="30980" xr:uid="{00000000-0005-0000-0000-000001790000}"/>
    <cellStyle name="40% - uthevingsfarge 4 2 3 8 2" xfId="30981" xr:uid="{00000000-0005-0000-0000-000002790000}"/>
    <cellStyle name="40% - uthevingsfarge 4 2 3 8 2 2" xfId="30982" xr:uid="{00000000-0005-0000-0000-000003790000}"/>
    <cellStyle name="40% - uthevingsfarge 4 2 3 8 3" xfId="30983" xr:uid="{00000000-0005-0000-0000-000004790000}"/>
    <cellStyle name="40% - uthevingsfarge 4 2 3 9" xfId="30984" xr:uid="{00000000-0005-0000-0000-000005790000}"/>
    <cellStyle name="40% - uthevingsfarge 4 2 3 9 2" xfId="30985" xr:uid="{00000000-0005-0000-0000-000006790000}"/>
    <cellStyle name="40% - uthevingsfarge 4 2 3_3. Chng in credit spreads" xfId="30986" xr:uid="{00000000-0005-0000-0000-000007790000}"/>
    <cellStyle name="40% - uthevingsfarge 4 2 4" xfId="30987" xr:uid="{00000000-0005-0000-0000-000008790000}"/>
    <cellStyle name="40% - uthevingsfarge 4 2 4 10" xfId="30988" xr:uid="{00000000-0005-0000-0000-000009790000}"/>
    <cellStyle name="40% - uthevingsfarge 4 2 4 2" xfId="30989" xr:uid="{00000000-0005-0000-0000-00000A790000}"/>
    <cellStyle name="40% - uthevingsfarge 4 2 4 2 2" xfId="30990" xr:uid="{00000000-0005-0000-0000-00000B790000}"/>
    <cellStyle name="40% - uthevingsfarge 4 2 4 2 2 2" xfId="30991" xr:uid="{00000000-0005-0000-0000-00000C790000}"/>
    <cellStyle name="40% - uthevingsfarge 4 2 4 2 2 2 2" xfId="30992" xr:uid="{00000000-0005-0000-0000-00000D790000}"/>
    <cellStyle name="40% - uthevingsfarge 4 2 4 2 2 2 2 2" xfId="30993" xr:uid="{00000000-0005-0000-0000-00000E790000}"/>
    <cellStyle name="40% - uthevingsfarge 4 2 4 2 2 2 2 2 2" xfId="30994" xr:uid="{00000000-0005-0000-0000-00000F790000}"/>
    <cellStyle name="40% - uthevingsfarge 4 2 4 2 2 2 2 3" xfId="30995" xr:uid="{00000000-0005-0000-0000-000010790000}"/>
    <cellStyle name="40% - uthevingsfarge 4 2 4 2 2 2 3" xfId="30996" xr:uid="{00000000-0005-0000-0000-000011790000}"/>
    <cellStyle name="40% - uthevingsfarge 4 2 4 2 2 2 3 2" xfId="30997" xr:uid="{00000000-0005-0000-0000-000012790000}"/>
    <cellStyle name="40% - uthevingsfarge 4 2 4 2 2 2 4" xfId="30998" xr:uid="{00000000-0005-0000-0000-000013790000}"/>
    <cellStyle name="40% - uthevingsfarge 4 2 4 2 2 3" xfId="30999" xr:uid="{00000000-0005-0000-0000-000014790000}"/>
    <cellStyle name="40% - uthevingsfarge 4 2 4 2 2 3 2" xfId="31000" xr:uid="{00000000-0005-0000-0000-000015790000}"/>
    <cellStyle name="40% - uthevingsfarge 4 2 4 2 2 3 2 2" xfId="31001" xr:uid="{00000000-0005-0000-0000-000016790000}"/>
    <cellStyle name="40% - uthevingsfarge 4 2 4 2 2 3 3" xfId="31002" xr:uid="{00000000-0005-0000-0000-000017790000}"/>
    <cellStyle name="40% - uthevingsfarge 4 2 4 2 2 4" xfId="31003" xr:uid="{00000000-0005-0000-0000-000018790000}"/>
    <cellStyle name="40% - uthevingsfarge 4 2 4 2 2 4 2" xfId="31004" xr:uid="{00000000-0005-0000-0000-000019790000}"/>
    <cellStyle name="40% - uthevingsfarge 4 2 4 2 2 5" xfId="31005" xr:uid="{00000000-0005-0000-0000-00001A790000}"/>
    <cellStyle name="40% - uthevingsfarge 4 2 4 2 2_Innskuddsdekning" xfId="31006" xr:uid="{00000000-0005-0000-0000-00001B790000}"/>
    <cellStyle name="40% - uthevingsfarge 4 2 4 2 3" xfId="31007" xr:uid="{00000000-0005-0000-0000-00001C790000}"/>
    <cellStyle name="40% - uthevingsfarge 4 2 4 2 3 2" xfId="31008" xr:uid="{00000000-0005-0000-0000-00001D790000}"/>
    <cellStyle name="40% - uthevingsfarge 4 2 4 2 3 2 2" xfId="31009" xr:uid="{00000000-0005-0000-0000-00001E790000}"/>
    <cellStyle name="40% - uthevingsfarge 4 2 4 2 3 2 2 2" xfId="31010" xr:uid="{00000000-0005-0000-0000-00001F790000}"/>
    <cellStyle name="40% - uthevingsfarge 4 2 4 2 3 2 3" xfId="31011" xr:uid="{00000000-0005-0000-0000-000020790000}"/>
    <cellStyle name="40% - uthevingsfarge 4 2 4 2 3 3" xfId="31012" xr:uid="{00000000-0005-0000-0000-000021790000}"/>
    <cellStyle name="40% - uthevingsfarge 4 2 4 2 3 3 2" xfId="31013" xr:uid="{00000000-0005-0000-0000-000022790000}"/>
    <cellStyle name="40% - uthevingsfarge 4 2 4 2 3 4" xfId="31014" xr:uid="{00000000-0005-0000-0000-000023790000}"/>
    <cellStyle name="40% - uthevingsfarge 4 2 4 2 4" xfId="31015" xr:uid="{00000000-0005-0000-0000-000024790000}"/>
    <cellStyle name="40% - uthevingsfarge 4 2 4 2 4 2" xfId="31016" xr:uid="{00000000-0005-0000-0000-000025790000}"/>
    <cellStyle name="40% - uthevingsfarge 4 2 4 2 4 2 2" xfId="31017" xr:uid="{00000000-0005-0000-0000-000026790000}"/>
    <cellStyle name="40% - uthevingsfarge 4 2 4 2 4 3" xfId="31018" xr:uid="{00000000-0005-0000-0000-000027790000}"/>
    <cellStyle name="40% - uthevingsfarge 4 2 4 2 5" xfId="31019" xr:uid="{00000000-0005-0000-0000-000028790000}"/>
    <cellStyle name="40% - uthevingsfarge 4 2 4 2 5 2" xfId="31020" xr:uid="{00000000-0005-0000-0000-000029790000}"/>
    <cellStyle name="40% - uthevingsfarge 4 2 4 2 6" xfId="31021" xr:uid="{00000000-0005-0000-0000-00002A790000}"/>
    <cellStyle name="40% - uthevingsfarge 4 2 4 2_3. Chng in credit spreads" xfId="31022" xr:uid="{00000000-0005-0000-0000-00002B790000}"/>
    <cellStyle name="40% - uthevingsfarge 4 2 4 3" xfId="31023" xr:uid="{00000000-0005-0000-0000-00002C790000}"/>
    <cellStyle name="40% - uthevingsfarge 4 2 4 3 2" xfId="31024" xr:uid="{00000000-0005-0000-0000-00002D790000}"/>
    <cellStyle name="40% - uthevingsfarge 4 2 4 3 2 2" xfId="31025" xr:uid="{00000000-0005-0000-0000-00002E790000}"/>
    <cellStyle name="40% - uthevingsfarge 4 2 4 3 2 2 2" xfId="31026" xr:uid="{00000000-0005-0000-0000-00002F790000}"/>
    <cellStyle name="40% - uthevingsfarge 4 2 4 3 2 2 2 2" xfId="31027" xr:uid="{00000000-0005-0000-0000-000030790000}"/>
    <cellStyle name="40% - uthevingsfarge 4 2 4 3 2 2 2 2 2" xfId="31028" xr:uid="{00000000-0005-0000-0000-000031790000}"/>
    <cellStyle name="40% - uthevingsfarge 4 2 4 3 2 2 2 3" xfId="31029" xr:uid="{00000000-0005-0000-0000-000032790000}"/>
    <cellStyle name="40% - uthevingsfarge 4 2 4 3 2 2 3" xfId="31030" xr:uid="{00000000-0005-0000-0000-000033790000}"/>
    <cellStyle name="40% - uthevingsfarge 4 2 4 3 2 2 3 2" xfId="31031" xr:uid="{00000000-0005-0000-0000-000034790000}"/>
    <cellStyle name="40% - uthevingsfarge 4 2 4 3 2 2 4" xfId="31032" xr:uid="{00000000-0005-0000-0000-000035790000}"/>
    <cellStyle name="40% - uthevingsfarge 4 2 4 3 2 3" xfId="31033" xr:uid="{00000000-0005-0000-0000-000036790000}"/>
    <cellStyle name="40% - uthevingsfarge 4 2 4 3 2 3 2" xfId="31034" xr:uid="{00000000-0005-0000-0000-000037790000}"/>
    <cellStyle name="40% - uthevingsfarge 4 2 4 3 2 3 2 2" xfId="31035" xr:uid="{00000000-0005-0000-0000-000038790000}"/>
    <cellStyle name="40% - uthevingsfarge 4 2 4 3 2 3 3" xfId="31036" xr:uid="{00000000-0005-0000-0000-000039790000}"/>
    <cellStyle name="40% - uthevingsfarge 4 2 4 3 2 4" xfId="31037" xr:uid="{00000000-0005-0000-0000-00003A790000}"/>
    <cellStyle name="40% - uthevingsfarge 4 2 4 3 2 4 2" xfId="31038" xr:uid="{00000000-0005-0000-0000-00003B790000}"/>
    <cellStyle name="40% - uthevingsfarge 4 2 4 3 2 5" xfId="31039" xr:uid="{00000000-0005-0000-0000-00003C790000}"/>
    <cellStyle name="40% - uthevingsfarge 4 2 4 3 2_Innskuddsdekning" xfId="31040" xr:uid="{00000000-0005-0000-0000-00003D790000}"/>
    <cellStyle name="40% - uthevingsfarge 4 2 4 3 3" xfId="31041" xr:uid="{00000000-0005-0000-0000-00003E790000}"/>
    <cellStyle name="40% - uthevingsfarge 4 2 4 3 3 2" xfId="31042" xr:uid="{00000000-0005-0000-0000-00003F790000}"/>
    <cellStyle name="40% - uthevingsfarge 4 2 4 3 3 2 2" xfId="31043" xr:uid="{00000000-0005-0000-0000-000040790000}"/>
    <cellStyle name="40% - uthevingsfarge 4 2 4 3 3 2 2 2" xfId="31044" xr:uid="{00000000-0005-0000-0000-000041790000}"/>
    <cellStyle name="40% - uthevingsfarge 4 2 4 3 3 2 3" xfId="31045" xr:uid="{00000000-0005-0000-0000-000042790000}"/>
    <cellStyle name="40% - uthevingsfarge 4 2 4 3 3 3" xfId="31046" xr:uid="{00000000-0005-0000-0000-000043790000}"/>
    <cellStyle name="40% - uthevingsfarge 4 2 4 3 3 3 2" xfId="31047" xr:uid="{00000000-0005-0000-0000-000044790000}"/>
    <cellStyle name="40% - uthevingsfarge 4 2 4 3 3 4" xfId="31048" xr:uid="{00000000-0005-0000-0000-000045790000}"/>
    <cellStyle name="40% - uthevingsfarge 4 2 4 3 4" xfId="31049" xr:uid="{00000000-0005-0000-0000-000046790000}"/>
    <cellStyle name="40% - uthevingsfarge 4 2 4 3 4 2" xfId="31050" xr:uid="{00000000-0005-0000-0000-000047790000}"/>
    <cellStyle name="40% - uthevingsfarge 4 2 4 3 4 2 2" xfId="31051" xr:uid="{00000000-0005-0000-0000-000048790000}"/>
    <cellStyle name="40% - uthevingsfarge 4 2 4 3 4 3" xfId="31052" xr:uid="{00000000-0005-0000-0000-000049790000}"/>
    <cellStyle name="40% - uthevingsfarge 4 2 4 3 5" xfId="31053" xr:uid="{00000000-0005-0000-0000-00004A790000}"/>
    <cellStyle name="40% - uthevingsfarge 4 2 4 3 5 2" xfId="31054" xr:uid="{00000000-0005-0000-0000-00004B790000}"/>
    <cellStyle name="40% - uthevingsfarge 4 2 4 3 6" xfId="31055" xr:uid="{00000000-0005-0000-0000-00004C790000}"/>
    <cellStyle name="40% - uthevingsfarge 4 2 4 3_3. Chng in credit spreads" xfId="31056" xr:uid="{00000000-0005-0000-0000-00004D790000}"/>
    <cellStyle name="40% - uthevingsfarge 4 2 4 4" xfId="31057" xr:uid="{00000000-0005-0000-0000-00004E790000}"/>
    <cellStyle name="40% - uthevingsfarge 4 2 4 4 2" xfId="31058" xr:uid="{00000000-0005-0000-0000-00004F790000}"/>
    <cellStyle name="40% - uthevingsfarge 4 2 4 4 2 2" xfId="31059" xr:uid="{00000000-0005-0000-0000-000050790000}"/>
    <cellStyle name="40% - uthevingsfarge 4 2 4 4 2 2 2" xfId="31060" xr:uid="{00000000-0005-0000-0000-000051790000}"/>
    <cellStyle name="40% - uthevingsfarge 4 2 4 4 2 2 2 2" xfId="31061" xr:uid="{00000000-0005-0000-0000-000052790000}"/>
    <cellStyle name="40% - uthevingsfarge 4 2 4 4 2 2 3" xfId="31062" xr:uid="{00000000-0005-0000-0000-000053790000}"/>
    <cellStyle name="40% - uthevingsfarge 4 2 4 4 2 3" xfId="31063" xr:uid="{00000000-0005-0000-0000-000054790000}"/>
    <cellStyle name="40% - uthevingsfarge 4 2 4 4 2 3 2" xfId="31064" xr:uid="{00000000-0005-0000-0000-000055790000}"/>
    <cellStyle name="40% - uthevingsfarge 4 2 4 4 2 4" xfId="31065" xr:uid="{00000000-0005-0000-0000-000056790000}"/>
    <cellStyle name="40% - uthevingsfarge 4 2 4 4 2_Innskuddsdekning" xfId="31066" xr:uid="{00000000-0005-0000-0000-000057790000}"/>
    <cellStyle name="40% - uthevingsfarge 4 2 4 4 3" xfId="31067" xr:uid="{00000000-0005-0000-0000-000058790000}"/>
    <cellStyle name="40% - uthevingsfarge 4 2 4 4 3 2" xfId="31068" xr:uid="{00000000-0005-0000-0000-000059790000}"/>
    <cellStyle name="40% - uthevingsfarge 4 2 4 4 3 2 2" xfId="31069" xr:uid="{00000000-0005-0000-0000-00005A790000}"/>
    <cellStyle name="40% - uthevingsfarge 4 2 4 4 3 3" xfId="31070" xr:uid="{00000000-0005-0000-0000-00005B790000}"/>
    <cellStyle name="40% - uthevingsfarge 4 2 4 4 4" xfId="31071" xr:uid="{00000000-0005-0000-0000-00005C790000}"/>
    <cellStyle name="40% - uthevingsfarge 4 2 4 4 4 2" xfId="31072" xr:uid="{00000000-0005-0000-0000-00005D790000}"/>
    <cellStyle name="40% - uthevingsfarge 4 2 4 4 5" xfId="31073" xr:uid="{00000000-0005-0000-0000-00005E790000}"/>
    <cellStyle name="40% - uthevingsfarge 4 2 4 4_3. Chng in credit spreads" xfId="31074" xr:uid="{00000000-0005-0000-0000-00005F790000}"/>
    <cellStyle name="40% - uthevingsfarge 4 2 4 5" xfId="31075" xr:uid="{00000000-0005-0000-0000-000060790000}"/>
    <cellStyle name="40% - uthevingsfarge 4 2 4 5 2" xfId="31076" xr:uid="{00000000-0005-0000-0000-000061790000}"/>
    <cellStyle name="40% - uthevingsfarge 4 2 4 5 2 2" xfId="31077" xr:uid="{00000000-0005-0000-0000-000062790000}"/>
    <cellStyle name="40% - uthevingsfarge 4 2 4 5 2 2 2" xfId="31078" xr:uid="{00000000-0005-0000-0000-000063790000}"/>
    <cellStyle name="40% - uthevingsfarge 4 2 4 5 2 3" xfId="31079" xr:uid="{00000000-0005-0000-0000-000064790000}"/>
    <cellStyle name="40% - uthevingsfarge 4 2 4 5 3" xfId="31080" xr:uid="{00000000-0005-0000-0000-000065790000}"/>
    <cellStyle name="40% - uthevingsfarge 4 2 4 5 3 2" xfId="31081" xr:uid="{00000000-0005-0000-0000-000066790000}"/>
    <cellStyle name="40% - uthevingsfarge 4 2 4 5 4" xfId="31082" xr:uid="{00000000-0005-0000-0000-000067790000}"/>
    <cellStyle name="40% - uthevingsfarge 4 2 4 5_Innskuddsdekning" xfId="31083" xr:uid="{00000000-0005-0000-0000-000068790000}"/>
    <cellStyle name="40% - uthevingsfarge 4 2 4 6" xfId="31084" xr:uid="{00000000-0005-0000-0000-000069790000}"/>
    <cellStyle name="40% - uthevingsfarge 4 2 4 6 2" xfId="31085" xr:uid="{00000000-0005-0000-0000-00006A790000}"/>
    <cellStyle name="40% - uthevingsfarge 4 2 4 6 2 2" xfId="31086" xr:uid="{00000000-0005-0000-0000-00006B790000}"/>
    <cellStyle name="40% - uthevingsfarge 4 2 4 6 3" xfId="31087" xr:uid="{00000000-0005-0000-0000-00006C790000}"/>
    <cellStyle name="40% - uthevingsfarge 4 2 4 7" xfId="31088" xr:uid="{00000000-0005-0000-0000-00006D790000}"/>
    <cellStyle name="40% - uthevingsfarge 4 2 4 7 2" xfId="31089" xr:uid="{00000000-0005-0000-0000-00006E790000}"/>
    <cellStyle name="40% - uthevingsfarge 4 2 4 8" xfId="31090" xr:uid="{00000000-0005-0000-0000-00006F790000}"/>
    <cellStyle name="40% - uthevingsfarge 4 2 4 9" xfId="31091" xr:uid="{00000000-0005-0000-0000-000070790000}"/>
    <cellStyle name="40% - uthevingsfarge 4 2 4_3. Chng in credit spreads" xfId="31092" xr:uid="{00000000-0005-0000-0000-000071790000}"/>
    <cellStyle name="40% - uthevingsfarge 4 2 5" xfId="31093" xr:uid="{00000000-0005-0000-0000-000072790000}"/>
    <cellStyle name="40% - uthevingsfarge 4 2 5 2" xfId="31094" xr:uid="{00000000-0005-0000-0000-000073790000}"/>
    <cellStyle name="40% - uthevingsfarge 4 2 5 2 2" xfId="31095" xr:uid="{00000000-0005-0000-0000-000074790000}"/>
    <cellStyle name="40% - uthevingsfarge 4 2 5 2 2 2" xfId="31096" xr:uid="{00000000-0005-0000-0000-000075790000}"/>
    <cellStyle name="40% - uthevingsfarge 4 2 5 2 2 2 2" xfId="31097" xr:uid="{00000000-0005-0000-0000-000076790000}"/>
    <cellStyle name="40% - uthevingsfarge 4 2 5 2 2 2 2 2" xfId="31098" xr:uid="{00000000-0005-0000-0000-000077790000}"/>
    <cellStyle name="40% - uthevingsfarge 4 2 5 2 2 2 3" xfId="31099" xr:uid="{00000000-0005-0000-0000-000078790000}"/>
    <cellStyle name="40% - uthevingsfarge 4 2 5 2 2 3" xfId="31100" xr:uid="{00000000-0005-0000-0000-000079790000}"/>
    <cellStyle name="40% - uthevingsfarge 4 2 5 2 2 3 2" xfId="31101" xr:uid="{00000000-0005-0000-0000-00007A790000}"/>
    <cellStyle name="40% - uthevingsfarge 4 2 5 2 2 4" xfId="31102" xr:uid="{00000000-0005-0000-0000-00007B790000}"/>
    <cellStyle name="40% - uthevingsfarge 4 2 5 2 2_Innskuddsdekning" xfId="31103" xr:uid="{00000000-0005-0000-0000-00007C790000}"/>
    <cellStyle name="40% - uthevingsfarge 4 2 5 2 3" xfId="31104" xr:uid="{00000000-0005-0000-0000-00007D790000}"/>
    <cellStyle name="40% - uthevingsfarge 4 2 5 2 3 2" xfId="31105" xr:uid="{00000000-0005-0000-0000-00007E790000}"/>
    <cellStyle name="40% - uthevingsfarge 4 2 5 2 3 2 2" xfId="31106" xr:uid="{00000000-0005-0000-0000-00007F790000}"/>
    <cellStyle name="40% - uthevingsfarge 4 2 5 2 3 3" xfId="31107" xr:uid="{00000000-0005-0000-0000-000080790000}"/>
    <cellStyle name="40% - uthevingsfarge 4 2 5 2 4" xfId="31108" xr:uid="{00000000-0005-0000-0000-000081790000}"/>
    <cellStyle name="40% - uthevingsfarge 4 2 5 2 4 2" xfId="31109" xr:uid="{00000000-0005-0000-0000-000082790000}"/>
    <cellStyle name="40% - uthevingsfarge 4 2 5 2 5" xfId="31110" xr:uid="{00000000-0005-0000-0000-000083790000}"/>
    <cellStyle name="40% - uthevingsfarge 4 2 5 2_3. Chng in credit spreads" xfId="31111" xr:uid="{00000000-0005-0000-0000-000084790000}"/>
    <cellStyle name="40% - uthevingsfarge 4 2 5 3" xfId="31112" xr:uid="{00000000-0005-0000-0000-000085790000}"/>
    <cellStyle name="40% - uthevingsfarge 4 2 5 3 2" xfId="31113" xr:uid="{00000000-0005-0000-0000-000086790000}"/>
    <cellStyle name="40% - uthevingsfarge 4 2 5 3 2 2" xfId="31114" xr:uid="{00000000-0005-0000-0000-000087790000}"/>
    <cellStyle name="40% - uthevingsfarge 4 2 5 3 2 2 2" xfId="31115" xr:uid="{00000000-0005-0000-0000-000088790000}"/>
    <cellStyle name="40% - uthevingsfarge 4 2 5 3 2 3" xfId="31116" xr:uid="{00000000-0005-0000-0000-000089790000}"/>
    <cellStyle name="40% - uthevingsfarge 4 2 5 3 3" xfId="31117" xr:uid="{00000000-0005-0000-0000-00008A790000}"/>
    <cellStyle name="40% - uthevingsfarge 4 2 5 3 3 2" xfId="31118" xr:uid="{00000000-0005-0000-0000-00008B790000}"/>
    <cellStyle name="40% - uthevingsfarge 4 2 5 3 4" xfId="31119" xr:uid="{00000000-0005-0000-0000-00008C790000}"/>
    <cellStyle name="40% - uthevingsfarge 4 2 5 3_Innskuddsdekning" xfId="31120" xr:uid="{00000000-0005-0000-0000-00008D790000}"/>
    <cellStyle name="40% - uthevingsfarge 4 2 5 4" xfId="31121" xr:uid="{00000000-0005-0000-0000-00008E790000}"/>
    <cellStyle name="40% - uthevingsfarge 4 2 5 4 2" xfId="31122" xr:uid="{00000000-0005-0000-0000-00008F790000}"/>
    <cellStyle name="40% - uthevingsfarge 4 2 5 4 2 2" xfId="31123" xr:uid="{00000000-0005-0000-0000-000090790000}"/>
    <cellStyle name="40% - uthevingsfarge 4 2 5 4 3" xfId="31124" xr:uid="{00000000-0005-0000-0000-000091790000}"/>
    <cellStyle name="40% - uthevingsfarge 4 2 5 5" xfId="31125" xr:uid="{00000000-0005-0000-0000-000092790000}"/>
    <cellStyle name="40% - uthevingsfarge 4 2 5 5 2" xfId="31126" xr:uid="{00000000-0005-0000-0000-000093790000}"/>
    <cellStyle name="40% - uthevingsfarge 4 2 5 6" xfId="31127" xr:uid="{00000000-0005-0000-0000-000094790000}"/>
    <cellStyle name="40% - uthevingsfarge 4 2 5_3. Chng in credit spreads" xfId="31128" xr:uid="{00000000-0005-0000-0000-000095790000}"/>
    <cellStyle name="40% - uthevingsfarge 4 2 6" xfId="31129" xr:uid="{00000000-0005-0000-0000-000096790000}"/>
    <cellStyle name="40% - uthevingsfarge 4 2 6 2" xfId="31130" xr:uid="{00000000-0005-0000-0000-000097790000}"/>
    <cellStyle name="40% - uthevingsfarge 4 2 6 2 2" xfId="31131" xr:uid="{00000000-0005-0000-0000-000098790000}"/>
    <cellStyle name="40% - uthevingsfarge 4 2 6 2 2 2" xfId="31132" xr:uid="{00000000-0005-0000-0000-000099790000}"/>
    <cellStyle name="40% - uthevingsfarge 4 2 6 2 2 2 2" xfId="31133" xr:uid="{00000000-0005-0000-0000-00009A790000}"/>
    <cellStyle name="40% - uthevingsfarge 4 2 6 2 2 2 2 2" xfId="31134" xr:uid="{00000000-0005-0000-0000-00009B790000}"/>
    <cellStyle name="40% - uthevingsfarge 4 2 6 2 2 2 3" xfId="31135" xr:uid="{00000000-0005-0000-0000-00009C790000}"/>
    <cellStyle name="40% - uthevingsfarge 4 2 6 2 2 3" xfId="31136" xr:uid="{00000000-0005-0000-0000-00009D790000}"/>
    <cellStyle name="40% - uthevingsfarge 4 2 6 2 2 3 2" xfId="31137" xr:uid="{00000000-0005-0000-0000-00009E790000}"/>
    <cellStyle name="40% - uthevingsfarge 4 2 6 2 2 4" xfId="31138" xr:uid="{00000000-0005-0000-0000-00009F790000}"/>
    <cellStyle name="40% - uthevingsfarge 4 2 6 2 2_Innskuddsdekning" xfId="31139" xr:uid="{00000000-0005-0000-0000-0000A0790000}"/>
    <cellStyle name="40% - uthevingsfarge 4 2 6 2 3" xfId="31140" xr:uid="{00000000-0005-0000-0000-0000A1790000}"/>
    <cellStyle name="40% - uthevingsfarge 4 2 6 2 3 2" xfId="31141" xr:uid="{00000000-0005-0000-0000-0000A2790000}"/>
    <cellStyle name="40% - uthevingsfarge 4 2 6 2 3 2 2" xfId="31142" xr:uid="{00000000-0005-0000-0000-0000A3790000}"/>
    <cellStyle name="40% - uthevingsfarge 4 2 6 2 3 3" xfId="31143" xr:uid="{00000000-0005-0000-0000-0000A4790000}"/>
    <cellStyle name="40% - uthevingsfarge 4 2 6 2 4" xfId="31144" xr:uid="{00000000-0005-0000-0000-0000A5790000}"/>
    <cellStyle name="40% - uthevingsfarge 4 2 6 2 4 2" xfId="31145" xr:uid="{00000000-0005-0000-0000-0000A6790000}"/>
    <cellStyle name="40% - uthevingsfarge 4 2 6 2 5" xfId="31146" xr:uid="{00000000-0005-0000-0000-0000A7790000}"/>
    <cellStyle name="40% - uthevingsfarge 4 2 6 2_3. Chng in credit spreads" xfId="31147" xr:uid="{00000000-0005-0000-0000-0000A8790000}"/>
    <cellStyle name="40% - uthevingsfarge 4 2 6 3" xfId="31148" xr:uid="{00000000-0005-0000-0000-0000A9790000}"/>
    <cellStyle name="40% - uthevingsfarge 4 2 6 3 2" xfId="31149" xr:uid="{00000000-0005-0000-0000-0000AA790000}"/>
    <cellStyle name="40% - uthevingsfarge 4 2 6 3 2 2" xfId="31150" xr:uid="{00000000-0005-0000-0000-0000AB790000}"/>
    <cellStyle name="40% - uthevingsfarge 4 2 6 3 2 2 2" xfId="31151" xr:uid="{00000000-0005-0000-0000-0000AC790000}"/>
    <cellStyle name="40% - uthevingsfarge 4 2 6 3 2 3" xfId="31152" xr:uid="{00000000-0005-0000-0000-0000AD790000}"/>
    <cellStyle name="40% - uthevingsfarge 4 2 6 3 3" xfId="31153" xr:uid="{00000000-0005-0000-0000-0000AE790000}"/>
    <cellStyle name="40% - uthevingsfarge 4 2 6 3 3 2" xfId="31154" xr:uid="{00000000-0005-0000-0000-0000AF790000}"/>
    <cellStyle name="40% - uthevingsfarge 4 2 6 3 4" xfId="31155" xr:uid="{00000000-0005-0000-0000-0000B0790000}"/>
    <cellStyle name="40% - uthevingsfarge 4 2 6 3_Innskuddsdekning" xfId="31156" xr:uid="{00000000-0005-0000-0000-0000B1790000}"/>
    <cellStyle name="40% - uthevingsfarge 4 2 6 4" xfId="31157" xr:uid="{00000000-0005-0000-0000-0000B2790000}"/>
    <cellStyle name="40% - uthevingsfarge 4 2 6 4 2" xfId="31158" xr:uid="{00000000-0005-0000-0000-0000B3790000}"/>
    <cellStyle name="40% - uthevingsfarge 4 2 6 4 2 2" xfId="31159" xr:uid="{00000000-0005-0000-0000-0000B4790000}"/>
    <cellStyle name="40% - uthevingsfarge 4 2 6 4 3" xfId="31160" xr:uid="{00000000-0005-0000-0000-0000B5790000}"/>
    <cellStyle name="40% - uthevingsfarge 4 2 6 5" xfId="31161" xr:uid="{00000000-0005-0000-0000-0000B6790000}"/>
    <cellStyle name="40% - uthevingsfarge 4 2 6 5 2" xfId="31162" xr:uid="{00000000-0005-0000-0000-0000B7790000}"/>
    <cellStyle name="40% - uthevingsfarge 4 2 6 6" xfId="31163" xr:uid="{00000000-0005-0000-0000-0000B8790000}"/>
    <cellStyle name="40% - uthevingsfarge 4 2 6_3. Chng in credit spreads" xfId="31164" xr:uid="{00000000-0005-0000-0000-0000B9790000}"/>
    <cellStyle name="40% - uthevingsfarge 4 2 7" xfId="31165" xr:uid="{00000000-0005-0000-0000-0000BA790000}"/>
    <cellStyle name="40% - uthevingsfarge 4 2 7 2" xfId="31166" xr:uid="{00000000-0005-0000-0000-0000BB790000}"/>
    <cellStyle name="40% - uthevingsfarge 4 2 7 2 2" xfId="31167" xr:uid="{00000000-0005-0000-0000-0000BC790000}"/>
    <cellStyle name="40% - uthevingsfarge 4 2 7 2 2 2" xfId="31168" xr:uid="{00000000-0005-0000-0000-0000BD790000}"/>
    <cellStyle name="40% - uthevingsfarge 4 2 7 2 2 2 2" xfId="31169" xr:uid="{00000000-0005-0000-0000-0000BE790000}"/>
    <cellStyle name="40% - uthevingsfarge 4 2 7 2 2 2 2 2" xfId="31170" xr:uid="{00000000-0005-0000-0000-0000BF790000}"/>
    <cellStyle name="40% - uthevingsfarge 4 2 7 2 2 2 3" xfId="31171" xr:uid="{00000000-0005-0000-0000-0000C0790000}"/>
    <cellStyle name="40% - uthevingsfarge 4 2 7 2 2 3" xfId="31172" xr:uid="{00000000-0005-0000-0000-0000C1790000}"/>
    <cellStyle name="40% - uthevingsfarge 4 2 7 2 2 3 2" xfId="31173" xr:uid="{00000000-0005-0000-0000-0000C2790000}"/>
    <cellStyle name="40% - uthevingsfarge 4 2 7 2 2 4" xfId="31174" xr:uid="{00000000-0005-0000-0000-0000C3790000}"/>
    <cellStyle name="40% - uthevingsfarge 4 2 7 2 3" xfId="31175" xr:uid="{00000000-0005-0000-0000-0000C4790000}"/>
    <cellStyle name="40% - uthevingsfarge 4 2 7 2 3 2" xfId="31176" xr:uid="{00000000-0005-0000-0000-0000C5790000}"/>
    <cellStyle name="40% - uthevingsfarge 4 2 7 2 3 2 2" xfId="31177" xr:uid="{00000000-0005-0000-0000-0000C6790000}"/>
    <cellStyle name="40% - uthevingsfarge 4 2 7 2 3 3" xfId="31178" xr:uid="{00000000-0005-0000-0000-0000C7790000}"/>
    <cellStyle name="40% - uthevingsfarge 4 2 7 2 4" xfId="31179" xr:uid="{00000000-0005-0000-0000-0000C8790000}"/>
    <cellStyle name="40% - uthevingsfarge 4 2 7 2 4 2" xfId="31180" xr:uid="{00000000-0005-0000-0000-0000C9790000}"/>
    <cellStyle name="40% - uthevingsfarge 4 2 7 2 5" xfId="31181" xr:uid="{00000000-0005-0000-0000-0000CA790000}"/>
    <cellStyle name="40% - uthevingsfarge 4 2 7 2_Innskuddsdekning" xfId="31182" xr:uid="{00000000-0005-0000-0000-0000CB790000}"/>
    <cellStyle name="40% - uthevingsfarge 4 2 7 3" xfId="31183" xr:uid="{00000000-0005-0000-0000-0000CC790000}"/>
    <cellStyle name="40% - uthevingsfarge 4 2 7 3 2" xfId="31184" xr:uid="{00000000-0005-0000-0000-0000CD790000}"/>
    <cellStyle name="40% - uthevingsfarge 4 2 7 3 2 2" xfId="31185" xr:uid="{00000000-0005-0000-0000-0000CE790000}"/>
    <cellStyle name="40% - uthevingsfarge 4 2 7 3 2 2 2" xfId="31186" xr:uid="{00000000-0005-0000-0000-0000CF790000}"/>
    <cellStyle name="40% - uthevingsfarge 4 2 7 3 2 3" xfId="31187" xr:uid="{00000000-0005-0000-0000-0000D0790000}"/>
    <cellStyle name="40% - uthevingsfarge 4 2 7 3 3" xfId="31188" xr:uid="{00000000-0005-0000-0000-0000D1790000}"/>
    <cellStyle name="40% - uthevingsfarge 4 2 7 3 3 2" xfId="31189" xr:uid="{00000000-0005-0000-0000-0000D2790000}"/>
    <cellStyle name="40% - uthevingsfarge 4 2 7 3 4" xfId="31190" xr:uid="{00000000-0005-0000-0000-0000D3790000}"/>
    <cellStyle name="40% - uthevingsfarge 4 2 7 4" xfId="31191" xr:uid="{00000000-0005-0000-0000-0000D4790000}"/>
    <cellStyle name="40% - uthevingsfarge 4 2 7 4 2" xfId="31192" xr:uid="{00000000-0005-0000-0000-0000D5790000}"/>
    <cellStyle name="40% - uthevingsfarge 4 2 7 4 2 2" xfId="31193" xr:uid="{00000000-0005-0000-0000-0000D6790000}"/>
    <cellStyle name="40% - uthevingsfarge 4 2 7 4 3" xfId="31194" xr:uid="{00000000-0005-0000-0000-0000D7790000}"/>
    <cellStyle name="40% - uthevingsfarge 4 2 7 5" xfId="31195" xr:uid="{00000000-0005-0000-0000-0000D8790000}"/>
    <cellStyle name="40% - uthevingsfarge 4 2 7 5 2" xfId="31196" xr:uid="{00000000-0005-0000-0000-0000D9790000}"/>
    <cellStyle name="40% - uthevingsfarge 4 2 7 6" xfId="31197" xr:uid="{00000000-0005-0000-0000-0000DA790000}"/>
    <cellStyle name="40% - uthevingsfarge 4 2 7_3. Chng in credit spreads" xfId="31198" xr:uid="{00000000-0005-0000-0000-0000DB790000}"/>
    <cellStyle name="40% - uthevingsfarge 4 2 8" xfId="31199" xr:uid="{00000000-0005-0000-0000-0000DC790000}"/>
    <cellStyle name="40% - uthevingsfarge 4 2 8 2" xfId="31200" xr:uid="{00000000-0005-0000-0000-0000DD790000}"/>
    <cellStyle name="40% - uthevingsfarge 4 2 8 2 2" xfId="31201" xr:uid="{00000000-0005-0000-0000-0000DE790000}"/>
    <cellStyle name="40% - uthevingsfarge 4 2 8 2 2 2" xfId="31202" xr:uid="{00000000-0005-0000-0000-0000DF790000}"/>
    <cellStyle name="40% - uthevingsfarge 4 2 8 2 2 2 2" xfId="31203" xr:uid="{00000000-0005-0000-0000-0000E0790000}"/>
    <cellStyle name="40% - uthevingsfarge 4 2 8 2 2 3" xfId="31204" xr:uid="{00000000-0005-0000-0000-0000E1790000}"/>
    <cellStyle name="40% - uthevingsfarge 4 2 8 2 3" xfId="31205" xr:uid="{00000000-0005-0000-0000-0000E2790000}"/>
    <cellStyle name="40% - uthevingsfarge 4 2 8 2 3 2" xfId="31206" xr:uid="{00000000-0005-0000-0000-0000E3790000}"/>
    <cellStyle name="40% - uthevingsfarge 4 2 8 2 4" xfId="31207" xr:uid="{00000000-0005-0000-0000-0000E4790000}"/>
    <cellStyle name="40% - uthevingsfarge 4 2 8 2_Innskuddsdekning" xfId="31208" xr:uid="{00000000-0005-0000-0000-0000E5790000}"/>
    <cellStyle name="40% - uthevingsfarge 4 2 8 3" xfId="31209" xr:uid="{00000000-0005-0000-0000-0000E6790000}"/>
    <cellStyle name="40% - uthevingsfarge 4 2 8 3 2" xfId="31210" xr:uid="{00000000-0005-0000-0000-0000E7790000}"/>
    <cellStyle name="40% - uthevingsfarge 4 2 8 3 2 2" xfId="31211" xr:uid="{00000000-0005-0000-0000-0000E8790000}"/>
    <cellStyle name="40% - uthevingsfarge 4 2 8 3 3" xfId="31212" xr:uid="{00000000-0005-0000-0000-0000E9790000}"/>
    <cellStyle name="40% - uthevingsfarge 4 2 8 4" xfId="31213" xr:uid="{00000000-0005-0000-0000-0000EA790000}"/>
    <cellStyle name="40% - uthevingsfarge 4 2 8 4 2" xfId="31214" xr:uid="{00000000-0005-0000-0000-0000EB790000}"/>
    <cellStyle name="40% - uthevingsfarge 4 2 8 5" xfId="31215" xr:uid="{00000000-0005-0000-0000-0000EC790000}"/>
    <cellStyle name="40% - uthevingsfarge 4 2 8_3. Chng in credit spreads" xfId="31216" xr:uid="{00000000-0005-0000-0000-0000ED790000}"/>
    <cellStyle name="40% - uthevingsfarge 4 2 9" xfId="31217" xr:uid="{00000000-0005-0000-0000-0000EE790000}"/>
    <cellStyle name="40% - uthevingsfarge 4 2 9 2" xfId="31218" xr:uid="{00000000-0005-0000-0000-0000EF790000}"/>
    <cellStyle name="40% - uthevingsfarge 4 2 9 2 2" xfId="31219" xr:uid="{00000000-0005-0000-0000-0000F0790000}"/>
    <cellStyle name="40% - uthevingsfarge 4 2 9 2 2 2" xfId="31220" xr:uid="{00000000-0005-0000-0000-0000F1790000}"/>
    <cellStyle name="40% - uthevingsfarge 4 2 9 2 3" xfId="31221" xr:uid="{00000000-0005-0000-0000-0000F2790000}"/>
    <cellStyle name="40% - uthevingsfarge 4 2 9 3" xfId="31222" xr:uid="{00000000-0005-0000-0000-0000F3790000}"/>
    <cellStyle name="40% - uthevingsfarge 4 2 9 3 2" xfId="31223" xr:uid="{00000000-0005-0000-0000-0000F4790000}"/>
    <cellStyle name="40% - uthevingsfarge 4 2 9 4" xfId="31224" xr:uid="{00000000-0005-0000-0000-0000F5790000}"/>
    <cellStyle name="40% - uthevingsfarge 4 2_Adj_Operating_expenses" xfId="31225" xr:uid="{00000000-0005-0000-0000-0000F6790000}"/>
    <cellStyle name="40% - uthevingsfarge 4 20" xfId="31226" xr:uid="{00000000-0005-0000-0000-0000F7790000}"/>
    <cellStyle name="40% - uthevingsfarge 4 20 2" xfId="31227" xr:uid="{00000000-0005-0000-0000-0000F8790000}"/>
    <cellStyle name="40% - uthevingsfarge 4 20 2 2" xfId="31228" xr:uid="{00000000-0005-0000-0000-0000F9790000}"/>
    <cellStyle name="40% - uthevingsfarge 4 20 2 3" xfId="31229" xr:uid="{00000000-0005-0000-0000-0000FA790000}"/>
    <cellStyle name="40% - uthevingsfarge 4 20 2_BILAG 34-3 Brasil" xfId="31230" xr:uid="{00000000-0005-0000-0000-0000FB790000}"/>
    <cellStyle name="40% - uthevingsfarge 4 20 3" xfId="31231" xr:uid="{00000000-0005-0000-0000-0000FC790000}"/>
    <cellStyle name="40% - uthevingsfarge 4 20 4" xfId="31232" xr:uid="{00000000-0005-0000-0000-0000FD790000}"/>
    <cellStyle name="40% - uthevingsfarge 4 20_BILAG 34-3 Brasil" xfId="31233" xr:uid="{00000000-0005-0000-0000-0000FE790000}"/>
    <cellStyle name="40% - uthevingsfarge 4 200" xfId="31234" xr:uid="{00000000-0005-0000-0000-0000FF790000}"/>
    <cellStyle name="40% - uthevingsfarge 4 201" xfId="31235" xr:uid="{00000000-0005-0000-0000-0000007A0000}"/>
    <cellStyle name="40% - uthevingsfarge 4 202" xfId="31236" xr:uid="{00000000-0005-0000-0000-0000017A0000}"/>
    <cellStyle name="40% - uthevingsfarge 4 203" xfId="31237" xr:uid="{00000000-0005-0000-0000-0000027A0000}"/>
    <cellStyle name="40% - uthevingsfarge 4 204" xfId="31238" xr:uid="{00000000-0005-0000-0000-0000037A0000}"/>
    <cellStyle name="40% - uthevingsfarge 4 205" xfId="31239" xr:uid="{00000000-0005-0000-0000-0000047A0000}"/>
    <cellStyle name="40% - uthevingsfarge 4 206" xfId="31240" xr:uid="{00000000-0005-0000-0000-0000057A0000}"/>
    <cellStyle name="40% - uthevingsfarge 4 207" xfId="31241" xr:uid="{00000000-0005-0000-0000-0000067A0000}"/>
    <cellStyle name="40% - uthevingsfarge 4 208" xfId="31242" xr:uid="{00000000-0005-0000-0000-0000077A0000}"/>
    <cellStyle name="40% - uthevingsfarge 4 209" xfId="31243" xr:uid="{00000000-0005-0000-0000-0000087A0000}"/>
    <cellStyle name="40% - uthevingsfarge 4 21" xfId="31244" xr:uid="{00000000-0005-0000-0000-0000097A0000}"/>
    <cellStyle name="40% - uthevingsfarge 4 21 2" xfId="31245" xr:uid="{00000000-0005-0000-0000-00000A7A0000}"/>
    <cellStyle name="40% - uthevingsfarge 4 21 2 2" xfId="31246" xr:uid="{00000000-0005-0000-0000-00000B7A0000}"/>
    <cellStyle name="40% - uthevingsfarge 4 21 2 3" xfId="31247" xr:uid="{00000000-0005-0000-0000-00000C7A0000}"/>
    <cellStyle name="40% - uthevingsfarge 4 21 2_BILAG 34-3 Brasil" xfId="31248" xr:uid="{00000000-0005-0000-0000-00000D7A0000}"/>
    <cellStyle name="40% - uthevingsfarge 4 21 3" xfId="31249" xr:uid="{00000000-0005-0000-0000-00000E7A0000}"/>
    <cellStyle name="40% - uthevingsfarge 4 21 4" xfId="31250" xr:uid="{00000000-0005-0000-0000-00000F7A0000}"/>
    <cellStyle name="40% - uthevingsfarge 4 21_BILAG 34-3 Brasil" xfId="31251" xr:uid="{00000000-0005-0000-0000-0000107A0000}"/>
    <cellStyle name="40% - uthevingsfarge 4 210" xfId="31252" xr:uid="{00000000-0005-0000-0000-0000117A0000}"/>
    <cellStyle name="40% - uthevingsfarge 4 211" xfId="31253" xr:uid="{00000000-0005-0000-0000-0000127A0000}"/>
    <cellStyle name="40% - uthevingsfarge 4 212" xfId="31254" xr:uid="{00000000-0005-0000-0000-0000137A0000}"/>
    <cellStyle name="40% - uthevingsfarge 4 213" xfId="31255" xr:uid="{00000000-0005-0000-0000-0000147A0000}"/>
    <cellStyle name="40% - uthevingsfarge 4 214" xfId="31256" xr:uid="{00000000-0005-0000-0000-0000157A0000}"/>
    <cellStyle name="40% - uthevingsfarge 4 215" xfId="31257" xr:uid="{00000000-0005-0000-0000-0000167A0000}"/>
    <cellStyle name="40% - uthevingsfarge 4 216" xfId="31258" xr:uid="{00000000-0005-0000-0000-0000177A0000}"/>
    <cellStyle name="40% - uthevingsfarge 4 217" xfId="31259" xr:uid="{00000000-0005-0000-0000-0000187A0000}"/>
    <cellStyle name="40% - uthevingsfarge 4 218" xfId="31260" xr:uid="{00000000-0005-0000-0000-0000197A0000}"/>
    <cellStyle name="40% - uthevingsfarge 4 219" xfId="31261" xr:uid="{00000000-0005-0000-0000-00001A7A0000}"/>
    <cellStyle name="40% - uthevingsfarge 4 22" xfId="31262" xr:uid="{00000000-0005-0000-0000-00001B7A0000}"/>
    <cellStyle name="40% - uthevingsfarge 4 22 2" xfId="31263" xr:uid="{00000000-0005-0000-0000-00001C7A0000}"/>
    <cellStyle name="40% - uthevingsfarge 4 22 2 2" xfId="31264" xr:uid="{00000000-0005-0000-0000-00001D7A0000}"/>
    <cellStyle name="40% - uthevingsfarge 4 22 2 3" xfId="31265" xr:uid="{00000000-0005-0000-0000-00001E7A0000}"/>
    <cellStyle name="40% - uthevingsfarge 4 22 2_BILAG 34-3 Brasil" xfId="31266" xr:uid="{00000000-0005-0000-0000-00001F7A0000}"/>
    <cellStyle name="40% - uthevingsfarge 4 22 3" xfId="31267" xr:uid="{00000000-0005-0000-0000-0000207A0000}"/>
    <cellStyle name="40% - uthevingsfarge 4 22 4" xfId="31268" xr:uid="{00000000-0005-0000-0000-0000217A0000}"/>
    <cellStyle name="40% - uthevingsfarge 4 22_BILAG 34-3 Brasil" xfId="31269" xr:uid="{00000000-0005-0000-0000-0000227A0000}"/>
    <cellStyle name="40% - uthevingsfarge 4 220" xfId="31270" xr:uid="{00000000-0005-0000-0000-0000237A0000}"/>
    <cellStyle name="40% - uthevingsfarge 4 221" xfId="31271" xr:uid="{00000000-0005-0000-0000-0000247A0000}"/>
    <cellStyle name="40% - uthevingsfarge 4 222" xfId="31272" xr:uid="{00000000-0005-0000-0000-0000257A0000}"/>
    <cellStyle name="40% - uthevingsfarge 4 223" xfId="31273" xr:uid="{00000000-0005-0000-0000-0000267A0000}"/>
    <cellStyle name="40% - uthevingsfarge 4 224" xfId="31274" xr:uid="{00000000-0005-0000-0000-0000277A0000}"/>
    <cellStyle name="40% - uthevingsfarge 4 225" xfId="31275" xr:uid="{00000000-0005-0000-0000-0000287A0000}"/>
    <cellStyle name="40% - uthevingsfarge 4 226" xfId="31276" xr:uid="{00000000-0005-0000-0000-0000297A0000}"/>
    <cellStyle name="40% - uthevingsfarge 4 227" xfId="31277" xr:uid="{00000000-0005-0000-0000-00002A7A0000}"/>
    <cellStyle name="40% - uthevingsfarge 4 228" xfId="31278" xr:uid="{00000000-0005-0000-0000-00002B7A0000}"/>
    <cellStyle name="40% - uthevingsfarge 4 229" xfId="31279" xr:uid="{00000000-0005-0000-0000-00002C7A0000}"/>
    <cellStyle name="40% - uthevingsfarge 4 23" xfId="31280" xr:uid="{00000000-0005-0000-0000-00002D7A0000}"/>
    <cellStyle name="40% - uthevingsfarge 4 23 2" xfId="31281" xr:uid="{00000000-0005-0000-0000-00002E7A0000}"/>
    <cellStyle name="40% - uthevingsfarge 4 23 2 2" xfId="31282" xr:uid="{00000000-0005-0000-0000-00002F7A0000}"/>
    <cellStyle name="40% - uthevingsfarge 4 23 2 3" xfId="31283" xr:uid="{00000000-0005-0000-0000-0000307A0000}"/>
    <cellStyle name="40% - uthevingsfarge 4 23 2_BILAG 34-3 Brasil" xfId="31284" xr:uid="{00000000-0005-0000-0000-0000317A0000}"/>
    <cellStyle name="40% - uthevingsfarge 4 23 3" xfId="31285" xr:uid="{00000000-0005-0000-0000-0000327A0000}"/>
    <cellStyle name="40% - uthevingsfarge 4 23 4" xfId="31286" xr:uid="{00000000-0005-0000-0000-0000337A0000}"/>
    <cellStyle name="40% - uthevingsfarge 4 23_BILAG 34-3 Brasil" xfId="31287" xr:uid="{00000000-0005-0000-0000-0000347A0000}"/>
    <cellStyle name="40% - uthevingsfarge 4 230" xfId="31288" xr:uid="{00000000-0005-0000-0000-0000357A0000}"/>
    <cellStyle name="40% - uthevingsfarge 4 24" xfId="31289" xr:uid="{00000000-0005-0000-0000-0000367A0000}"/>
    <cellStyle name="40% - uthevingsfarge 4 24 2" xfId="31290" xr:uid="{00000000-0005-0000-0000-0000377A0000}"/>
    <cellStyle name="40% - uthevingsfarge 4 24 2 2" xfId="31291" xr:uid="{00000000-0005-0000-0000-0000387A0000}"/>
    <cellStyle name="40% - uthevingsfarge 4 24 2 3" xfId="31292" xr:uid="{00000000-0005-0000-0000-0000397A0000}"/>
    <cellStyle name="40% - uthevingsfarge 4 24 2_BILAG 34-3 Brasil" xfId="31293" xr:uid="{00000000-0005-0000-0000-00003A7A0000}"/>
    <cellStyle name="40% - uthevingsfarge 4 24 3" xfId="31294" xr:uid="{00000000-0005-0000-0000-00003B7A0000}"/>
    <cellStyle name="40% - uthevingsfarge 4 24 4" xfId="31295" xr:uid="{00000000-0005-0000-0000-00003C7A0000}"/>
    <cellStyle name="40% - uthevingsfarge 4 24_BILAG 34-3 Brasil" xfId="31296" xr:uid="{00000000-0005-0000-0000-00003D7A0000}"/>
    <cellStyle name="40% - uthevingsfarge 4 25" xfId="31297" xr:uid="{00000000-0005-0000-0000-00003E7A0000}"/>
    <cellStyle name="40% - uthevingsfarge 4 25 2" xfId="31298" xr:uid="{00000000-0005-0000-0000-00003F7A0000}"/>
    <cellStyle name="40% - uthevingsfarge 4 25 2 2" xfId="31299" xr:uid="{00000000-0005-0000-0000-0000407A0000}"/>
    <cellStyle name="40% - uthevingsfarge 4 25 2 3" xfId="31300" xr:uid="{00000000-0005-0000-0000-0000417A0000}"/>
    <cellStyle name="40% - uthevingsfarge 4 25 2_BILAG 34-3 Brasil" xfId="31301" xr:uid="{00000000-0005-0000-0000-0000427A0000}"/>
    <cellStyle name="40% - uthevingsfarge 4 25 3" xfId="31302" xr:uid="{00000000-0005-0000-0000-0000437A0000}"/>
    <cellStyle name="40% - uthevingsfarge 4 25 4" xfId="31303" xr:uid="{00000000-0005-0000-0000-0000447A0000}"/>
    <cellStyle name="40% - uthevingsfarge 4 25_BILAG 34-3 Brasil" xfId="31304" xr:uid="{00000000-0005-0000-0000-0000457A0000}"/>
    <cellStyle name="40% - uthevingsfarge 4 26" xfId="31305" xr:uid="{00000000-0005-0000-0000-0000467A0000}"/>
    <cellStyle name="40% - uthevingsfarge 4 26 2" xfId="31306" xr:uid="{00000000-0005-0000-0000-0000477A0000}"/>
    <cellStyle name="40% - uthevingsfarge 4 26 2 2" xfId="31307" xr:uid="{00000000-0005-0000-0000-0000487A0000}"/>
    <cellStyle name="40% - uthevingsfarge 4 26 2 3" xfId="31308" xr:uid="{00000000-0005-0000-0000-0000497A0000}"/>
    <cellStyle name="40% - uthevingsfarge 4 26 2_BILAG 34-3 Brasil" xfId="31309" xr:uid="{00000000-0005-0000-0000-00004A7A0000}"/>
    <cellStyle name="40% - uthevingsfarge 4 26 3" xfId="31310" xr:uid="{00000000-0005-0000-0000-00004B7A0000}"/>
    <cellStyle name="40% - uthevingsfarge 4 26 4" xfId="31311" xr:uid="{00000000-0005-0000-0000-00004C7A0000}"/>
    <cellStyle name="40% - uthevingsfarge 4 26_BILAG 34-3 Brasil" xfId="31312" xr:uid="{00000000-0005-0000-0000-00004D7A0000}"/>
    <cellStyle name="40% - uthevingsfarge 4 27" xfId="31313" xr:uid="{00000000-0005-0000-0000-00004E7A0000}"/>
    <cellStyle name="40% - uthevingsfarge 4 27 2" xfId="31314" xr:uid="{00000000-0005-0000-0000-00004F7A0000}"/>
    <cellStyle name="40% - uthevingsfarge 4 27 2 2" xfId="31315" xr:uid="{00000000-0005-0000-0000-0000507A0000}"/>
    <cellStyle name="40% - uthevingsfarge 4 27 2 3" xfId="31316" xr:uid="{00000000-0005-0000-0000-0000517A0000}"/>
    <cellStyle name="40% - uthevingsfarge 4 27 2_BILAG 34-3 Brasil" xfId="31317" xr:uid="{00000000-0005-0000-0000-0000527A0000}"/>
    <cellStyle name="40% - uthevingsfarge 4 27 3" xfId="31318" xr:uid="{00000000-0005-0000-0000-0000537A0000}"/>
    <cellStyle name="40% - uthevingsfarge 4 27 4" xfId="31319" xr:uid="{00000000-0005-0000-0000-0000547A0000}"/>
    <cellStyle name="40% - uthevingsfarge 4 27_BILAG 34-3 Brasil" xfId="31320" xr:uid="{00000000-0005-0000-0000-0000557A0000}"/>
    <cellStyle name="40% - uthevingsfarge 4 28" xfId="31321" xr:uid="{00000000-0005-0000-0000-0000567A0000}"/>
    <cellStyle name="40% - uthevingsfarge 4 28 2" xfId="31322" xr:uid="{00000000-0005-0000-0000-0000577A0000}"/>
    <cellStyle name="40% - uthevingsfarge 4 28 2 2" xfId="31323" xr:uid="{00000000-0005-0000-0000-0000587A0000}"/>
    <cellStyle name="40% - uthevingsfarge 4 28 2 3" xfId="31324" xr:uid="{00000000-0005-0000-0000-0000597A0000}"/>
    <cellStyle name="40% - uthevingsfarge 4 28 2_BILAG 34-3 Brasil" xfId="31325" xr:uid="{00000000-0005-0000-0000-00005A7A0000}"/>
    <cellStyle name="40% - uthevingsfarge 4 28 3" xfId="31326" xr:uid="{00000000-0005-0000-0000-00005B7A0000}"/>
    <cellStyle name="40% - uthevingsfarge 4 28 4" xfId="31327" xr:uid="{00000000-0005-0000-0000-00005C7A0000}"/>
    <cellStyle name="40% - uthevingsfarge 4 28_BILAG 34-3 Brasil" xfId="31328" xr:uid="{00000000-0005-0000-0000-00005D7A0000}"/>
    <cellStyle name="40% - uthevingsfarge 4 29" xfId="31329" xr:uid="{00000000-0005-0000-0000-00005E7A0000}"/>
    <cellStyle name="40% - uthevingsfarge 4 29 2" xfId="31330" xr:uid="{00000000-0005-0000-0000-00005F7A0000}"/>
    <cellStyle name="40% - uthevingsfarge 4 29 2 2" xfId="31331" xr:uid="{00000000-0005-0000-0000-0000607A0000}"/>
    <cellStyle name="40% - uthevingsfarge 4 29 2 3" xfId="31332" xr:uid="{00000000-0005-0000-0000-0000617A0000}"/>
    <cellStyle name="40% - uthevingsfarge 4 29 2_BILAG 34-3 Brasil" xfId="31333" xr:uid="{00000000-0005-0000-0000-0000627A0000}"/>
    <cellStyle name="40% - uthevingsfarge 4 29 3" xfId="31334" xr:uid="{00000000-0005-0000-0000-0000637A0000}"/>
    <cellStyle name="40% - uthevingsfarge 4 29 4" xfId="31335" xr:uid="{00000000-0005-0000-0000-0000647A0000}"/>
    <cellStyle name="40% - uthevingsfarge 4 29_BILAG 34-3 Brasil" xfId="31336" xr:uid="{00000000-0005-0000-0000-0000657A0000}"/>
    <cellStyle name="40% - uthevingsfarge 4 3" xfId="31337" xr:uid="{00000000-0005-0000-0000-0000667A0000}"/>
    <cellStyle name="40% - uthevingsfarge 4 3 10" xfId="31338" xr:uid="{00000000-0005-0000-0000-0000677A0000}"/>
    <cellStyle name="40% - uthevingsfarge 4 3 2" xfId="31339" xr:uid="{00000000-0005-0000-0000-0000687A0000}"/>
    <cellStyle name="40% - uthevingsfarge 4 3 2 10" xfId="31340" xr:uid="{00000000-0005-0000-0000-0000697A0000}"/>
    <cellStyle name="40% - uthevingsfarge 4 3 2 11" xfId="31341" xr:uid="{00000000-0005-0000-0000-00006A7A0000}"/>
    <cellStyle name="40% - uthevingsfarge 4 3 2 2" xfId="31342" xr:uid="{00000000-0005-0000-0000-00006B7A0000}"/>
    <cellStyle name="40% - uthevingsfarge 4 3 2 2 10" xfId="31343" xr:uid="{00000000-0005-0000-0000-00006C7A0000}"/>
    <cellStyle name="40% - uthevingsfarge 4 3 2 2 2" xfId="31344" xr:uid="{00000000-0005-0000-0000-00006D7A0000}"/>
    <cellStyle name="40% - uthevingsfarge 4 3 2 2 2 2" xfId="31345" xr:uid="{00000000-0005-0000-0000-00006E7A0000}"/>
    <cellStyle name="40% - uthevingsfarge 4 3 2 2 2 2 2" xfId="31346" xr:uid="{00000000-0005-0000-0000-00006F7A0000}"/>
    <cellStyle name="40% - uthevingsfarge 4 3 2 2 2 2 2 2" xfId="31347" xr:uid="{00000000-0005-0000-0000-0000707A0000}"/>
    <cellStyle name="40% - uthevingsfarge 4 3 2 2 2 2 2 2 2" xfId="31348" xr:uid="{00000000-0005-0000-0000-0000717A0000}"/>
    <cellStyle name="40% - uthevingsfarge 4 3 2 2 2 2 2 2 2 2" xfId="31349" xr:uid="{00000000-0005-0000-0000-0000727A0000}"/>
    <cellStyle name="40% - uthevingsfarge 4 3 2 2 2 2 2 2 3" xfId="31350" xr:uid="{00000000-0005-0000-0000-0000737A0000}"/>
    <cellStyle name="40% - uthevingsfarge 4 3 2 2 2 2 2 3" xfId="31351" xr:uid="{00000000-0005-0000-0000-0000747A0000}"/>
    <cellStyle name="40% - uthevingsfarge 4 3 2 2 2 2 2 3 2" xfId="31352" xr:uid="{00000000-0005-0000-0000-0000757A0000}"/>
    <cellStyle name="40% - uthevingsfarge 4 3 2 2 2 2 2 4" xfId="31353" xr:uid="{00000000-0005-0000-0000-0000767A0000}"/>
    <cellStyle name="40% - uthevingsfarge 4 3 2 2 2 2 3" xfId="31354" xr:uid="{00000000-0005-0000-0000-0000777A0000}"/>
    <cellStyle name="40% - uthevingsfarge 4 3 2 2 2 2 3 2" xfId="31355" xr:uid="{00000000-0005-0000-0000-0000787A0000}"/>
    <cellStyle name="40% - uthevingsfarge 4 3 2 2 2 2 3 2 2" xfId="31356" xr:uid="{00000000-0005-0000-0000-0000797A0000}"/>
    <cellStyle name="40% - uthevingsfarge 4 3 2 2 2 2 3 3" xfId="31357" xr:uid="{00000000-0005-0000-0000-00007A7A0000}"/>
    <cellStyle name="40% - uthevingsfarge 4 3 2 2 2 2 4" xfId="31358" xr:uid="{00000000-0005-0000-0000-00007B7A0000}"/>
    <cellStyle name="40% - uthevingsfarge 4 3 2 2 2 2 4 2" xfId="31359" xr:uid="{00000000-0005-0000-0000-00007C7A0000}"/>
    <cellStyle name="40% - uthevingsfarge 4 3 2 2 2 2 5" xfId="31360" xr:uid="{00000000-0005-0000-0000-00007D7A0000}"/>
    <cellStyle name="40% - uthevingsfarge 4 3 2 2 2 2_Innskuddsdekning" xfId="31361" xr:uid="{00000000-0005-0000-0000-00007E7A0000}"/>
    <cellStyle name="40% - uthevingsfarge 4 3 2 2 2 3" xfId="31362" xr:uid="{00000000-0005-0000-0000-00007F7A0000}"/>
    <cellStyle name="40% - uthevingsfarge 4 3 2 2 2 3 2" xfId="31363" xr:uid="{00000000-0005-0000-0000-0000807A0000}"/>
    <cellStyle name="40% - uthevingsfarge 4 3 2 2 2 3 2 2" xfId="31364" xr:uid="{00000000-0005-0000-0000-0000817A0000}"/>
    <cellStyle name="40% - uthevingsfarge 4 3 2 2 2 3 2 2 2" xfId="31365" xr:uid="{00000000-0005-0000-0000-0000827A0000}"/>
    <cellStyle name="40% - uthevingsfarge 4 3 2 2 2 3 2 3" xfId="31366" xr:uid="{00000000-0005-0000-0000-0000837A0000}"/>
    <cellStyle name="40% - uthevingsfarge 4 3 2 2 2 3 3" xfId="31367" xr:uid="{00000000-0005-0000-0000-0000847A0000}"/>
    <cellStyle name="40% - uthevingsfarge 4 3 2 2 2 3 3 2" xfId="31368" xr:uid="{00000000-0005-0000-0000-0000857A0000}"/>
    <cellStyle name="40% - uthevingsfarge 4 3 2 2 2 3 4" xfId="31369" xr:uid="{00000000-0005-0000-0000-0000867A0000}"/>
    <cellStyle name="40% - uthevingsfarge 4 3 2 2 2 4" xfId="31370" xr:uid="{00000000-0005-0000-0000-0000877A0000}"/>
    <cellStyle name="40% - uthevingsfarge 4 3 2 2 2 4 2" xfId="31371" xr:uid="{00000000-0005-0000-0000-0000887A0000}"/>
    <cellStyle name="40% - uthevingsfarge 4 3 2 2 2 4 2 2" xfId="31372" xr:uid="{00000000-0005-0000-0000-0000897A0000}"/>
    <cellStyle name="40% - uthevingsfarge 4 3 2 2 2 4 3" xfId="31373" xr:uid="{00000000-0005-0000-0000-00008A7A0000}"/>
    <cellStyle name="40% - uthevingsfarge 4 3 2 2 2 5" xfId="31374" xr:uid="{00000000-0005-0000-0000-00008B7A0000}"/>
    <cellStyle name="40% - uthevingsfarge 4 3 2 2 2 5 2" xfId="31375" xr:uid="{00000000-0005-0000-0000-00008C7A0000}"/>
    <cellStyle name="40% - uthevingsfarge 4 3 2 2 2 6" xfId="31376" xr:uid="{00000000-0005-0000-0000-00008D7A0000}"/>
    <cellStyle name="40% - uthevingsfarge 4 3 2 2 2_3. Chng in credit spreads" xfId="31377" xr:uid="{00000000-0005-0000-0000-00008E7A0000}"/>
    <cellStyle name="40% - uthevingsfarge 4 3 2 2 3" xfId="31378" xr:uid="{00000000-0005-0000-0000-00008F7A0000}"/>
    <cellStyle name="40% - uthevingsfarge 4 3 2 2 3 2" xfId="31379" xr:uid="{00000000-0005-0000-0000-0000907A0000}"/>
    <cellStyle name="40% - uthevingsfarge 4 3 2 2 3 2 2" xfId="31380" xr:uid="{00000000-0005-0000-0000-0000917A0000}"/>
    <cellStyle name="40% - uthevingsfarge 4 3 2 2 3 2 2 2" xfId="31381" xr:uid="{00000000-0005-0000-0000-0000927A0000}"/>
    <cellStyle name="40% - uthevingsfarge 4 3 2 2 3 2 2 2 2" xfId="31382" xr:uid="{00000000-0005-0000-0000-0000937A0000}"/>
    <cellStyle name="40% - uthevingsfarge 4 3 2 2 3 2 2 2 2 2" xfId="31383" xr:uid="{00000000-0005-0000-0000-0000947A0000}"/>
    <cellStyle name="40% - uthevingsfarge 4 3 2 2 3 2 2 2 3" xfId="31384" xr:uid="{00000000-0005-0000-0000-0000957A0000}"/>
    <cellStyle name="40% - uthevingsfarge 4 3 2 2 3 2 2 3" xfId="31385" xr:uid="{00000000-0005-0000-0000-0000967A0000}"/>
    <cellStyle name="40% - uthevingsfarge 4 3 2 2 3 2 2 3 2" xfId="31386" xr:uid="{00000000-0005-0000-0000-0000977A0000}"/>
    <cellStyle name="40% - uthevingsfarge 4 3 2 2 3 2 2 4" xfId="31387" xr:uid="{00000000-0005-0000-0000-0000987A0000}"/>
    <cellStyle name="40% - uthevingsfarge 4 3 2 2 3 2 3" xfId="31388" xr:uid="{00000000-0005-0000-0000-0000997A0000}"/>
    <cellStyle name="40% - uthevingsfarge 4 3 2 2 3 2 3 2" xfId="31389" xr:uid="{00000000-0005-0000-0000-00009A7A0000}"/>
    <cellStyle name="40% - uthevingsfarge 4 3 2 2 3 2 3 2 2" xfId="31390" xr:uid="{00000000-0005-0000-0000-00009B7A0000}"/>
    <cellStyle name="40% - uthevingsfarge 4 3 2 2 3 2 3 3" xfId="31391" xr:uid="{00000000-0005-0000-0000-00009C7A0000}"/>
    <cellStyle name="40% - uthevingsfarge 4 3 2 2 3 2 4" xfId="31392" xr:uid="{00000000-0005-0000-0000-00009D7A0000}"/>
    <cellStyle name="40% - uthevingsfarge 4 3 2 2 3 2 4 2" xfId="31393" xr:uid="{00000000-0005-0000-0000-00009E7A0000}"/>
    <cellStyle name="40% - uthevingsfarge 4 3 2 2 3 2 5" xfId="31394" xr:uid="{00000000-0005-0000-0000-00009F7A0000}"/>
    <cellStyle name="40% - uthevingsfarge 4 3 2 2 3 2_Innskuddsdekning" xfId="31395" xr:uid="{00000000-0005-0000-0000-0000A07A0000}"/>
    <cellStyle name="40% - uthevingsfarge 4 3 2 2 3 3" xfId="31396" xr:uid="{00000000-0005-0000-0000-0000A17A0000}"/>
    <cellStyle name="40% - uthevingsfarge 4 3 2 2 3 3 2" xfId="31397" xr:uid="{00000000-0005-0000-0000-0000A27A0000}"/>
    <cellStyle name="40% - uthevingsfarge 4 3 2 2 3 3 2 2" xfId="31398" xr:uid="{00000000-0005-0000-0000-0000A37A0000}"/>
    <cellStyle name="40% - uthevingsfarge 4 3 2 2 3 3 2 2 2" xfId="31399" xr:uid="{00000000-0005-0000-0000-0000A47A0000}"/>
    <cellStyle name="40% - uthevingsfarge 4 3 2 2 3 3 2 3" xfId="31400" xr:uid="{00000000-0005-0000-0000-0000A57A0000}"/>
    <cellStyle name="40% - uthevingsfarge 4 3 2 2 3 3 3" xfId="31401" xr:uid="{00000000-0005-0000-0000-0000A67A0000}"/>
    <cellStyle name="40% - uthevingsfarge 4 3 2 2 3 3 3 2" xfId="31402" xr:uid="{00000000-0005-0000-0000-0000A77A0000}"/>
    <cellStyle name="40% - uthevingsfarge 4 3 2 2 3 3 4" xfId="31403" xr:uid="{00000000-0005-0000-0000-0000A87A0000}"/>
    <cellStyle name="40% - uthevingsfarge 4 3 2 2 3 4" xfId="31404" xr:uid="{00000000-0005-0000-0000-0000A97A0000}"/>
    <cellStyle name="40% - uthevingsfarge 4 3 2 2 3 4 2" xfId="31405" xr:uid="{00000000-0005-0000-0000-0000AA7A0000}"/>
    <cellStyle name="40% - uthevingsfarge 4 3 2 2 3 4 2 2" xfId="31406" xr:uid="{00000000-0005-0000-0000-0000AB7A0000}"/>
    <cellStyle name="40% - uthevingsfarge 4 3 2 2 3 4 3" xfId="31407" xr:uid="{00000000-0005-0000-0000-0000AC7A0000}"/>
    <cellStyle name="40% - uthevingsfarge 4 3 2 2 3 5" xfId="31408" xr:uid="{00000000-0005-0000-0000-0000AD7A0000}"/>
    <cellStyle name="40% - uthevingsfarge 4 3 2 2 3 5 2" xfId="31409" xr:uid="{00000000-0005-0000-0000-0000AE7A0000}"/>
    <cellStyle name="40% - uthevingsfarge 4 3 2 2 3 6" xfId="31410" xr:uid="{00000000-0005-0000-0000-0000AF7A0000}"/>
    <cellStyle name="40% - uthevingsfarge 4 3 2 2 3_3. Chng in credit spreads" xfId="31411" xr:uid="{00000000-0005-0000-0000-0000B07A0000}"/>
    <cellStyle name="40% - uthevingsfarge 4 3 2 2 4" xfId="31412" xr:uid="{00000000-0005-0000-0000-0000B17A0000}"/>
    <cellStyle name="40% - uthevingsfarge 4 3 2 2 4 2" xfId="31413" xr:uid="{00000000-0005-0000-0000-0000B27A0000}"/>
    <cellStyle name="40% - uthevingsfarge 4 3 2 2 4 2 2" xfId="31414" xr:uid="{00000000-0005-0000-0000-0000B37A0000}"/>
    <cellStyle name="40% - uthevingsfarge 4 3 2 2 4 2 2 2" xfId="31415" xr:uid="{00000000-0005-0000-0000-0000B47A0000}"/>
    <cellStyle name="40% - uthevingsfarge 4 3 2 2 4 2 2 2 2" xfId="31416" xr:uid="{00000000-0005-0000-0000-0000B57A0000}"/>
    <cellStyle name="40% - uthevingsfarge 4 3 2 2 4 2 2 3" xfId="31417" xr:uid="{00000000-0005-0000-0000-0000B67A0000}"/>
    <cellStyle name="40% - uthevingsfarge 4 3 2 2 4 2 3" xfId="31418" xr:uid="{00000000-0005-0000-0000-0000B77A0000}"/>
    <cellStyle name="40% - uthevingsfarge 4 3 2 2 4 2 3 2" xfId="31419" xr:uid="{00000000-0005-0000-0000-0000B87A0000}"/>
    <cellStyle name="40% - uthevingsfarge 4 3 2 2 4 2 4" xfId="31420" xr:uid="{00000000-0005-0000-0000-0000B97A0000}"/>
    <cellStyle name="40% - uthevingsfarge 4 3 2 2 4 3" xfId="31421" xr:uid="{00000000-0005-0000-0000-0000BA7A0000}"/>
    <cellStyle name="40% - uthevingsfarge 4 3 2 2 4 3 2" xfId="31422" xr:uid="{00000000-0005-0000-0000-0000BB7A0000}"/>
    <cellStyle name="40% - uthevingsfarge 4 3 2 2 4 3 2 2" xfId="31423" xr:uid="{00000000-0005-0000-0000-0000BC7A0000}"/>
    <cellStyle name="40% - uthevingsfarge 4 3 2 2 4 3 3" xfId="31424" xr:uid="{00000000-0005-0000-0000-0000BD7A0000}"/>
    <cellStyle name="40% - uthevingsfarge 4 3 2 2 4 4" xfId="31425" xr:uid="{00000000-0005-0000-0000-0000BE7A0000}"/>
    <cellStyle name="40% - uthevingsfarge 4 3 2 2 4 4 2" xfId="31426" xr:uid="{00000000-0005-0000-0000-0000BF7A0000}"/>
    <cellStyle name="40% - uthevingsfarge 4 3 2 2 4 5" xfId="31427" xr:uid="{00000000-0005-0000-0000-0000C07A0000}"/>
    <cellStyle name="40% - uthevingsfarge 4 3 2 2 4_Innskuddsdekning" xfId="31428" xr:uid="{00000000-0005-0000-0000-0000C17A0000}"/>
    <cellStyle name="40% - uthevingsfarge 4 3 2 2 5" xfId="31429" xr:uid="{00000000-0005-0000-0000-0000C27A0000}"/>
    <cellStyle name="40% - uthevingsfarge 4 3 2 2 5 2" xfId="31430" xr:uid="{00000000-0005-0000-0000-0000C37A0000}"/>
    <cellStyle name="40% - uthevingsfarge 4 3 2 2 5 2 2" xfId="31431" xr:uid="{00000000-0005-0000-0000-0000C47A0000}"/>
    <cellStyle name="40% - uthevingsfarge 4 3 2 2 5 2 2 2" xfId="31432" xr:uid="{00000000-0005-0000-0000-0000C57A0000}"/>
    <cellStyle name="40% - uthevingsfarge 4 3 2 2 5 2 3" xfId="31433" xr:uid="{00000000-0005-0000-0000-0000C67A0000}"/>
    <cellStyle name="40% - uthevingsfarge 4 3 2 2 5 3" xfId="31434" xr:uid="{00000000-0005-0000-0000-0000C77A0000}"/>
    <cellStyle name="40% - uthevingsfarge 4 3 2 2 5 3 2" xfId="31435" xr:uid="{00000000-0005-0000-0000-0000C87A0000}"/>
    <cellStyle name="40% - uthevingsfarge 4 3 2 2 5 4" xfId="31436" xr:uid="{00000000-0005-0000-0000-0000C97A0000}"/>
    <cellStyle name="40% - uthevingsfarge 4 3 2 2 6" xfId="31437" xr:uid="{00000000-0005-0000-0000-0000CA7A0000}"/>
    <cellStyle name="40% - uthevingsfarge 4 3 2 2 6 2" xfId="31438" xr:uid="{00000000-0005-0000-0000-0000CB7A0000}"/>
    <cellStyle name="40% - uthevingsfarge 4 3 2 2 6 2 2" xfId="31439" xr:uid="{00000000-0005-0000-0000-0000CC7A0000}"/>
    <cellStyle name="40% - uthevingsfarge 4 3 2 2 6 3" xfId="31440" xr:uid="{00000000-0005-0000-0000-0000CD7A0000}"/>
    <cellStyle name="40% - uthevingsfarge 4 3 2 2 7" xfId="31441" xr:uid="{00000000-0005-0000-0000-0000CE7A0000}"/>
    <cellStyle name="40% - uthevingsfarge 4 3 2 2 7 2" xfId="31442" xr:uid="{00000000-0005-0000-0000-0000CF7A0000}"/>
    <cellStyle name="40% - uthevingsfarge 4 3 2 2 8" xfId="31443" xr:uid="{00000000-0005-0000-0000-0000D07A0000}"/>
    <cellStyle name="40% - uthevingsfarge 4 3 2 2 9" xfId="31444" xr:uid="{00000000-0005-0000-0000-0000D17A0000}"/>
    <cellStyle name="40% - uthevingsfarge 4 3 2 2_3. Chng in credit spreads" xfId="31445" xr:uid="{00000000-0005-0000-0000-0000D27A0000}"/>
    <cellStyle name="40% - uthevingsfarge 4 3 2 3" xfId="31446" xr:uid="{00000000-0005-0000-0000-0000D37A0000}"/>
    <cellStyle name="40% - uthevingsfarge 4 3 2 3 2" xfId="31447" xr:uid="{00000000-0005-0000-0000-0000D47A0000}"/>
    <cellStyle name="40% - uthevingsfarge 4 3 2 3 2 2" xfId="31448" xr:uid="{00000000-0005-0000-0000-0000D57A0000}"/>
    <cellStyle name="40% - uthevingsfarge 4 3 2 3 2 2 2" xfId="31449" xr:uid="{00000000-0005-0000-0000-0000D67A0000}"/>
    <cellStyle name="40% - uthevingsfarge 4 3 2 3 2 2 2 2" xfId="31450" xr:uid="{00000000-0005-0000-0000-0000D77A0000}"/>
    <cellStyle name="40% - uthevingsfarge 4 3 2 3 2 2 2 2 2" xfId="31451" xr:uid="{00000000-0005-0000-0000-0000D87A0000}"/>
    <cellStyle name="40% - uthevingsfarge 4 3 2 3 2 2 2 3" xfId="31452" xr:uid="{00000000-0005-0000-0000-0000D97A0000}"/>
    <cellStyle name="40% - uthevingsfarge 4 3 2 3 2 2 3" xfId="31453" xr:uid="{00000000-0005-0000-0000-0000DA7A0000}"/>
    <cellStyle name="40% - uthevingsfarge 4 3 2 3 2 2 3 2" xfId="31454" xr:uid="{00000000-0005-0000-0000-0000DB7A0000}"/>
    <cellStyle name="40% - uthevingsfarge 4 3 2 3 2 2 4" xfId="31455" xr:uid="{00000000-0005-0000-0000-0000DC7A0000}"/>
    <cellStyle name="40% - uthevingsfarge 4 3 2 3 2 3" xfId="31456" xr:uid="{00000000-0005-0000-0000-0000DD7A0000}"/>
    <cellStyle name="40% - uthevingsfarge 4 3 2 3 2 3 2" xfId="31457" xr:uid="{00000000-0005-0000-0000-0000DE7A0000}"/>
    <cellStyle name="40% - uthevingsfarge 4 3 2 3 2 3 2 2" xfId="31458" xr:uid="{00000000-0005-0000-0000-0000DF7A0000}"/>
    <cellStyle name="40% - uthevingsfarge 4 3 2 3 2 3 3" xfId="31459" xr:uid="{00000000-0005-0000-0000-0000E07A0000}"/>
    <cellStyle name="40% - uthevingsfarge 4 3 2 3 2 4" xfId="31460" xr:uid="{00000000-0005-0000-0000-0000E17A0000}"/>
    <cellStyle name="40% - uthevingsfarge 4 3 2 3 2 4 2" xfId="31461" xr:uid="{00000000-0005-0000-0000-0000E27A0000}"/>
    <cellStyle name="40% - uthevingsfarge 4 3 2 3 2 5" xfId="31462" xr:uid="{00000000-0005-0000-0000-0000E37A0000}"/>
    <cellStyle name="40% - uthevingsfarge 4 3 2 3 2_Innskuddsdekning" xfId="31463" xr:uid="{00000000-0005-0000-0000-0000E47A0000}"/>
    <cellStyle name="40% - uthevingsfarge 4 3 2 3 3" xfId="31464" xr:uid="{00000000-0005-0000-0000-0000E57A0000}"/>
    <cellStyle name="40% - uthevingsfarge 4 3 2 3 3 2" xfId="31465" xr:uid="{00000000-0005-0000-0000-0000E67A0000}"/>
    <cellStyle name="40% - uthevingsfarge 4 3 2 3 3 2 2" xfId="31466" xr:uid="{00000000-0005-0000-0000-0000E77A0000}"/>
    <cellStyle name="40% - uthevingsfarge 4 3 2 3 3 2 2 2" xfId="31467" xr:uid="{00000000-0005-0000-0000-0000E87A0000}"/>
    <cellStyle name="40% - uthevingsfarge 4 3 2 3 3 2 3" xfId="31468" xr:uid="{00000000-0005-0000-0000-0000E97A0000}"/>
    <cellStyle name="40% - uthevingsfarge 4 3 2 3 3 3" xfId="31469" xr:uid="{00000000-0005-0000-0000-0000EA7A0000}"/>
    <cellStyle name="40% - uthevingsfarge 4 3 2 3 3 3 2" xfId="31470" xr:uid="{00000000-0005-0000-0000-0000EB7A0000}"/>
    <cellStyle name="40% - uthevingsfarge 4 3 2 3 3 4" xfId="31471" xr:uid="{00000000-0005-0000-0000-0000EC7A0000}"/>
    <cellStyle name="40% - uthevingsfarge 4 3 2 3 4" xfId="31472" xr:uid="{00000000-0005-0000-0000-0000ED7A0000}"/>
    <cellStyle name="40% - uthevingsfarge 4 3 2 3 4 2" xfId="31473" xr:uid="{00000000-0005-0000-0000-0000EE7A0000}"/>
    <cellStyle name="40% - uthevingsfarge 4 3 2 3 4 2 2" xfId="31474" xr:uid="{00000000-0005-0000-0000-0000EF7A0000}"/>
    <cellStyle name="40% - uthevingsfarge 4 3 2 3 4 3" xfId="31475" xr:uid="{00000000-0005-0000-0000-0000F07A0000}"/>
    <cellStyle name="40% - uthevingsfarge 4 3 2 3 5" xfId="31476" xr:uid="{00000000-0005-0000-0000-0000F17A0000}"/>
    <cellStyle name="40% - uthevingsfarge 4 3 2 3 5 2" xfId="31477" xr:uid="{00000000-0005-0000-0000-0000F27A0000}"/>
    <cellStyle name="40% - uthevingsfarge 4 3 2 3 6" xfId="31478" xr:uid="{00000000-0005-0000-0000-0000F37A0000}"/>
    <cellStyle name="40% - uthevingsfarge 4 3 2 3_3. Chng in credit spreads" xfId="31479" xr:uid="{00000000-0005-0000-0000-0000F47A0000}"/>
    <cellStyle name="40% - uthevingsfarge 4 3 2 4" xfId="31480" xr:uid="{00000000-0005-0000-0000-0000F57A0000}"/>
    <cellStyle name="40% - uthevingsfarge 4 3 2 4 2" xfId="31481" xr:uid="{00000000-0005-0000-0000-0000F67A0000}"/>
    <cellStyle name="40% - uthevingsfarge 4 3 2 4 2 2" xfId="31482" xr:uid="{00000000-0005-0000-0000-0000F77A0000}"/>
    <cellStyle name="40% - uthevingsfarge 4 3 2 4 2 2 2" xfId="31483" xr:uid="{00000000-0005-0000-0000-0000F87A0000}"/>
    <cellStyle name="40% - uthevingsfarge 4 3 2 4 2 2 2 2" xfId="31484" xr:uid="{00000000-0005-0000-0000-0000F97A0000}"/>
    <cellStyle name="40% - uthevingsfarge 4 3 2 4 2 2 2 2 2" xfId="31485" xr:uid="{00000000-0005-0000-0000-0000FA7A0000}"/>
    <cellStyle name="40% - uthevingsfarge 4 3 2 4 2 2 2 3" xfId="31486" xr:uid="{00000000-0005-0000-0000-0000FB7A0000}"/>
    <cellStyle name="40% - uthevingsfarge 4 3 2 4 2 2 3" xfId="31487" xr:uid="{00000000-0005-0000-0000-0000FC7A0000}"/>
    <cellStyle name="40% - uthevingsfarge 4 3 2 4 2 2 3 2" xfId="31488" xr:uid="{00000000-0005-0000-0000-0000FD7A0000}"/>
    <cellStyle name="40% - uthevingsfarge 4 3 2 4 2 2 4" xfId="31489" xr:uid="{00000000-0005-0000-0000-0000FE7A0000}"/>
    <cellStyle name="40% - uthevingsfarge 4 3 2 4 2 3" xfId="31490" xr:uid="{00000000-0005-0000-0000-0000FF7A0000}"/>
    <cellStyle name="40% - uthevingsfarge 4 3 2 4 2 3 2" xfId="31491" xr:uid="{00000000-0005-0000-0000-0000007B0000}"/>
    <cellStyle name="40% - uthevingsfarge 4 3 2 4 2 3 2 2" xfId="31492" xr:uid="{00000000-0005-0000-0000-0000017B0000}"/>
    <cellStyle name="40% - uthevingsfarge 4 3 2 4 2 3 3" xfId="31493" xr:uid="{00000000-0005-0000-0000-0000027B0000}"/>
    <cellStyle name="40% - uthevingsfarge 4 3 2 4 2 4" xfId="31494" xr:uid="{00000000-0005-0000-0000-0000037B0000}"/>
    <cellStyle name="40% - uthevingsfarge 4 3 2 4 2 4 2" xfId="31495" xr:uid="{00000000-0005-0000-0000-0000047B0000}"/>
    <cellStyle name="40% - uthevingsfarge 4 3 2 4 2 5" xfId="31496" xr:uid="{00000000-0005-0000-0000-0000057B0000}"/>
    <cellStyle name="40% - uthevingsfarge 4 3 2 4 2_Innskuddsdekning" xfId="31497" xr:uid="{00000000-0005-0000-0000-0000067B0000}"/>
    <cellStyle name="40% - uthevingsfarge 4 3 2 4 3" xfId="31498" xr:uid="{00000000-0005-0000-0000-0000077B0000}"/>
    <cellStyle name="40% - uthevingsfarge 4 3 2 4 3 2" xfId="31499" xr:uid="{00000000-0005-0000-0000-0000087B0000}"/>
    <cellStyle name="40% - uthevingsfarge 4 3 2 4 3 2 2" xfId="31500" xr:uid="{00000000-0005-0000-0000-0000097B0000}"/>
    <cellStyle name="40% - uthevingsfarge 4 3 2 4 3 2 2 2" xfId="31501" xr:uid="{00000000-0005-0000-0000-00000A7B0000}"/>
    <cellStyle name="40% - uthevingsfarge 4 3 2 4 3 2 3" xfId="31502" xr:uid="{00000000-0005-0000-0000-00000B7B0000}"/>
    <cellStyle name="40% - uthevingsfarge 4 3 2 4 3 3" xfId="31503" xr:uid="{00000000-0005-0000-0000-00000C7B0000}"/>
    <cellStyle name="40% - uthevingsfarge 4 3 2 4 3 3 2" xfId="31504" xr:uid="{00000000-0005-0000-0000-00000D7B0000}"/>
    <cellStyle name="40% - uthevingsfarge 4 3 2 4 3 4" xfId="31505" xr:uid="{00000000-0005-0000-0000-00000E7B0000}"/>
    <cellStyle name="40% - uthevingsfarge 4 3 2 4 4" xfId="31506" xr:uid="{00000000-0005-0000-0000-00000F7B0000}"/>
    <cellStyle name="40% - uthevingsfarge 4 3 2 4 4 2" xfId="31507" xr:uid="{00000000-0005-0000-0000-0000107B0000}"/>
    <cellStyle name="40% - uthevingsfarge 4 3 2 4 4 2 2" xfId="31508" xr:uid="{00000000-0005-0000-0000-0000117B0000}"/>
    <cellStyle name="40% - uthevingsfarge 4 3 2 4 4 3" xfId="31509" xr:uid="{00000000-0005-0000-0000-0000127B0000}"/>
    <cellStyle name="40% - uthevingsfarge 4 3 2 4 5" xfId="31510" xr:uid="{00000000-0005-0000-0000-0000137B0000}"/>
    <cellStyle name="40% - uthevingsfarge 4 3 2 4 5 2" xfId="31511" xr:uid="{00000000-0005-0000-0000-0000147B0000}"/>
    <cellStyle name="40% - uthevingsfarge 4 3 2 4 6" xfId="31512" xr:uid="{00000000-0005-0000-0000-0000157B0000}"/>
    <cellStyle name="40% - uthevingsfarge 4 3 2 4_3. Chng in credit spreads" xfId="31513" xr:uid="{00000000-0005-0000-0000-0000167B0000}"/>
    <cellStyle name="40% - uthevingsfarge 4 3 2 5" xfId="31514" xr:uid="{00000000-0005-0000-0000-0000177B0000}"/>
    <cellStyle name="40% - uthevingsfarge 4 3 2 5 2" xfId="31515" xr:uid="{00000000-0005-0000-0000-0000187B0000}"/>
    <cellStyle name="40% - uthevingsfarge 4 3 2 5 2 2" xfId="31516" xr:uid="{00000000-0005-0000-0000-0000197B0000}"/>
    <cellStyle name="40% - uthevingsfarge 4 3 2 5 2 2 2" xfId="31517" xr:uid="{00000000-0005-0000-0000-00001A7B0000}"/>
    <cellStyle name="40% - uthevingsfarge 4 3 2 5 2 2 2 2" xfId="31518" xr:uid="{00000000-0005-0000-0000-00001B7B0000}"/>
    <cellStyle name="40% - uthevingsfarge 4 3 2 5 2 2 3" xfId="31519" xr:uid="{00000000-0005-0000-0000-00001C7B0000}"/>
    <cellStyle name="40% - uthevingsfarge 4 3 2 5 2 3" xfId="31520" xr:uid="{00000000-0005-0000-0000-00001D7B0000}"/>
    <cellStyle name="40% - uthevingsfarge 4 3 2 5 2 3 2" xfId="31521" xr:uid="{00000000-0005-0000-0000-00001E7B0000}"/>
    <cellStyle name="40% - uthevingsfarge 4 3 2 5 2 4" xfId="31522" xr:uid="{00000000-0005-0000-0000-00001F7B0000}"/>
    <cellStyle name="40% - uthevingsfarge 4 3 2 5 3" xfId="31523" xr:uid="{00000000-0005-0000-0000-0000207B0000}"/>
    <cellStyle name="40% - uthevingsfarge 4 3 2 5 3 2" xfId="31524" xr:uid="{00000000-0005-0000-0000-0000217B0000}"/>
    <cellStyle name="40% - uthevingsfarge 4 3 2 5 3 2 2" xfId="31525" xr:uid="{00000000-0005-0000-0000-0000227B0000}"/>
    <cellStyle name="40% - uthevingsfarge 4 3 2 5 3 3" xfId="31526" xr:uid="{00000000-0005-0000-0000-0000237B0000}"/>
    <cellStyle name="40% - uthevingsfarge 4 3 2 5 4" xfId="31527" xr:uid="{00000000-0005-0000-0000-0000247B0000}"/>
    <cellStyle name="40% - uthevingsfarge 4 3 2 5 4 2" xfId="31528" xr:uid="{00000000-0005-0000-0000-0000257B0000}"/>
    <cellStyle name="40% - uthevingsfarge 4 3 2 5 5" xfId="31529" xr:uid="{00000000-0005-0000-0000-0000267B0000}"/>
    <cellStyle name="40% - uthevingsfarge 4 3 2 5_Innskuddsdekning" xfId="31530" xr:uid="{00000000-0005-0000-0000-0000277B0000}"/>
    <cellStyle name="40% - uthevingsfarge 4 3 2 6" xfId="31531" xr:uid="{00000000-0005-0000-0000-0000287B0000}"/>
    <cellStyle name="40% - uthevingsfarge 4 3 2 6 2" xfId="31532" xr:uid="{00000000-0005-0000-0000-0000297B0000}"/>
    <cellStyle name="40% - uthevingsfarge 4 3 2 6 2 2" xfId="31533" xr:uid="{00000000-0005-0000-0000-00002A7B0000}"/>
    <cellStyle name="40% - uthevingsfarge 4 3 2 6 2 2 2" xfId="31534" xr:uid="{00000000-0005-0000-0000-00002B7B0000}"/>
    <cellStyle name="40% - uthevingsfarge 4 3 2 6 2 3" xfId="31535" xr:uid="{00000000-0005-0000-0000-00002C7B0000}"/>
    <cellStyle name="40% - uthevingsfarge 4 3 2 6 3" xfId="31536" xr:uid="{00000000-0005-0000-0000-00002D7B0000}"/>
    <cellStyle name="40% - uthevingsfarge 4 3 2 6 3 2" xfId="31537" xr:uid="{00000000-0005-0000-0000-00002E7B0000}"/>
    <cellStyle name="40% - uthevingsfarge 4 3 2 6 4" xfId="31538" xr:uid="{00000000-0005-0000-0000-00002F7B0000}"/>
    <cellStyle name="40% - uthevingsfarge 4 3 2 7" xfId="31539" xr:uid="{00000000-0005-0000-0000-0000307B0000}"/>
    <cellStyle name="40% - uthevingsfarge 4 3 2 7 2" xfId="31540" xr:uid="{00000000-0005-0000-0000-0000317B0000}"/>
    <cellStyle name="40% - uthevingsfarge 4 3 2 7 2 2" xfId="31541" xr:uid="{00000000-0005-0000-0000-0000327B0000}"/>
    <cellStyle name="40% - uthevingsfarge 4 3 2 7 3" xfId="31542" xr:uid="{00000000-0005-0000-0000-0000337B0000}"/>
    <cellStyle name="40% - uthevingsfarge 4 3 2 8" xfId="31543" xr:uid="{00000000-0005-0000-0000-0000347B0000}"/>
    <cellStyle name="40% - uthevingsfarge 4 3 2 8 2" xfId="31544" xr:uid="{00000000-0005-0000-0000-0000357B0000}"/>
    <cellStyle name="40% - uthevingsfarge 4 3 2 9" xfId="31545" xr:uid="{00000000-0005-0000-0000-0000367B0000}"/>
    <cellStyle name="40% - uthevingsfarge 4 3 2_3. Chng in credit spreads" xfId="31546" xr:uid="{00000000-0005-0000-0000-0000377B0000}"/>
    <cellStyle name="40% - uthevingsfarge 4 3 3" xfId="31547" xr:uid="{00000000-0005-0000-0000-0000387B0000}"/>
    <cellStyle name="40% - uthevingsfarge 4 3 3 10" xfId="31548" xr:uid="{00000000-0005-0000-0000-0000397B0000}"/>
    <cellStyle name="40% - uthevingsfarge 4 3 3 11" xfId="31549" xr:uid="{00000000-0005-0000-0000-00003A7B0000}"/>
    <cellStyle name="40% - uthevingsfarge 4 3 3 2" xfId="31550" xr:uid="{00000000-0005-0000-0000-00003B7B0000}"/>
    <cellStyle name="40% - uthevingsfarge 4 3 3 2 2" xfId="31551" xr:uid="{00000000-0005-0000-0000-00003C7B0000}"/>
    <cellStyle name="40% - uthevingsfarge 4 3 3 2 2 2" xfId="31552" xr:uid="{00000000-0005-0000-0000-00003D7B0000}"/>
    <cellStyle name="40% - uthevingsfarge 4 3 3 2 2 2 2" xfId="31553" xr:uid="{00000000-0005-0000-0000-00003E7B0000}"/>
    <cellStyle name="40% - uthevingsfarge 4 3 3 2 2 2 2 2" xfId="31554" xr:uid="{00000000-0005-0000-0000-00003F7B0000}"/>
    <cellStyle name="40% - uthevingsfarge 4 3 3 2 2 2 2 2 2" xfId="31555" xr:uid="{00000000-0005-0000-0000-0000407B0000}"/>
    <cellStyle name="40% - uthevingsfarge 4 3 3 2 2 2 2 2 2 2" xfId="31556" xr:uid="{00000000-0005-0000-0000-0000417B0000}"/>
    <cellStyle name="40% - uthevingsfarge 4 3 3 2 2 2 2 2 3" xfId="31557" xr:uid="{00000000-0005-0000-0000-0000427B0000}"/>
    <cellStyle name="40% - uthevingsfarge 4 3 3 2 2 2 2 3" xfId="31558" xr:uid="{00000000-0005-0000-0000-0000437B0000}"/>
    <cellStyle name="40% - uthevingsfarge 4 3 3 2 2 2 2 3 2" xfId="31559" xr:uid="{00000000-0005-0000-0000-0000447B0000}"/>
    <cellStyle name="40% - uthevingsfarge 4 3 3 2 2 2 2 4" xfId="31560" xr:uid="{00000000-0005-0000-0000-0000457B0000}"/>
    <cellStyle name="40% - uthevingsfarge 4 3 3 2 2 2 3" xfId="31561" xr:uid="{00000000-0005-0000-0000-0000467B0000}"/>
    <cellStyle name="40% - uthevingsfarge 4 3 3 2 2 2 3 2" xfId="31562" xr:uid="{00000000-0005-0000-0000-0000477B0000}"/>
    <cellStyle name="40% - uthevingsfarge 4 3 3 2 2 2 3 2 2" xfId="31563" xr:uid="{00000000-0005-0000-0000-0000487B0000}"/>
    <cellStyle name="40% - uthevingsfarge 4 3 3 2 2 2 3 3" xfId="31564" xr:uid="{00000000-0005-0000-0000-0000497B0000}"/>
    <cellStyle name="40% - uthevingsfarge 4 3 3 2 2 2 4" xfId="31565" xr:uid="{00000000-0005-0000-0000-00004A7B0000}"/>
    <cellStyle name="40% - uthevingsfarge 4 3 3 2 2 2 4 2" xfId="31566" xr:uid="{00000000-0005-0000-0000-00004B7B0000}"/>
    <cellStyle name="40% - uthevingsfarge 4 3 3 2 2 2 5" xfId="31567" xr:uid="{00000000-0005-0000-0000-00004C7B0000}"/>
    <cellStyle name="40% - uthevingsfarge 4 3 3 2 2 2_Innskuddsdekning" xfId="31568" xr:uid="{00000000-0005-0000-0000-00004D7B0000}"/>
    <cellStyle name="40% - uthevingsfarge 4 3 3 2 2 3" xfId="31569" xr:uid="{00000000-0005-0000-0000-00004E7B0000}"/>
    <cellStyle name="40% - uthevingsfarge 4 3 3 2 2 3 2" xfId="31570" xr:uid="{00000000-0005-0000-0000-00004F7B0000}"/>
    <cellStyle name="40% - uthevingsfarge 4 3 3 2 2 3 2 2" xfId="31571" xr:uid="{00000000-0005-0000-0000-0000507B0000}"/>
    <cellStyle name="40% - uthevingsfarge 4 3 3 2 2 3 2 2 2" xfId="31572" xr:uid="{00000000-0005-0000-0000-0000517B0000}"/>
    <cellStyle name="40% - uthevingsfarge 4 3 3 2 2 3 2 3" xfId="31573" xr:uid="{00000000-0005-0000-0000-0000527B0000}"/>
    <cellStyle name="40% - uthevingsfarge 4 3 3 2 2 3 3" xfId="31574" xr:uid="{00000000-0005-0000-0000-0000537B0000}"/>
    <cellStyle name="40% - uthevingsfarge 4 3 3 2 2 3 3 2" xfId="31575" xr:uid="{00000000-0005-0000-0000-0000547B0000}"/>
    <cellStyle name="40% - uthevingsfarge 4 3 3 2 2 3 4" xfId="31576" xr:uid="{00000000-0005-0000-0000-0000557B0000}"/>
    <cellStyle name="40% - uthevingsfarge 4 3 3 2 2 4" xfId="31577" xr:uid="{00000000-0005-0000-0000-0000567B0000}"/>
    <cellStyle name="40% - uthevingsfarge 4 3 3 2 2 4 2" xfId="31578" xr:uid="{00000000-0005-0000-0000-0000577B0000}"/>
    <cellStyle name="40% - uthevingsfarge 4 3 3 2 2 4 2 2" xfId="31579" xr:uid="{00000000-0005-0000-0000-0000587B0000}"/>
    <cellStyle name="40% - uthevingsfarge 4 3 3 2 2 4 3" xfId="31580" xr:uid="{00000000-0005-0000-0000-0000597B0000}"/>
    <cellStyle name="40% - uthevingsfarge 4 3 3 2 2 5" xfId="31581" xr:uid="{00000000-0005-0000-0000-00005A7B0000}"/>
    <cellStyle name="40% - uthevingsfarge 4 3 3 2 2 5 2" xfId="31582" xr:uid="{00000000-0005-0000-0000-00005B7B0000}"/>
    <cellStyle name="40% - uthevingsfarge 4 3 3 2 2 6" xfId="31583" xr:uid="{00000000-0005-0000-0000-00005C7B0000}"/>
    <cellStyle name="40% - uthevingsfarge 4 3 3 2 2_3. Chng in credit spreads" xfId="31584" xr:uid="{00000000-0005-0000-0000-00005D7B0000}"/>
    <cellStyle name="40% - uthevingsfarge 4 3 3 2 3" xfId="31585" xr:uid="{00000000-0005-0000-0000-00005E7B0000}"/>
    <cellStyle name="40% - uthevingsfarge 4 3 3 2 3 2" xfId="31586" xr:uid="{00000000-0005-0000-0000-00005F7B0000}"/>
    <cellStyle name="40% - uthevingsfarge 4 3 3 2 3 2 2" xfId="31587" xr:uid="{00000000-0005-0000-0000-0000607B0000}"/>
    <cellStyle name="40% - uthevingsfarge 4 3 3 2 3 2 2 2" xfId="31588" xr:uid="{00000000-0005-0000-0000-0000617B0000}"/>
    <cellStyle name="40% - uthevingsfarge 4 3 3 2 3 2 2 2 2" xfId="31589" xr:uid="{00000000-0005-0000-0000-0000627B0000}"/>
    <cellStyle name="40% - uthevingsfarge 4 3 3 2 3 2 2 2 2 2" xfId="31590" xr:uid="{00000000-0005-0000-0000-0000637B0000}"/>
    <cellStyle name="40% - uthevingsfarge 4 3 3 2 3 2 2 2 3" xfId="31591" xr:uid="{00000000-0005-0000-0000-0000647B0000}"/>
    <cellStyle name="40% - uthevingsfarge 4 3 3 2 3 2 2 3" xfId="31592" xr:uid="{00000000-0005-0000-0000-0000657B0000}"/>
    <cellStyle name="40% - uthevingsfarge 4 3 3 2 3 2 2 3 2" xfId="31593" xr:uid="{00000000-0005-0000-0000-0000667B0000}"/>
    <cellStyle name="40% - uthevingsfarge 4 3 3 2 3 2 2 4" xfId="31594" xr:uid="{00000000-0005-0000-0000-0000677B0000}"/>
    <cellStyle name="40% - uthevingsfarge 4 3 3 2 3 2 3" xfId="31595" xr:uid="{00000000-0005-0000-0000-0000687B0000}"/>
    <cellStyle name="40% - uthevingsfarge 4 3 3 2 3 2 3 2" xfId="31596" xr:uid="{00000000-0005-0000-0000-0000697B0000}"/>
    <cellStyle name="40% - uthevingsfarge 4 3 3 2 3 2 3 2 2" xfId="31597" xr:uid="{00000000-0005-0000-0000-00006A7B0000}"/>
    <cellStyle name="40% - uthevingsfarge 4 3 3 2 3 2 3 3" xfId="31598" xr:uid="{00000000-0005-0000-0000-00006B7B0000}"/>
    <cellStyle name="40% - uthevingsfarge 4 3 3 2 3 2 4" xfId="31599" xr:uid="{00000000-0005-0000-0000-00006C7B0000}"/>
    <cellStyle name="40% - uthevingsfarge 4 3 3 2 3 2 4 2" xfId="31600" xr:uid="{00000000-0005-0000-0000-00006D7B0000}"/>
    <cellStyle name="40% - uthevingsfarge 4 3 3 2 3 2 5" xfId="31601" xr:uid="{00000000-0005-0000-0000-00006E7B0000}"/>
    <cellStyle name="40% - uthevingsfarge 4 3 3 2 3 2_Innskuddsdekning" xfId="31602" xr:uid="{00000000-0005-0000-0000-00006F7B0000}"/>
    <cellStyle name="40% - uthevingsfarge 4 3 3 2 3 3" xfId="31603" xr:uid="{00000000-0005-0000-0000-0000707B0000}"/>
    <cellStyle name="40% - uthevingsfarge 4 3 3 2 3 3 2" xfId="31604" xr:uid="{00000000-0005-0000-0000-0000717B0000}"/>
    <cellStyle name="40% - uthevingsfarge 4 3 3 2 3 3 2 2" xfId="31605" xr:uid="{00000000-0005-0000-0000-0000727B0000}"/>
    <cellStyle name="40% - uthevingsfarge 4 3 3 2 3 3 2 2 2" xfId="31606" xr:uid="{00000000-0005-0000-0000-0000737B0000}"/>
    <cellStyle name="40% - uthevingsfarge 4 3 3 2 3 3 2 3" xfId="31607" xr:uid="{00000000-0005-0000-0000-0000747B0000}"/>
    <cellStyle name="40% - uthevingsfarge 4 3 3 2 3 3 3" xfId="31608" xr:uid="{00000000-0005-0000-0000-0000757B0000}"/>
    <cellStyle name="40% - uthevingsfarge 4 3 3 2 3 3 3 2" xfId="31609" xr:uid="{00000000-0005-0000-0000-0000767B0000}"/>
    <cellStyle name="40% - uthevingsfarge 4 3 3 2 3 3 4" xfId="31610" xr:uid="{00000000-0005-0000-0000-0000777B0000}"/>
    <cellStyle name="40% - uthevingsfarge 4 3 3 2 3 4" xfId="31611" xr:uid="{00000000-0005-0000-0000-0000787B0000}"/>
    <cellStyle name="40% - uthevingsfarge 4 3 3 2 3 4 2" xfId="31612" xr:uid="{00000000-0005-0000-0000-0000797B0000}"/>
    <cellStyle name="40% - uthevingsfarge 4 3 3 2 3 4 2 2" xfId="31613" xr:uid="{00000000-0005-0000-0000-00007A7B0000}"/>
    <cellStyle name="40% - uthevingsfarge 4 3 3 2 3 4 3" xfId="31614" xr:uid="{00000000-0005-0000-0000-00007B7B0000}"/>
    <cellStyle name="40% - uthevingsfarge 4 3 3 2 3 5" xfId="31615" xr:uid="{00000000-0005-0000-0000-00007C7B0000}"/>
    <cellStyle name="40% - uthevingsfarge 4 3 3 2 3 5 2" xfId="31616" xr:uid="{00000000-0005-0000-0000-00007D7B0000}"/>
    <cellStyle name="40% - uthevingsfarge 4 3 3 2 3 6" xfId="31617" xr:uid="{00000000-0005-0000-0000-00007E7B0000}"/>
    <cellStyle name="40% - uthevingsfarge 4 3 3 2 3_3. Chng in credit spreads" xfId="31618" xr:uid="{00000000-0005-0000-0000-00007F7B0000}"/>
    <cellStyle name="40% - uthevingsfarge 4 3 3 2 4" xfId="31619" xr:uid="{00000000-0005-0000-0000-0000807B0000}"/>
    <cellStyle name="40% - uthevingsfarge 4 3 3 2 4 2" xfId="31620" xr:uid="{00000000-0005-0000-0000-0000817B0000}"/>
    <cellStyle name="40% - uthevingsfarge 4 3 3 2 4 2 2" xfId="31621" xr:uid="{00000000-0005-0000-0000-0000827B0000}"/>
    <cellStyle name="40% - uthevingsfarge 4 3 3 2 4 2 2 2" xfId="31622" xr:uid="{00000000-0005-0000-0000-0000837B0000}"/>
    <cellStyle name="40% - uthevingsfarge 4 3 3 2 4 2 2 2 2" xfId="31623" xr:uid="{00000000-0005-0000-0000-0000847B0000}"/>
    <cellStyle name="40% - uthevingsfarge 4 3 3 2 4 2 2 3" xfId="31624" xr:uid="{00000000-0005-0000-0000-0000857B0000}"/>
    <cellStyle name="40% - uthevingsfarge 4 3 3 2 4 2 3" xfId="31625" xr:uid="{00000000-0005-0000-0000-0000867B0000}"/>
    <cellStyle name="40% - uthevingsfarge 4 3 3 2 4 2 3 2" xfId="31626" xr:uid="{00000000-0005-0000-0000-0000877B0000}"/>
    <cellStyle name="40% - uthevingsfarge 4 3 3 2 4 2 4" xfId="31627" xr:uid="{00000000-0005-0000-0000-0000887B0000}"/>
    <cellStyle name="40% - uthevingsfarge 4 3 3 2 4 3" xfId="31628" xr:uid="{00000000-0005-0000-0000-0000897B0000}"/>
    <cellStyle name="40% - uthevingsfarge 4 3 3 2 4 3 2" xfId="31629" xr:uid="{00000000-0005-0000-0000-00008A7B0000}"/>
    <cellStyle name="40% - uthevingsfarge 4 3 3 2 4 3 2 2" xfId="31630" xr:uid="{00000000-0005-0000-0000-00008B7B0000}"/>
    <cellStyle name="40% - uthevingsfarge 4 3 3 2 4 3 3" xfId="31631" xr:uid="{00000000-0005-0000-0000-00008C7B0000}"/>
    <cellStyle name="40% - uthevingsfarge 4 3 3 2 4 4" xfId="31632" xr:uid="{00000000-0005-0000-0000-00008D7B0000}"/>
    <cellStyle name="40% - uthevingsfarge 4 3 3 2 4 4 2" xfId="31633" xr:uid="{00000000-0005-0000-0000-00008E7B0000}"/>
    <cellStyle name="40% - uthevingsfarge 4 3 3 2 4 5" xfId="31634" xr:uid="{00000000-0005-0000-0000-00008F7B0000}"/>
    <cellStyle name="40% - uthevingsfarge 4 3 3 2 4_Innskuddsdekning" xfId="31635" xr:uid="{00000000-0005-0000-0000-0000907B0000}"/>
    <cellStyle name="40% - uthevingsfarge 4 3 3 2 5" xfId="31636" xr:uid="{00000000-0005-0000-0000-0000917B0000}"/>
    <cellStyle name="40% - uthevingsfarge 4 3 3 2 5 2" xfId="31637" xr:uid="{00000000-0005-0000-0000-0000927B0000}"/>
    <cellStyle name="40% - uthevingsfarge 4 3 3 2 5 2 2" xfId="31638" xr:uid="{00000000-0005-0000-0000-0000937B0000}"/>
    <cellStyle name="40% - uthevingsfarge 4 3 3 2 5 2 2 2" xfId="31639" xr:uid="{00000000-0005-0000-0000-0000947B0000}"/>
    <cellStyle name="40% - uthevingsfarge 4 3 3 2 5 2 3" xfId="31640" xr:uid="{00000000-0005-0000-0000-0000957B0000}"/>
    <cellStyle name="40% - uthevingsfarge 4 3 3 2 5 3" xfId="31641" xr:uid="{00000000-0005-0000-0000-0000967B0000}"/>
    <cellStyle name="40% - uthevingsfarge 4 3 3 2 5 3 2" xfId="31642" xr:uid="{00000000-0005-0000-0000-0000977B0000}"/>
    <cellStyle name="40% - uthevingsfarge 4 3 3 2 5 4" xfId="31643" xr:uid="{00000000-0005-0000-0000-0000987B0000}"/>
    <cellStyle name="40% - uthevingsfarge 4 3 3 2 6" xfId="31644" xr:uid="{00000000-0005-0000-0000-0000997B0000}"/>
    <cellStyle name="40% - uthevingsfarge 4 3 3 2 6 2" xfId="31645" xr:uid="{00000000-0005-0000-0000-00009A7B0000}"/>
    <cellStyle name="40% - uthevingsfarge 4 3 3 2 6 2 2" xfId="31646" xr:uid="{00000000-0005-0000-0000-00009B7B0000}"/>
    <cellStyle name="40% - uthevingsfarge 4 3 3 2 6 3" xfId="31647" xr:uid="{00000000-0005-0000-0000-00009C7B0000}"/>
    <cellStyle name="40% - uthevingsfarge 4 3 3 2 7" xfId="31648" xr:uid="{00000000-0005-0000-0000-00009D7B0000}"/>
    <cellStyle name="40% - uthevingsfarge 4 3 3 2 7 2" xfId="31649" xr:uid="{00000000-0005-0000-0000-00009E7B0000}"/>
    <cellStyle name="40% - uthevingsfarge 4 3 3 2 8" xfId="31650" xr:uid="{00000000-0005-0000-0000-00009F7B0000}"/>
    <cellStyle name="40% - uthevingsfarge 4 3 3 2_3. Chng in credit spreads" xfId="31651" xr:uid="{00000000-0005-0000-0000-0000A07B0000}"/>
    <cellStyle name="40% - uthevingsfarge 4 3 3 3" xfId="31652" xr:uid="{00000000-0005-0000-0000-0000A17B0000}"/>
    <cellStyle name="40% - uthevingsfarge 4 3 3 3 2" xfId="31653" xr:uid="{00000000-0005-0000-0000-0000A27B0000}"/>
    <cellStyle name="40% - uthevingsfarge 4 3 3 3 2 2" xfId="31654" xr:uid="{00000000-0005-0000-0000-0000A37B0000}"/>
    <cellStyle name="40% - uthevingsfarge 4 3 3 3 2 2 2" xfId="31655" xr:uid="{00000000-0005-0000-0000-0000A47B0000}"/>
    <cellStyle name="40% - uthevingsfarge 4 3 3 3 2 2 2 2" xfId="31656" xr:uid="{00000000-0005-0000-0000-0000A57B0000}"/>
    <cellStyle name="40% - uthevingsfarge 4 3 3 3 2 2 2 2 2" xfId="31657" xr:uid="{00000000-0005-0000-0000-0000A67B0000}"/>
    <cellStyle name="40% - uthevingsfarge 4 3 3 3 2 2 2 3" xfId="31658" xr:uid="{00000000-0005-0000-0000-0000A77B0000}"/>
    <cellStyle name="40% - uthevingsfarge 4 3 3 3 2 2 3" xfId="31659" xr:uid="{00000000-0005-0000-0000-0000A87B0000}"/>
    <cellStyle name="40% - uthevingsfarge 4 3 3 3 2 2 3 2" xfId="31660" xr:uid="{00000000-0005-0000-0000-0000A97B0000}"/>
    <cellStyle name="40% - uthevingsfarge 4 3 3 3 2 2 4" xfId="31661" xr:uid="{00000000-0005-0000-0000-0000AA7B0000}"/>
    <cellStyle name="40% - uthevingsfarge 4 3 3 3 2 3" xfId="31662" xr:uid="{00000000-0005-0000-0000-0000AB7B0000}"/>
    <cellStyle name="40% - uthevingsfarge 4 3 3 3 2 3 2" xfId="31663" xr:uid="{00000000-0005-0000-0000-0000AC7B0000}"/>
    <cellStyle name="40% - uthevingsfarge 4 3 3 3 2 3 2 2" xfId="31664" xr:uid="{00000000-0005-0000-0000-0000AD7B0000}"/>
    <cellStyle name="40% - uthevingsfarge 4 3 3 3 2 3 3" xfId="31665" xr:uid="{00000000-0005-0000-0000-0000AE7B0000}"/>
    <cellStyle name="40% - uthevingsfarge 4 3 3 3 2 4" xfId="31666" xr:uid="{00000000-0005-0000-0000-0000AF7B0000}"/>
    <cellStyle name="40% - uthevingsfarge 4 3 3 3 2 4 2" xfId="31667" xr:uid="{00000000-0005-0000-0000-0000B07B0000}"/>
    <cellStyle name="40% - uthevingsfarge 4 3 3 3 2 5" xfId="31668" xr:uid="{00000000-0005-0000-0000-0000B17B0000}"/>
    <cellStyle name="40% - uthevingsfarge 4 3 3 3 2_Innskuddsdekning" xfId="31669" xr:uid="{00000000-0005-0000-0000-0000B27B0000}"/>
    <cellStyle name="40% - uthevingsfarge 4 3 3 3 3" xfId="31670" xr:uid="{00000000-0005-0000-0000-0000B37B0000}"/>
    <cellStyle name="40% - uthevingsfarge 4 3 3 3 3 2" xfId="31671" xr:uid="{00000000-0005-0000-0000-0000B47B0000}"/>
    <cellStyle name="40% - uthevingsfarge 4 3 3 3 3 2 2" xfId="31672" xr:uid="{00000000-0005-0000-0000-0000B57B0000}"/>
    <cellStyle name="40% - uthevingsfarge 4 3 3 3 3 2 2 2" xfId="31673" xr:uid="{00000000-0005-0000-0000-0000B67B0000}"/>
    <cellStyle name="40% - uthevingsfarge 4 3 3 3 3 2 3" xfId="31674" xr:uid="{00000000-0005-0000-0000-0000B77B0000}"/>
    <cellStyle name="40% - uthevingsfarge 4 3 3 3 3 3" xfId="31675" xr:uid="{00000000-0005-0000-0000-0000B87B0000}"/>
    <cellStyle name="40% - uthevingsfarge 4 3 3 3 3 3 2" xfId="31676" xr:uid="{00000000-0005-0000-0000-0000B97B0000}"/>
    <cellStyle name="40% - uthevingsfarge 4 3 3 3 3 4" xfId="31677" xr:uid="{00000000-0005-0000-0000-0000BA7B0000}"/>
    <cellStyle name="40% - uthevingsfarge 4 3 3 3 4" xfId="31678" xr:uid="{00000000-0005-0000-0000-0000BB7B0000}"/>
    <cellStyle name="40% - uthevingsfarge 4 3 3 3 4 2" xfId="31679" xr:uid="{00000000-0005-0000-0000-0000BC7B0000}"/>
    <cellStyle name="40% - uthevingsfarge 4 3 3 3 4 2 2" xfId="31680" xr:uid="{00000000-0005-0000-0000-0000BD7B0000}"/>
    <cellStyle name="40% - uthevingsfarge 4 3 3 3 4 3" xfId="31681" xr:uid="{00000000-0005-0000-0000-0000BE7B0000}"/>
    <cellStyle name="40% - uthevingsfarge 4 3 3 3 5" xfId="31682" xr:uid="{00000000-0005-0000-0000-0000BF7B0000}"/>
    <cellStyle name="40% - uthevingsfarge 4 3 3 3 5 2" xfId="31683" xr:uid="{00000000-0005-0000-0000-0000C07B0000}"/>
    <cellStyle name="40% - uthevingsfarge 4 3 3 3 6" xfId="31684" xr:uid="{00000000-0005-0000-0000-0000C17B0000}"/>
    <cellStyle name="40% - uthevingsfarge 4 3 3 3_3. Chng in credit spreads" xfId="31685" xr:uid="{00000000-0005-0000-0000-0000C27B0000}"/>
    <cellStyle name="40% - uthevingsfarge 4 3 3 4" xfId="31686" xr:uid="{00000000-0005-0000-0000-0000C37B0000}"/>
    <cellStyle name="40% - uthevingsfarge 4 3 3 4 2" xfId="31687" xr:uid="{00000000-0005-0000-0000-0000C47B0000}"/>
    <cellStyle name="40% - uthevingsfarge 4 3 3 4 2 2" xfId="31688" xr:uid="{00000000-0005-0000-0000-0000C57B0000}"/>
    <cellStyle name="40% - uthevingsfarge 4 3 3 4 2 2 2" xfId="31689" xr:uid="{00000000-0005-0000-0000-0000C67B0000}"/>
    <cellStyle name="40% - uthevingsfarge 4 3 3 4 2 2 2 2" xfId="31690" xr:uid="{00000000-0005-0000-0000-0000C77B0000}"/>
    <cellStyle name="40% - uthevingsfarge 4 3 3 4 2 2 2 2 2" xfId="31691" xr:uid="{00000000-0005-0000-0000-0000C87B0000}"/>
    <cellStyle name="40% - uthevingsfarge 4 3 3 4 2 2 2 3" xfId="31692" xr:uid="{00000000-0005-0000-0000-0000C97B0000}"/>
    <cellStyle name="40% - uthevingsfarge 4 3 3 4 2 2 3" xfId="31693" xr:uid="{00000000-0005-0000-0000-0000CA7B0000}"/>
    <cellStyle name="40% - uthevingsfarge 4 3 3 4 2 2 3 2" xfId="31694" xr:uid="{00000000-0005-0000-0000-0000CB7B0000}"/>
    <cellStyle name="40% - uthevingsfarge 4 3 3 4 2 2 4" xfId="31695" xr:uid="{00000000-0005-0000-0000-0000CC7B0000}"/>
    <cellStyle name="40% - uthevingsfarge 4 3 3 4 2 3" xfId="31696" xr:uid="{00000000-0005-0000-0000-0000CD7B0000}"/>
    <cellStyle name="40% - uthevingsfarge 4 3 3 4 2 3 2" xfId="31697" xr:uid="{00000000-0005-0000-0000-0000CE7B0000}"/>
    <cellStyle name="40% - uthevingsfarge 4 3 3 4 2 3 2 2" xfId="31698" xr:uid="{00000000-0005-0000-0000-0000CF7B0000}"/>
    <cellStyle name="40% - uthevingsfarge 4 3 3 4 2 3 3" xfId="31699" xr:uid="{00000000-0005-0000-0000-0000D07B0000}"/>
    <cellStyle name="40% - uthevingsfarge 4 3 3 4 2 4" xfId="31700" xr:uid="{00000000-0005-0000-0000-0000D17B0000}"/>
    <cellStyle name="40% - uthevingsfarge 4 3 3 4 2 4 2" xfId="31701" xr:uid="{00000000-0005-0000-0000-0000D27B0000}"/>
    <cellStyle name="40% - uthevingsfarge 4 3 3 4 2 5" xfId="31702" xr:uid="{00000000-0005-0000-0000-0000D37B0000}"/>
    <cellStyle name="40% - uthevingsfarge 4 3 3 4 2_Innskuddsdekning" xfId="31703" xr:uid="{00000000-0005-0000-0000-0000D47B0000}"/>
    <cellStyle name="40% - uthevingsfarge 4 3 3 4 3" xfId="31704" xr:uid="{00000000-0005-0000-0000-0000D57B0000}"/>
    <cellStyle name="40% - uthevingsfarge 4 3 3 4 3 2" xfId="31705" xr:uid="{00000000-0005-0000-0000-0000D67B0000}"/>
    <cellStyle name="40% - uthevingsfarge 4 3 3 4 3 2 2" xfId="31706" xr:uid="{00000000-0005-0000-0000-0000D77B0000}"/>
    <cellStyle name="40% - uthevingsfarge 4 3 3 4 3 2 2 2" xfId="31707" xr:uid="{00000000-0005-0000-0000-0000D87B0000}"/>
    <cellStyle name="40% - uthevingsfarge 4 3 3 4 3 2 3" xfId="31708" xr:uid="{00000000-0005-0000-0000-0000D97B0000}"/>
    <cellStyle name="40% - uthevingsfarge 4 3 3 4 3 3" xfId="31709" xr:uid="{00000000-0005-0000-0000-0000DA7B0000}"/>
    <cellStyle name="40% - uthevingsfarge 4 3 3 4 3 3 2" xfId="31710" xr:uid="{00000000-0005-0000-0000-0000DB7B0000}"/>
    <cellStyle name="40% - uthevingsfarge 4 3 3 4 3 4" xfId="31711" xr:uid="{00000000-0005-0000-0000-0000DC7B0000}"/>
    <cellStyle name="40% - uthevingsfarge 4 3 3 4 4" xfId="31712" xr:uid="{00000000-0005-0000-0000-0000DD7B0000}"/>
    <cellStyle name="40% - uthevingsfarge 4 3 3 4 4 2" xfId="31713" xr:uid="{00000000-0005-0000-0000-0000DE7B0000}"/>
    <cellStyle name="40% - uthevingsfarge 4 3 3 4 4 2 2" xfId="31714" xr:uid="{00000000-0005-0000-0000-0000DF7B0000}"/>
    <cellStyle name="40% - uthevingsfarge 4 3 3 4 4 3" xfId="31715" xr:uid="{00000000-0005-0000-0000-0000E07B0000}"/>
    <cellStyle name="40% - uthevingsfarge 4 3 3 4 5" xfId="31716" xr:uid="{00000000-0005-0000-0000-0000E17B0000}"/>
    <cellStyle name="40% - uthevingsfarge 4 3 3 4 5 2" xfId="31717" xr:uid="{00000000-0005-0000-0000-0000E27B0000}"/>
    <cellStyle name="40% - uthevingsfarge 4 3 3 4 6" xfId="31718" xr:uid="{00000000-0005-0000-0000-0000E37B0000}"/>
    <cellStyle name="40% - uthevingsfarge 4 3 3 4_3. Chng in credit spreads" xfId="31719" xr:uid="{00000000-0005-0000-0000-0000E47B0000}"/>
    <cellStyle name="40% - uthevingsfarge 4 3 3 5" xfId="31720" xr:uid="{00000000-0005-0000-0000-0000E57B0000}"/>
    <cellStyle name="40% - uthevingsfarge 4 3 3 5 2" xfId="31721" xr:uid="{00000000-0005-0000-0000-0000E67B0000}"/>
    <cellStyle name="40% - uthevingsfarge 4 3 3 5 2 2" xfId="31722" xr:uid="{00000000-0005-0000-0000-0000E77B0000}"/>
    <cellStyle name="40% - uthevingsfarge 4 3 3 5 2 2 2" xfId="31723" xr:uid="{00000000-0005-0000-0000-0000E87B0000}"/>
    <cellStyle name="40% - uthevingsfarge 4 3 3 5 2 2 2 2" xfId="31724" xr:uid="{00000000-0005-0000-0000-0000E97B0000}"/>
    <cellStyle name="40% - uthevingsfarge 4 3 3 5 2 2 3" xfId="31725" xr:uid="{00000000-0005-0000-0000-0000EA7B0000}"/>
    <cellStyle name="40% - uthevingsfarge 4 3 3 5 2 3" xfId="31726" xr:uid="{00000000-0005-0000-0000-0000EB7B0000}"/>
    <cellStyle name="40% - uthevingsfarge 4 3 3 5 2 3 2" xfId="31727" xr:uid="{00000000-0005-0000-0000-0000EC7B0000}"/>
    <cellStyle name="40% - uthevingsfarge 4 3 3 5 2 4" xfId="31728" xr:uid="{00000000-0005-0000-0000-0000ED7B0000}"/>
    <cellStyle name="40% - uthevingsfarge 4 3 3 5 3" xfId="31729" xr:uid="{00000000-0005-0000-0000-0000EE7B0000}"/>
    <cellStyle name="40% - uthevingsfarge 4 3 3 5 3 2" xfId="31730" xr:uid="{00000000-0005-0000-0000-0000EF7B0000}"/>
    <cellStyle name="40% - uthevingsfarge 4 3 3 5 3 2 2" xfId="31731" xr:uid="{00000000-0005-0000-0000-0000F07B0000}"/>
    <cellStyle name="40% - uthevingsfarge 4 3 3 5 3 3" xfId="31732" xr:uid="{00000000-0005-0000-0000-0000F17B0000}"/>
    <cellStyle name="40% - uthevingsfarge 4 3 3 5 4" xfId="31733" xr:uid="{00000000-0005-0000-0000-0000F27B0000}"/>
    <cellStyle name="40% - uthevingsfarge 4 3 3 5 4 2" xfId="31734" xr:uid="{00000000-0005-0000-0000-0000F37B0000}"/>
    <cellStyle name="40% - uthevingsfarge 4 3 3 5 5" xfId="31735" xr:uid="{00000000-0005-0000-0000-0000F47B0000}"/>
    <cellStyle name="40% - uthevingsfarge 4 3 3 5_Innskuddsdekning" xfId="31736" xr:uid="{00000000-0005-0000-0000-0000F57B0000}"/>
    <cellStyle name="40% - uthevingsfarge 4 3 3 6" xfId="31737" xr:uid="{00000000-0005-0000-0000-0000F67B0000}"/>
    <cellStyle name="40% - uthevingsfarge 4 3 3 6 2" xfId="31738" xr:uid="{00000000-0005-0000-0000-0000F77B0000}"/>
    <cellStyle name="40% - uthevingsfarge 4 3 3 6 2 2" xfId="31739" xr:uid="{00000000-0005-0000-0000-0000F87B0000}"/>
    <cellStyle name="40% - uthevingsfarge 4 3 3 6 2 2 2" xfId="31740" xr:uid="{00000000-0005-0000-0000-0000F97B0000}"/>
    <cellStyle name="40% - uthevingsfarge 4 3 3 6 2 3" xfId="31741" xr:uid="{00000000-0005-0000-0000-0000FA7B0000}"/>
    <cellStyle name="40% - uthevingsfarge 4 3 3 6 3" xfId="31742" xr:uid="{00000000-0005-0000-0000-0000FB7B0000}"/>
    <cellStyle name="40% - uthevingsfarge 4 3 3 6 3 2" xfId="31743" xr:uid="{00000000-0005-0000-0000-0000FC7B0000}"/>
    <cellStyle name="40% - uthevingsfarge 4 3 3 6 4" xfId="31744" xr:uid="{00000000-0005-0000-0000-0000FD7B0000}"/>
    <cellStyle name="40% - uthevingsfarge 4 3 3 7" xfId="31745" xr:uid="{00000000-0005-0000-0000-0000FE7B0000}"/>
    <cellStyle name="40% - uthevingsfarge 4 3 3 7 2" xfId="31746" xr:uid="{00000000-0005-0000-0000-0000FF7B0000}"/>
    <cellStyle name="40% - uthevingsfarge 4 3 3 7 2 2" xfId="31747" xr:uid="{00000000-0005-0000-0000-0000007C0000}"/>
    <cellStyle name="40% - uthevingsfarge 4 3 3 7 3" xfId="31748" xr:uid="{00000000-0005-0000-0000-0000017C0000}"/>
    <cellStyle name="40% - uthevingsfarge 4 3 3 8" xfId="31749" xr:uid="{00000000-0005-0000-0000-0000027C0000}"/>
    <cellStyle name="40% - uthevingsfarge 4 3 3 8 2" xfId="31750" xr:uid="{00000000-0005-0000-0000-0000037C0000}"/>
    <cellStyle name="40% - uthevingsfarge 4 3 3 9" xfId="31751" xr:uid="{00000000-0005-0000-0000-0000047C0000}"/>
    <cellStyle name="40% - uthevingsfarge 4 3 3_3. Chng in credit spreads" xfId="31752" xr:uid="{00000000-0005-0000-0000-0000057C0000}"/>
    <cellStyle name="40% - uthevingsfarge 4 3 4" xfId="31753" xr:uid="{00000000-0005-0000-0000-0000067C0000}"/>
    <cellStyle name="40% - uthevingsfarge 4 3 4 2" xfId="31754" xr:uid="{00000000-0005-0000-0000-0000077C0000}"/>
    <cellStyle name="40% - uthevingsfarge 4 3 4 2 2" xfId="31755" xr:uid="{00000000-0005-0000-0000-0000087C0000}"/>
    <cellStyle name="40% - uthevingsfarge 4 3 4 2 2 2" xfId="31756" xr:uid="{00000000-0005-0000-0000-0000097C0000}"/>
    <cellStyle name="40% - uthevingsfarge 4 3 4 2 2 2 2" xfId="31757" xr:uid="{00000000-0005-0000-0000-00000A7C0000}"/>
    <cellStyle name="40% - uthevingsfarge 4 3 4 2 2 2 2 2" xfId="31758" xr:uid="{00000000-0005-0000-0000-00000B7C0000}"/>
    <cellStyle name="40% - uthevingsfarge 4 3 4 2 2 2 2 2 2" xfId="31759" xr:uid="{00000000-0005-0000-0000-00000C7C0000}"/>
    <cellStyle name="40% - uthevingsfarge 4 3 4 2 2 2 2 3" xfId="31760" xr:uid="{00000000-0005-0000-0000-00000D7C0000}"/>
    <cellStyle name="40% - uthevingsfarge 4 3 4 2 2 2 3" xfId="31761" xr:uid="{00000000-0005-0000-0000-00000E7C0000}"/>
    <cellStyle name="40% - uthevingsfarge 4 3 4 2 2 2 3 2" xfId="31762" xr:uid="{00000000-0005-0000-0000-00000F7C0000}"/>
    <cellStyle name="40% - uthevingsfarge 4 3 4 2 2 2 4" xfId="31763" xr:uid="{00000000-0005-0000-0000-0000107C0000}"/>
    <cellStyle name="40% - uthevingsfarge 4 3 4 2 2 3" xfId="31764" xr:uid="{00000000-0005-0000-0000-0000117C0000}"/>
    <cellStyle name="40% - uthevingsfarge 4 3 4 2 2 3 2" xfId="31765" xr:uid="{00000000-0005-0000-0000-0000127C0000}"/>
    <cellStyle name="40% - uthevingsfarge 4 3 4 2 2 3 2 2" xfId="31766" xr:uid="{00000000-0005-0000-0000-0000137C0000}"/>
    <cellStyle name="40% - uthevingsfarge 4 3 4 2 2 3 3" xfId="31767" xr:uid="{00000000-0005-0000-0000-0000147C0000}"/>
    <cellStyle name="40% - uthevingsfarge 4 3 4 2 2 4" xfId="31768" xr:uid="{00000000-0005-0000-0000-0000157C0000}"/>
    <cellStyle name="40% - uthevingsfarge 4 3 4 2 2 4 2" xfId="31769" xr:uid="{00000000-0005-0000-0000-0000167C0000}"/>
    <cellStyle name="40% - uthevingsfarge 4 3 4 2 2 5" xfId="31770" xr:uid="{00000000-0005-0000-0000-0000177C0000}"/>
    <cellStyle name="40% - uthevingsfarge 4 3 4 2 2_Innskuddsdekning" xfId="31771" xr:uid="{00000000-0005-0000-0000-0000187C0000}"/>
    <cellStyle name="40% - uthevingsfarge 4 3 4 2 3" xfId="31772" xr:uid="{00000000-0005-0000-0000-0000197C0000}"/>
    <cellStyle name="40% - uthevingsfarge 4 3 4 2 3 2" xfId="31773" xr:uid="{00000000-0005-0000-0000-00001A7C0000}"/>
    <cellStyle name="40% - uthevingsfarge 4 3 4 2 3 2 2" xfId="31774" xr:uid="{00000000-0005-0000-0000-00001B7C0000}"/>
    <cellStyle name="40% - uthevingsfarge 4 3 4 2 3 2 2 2" xfId="31775" xr:uid="{00000000-0005-0000-0000-00001C7C0000}"/>
    <cellStyle name="40% - uthevingsfarge 4 3 4 2 3 2 3" xfId="31776" xr:uid="{00000000-0005-0000-0000-00001D7C0000}"/>
    <cellStyle name="40% - uthevingsfarge 4 3 4 2 3 3" xfId="31777" xr:uid="{00000000-0005-0000-0000-00001E7C0000}"/>
    <cellStyle name="40% - uthevingsfarge 4 3 4 2 3 3 2" xfId="31778" xr:uid="{00000000-0005-0000-0000-00001F7C0000}"/>
    <cellStyle name="40% - uthevingsfarge 4 3 4 2 3 4" xfId="31779" xr:uid="{00000000-0005-0000-0000-0000207C0000}"/>
    <cellStyle name="40% - uthevingsfarge 4 3 4 2 4" xfId="31780" xr:uid="{00000000-0005-0000-0000-0000217C0000}"/>
    <cellStyle name="40% - uthevingsfarge 4 3 4 2 4 2" xfId="31781" xr:uid="{00000000-0005-0000-0000-0000227C0000}"/>
    <cellStyle name="40% - uthevingsfarge 4 3 4 2 4 2 2" xfId="31782" xr:uid="{00000000-0005-0000-0000-0000237C0000}"/>
    <cellStyle name="40% - uthevingsfarge 4 3 4 2 4 3" xfId="31783" xr:uid="{00000000-0005-0000-0000-0000247C0000}"/>
    <cellStyle name="40% - uthevingsfarge 4 3 4 2 5" xfId="31784" xr:uid="{00000000-0005-0000-0000-0000257C0000}"/>
    <cellStyle name="40% - uthevingsfarge 4 3 4 2 5 2" xfId="31785" xr:uid="{00000000-0005-0000-0000-0000267C0000}"/>
    <cellStyle name="40% - uthevingsfarge 4 3 4 2 6" xfId="31786" xr:uid="{00000000-0005-0000-0000-0000277C0000}"/>
    <cellStyle name="40% - uthevingsfarge 4 3 4 2_3. Chng in credit spreads" xfId="31787" xr:uid="{00000000-0005-0000-0000-0000287C0000}"/>
    <cellStyle name="40% - uthevingsfarge 4 3 4 3" xfId="31788" xr:uid="{00000000-0005-0000-0000-0000297C0000}"/>
    <cellStyle name="40% - uthevingsfarge 4 3 4 3 2" xfId="31789" xr:uid="{00000000-0005-0000-0000-00002A7C0000}"/>
    <cellStyle name="40% - uthevingsfarge 4 3 4 3 2 2" xfId="31790" xr:uid="{00000000-0005-0000-0000-00002B7C0000}"/>
    <cellStyle name="40% - uthevingsfarge 4 3 4 3 2 2 2" xfId="31791" xr:uid="{00000000-0005-0000-0000-00002C7C0000}"/>
    <cellStyle name="40% - uthevingsfarge 4 3 4 3 2 2 2 2" xfId="31792" xr:uid="{00000000-0005-0000-0000-00002D7C0000}"/>
    <cellStyle name="40% - uthevingsfarge 4 3 4 3 2 2 2 2 2" xfId="31793" xr:uid="{00000000-0005-0000-0000-00002E7C0000}"/>
    <cellStyle name="40% - uthevingsfarge 4 3 4 3 2 2 2 3" xfId="31794" xr:uid="{00000000-0005-0000-0000-00002F7C0000}"/>
    <cellStyle name="40% - uthevingsfarge 4 3 4 3 2 2 3" xfId="31795" xr:uid="{00000000-0005-0000-0000-0000307C0000}"/>
    <cellStyle name="40% - uthevingsfarge 4 3 4 3 2 2 3 2" xfId="31796" xr:uid="{00000000-0005-0000-0000-0000317C0000}"/>
    <cellStyle name="40% - uthevingsfarge 4 3 4 3 2 2 4" xfId="31797" xr:uid="{00000000-0005-0000-0000-0000327C0000}"/>
    <cellStyle name="40% - uthevingsfarge 4 3 4 3 2 3" xfId="31798" xr:uid="{00000000-0005-0000-0000-0000337C0000}"/>
    <cellStyle name="40% - uthevingsfarge 4 3 4 3 2 3 2" xfId="31799" xr:uid="{00000000-0005-0000-0000-0000347C0000}"/>
    <cellStyle name="40% - uthevingsfarge 4 3 4 3 2 3 2 2" xfId="31800" xr:uid="{00000000-0005-0000-0000-0000357C0000}"/>
    <cellStyle name="40% - uthevingsfarge 4 3 4 3 2 3 3" xfId="31801" xr:uid="{00000000-0005-0000-0000-0000367C0000}"/>
    <cellStyle name="40% - uthevingsfarge 4 3 4 3 2 4" xfId="31802" xr:uid="{00000000-0005-0000-0000-0000377C0000}"/>
    <cellStyle name="40% - uthevingsfarge 4 3 4 3 2 4 2" xfId="31803" xr:uid="{00000000-0005-0000-0000-0000387C0000}"/>
    <cellStyle name="40% - uthevingsfarge 4 3 4 3 2 5" xfId="31804" xr:uid="{00000000-0005-0000-0000-0000397C0000}"/>
    <cellStyle name="40% - uthevingsfarge 4 3 4 3 2_Innskuddsdekning" xfId="31805" xr:uid="{00000000-0005-0000-0000-00003A7C0000}"/>
    <cellStyle name="40% - uthevingsfarge 4 3 4 3 3" xfId="31806" xr:uid="{00000000-0005-0000-0000-00003B7C0000}"/>
    <cellStyle name="40% - uthevingsfarge 4 3 4 3 3 2" xfId="31807" xr:uid="{00000000-0005-0000-0000-00003C7C0000}"/>
    <cellStyle name="40% - uthevingsfarge 4 3 4 3 3 2 2" xfId="31808" xr:uid="{00000000-0005-0000-0000-00003D7C0000}"/>
    <cellStyle name="40% - uthevingsfarge 4 3 4 3 3 2 2 2" xfId="31809" xr:uid="{00000000-0005-0000-0000-00003E7C0000}"/>
    <cellStyle name="40% - uthevingsfarge 4 3 4 3 3 2 3" xfId="31810" xr:uid="{00000000-0005-0000-0000-00003F7C0000}"/>
    <cellStyle name="40% - uthevingsfarge 4 3 4 3 3 3" xfId="31811" xr:uid="{00000000-0005-0000-0000-0000407C0000}"/>
    <cellStyle name="40% - uthevingsfarge 4 3 4 3 3 3 2" xfId="31812" xr:uid="{00000000-0005-0000-0000-0000417C0000}"/>
    <cellStyle name="40% - uthevingsfarge 4 3 4 3 3 4" xfId="31813" xr:uid="{00000000-0005-0000-0000-0000427C0000}"/>
    <cellStyle name="40% - uthevingsfarge 4 3 4 3 4" xfId="31814" xr:uid="{00000000-0005-0000-0000-0000437C0000}"/>
    <cellStyle name="40% - uthevingsfarge 4 3 4 3 4 2" xfId="31815" xr:uid="{00000000-0005-0000-0000-0000447C0000}"/>
    <cellStyle name="40% - uthevingsfarge 4 3 4 3 4 2 2" xfId="31816" xr:uid="{00000000-0005-0000-0000-0000457C0000}"/>
    <cellStyle name="40% - uthevingsfarge 4 3 4 3 4 3" xfId="31817" xr:uid="{00000000-0005-0000-0000-0000467C0000}"/>
    <cellStyle name="40% - uthevingsfarge 4 3 4 3 5" xfId="31818" xr:uid="{00000000-0005-0000-0000-0000477C0000}"/>
    <cellStyle name="40% - uthevingsfarge 4 3 4 3 5 2" xfId="31819" xr:uid="{00000000-0005-0000-0000-0000487C0000}"/>
    <cellStyle name="40% - uthevingsfarge 4 3 4 3 6" xfId="31820" xr:uid="{00000000-0005-0000-0000-0000497C0000}"/>
    <cellStyle name="40% - uthevingsfarge 4 3 4 3_3. Chng in credit spreads" xfId="31821" xr:uid="{00000000-0005-0000-0000-00004A7C0000}"/>
    <cellStyle name="40% - uthevingsfarge 4 3 4 4" xfId="31822" xr:uid="{00000000-0005-0000-0000-00004B7C0000}"/>
    <cellStyle name="40% - uthevingsfarge 4 3 4 4 2" xfId="31823" xr:uid="{00000000-0005-0000-0000-00004C7C0000}"/>
    <cellStyle name="40% - uthevingsfarge 4 3 4 4 2 2" xfId="31824" xr:uid="{00000000-0005-0000-0000-00004D7C0000}"/>
    <cellStyle name="40% - uthevingsfarge 4 3 4 4 2 2 2" xfId="31825" xr:uid="{00000000-0005-0000-0000-00004E7C0000}"/>
    <cellStyle name="40% - uthevingsfarge 4 3 4 4 2 2 2 2" xfId="31826" xr:uid="{00000000-0005-0000-0000-00004F7C0000}"/>
    <cellStyle name="40% - uthevingsfarge 4 3 4 4 2 2 3" xfId="31827" xr:uid="{00000000-0005-0000-0000-0000507C0000}"/>
    <cellStyle name="40% - uthevingsfarge 4 3 4 4 2 3" xfId="31828" xr:uid="{00000000-0005-0000-0000-0000517C0000}"/>
    <cellStyle name="40% - uthevingsfarge 4 3 4 4 2 3 2" xfId="31829" xr:uid="{00000000-0005-0000-0000-0000527C0000}"/>
    <cellStyle name="40% - uthevingsfarge 4 3 4 4 2 4" xfId="31830" xr:uid="{00000000-0005-0000-0000-0000537C0000}"/>
    <cellStyle name="40% - uthevingsfarge 4 3 4 4 3" xfId="31831" xr:uid="{00000000-0005-0000-0000-0000547C0000}"/>
    <cellStyle name="40% - uthevingsfarge 4 3 4 4 3 2" xfId="31832" xr:uid="{00000000-0005-0000-0000-0000557C0000}"/>
    <cellStyle name="40% - uthevingsfarge 4 3 4 4 3 2 2" xfId="31833" xr:uid="{00000000-0005-0000-0000-0000567C0000}"/>
    <cellStyle name="40% - uthevingsfarge 4 3 4 4 3 3" xfId="31834" xr:uid="{00000000-0005-0000-0000-0000577C0000}"/>
    <cellStyle name="40% - uthevingsfarge 4 3 4 4 4" xfId="31835" xr:uid="{00000000-0005-0000-0000-0000587C0000}"/>
    <cellStyle name="40% - uthevingsfarge 4 3 4 4 4 2" xfId="31836" xr:uid="{00000000-0005-0000-0000-0000597C0000}"/>
    <cellStyle name="40% - uthevingsfarge 4 3 4 4 5" xfId="31837" xr:uid="{00000000-0005-0000-0000-00005A7C0000}"/>
    <cellStyle name="40% - uthevingsfarge 4 3 4 4_Innskuddsdekning" xfId="31838" xr:uid="{00000000-0005-0000-0000-00005B7C0000}"/>
    <cellStyle name="40% - uthevingsfarge 4 3 4 5" xfId="31839" xr:uid="{00000000-0005-0000-0000-00005C7C0000}"/>
    <cellStyle name="40% - uthevingsfarge 4 3 4 5 2" xfId="31840" xr:uid="{00000000-0005-0000-0000-00005D7C0000}"/>
    <cellStyle name="40% - uthevingsfarge 4 3 4 5 2 2" xfId="31841" xr:uid="{00000000-0005-0000-0000-00005E7C0000}"/>
    <cellStyle name="40% - uthevingsfarge 4 3 4 5 2 2 2" xfId="31842" xr:uid="{00000000-0005-0000-0000-00005F7C0000}"/>
    <cellStyle name="40% - uthevingsfarge 4 3 4 5 2 3" xfId="31843" xr:uid="{00000000-0005-0000-0000-0000607C0000}"/>
    <cellStyle name="40% - uthevingsfarge 4 3 4 5 3" xfId="31844" xr:uid="{00000000-0005-0000-0000-0000617C0000}"/>
    <cellStyle name="40% - uthevingsfarge 4 3 4 5 3 2" xfId="31845" xr:uid="{00000000-0005-0000-0000-0000627C0000}"/>
    <cellStyle name="40% - uthevingsfarge 4 3 4 5 4" xfId="31846" xr:uid="{00000000-0005-0000-0000-0000637C0000}"/>
    <cellStyle name="40% - uthevingsfarge 4 3 4 6" xfId="31847" xr:uid="{00000000-0005-0000-0000-0000647C0000}"/>
    <cellStyle name="40% - uthevingsfarge 4 3 4 6 2" xfId="31848" xr:uid="{00000000-0005-0000-0000-0000657C0000}"/>
    <cellStyle name="40% - uthevingsfarge 4 3 4 6 2 2" xfId="31849" xr:uid="{00000000-0005-0000-0000-0000667C0000}"/>
    <cellStyle name="40% - uthevingsfarge 4 3 4 6 3" xfId="31850" xr:uid="{00000000-0005-0000-0000-0000677C0000}"/>
    <cellStyle name="40% - uthevingsfarge 4 3 4 7" xfId="31851" xr:uid="{00000000-0005-0000-0000-0000687C0000}"/>
    <cellStyle name="40% - uthevingsfarge 4 3 4 7 2" xfId="31852" xr:uid="{00000000-0005-0000-0000-0000697C0000}"/>
    <cellStyle name="40% - uthevingsfarge 4 3 4 8" xfId="31853" xr:uid="{00000000-0005-0000-0000-00006A7C0000}"/>
    <cellStyle name="40% - uthevingsfarge 4 3 4_3. Chng in credit spreads" xfId="31854" xr:uid="{00000000-0005-0000-0000-00006B7C0000}"/>
    <cellStyle name="40% - uthevingsfarge 4 3 5" xfId="31855" xr:uid="{00000000-0005-0000-0000-00006C7C0000}"/>
    <cellStyle name="40% - uthevingsfarge 4 3 5 2" xfId="31856" xr:uid="{00000000-0005-0000-0000-00006D7C0000}"/>
    <cellStyle name="40% - uthevingsfarge 4 3 5 2 2" xfId="31857" xr:uid="{00000000-0005-0000-0000-00006E7C0000}"/>
    <cellStyle name="40% - uthevingsfarge 4 3 5 2 2 2" xfId="31858" xr:uid="{00000000-0005-0000-0000-00006F7C0000}"/>
    <cellStyle name="40% - uthevingsfarge 4 3 5 2 2 2 2" xfId="31859" xr:uid="{00000000-0005-0000-0000-0000707C0000}"/>
    <cellStyle name="40% - uthevingsfarge 4 3 5 2 2 2 2 2" xfId="31860" xr:uid="{00000000-0005-0000-0000-0000717C0000}"/>
    <cellStyle name="40% - uthevingsfarge 4 3 5 2 2 2 3" xfId="31861" xr:uid="{00000000-0005-0000-0000-0000727C0000}"/>
    <cellStyle name="40% - uthevingsfarge 4 3 5 2 2 3" xfId="31862" xr:uid="{00000000-0005-0000-0000-0000737C0000}"/>
    <cellStyle name="40% - uthevingsfarge 4 3 5 2 2 3 2" xfId="31863" xr:uid="{00000000-0005-0000-0000-0000747C0000}"/>
    <cellStyle name="40% - uthevingsfarge 4 3 5 2 2 4" xfId="31864" xr:uid="{00000000-0005-0000-0000-0000757C0000}"/>
    <cellStyle name="40% - uthevingsfarge 4 3 5 2 3" xfId="31865" xr:uid="{00000000-0005-0000-0000-0000767C0000}"/>
    <cellStyle name="40% - uthevingsfarge 4 3 5 2 3 2" xfId="31866" xr:uid="{00000000-0005-0000-0000-0000777C0000}"/>
    <cellStyle name="40% - uthevingsfarge 4 3 5 2 3 2 2" xfId="31867" xr:uid="{00000000-0005-0000-0000-0000787C0000}"/>
    <cellStyle name="40% - uthevingsfarge 4 3 5 2 3 3" xfId="31868" xr:uid="{00000000-0005-0000-0000-0000797C0000}"/>
    <cellStyle name="40% - uthevingsfarge 4 3 5 2 4" xfId="31869" xr:uid="{00000000-0005-0000-0000-00007A7C0000}"/>
    <cellStyle name="40% - uthevingsfarge 4 3 5 2 4 2" xfId="31870" xr:uid="{00000000-0005-0000-0000-00007B7C0000}"/>
    <cellStyle name="40% - uthevingsfarge 4 3 5 2 5" xfId="31871" xr:uid="{00000000-0005-0000-0000-00007C7C0000}"/>
    <cellStyle name="40% - uthevingsfarge 4 3 5 2_Innskuddsdekning" xfId="31872" xr:uid="{00000000-0005-0000-0000-00007D7C0000}"/>
    <cellStyle name="40% - uthevingsfarge 4 3 5 3" xfId="31873" xr:uid="{00000000-0005-0000-0000-00007E7C0000}"/>
    <cellStyle name="40% - uthevingsfarge 4 3 5 3 2" xfId="31874" xr:uid="{00000000-0005-0000-0000-00007F7C0000}"/>
    <cellStyle name="40% - uthevingsfarge 4 3 5 3 2 2" xfId="31875" xr:uid="{00000000-0005-0000-0000-0000807C0000}"/>
    <cellStyle name="40% - uthevingsfarge 4 3 5 3 2 2 2" xfId="31876" xr:uid="{00000000-0005-0000-0000-0000817C0000}"/>
    <cellStyle name="40% - uthevingsfarge 4 3 5 3 2 3" xfId="31877" xr:uid="{00000000-0005-0000-0000-0000827C0000}"/>
    <cellStyle name="40% - uthevingsfarge 4 3 5 3 3" xfId="31878" xr:uid="{00000000-0005-0000-0000-0000837C0000}"/>
    <cellStyle name="40% - uthevingsfarge 4 3 5 3 3 2" xfId="31879" xr:uid="{00000000-0005-0000-0000-0000847C0000}"/>
    <cellStyle name="40% - uthevingsfarge 4 3 5 3 4" xfId="31880" xr:uid="{00000000-0005-0000-0000-0000857C0000}"/>
    <cellStyle name="40% - uthevingsfarge 4 3 5 4" xfId="31881" xr:uid="{00000000-0005-0000-0000-0000867C0000}"/>
    <cellStyle name="40% - uthevingsfarge 4 3 5 4 2" xfId="31882" xr:uid="{00000000-0005-0000-0000-0000877C0000}"/>
    <cellStyle name="40% - uthevingsfarge 4 3 5 4 2 2" xfId="31883" xr:uid="{00000000-0005-0000-0000-0000887C0000}"/>
    <cellStyle name="40% - uthevingsfarge 4 3 5 4 3" xfId="31884" xr:uid="{00000000-0005-0000-0000-0000897C0000}"/>
    <cellStyle name="40% - uthevingsfarge 4 3 5 5" xfId="31885" xr:uid="{00000000-0005-0000-0000-00008A7C0000}"/>
    <cellStyle name="40% - uthevingsfarge 4 3 5 5 2" xfId="31886" xr:uid="{00000000-0005-0000-0000-00008B7C0000}"/>
    <cellStyle name="40% - uthevingsfarge 4 3 5 6" xfId="31887" xr:uid="{00000000-0005-0000-0000-00008C7C0000}"/>
    <cellStyle name="40% - uthevingsfarge 4 3 5_3. Chng in credit spreads" xfId="31888" xr:uid="{00000000-0005-0000-0000-00008D7C0000}"/>
    <cellStyle name="40% - uthevingsfarge 4 3 6" xfId="31889" xr:uid="{00000000-0005-0000-0000-00008E7C0000}"/>
    <cellStyle name="40% - uthevingsfarge 4 3 6 2" xfId="31890" xr:uid="{00000000-0005-0000-0000-00008F7C0000}"/>
    <cellStyle name="40% - uthevingsfarge 4 3 6 2 2" xfId="31891" xr:uid="{00000000-0005-0000-0000-0000907C0000}"/>
    <cellStyle name="40% - uthevingsfarge 4 3 6 2 2 2" xfId="31892" xr:uid="{00000000-0005-0000-0000-0000917C0000}"/>
    <cellStyle name="40% - uthevingsfarge 4 3 6 2 2 2 2" xfId="31893" xr:uid="{00000000-0005-0000-0000-0000927C0000}"/>
    <cellStyle name="40% - uthevingsfarge 4 3 6 2 2 2 2 2" xfId="31894" xr:uid="{00000000-0005-0000-0000-0000937C0000}"/>
    <cellStyle name="40% - uthevingsfarge 4 3 6 2 2 2 3" xfId="31895" xr:uid="{00000000-0005-0000-0000-0000947C0000}"/>
    <cellStyle name="40% - uthevingsfarge 4 3 6 2 2 3" xfId="31896" xr:uid="{00000000-0005-0000-0000-0000957C0000}"/>
    <cellStyle name="40% - uthevingsfarge 4 3 6 2 2 3 2" xfId="31897" xr:uid="{00000000-0005-0000-0000-0000967C0000}"/>
    <cellStyle name="40% - uthevingsfarge 4 3 6 2 2 4" xfId="31898" xr:uid="{00000000-0005-0000-0000-0000977C0000}"/>
    <cellStyle name="40% - uthevingsfarge 4 3 6 2 3" xfId="31899" xr:uid="{00000000-0005-0000-0000-0000987C0000}"/>
    <cellStyle name="40% - uthevingsfarge 4 3 6 2 3 2" xfId="31900" xr:uid="{00000000-0005-0000-0000-0000997C0000}"/>
    <cellStyle name="40% - uthevingsfarge 4 3 6 2 3 2 2" xfId="31901" xr:uid="{00000000-0005-0000-0000-00009A7C0000}"/>
    <cellStyle name="40% - uthevingsfarge 4 3 6 2 3 3" xfId="31902" xr:uid="{00000000-0005-0000-0000-00009B7C0000}"/>
    <cellStyle name="40% - uthevingsfarge 4 3 6 2 4" xfId="31903" xr:uid="{00000000-0005-0000-0000-00009C7C0000}"/>
    <cellStyle name="40% - uthevingsfarge 4 3 6 2 4 2" xfId="31904" xr:uid="{00000000-0005-0000-0000-00009D7C0000}"/>
    <cellStyle name="40% - uthevingsfarge 4 3 6 2 5" xfId="31905" xr:uid="{00000000-0005-0000-0000-00009E7C0000}"/>
    <cellStyle name="40% - uthevingsfarge 4 3 6 2_Innskuddsdekning" xfId="31906" xr:uid="{00000000-0005-0000-0000-00009F7C0000}"/>
    <cellStyle name="40% - uthevingsfarge 4 3 6 3" xfId="31907" xr:uid="{00000000-0005-0000-0000-0000A07C0000}"/>
    <cellStyle name="40% - uthevingsfarge 4 3 6 3 2" xfId="31908" xr:uid="{00000000-0005-0000-0000-0000A17C0000}"/>
    <cellStyle name="40% - uthevingsfarge 4 3 6 3 2 2" xfId="31909" xr:uid="{00000000-0005-0000-0000-0000A27C0000}"/>
    <cellStyle name="40% - uthevingsfarge 4 3 6 3 2 2 2" xfId="31910" xr:uid="{00000000-0005-0000-0000-0000A37C0000}"/>
    <cellStyle name="40% - uthevingsfarge 4 3 6 3 2 3" xfId="31911" xr:uid="{00000000-0005-0000-0000-0000A47C0000}"/>
    <cellStyle name="40% - uthevingsfarge 4 3 6 3 3" xfId="31912" xr:uid="{00000000-0005-0000-0000-0000A57C0000}"/>
    <cellStyle name="40% - uthevingsfarge 4 3 6 3 3 2" xfId="31913" xr:uid="{00000000-0005-0000-0000-0000A67C0000}"/>
    <cellStyle name="40% - uthevingsfarge 4 3 6 3 4" xfId="31914" xr:uid="{00000000-0005-0000-0000-0000A77C0000}"/>
    <cellStyle name="40% - uthevingsfarge 4 3 6 4" xfId="31915" xr:uid="{00000000-0005-0000-0000-0000A87C0000}"/>
    <cellStyle name="40% - uthevingsfarge 4 3 6 4 2" xfId="31916" xr:uid="{00000000-0005-0000-0000-0000A97C0000}"/>
    <cellStyle name="40% - uthevingsfarge 4 3 6 4 2 2" xfId="31917" xr:uid="{00000000-0005-0000-0000-0000AA7C0000}"/>
    <cellStyle name="40% - uthevingsfarge 4 3 6 4 3" xfId="31918" xr:uid="{00000000-0005-0000-0000-0000AB7C0000}"/>
    <cellStyle name="40% - uthevingsfarge 4 3 6 5" xfId="31919" xr:uid="{00000000-0005-0000-0000-0000AC7C0000}"/>
    <cellStyle name="40% - uthevingsfarge 4 3 6 5 2" xfId="31920" xr:uid="{00000000-0005-0000-0000-0000AD7C0000}"/>
    <cellStyle name="40% - uthevingsfarge 4 3 6 6" xfId="31921" xr:uid="{00000000-0005-0000-0000-0000AE7C0000}"/>
    <cellStyle name="40% - uthevingsfarge 4 3 6_3. Chng in credit spreads" xfId="31922" xr:uid="{00000000-0005-0000-0000-0000AF7C0000}"/>
    <cellStyle name="40% - uthevingsfarge 4 3 7" xfId="31923" xr:uid="{00000000-0005-0000-0000-0000B07C0000}"/>
    <cellStyle name="40% - uthevingsfarge 4 3 7 2" xfId="31924" xr:uid="{00000000-0005-0000-0000-0000B17C0000}"/>
    <cellStyle name="40% - uthevingsfarge 4 3 7 2 2" xfId="31925" xr:uid="{00000000-0005-0000-0000-0000B27C0000}"/>
    <cellStyle name="40% - uthevingsfarge 4 3 7 2 2 2" xfId="31926" xr:uid="{00000000-0005-0000-0000-0000B37C0000}"/>
    <cellStyle name="40% - uthevingsfarge 4 3 7 2 2 2 2" xfId="31927" xr:uid="{00000000-0005-0000-0000-0000B47C0000}"/>
    <cellStyle name="40% - uthevingsfarge 4 3 7 2 2 2 2 2" xfId="31928" xr:uid="{00000000-0005-0000-0000-0000B57C0000}"/>
    <cellStyle name="40% - uthevingsfarge 4 3 7 2 2 2 3" xfId="31929" xr:uid="{00000000-0005-0000-0000-0000B67C0000}"/>
    <cellStyle name="40% - uthevingsfarge 4 3 7 2 2 3" xfId="31930" xr:uid="{00000000-0005-0000-0000-0000B77C0000}"/>
    <cellStyle name="40% - uthevingsfarge 4 3 7 2 2 3 2" xfId="31931" xr:uid="{00000000-0005-0000-0000-0000B87C0000}"/>
    <cellStyle name="40% - uthevingsfarge 4 3 7 2 2 4" xfId="31932" xr:uid="{00000000-0005-0000-0000-0000B97C0000}"/>
    <cellStyle name="40% - uthevingsfarge 4 3 7 2 3" xfId="31933" xr:uid="{00000000-0005-0000-0000-0000BA7C0000}"/>
    <cellStyle name="40% - uthevingsfarge 4 3 7 2 3 2" xfId="31934" xr:uid="{00000000-0005-0000-0000-0000BB7C0000}"/>
    <cellStyle name="40% - uthevingsfarge 4 3 7 2 3 2 2" xfId="31935" xr:uid="{00000000-0005-0000-0000-0000BC7C0000}"/>
    <cellStyle name="40% - uthevingsfarge 4 3 7 2 3 3" xfId="31936" xr:uid="{00000000-0005-0000-0000-0000BD7C0000}"/>
    <cellStyle name="40% - uthevingsfarge 4 3 7 2 4" xfId="31937" xr:uid="{00000000-0005-0000-0000-0000BE7C0000}"/>
    <cellStyle name="40% - uthevingsfarge 4 3 7 2 4 2" xfId="31938" xr:uid="{00000000-0005-0000-0000-0000BF7C0000}"/>
    <cellStyle name="40% - uthevingsfarge 4 3 7 2 5" xfId="31939" xr:uid="{00000000-0005-0000-0000-0000C07C0000}"/>
    <cellStyle name="40% - uthevingsfarge 4 3 7 2_Innskuddsdekning" xfId="31940" xr:uid="{00000000-0005-0000-0000-0000C17C0000}"/>
    <cellStyle name="40% - uthevingsfarge 4 3 7 3" xfId="31941" xr:uid="{00000000-0005-0000-0000-0000C27C0000}"/>
    <cellStyle name="40% - uthevingsfarge 4 3 7 3 2" xfId="31942" xr:uid="{00000000-0005-0000-0000-0000C37C0000}"/>
    <cellStyle name="40% - uthevingsfarge 4 3 7 3 2 2" xfId="31943" xr:uid="{00000000-0005-0000-0000-0000C47C0000}"/>
    <cellStyle name="40% - uthevingsfarge 4 3 7 3 2 2 2" xfId="31944" xr:uid="{00000000-0005-0000-0000-0000C57C0000}"/>
    <cellStyle name="40% - uthevingsfarge 4 3 7 3 2 3" xfId="31945" xr:uid="{00000000-0005-0000-0000-0000C67C0000}"/>
    <cellStyle name="40% - uthevingsfarge 4 3 7 3 3" xfId="31946" xr:uid="{00000000-0005-0000-0000-0000C77C0000}"/>
    <cellStyle name="40% - uthevingsfarge 4 3 7 3 3 2" xfId="31947" xr:uid="{00000000-0005-0000-0000-0000C87C0000}"/>
    <cellStyle name="40% - uthevingsfarge 4 3 7 3 4" xfId="31948" xr:uid="{00000000-0005-0000-0000-0000C97C0000}"/>
    <cellStyle name="40% - uthevingsfarge 4 3 7 4" xfId="31949" xr:uid="{00000000-0005-0000-0000-0000CA7C0000}"/>
    <cellStyle name="40% - uthevingsfarge 4 3 7 4 2" xfId="31950" xr:uid="{00000000-0005-0000-0000-0000CB7C0000}"/>
    <cellStyle name="40% - uthevingsfarge 4 3 7 4 2 2" xfId="31951" xr:uid="{00000000-0005-0000-0000-0000CC7C0000}"/>
    <cellStyle name="40% - uthevingsfarge 4 3 7 4 3" xfId="31952" xr:uid="{00000000-0005-0000-0000-0000CD7C0000}"/>
    <cellStyle name="40% - uthevingsfarge 4 3 7 5" xfId="31953" xr:uid="{00000000-0005-0000-0000-0000CE7C0000}"/>
    <cellStyle name="40% - uthevingsfarge 4 3 7 5 2" xfId="31954" xr:uid="{00000000-0005-0000-0000-0000CF7C0000}"/>
    <cellStyle name="40% - uthevingsfarge 4 3 7 6" xfId="31955" xr:uid="{00000000-0005-0000-0000-0000D07C0000}"/>
    <cellStyle name="40% - uthevingsfarge 4 3 7_3. Chng in credit spreads" xfId="31956" xr:uid="{00000000-0005-0000-0000-0000D17C0000}"/>
    <cellStyle name="40% - uthevingsfarge 4 3 8" xfId="31957" xr:uid="{00000000-0005-0000-0000-0000D27C0000}"/>
    <cellStyle name="40% - uthevingsfarge 4 3 9" xfId="31958" xr:uid="{00000000-0005-0000-0000-0000D37C0000}"/>
    <cellStyle name="40% - uthevingsfarge 4 3_BILAG 34-3 Brasil" xfId="31959" xr:uid="{00000000-0005-0000-0000-0000D47C0000}"/>
    <cellStyle name="40% - uthevingsfarge 4 30" xfId="31960" xr:uid="{00000000-0005-0000-0000-0000D57C0000}"/>
    <cellStyle name="40% - uthevingsfarge 4 30 2" xfId="31961" xr:uid="{00000000-0005-0000-0000-0000D67C0000}"/>
    <cellStyle name="40% - uthevingsfarge 4 30 2 2" xfId="31962" xr:uid="{00000000-0005-0000-0000-0000D77C0000}"/>
    <cellStyle name="40% - uthevingsfarge 4 30 2 3" xfId="31963" xr:uid="{00000000-0005-0000-0000-0000D87C0000}"/>
    <cellStyle name="40% - uthevingsfarge 4 30 2_BILAG 34-3 Brasil" xfId="31964" xr:uid="{00000000-0005-0000-0000-0000D97C0000}"/>
    <cellStyle name="40% - uthevingsfarge 4 30 3" xfId="31965" xr:uid="{00000000-0005-0000-0000-0000DA7C0000}"/>
    <cellStyle name="40% - uthevingsfarge 4 30 4" xfId="31966" xr:uid="{00000000-0005-0000-0000-0000DB7C0000}"/>
    <cellStyle name="40% - uthevingsfarge 4 30_BILAG 34-3 Brasil" xfId="31967" xr:uid="{00000000-0005-0000-0000-0000DC7C0000}"/>
    <cellStyle name="40% - uthevingsfarge 4 31" xfId="31968" xr:uid="{00000000-0005-0000-0000-0000DD7C0000}"/>
    <cellStyle name="40% - uthevingsfarge 4 31 2" xfId="31969" xr:uid="{00000000-0005-0000-0000-0000DE7C0000}"/>
    <cellStyle name="40% - uthevingsfarge 4 31 2 2" xfId="31970" xr:uid="{00000000-0005-0000-0000-0000DF7C0000}"/>
    <cellStyle name="40% - uthevingsfarge 4 31 2 3" xfId="31971" xr:uid="{00000000-0005-0000-0000-0000E07C0000}"/>
    <cellStyle name="40% - uthevingsfarge 4 31 2_BILAG 34-3 Brasil" xfId="31972" xr:uid="{00000000-0005-0000-0000-0000E17C0000}"/>
    <cellStyle name="40% - uthevingsfarge 4 31 3" xfId="31973" xr:uid="{00000000-0005-0000-0000-0000E27C0000}"/>
    <cellStyle name="40% - uthevingsfarge 4 31 4" xfId="31974" xr:uid="{00000000-0005-0000-0000-0000E37C0000}"/>
    <cellStyle name="40% - uthevingsfarge 4 31_BILAG 34-3 Brasil" xfId="31975" xr:uid="{00000000-0005-0000-0000-0000E47C0000}"/>
    <cellStyle name="40% - uthevingsfarge 4 32" xfId="31976" xr:uid="{00000000-0005-0000-0000-0000E57C0000}"/>
    <cellStyle name="40% - uthevingsfarge 4 32 2" xfId="31977" xr:uid="{00000000-0005-0000-0000-0000E67C0000}"/>
    <cellStyle name="40% - uthevingsfarge 4 32 2 2" xfId="31978" xr:uid="{00000000-0005-0000-0000-0000E77C0000}"/>
    <cellStyle name="40% - uthevingsfarge 4 32 2 3" xfId="31979" xr:uid="{00000000-0005-0000-0000-0000E87C0000}"/>
    <cellStyle name="40% - uthevingsfarge 4 32 2_BILAG 34-3 Brasil" xfId="31980" xr:uid="{00000000-0005-0000-0000-0000E97C0000}"/>
    <cellStyle name="40% - uthevingsfarge 4 32 3" xfId="31981" xr:uid="{00000000-0005-0000-0000-0000EA7C0000}"/>
    <cellStyle name="40% - uthevingsfarge 4 32 4" xfId="31982" xr:uid="{00000000-0005-0000-0000-0000EB7C0000}"/>
    <cellStyle name="40% - uthevingsfarge 4 32_BILAG 34-3 Brasil" xfId="31983" xr:uid="{00000000-0005-0000-0000-0000EC7C0000}"/>
    <cellStyle name="40% - uthevingsfarge 4 33" xfId="31984" xr:uid="{00000000-0005-0000-0000-0000ED7C0000}"/>
    <cellStyle name="40% - uthevingsfarge 4 33 2" xfId="31985" xr:uid="{00000000-0005-0000-0000-0000EE7C0000}"/>
    <cellStyle name="40% - uthevingsfarge 4 33 2 2" xfId="31986" xr:uid="{00000000-0005-0000-0000-0000EF7C0000}"/>
    <cellStyle name="40% - uthevingsfarge 4 33 2 3" xfId="31987" xr:uid="{00000000-0005-0000-0000-0000F07C0000}"/>
    <cellStyle name="40% - uthevingsfarge 4 33 2_BILAG 34-3 Brasil" xfId="31988" xr:uid="{00000000-0005-0000-0000-0000F17C0000}"/>
    <cellStyle name="40% - uthevingsfarge 4 33 3" xfId="31989" xr:uid="{00000000-0005-0000-0000-0000F27C0000}"/>
    <cellStyle name="40% - uthevingsfarge 4 33 4" xfId="31990" xr:uid="{00000000-0005-0000-0000-0000F37C0000}"/>
    <cellStyle name="40% - uthevingsfarge 4 33_BILAG 34-3 Brasil" xfId="31991" xr:uid="{00000000-0005-0000-0000-0000F47C0000}"/>
    <cellStyle name="40% - uthevingsfarge 4 34" xfId="31992" xr:uid="{00000000-0005-0000-0000-0000F57C0000}"/>
    <cellStyle name="40% - uthevingsfarge 4 34 2" xfId="31993" xr:uid="{00000000-0005-0000-0000-0000F67C0000}"/>
    <cellStyle name="40% - uthevingsfarge 4 34 2 2" xfId="31994" xr:uid="{00000000-0005-0000-0000-0000F77C0000}"/>
    <cellStyle name="40% - uthevingsfarge 4 34 2 3" xfId="31995" xr:uid="{00000000-0005-0000-0000-0000F87C0000}"/>
    <cellStyle name="40% - uthevingsfarge 4 34 2_BILAG 34-3 Brasil" xfId="31996" xr:uid="{00000000-0005-0000-0000-0000F97C0000}"/>
    <cellStyle name="40% - uthevingsfarge 4 34 3" xfId="31997" xr:uid="{00000000-0005-0000-0000-0000FA7C0000}"/>
    <cellStyle name="40% - uthevingsfarge 4 34 4" xfId="31998" xr:uid="{00000000-0005-0000-0000-0000FB7C0000}"/>
    <cellStyle name="40% - uthevingsfarge 4 34_BILAG 34-3 Brasil" xfId="31999" xr:uid="{00000000-0005-0000-0000-0000FC7C0000}"/>
    <cellStyle name="40% - uthevingsfarge 4 35" xfId="32000" xr:uid="{00000000-0005-0000-0000-0000FD7C0000}"/>
    <cellStyle name="40% - uthevingsfarge 4 35 2" xfId="32001" xr:uid="{00000000-0005-0000-0000-0000FE7C0000}"/>
    <cellStyle name="40% - uthevingsfarge 4 35 2 2" xfId="32002" xr:uid="{00000000-0005-0000-0000-0000FF7C0000}"/>
    <cellStyle name="40% - uthevingsfarge 4 35 2 3" xfId="32003" xr:uid="{00000000-0005-0000-0000-0000007D0000}"/>
    <cellStyle name="40% - uthevingsfarge 4 35 2_BILAG 34-3 Brasil" xfId="32004" xr:uid="{00000000-0005-0000-0000-0000017D0000}"/>
    <cellStyle name="40% - uthevingsfarge 4 35 3" xfId="32005" xr:uid="{00000000-0005-0000-0000-0000027D0000}"/>
    <cellStyle name="40% - uthevingsfarge 4 35 4" xfId="32006" xr:uid="{00000000-0005-0000-0000-0000037D0000}"/>
    <cellStyle name="40% - uthevingsfarge 4 35_BILAG 34-3 Brasil" xfId="32007" xr:uid="{00000000-0005-0000-0000-0000047D0000}"/>
    <cellStyle name="40% - uthevingsfarge 4 36" xfId="32008" xr:uid="{00000000-0005-0000-0000-0000057D0000}"/>
    <cellStyle name="40% - uthevingsfarge 4 36 2" xfId="32009" xr:uid="{00000000-0005-0000-0000-0000067D0000}"/>
    <cellStyle name="40% - uthevingsfarge 4 36 2 2" xfId="32010" xr:uid="{00000000-0005-0000-0000-0000077D0000}"/>
    <cellStyle name="40% - uthevingsfarge 4 36 2 3" xfId="32011" xr:uid="{00000000-0005-0000-0000-0000087D0000}"/>
    <cellStyle name="40% - uthevingsfarge 4 36 2_BILAG 34-3 Brasil" xfId="32012" xr:uid="{00000000-0005-0000-0000-0000097D0000}"/>
    <cellStyle name="40% - uthevingsfarge 4 36 3" xfId="32013" xr:uid="{00000000-0005-0000-0000-00000A7D0000}"/>
    <cellStyle name="40% - uthevingsfarge 4 36 4" xfId="32014" xr:uid="{00000000-0005-0000-0000-00000B7D0000}"/>
    <cellStyle name="40% - uthevingsfarge 4 36_BILAG 34-3 Brasil" xfId="32015" xr:uid="{00000000-0005-0000-0000-00000C7D0000}"/>
    <cellStyle name="40% - uthevingsfarge 4 37" xfId="32016" xr:uid="{00000000-0005-0000-0000-00000D7D0000}"/>
    <cellStyle name="40% - uthevingsfarge 4 37 2" xfId="32017" xr:uid="{00000000-0005-0000-0000-00000E7D0000}"/>
    <cellStyle name="40% - uthevingsfarge 4 37 2 2" xfId="32018" xr:uid="{00000000-0005-0000-0000-00000F7D0000}"/>
    <cellStyle name="40% - uthevingsfarge 4 37 2 3" xfId="32019" xr:uid="{00000000-0005-0000-0000-0000107D0000}"/>
    <cellStyle name="40% - uthevingsfarge 4 37 2_BILAG 34-3 Brasil" xfId="32020" xr:uid="{00000000-0005-0000-0000-0000117D0000}"/>
    <cellStyle name="40% - uthevingsfarge 4 37 3" xfId="32021" xr:uid="{00000000-0005-0000-0000-0000127D0000}"/>
    <cellStyle name="40% - uthevingsfarge 4 37 4" xfId="32022" xr:uid="{00000000-0005-0000-0000-0000137D0000}"/>
    <cellStyle name="40% - uthevingsfarge 4 37_BILAG 34-3 Brasil" xfId="32023" xr:uid="{00000000-0005-0000-0000-0000147D0000}"/>
    <cellStyle name="40% - uthevingsfarge 4 38" xfId="32024" xr:uid="{00000000-0005-0000-0000-0000157D0000}"/>
    <cellStyle name="40% - uthevingsfarge 4 38 2" xfId="32025" xr:uid="{00000000-0005-0000-0000-0000167D0000}"/>
    <cellStyle name="40% - uthevingsfarge 4 38 2 2" xfId="32026" xr:uid="{00000000-0005-0000-0000-0000177D0000}"/>
    <cellStyle name="40% - uthevingsfarge 4 38 2 3" xfId="32027" xr:uid="{00000000-0005-0000-0000-0000187D0000}"/>
    <cellStyle name="40% - uthevingsfarge 4 38 2_BILAG 34-3 Brasil" xfId="32028" xr:uid="{00000000-0005-0000-0000-0000197D0000}"/>
    <cellStyle name="40% - uthevingsfarge 4 38 3" xfId="32029" xr:uid="{00000000-0005-0000-0000-00001A7D0000}"/>
    <cellStyle name="40% - uthevingsfarge 4 38 4" xfId="32030" xr:uid="{00000000-0005-0000-0000-00001B7D0000}"/>
    <cellStyle name="40% - uthevingsfarge 4 38_BILAG 34-3 Brasil" xfId="32031" xr:uid="{00000000-0005-0000-0000-00001C7D0000}"/>
    <cellStyle name="40% - uthevingsfarge 4 39" xfId="32032" xr:uid="{00000000-0005-0000-0000-00001D7D0000}"/>
    <cellStyle name="40% - uthevingsfarge 4 39 2" xfId="32033" xr:uid="{00000000-0005-0000-0000-00001E7D0000}"/>
    <cellStyle name="40% - uthevingsfarge 4 39 2 2" xfId="32034" xr:uid="{00000000-0005-0000-0000-00001F7D0000}"/>
    <cellStyle name="40% - uthevingsfarge 4 39 2 3" xfId="32035" xr:uid="{00000000-0005-0000-0000-0000207D0000}"/>
    <cellStyle name="40% - uthevingsfarge 4 39 2_BILAG 34-3 Brasil" xfId="32036" xr:uid="{00000000-0005-0000-0000-0000217D0000}"/>
    <cellStyle name="40% - uthevingsfarge 4 39 3" xfId="32037" xr:uid="{00000000-0005-0000-0000-0000227D0000}"/>
    <cellStyle name="40% - uthevingsfarge 4 39 4" xfId="32038" xr:uid="{00000000-0005-0000-0000-0000237D0000}"/>
    <cellStyle name="40% - uthevingsfarge 4 39_BILAG 34-3 Brasil" xfId="32039" xr:uid="{00000000-0005-0000-0000-0000247D0000}"/>
    <cellStyle name="40% - uthevingsfarge 4 4" xfId="32040" xr:uid="{00000000-0005-0000-0000-0000257D0000}"/>
    <cellStyle name="40% - uthevingsfarge 4 4 10" xfId="32041" xr:uid="{00000000-0005-0000-0000-0000267D0000}"/>
    <cellStyle name="40% - uthevingsfarge 4 4 11" xfId="32042" xr:uid="{00000000-0005-0000-0000-0000277D0000}"/>
    <cellStyle name="40% - uthevingsfarge 4 4 2" xfId="32043" xr:uid="{00000000-0005-0000-0000-0000287D0000}"/>
    <cellStyle name="40% - uthevingsfarge 4 4 2 10" xfId="32044" xr:uid="{00000000-0005-0000-0000-0000297D0000}"/>
    <cellStyle name="40% - uthevingsfarge 4 4 2 2" xfId="32045" xr:uid="{00000000-0005-0000-0000-00002A7D0000}"/>
    <cellStyle name="40% - uthevingsfarge 4 4 2 2 2" xfId="32046" xr:uid="{00000000-0005-0000-0000-00002B7D0000}"/>
    <cellStyle name="40% - uthevingsfarge 4 4 2 2 2 2" xfId="32047" xr:uid="{00000000-0005-0000-0000-00002C7D0000}"/>
    <cellStyle name="40% - uthevingsfarge 4 4 2 2 2 2 2" xfId="32048" xr:uid="{00000000-0005-0000-0000-00002D7D0000}"/>
    <cellStyle name="40% - uthevingsfarge 4 4 2 2 2 2 2 2" xfId="32049" xr:uid="{00000000-0005-0000-0000-00002E7D0000}"/>
    <cellStyle name="40% - uthevingsfarge 4 4 2 2 2 2 2 2 2" xfId="32050" xr:uid="{00000000-0005-0000-0000-00002F7D0000}"/>
    <cellStyle name="40% - uthevingsfarge 4 4 2 2 2 2 2 3" xfId="32051" xr:uid="{00000000-0005-0000-0000-0000307D0000}"/>
    <cellStyle name="40% - uthevingsfarge 4 4 2 2 2 2 3" xfId="32052" xr:uid="{00000000-0005-0000-0000-0000317D0000}"/>
    <cellStyle name="40% - uthevingsfarge 4 4 2 2 2 2 3 2" xfId="32053" xr:uid="{00000000-0005-0000-0000-0000327D0000}"/>
    <cellStyle name="40% - uthevingsfarge 4 4 2 2 2 2 4" xfId="32054" xr:uid="{00000000-0005-0000-0000-0000337D0000}"/>
    <cellStyle name="40% - uthevingsfarge 4 4 2 2 2 3" xfId="32055" xr:uid="{00000000-0005-0000-0000-0000347D0000}"/>
    <cellStyle name="40% - uthevingsfarge 4 4 2 2 2 3 2" xfId="32056" xr:uid="{00000000-0005-0000-0000-0000357D0000}"/>
    <cellStyle name="40% - uthevingsfarge 4 4 2 2 2 3 2 2" xfId="32057" xr:uid="{00000000-0005-0000-0000-0000367D0000}"/>
    <cellStyle name="40% - uthevingsfarge 4 4 2 2 2 3 3" xfId="32058" xr:uid="{00000000-0005-0000-0000-0000377D0000}"/>
    <cellStyle name="40% - uthevingsfarge 4 4 2 2 2 4" xfId="32059" xr:uid="{00000000-0005-0000-0000-0000387D0000}"/>
    <cellStyle name="40% - uthevingsfarge 4 4 2 2 2 4 2" xfId="32060" xr:uid="{00000000-0005-0000-0000-0000397D0000}"/>
    <cellStyle name="40% - uthevingsfarge 4 4 2 2 2 5" xfId="32061" xr:uid="{00000000-0005-0000-0000-00003A7D0000}"/>
    <cellStyle name="40% - uthevingsfarge 4 4 2 2 2_Innskuddsdekning" xfId="32062" xr:uid="{00000000-0005-0000-0000-00003B7D0000}"/>
    <cellStyle name="40% - uthevingsfarge 4 4 2 2 3" xfId="32063" xr:uid="{00000000-0005-0000-0000-00003C7D0000}"/>
    <cellStyle name="40% - uthevingsfarge 4 4 2 2 3 2" xfId="32064" xr:uid="{00000000-0005-0000-0000-00003D7D0000}"/>
    <cellStyle name="40% - uthevingsfarge 4 4 2 2 3 2 2" xfId="32065" xr:uid="{00000000-0005-0000-0000-00003E7D0000}"/>
    <cellStyle name="40% - uthevingsfarge 4 4 2 2 3 2 2 2" xfId="32066" xr:uid="{00000000-0005-0000-0000-00003F7D0000}"/>
    <cellStyle name="40% - uthevingsfarge 4 4 2 2 3 2 3" xfId="32067" xr:uid="{00000000-0005-0000-0000-0000407D0000}"/>
    <cellStyle name="40% - uthevingsfarge 4 4 2 2 3 3" xfId="32068" xr:uid="{00000000-0005-0000-0000-0000417D0000}"/>
    <cellStyle name="40% - uthevingsfarge 4 4 2 2 3 3 2" xfId="32069" xr:uid="{00000000-0005-0000-0000-0000427D0000}"/>
    <cellStyle name="40% - uthevingsfarge 4 4 2 2 3 4" xfId="32070" xr:uid="{00000000-0005-0000-0000-0000437D0000}"/>
    <cellStyle name="40% - uthevingsfarge 4 4 2 2 4" xfId="32071" xr:uid="{00000000-0005-0000-0000-0000447D0000}"/>
    <cellStyle name="40% - uthevingsfarge 4 4 2 2 4 2" xfId="32072" xr:uid="{00000000-0005-0000-0000-0000457D0000}"/>
    <cellStyle name="40% - uthevingsfarge 4 4 2 2 4 2 2" xfId="32073" xr:uid="{00000000-0005-0000-0000-0000467D0000}"/>
    <cellStyle name="40% - uthevingsfarge 4 4 2 2 4 3" xfId="32074" xr:uid="{00000000-0005-0000-0000-0000477D0000}"/>
    <cellStyle name="40% - uthevingsfarge 4 4 2 2 5" xfId="32075" xr:uid="{00000000-0005-0000-0000-0000487D0000}"/>
    <cellStyle name="40% - uthevingsfarge 4 4 2 2 5 2" xfId="32076" xr:uid="{00000000-0005-0000-0000-0000497D0000}"/>
    <cellStyle name="40% - uthevingsfarge 4 4 2 2 6" xfId="32077" xr:uid="{00000000-0005-0000-0000-00004A7D0000}"/>
    <cellStyle name="40% - uthevingsfarge 4 4 2 2_3. Chng in credit spreads" xfId="32078" xr:uid="{00000000-0005-0000-0000-00004B7D0000}"/>
    <cellStyle name="40% - uthevingsfarge 4 4 2 3" xfId="32079" xr:uid="{00000000-0005-0000-0000-00004C7D0000}"/>
    <cellStyle name="40% - uthevingsfarge 4 4 2 3 2" xfId="32080" xr:uid="{00000000-0005-0000-0000-00004D7D0000}"/>
    <cellStyle name="40% - uthevingsfarge 4 4 2 3 2 2" xfId="32081" xr:uid="{00000000-0005-0000-0000-00004E7D0000}"/>
    <cellStyle name="40% - uthevingsfarge 4 4 2 3 2 2 2" xfId="32082" xr:uid="{00000000-0005-0000-0000-00004F7D0000}"/>
    <cellStyle name="40% - uthevingsfarge 4 4 2 3 2 2 2 2" xfId="32083" xr:uid="{00000000-0005-0000-0000-0000507D0000}"/>
    <cellStyle name="40% - uthevingsfarge 4 4 2 3 2 2 2 2 2" xfId="32084" xr:uid="{00000000-0005-0000-0000-0000517D0000}"/>
    <cellStyle name="40% - uthevingsfarge 4 4 2 3 2 2 2 3" xfId="32085" xr:uid="{00000000-0005-0000-0000-0000527D0000}"/>
    <cellStyle name="40% - uthevingsfarge 4 4 2 3 2 2 3" xfId="32086" xr:uid="{00000000-0005-0000-0000-0000537D0000}"/>
    <cellStyle name="40% - uthevingsfarge 4 4 2 3 2 2 3 2" xfId="32087" xr:uid="{00000000-0005-0000-0000-0000547D0000}"/>
    <cellStyle name="40% - uthevingsfarge 4 4 2 3 2 2 4" xfId="32088" xr:uid="{00000000-0005-0000-0000-0000557D0000}"/>
    <cellStyle name="40% - uthevingsfarge 4 4 2 3 2 3" xfId="32089" xr:uid="{00000000-0005-0000-0000-0000567D0000}"/>
    <cellStyle name="40% - uthevingsfarge 4 4 2 3 2 3 2" xfId="32090" xr:uid="{00000000-0005-0000-0000-0000577D0000}"/>
    <cellStyle name="40% - uthevingsfarge 4 4 2 3 2 3 2 2" xfId="32091" xr:uid="{00000000-0005-0000-0000-0000587D0000}"/>
    <cellStyle name="40% - uthevingsfarge 4 4 2 3 2 3 3" xfId="32092" xr:uid="{00000000-0005-0000-0000-0000597D0000}"/>
    <cellStyle name="40% - uthevingsfarge 4 4 2 3 2 4" xfId="32093" xr:uid="{00000000-0005-0000-0000-00005A7D0000}"/>
    <cellStyle name="40% - uthevingsfarge 4 4 2 3 2 4 2" xfId="32094" xr:uid="{00000000-0005-0000-0000-00005B7D0000}"/>
    <cellStyle name="40% - uthevingsfarge 4 4 2 3 2 5" xfId="32095" xr:uid="{00000000-0005-0000-0000-00005C7D0000}"/>
    <cellStyle name="40% - uthevingsfarge 4 4 2 3 2_Innskuddsdekning" xfId="32096" xr:uid="{00000000-0005-0000-0000-00005D7D0000}"/>
    <cellStyle name="40% - uthevingsfarge 4 4 2 3 3" xfId="32097" xr:uid="{00000000-0005-0000-0000-00005E7D0000}"/>
    <cellStyle name="40% - uthevingsfarge 4 4 2 3 3 2" xfId="32098" xr:uid="{00000000-0005-0000-0000-00005F7D0000}"/>
    <cellStyle name="40% - uthevingsfarge 4 4 2 3 3 2 2" xfId="32099" xr:uid="{00000000-0005-0000-0000-0000607D0000}"/>
    <cellStyle name="40% - uthevingsfarge 4 4 2 3 3 2 2 2" xfId="32100" xr:uid="{00000000-0005-0000-0000-0000617D0000}"/>
    <cellStyle name="40% - uthevingsfarge 4 4 2 3 3 2 3" xfId="32101" xr:uid="{00000000-0005-0000-0000-0000627D0000}"/>
    <cellStyle name="40% - uthevingsfarge 4 4 2 3 3 3" xfId="32102" xr:uid="{00000000-0005-0000-0000-0000637D0000}"/>
    <cellStyle name="40% - uthevingsfarge 4 4 2 3 3 3 2" xfId="32103" xr:uid="{00000000-0005-0000-0000-0000647D0000}"/>
    <cellStyle name="40% - uthevingsfarge 4 4 2 3 3 4" xfId="32104" xr:uid="{00000000-0005-0000-0000-0000657D0000}"/>
    <cellStyle name="40% - uthevingsfarge 4 4 2 3 4" xfId="32105" xr:uid="{00000000-0005-0000-0000-0000667D0000}"/>
    <cellStyle name="40% - uthevingsfarge 4 4 2 3 4 2" xfId="32106" xr:uid="{00000000-0005-0000-0000-0000677D0000}"/>
    <cellStyle name="40% - uthevingsfarge 4 4 2 3 4 2 2" xfId="32107" xr:uid="{00000000-0005-0000-0000-0000687D0000}"/>
    <cellStyle name="40% - uthevingsfarge 4 4 2 3 4 3" xfId="32108" xr:uid="{00000000-0005-0000-0000-0000697D0000}"/>
    <cellStyle name="40% - uthevingsfarge 4 4 2 3 5" xfId="32109" xr:uid="{00000000-0005-0000-0000-00006A7D0000}"/>
    <cellStyle name="40% - uthevingsfarge 4 4 2 3 5 2" xfId="32110" xr:uid="{00000000-0005-0000-0000-00006B7D0000}"/>
    <cellStyle name="40% - uthevingsfarge 4 4 2 3 6" xfId="32111" xr:uid="{00000000-0005-0000-0000-00006C7D0000}"/>
    <cellStyle name="40% - uthevingsfarge 4 4 2 3_3. Chng in credit spreads" xfId="32112" xr:uid="{00000000-0005-0000-0000-00006D7D0000}"/>
    <cellStyle name="40% - uthevingsfarge 4 4 2 4" xfId="32113" xr:uid="{00000000-0005-0000-0000-00006E7D0000}"/>
    <cellStyle name="40% - uthevingsfarge 4 4 2 4 2" xfId="32114" xr:uid="{00000000-0005-0000-0000-00006F7D0000}"/>
    <cellStyle name="40% - uthevingsfarge 4 4 2 4 2 2" xfId="32115" xr:uid="{00000000-0005-0000-0000-0000707D0000}"/>
    <cellStyle name="40% - uthevingsfarge 4 4 2 4 2 2 2" xfId="32116" xr:uid="{00000000-0005-0000-0000-0000717D0000}"/>
    <cellStyle name="40% - uthevingsfarge 4 4 2 4 2 2 2 2" xfId="32117" xr:uid="{00000000-0005-0000-0000-0000727D0000}"/>
    <cellStyle name="40% - uthevingsfarge 4 4 2 4 2 2 3" xfId="32118" xr:uid="{00000000-0005-0000-0000-0000737D0000}"/>
    <cellStyle name="40% - uthevingsfarge 4 4 2 4 2 3" xfId="32119" xr:uid="{00000000-0005-0000-0000-0000747D0000}"/>
    <cellStyle name="40% - uthevingsfarge 4 4 2 4 2 3 2" xfId="32120" xr:uid="{00000000-0005-0000-0000-0000757D0000}"/>
    <cellStyle name="40% - uthevingsfarge 4 4 2 4 2 4" xfId="32121" xr:uid="{00000000-0005-0000-0000-0000767D0000}"/>
    <cellStyle name="40% - uthevingsfarge 4 4 2 4 3" xfId="32122" xr:uid="{00000000-0005-0000-0000-0000777D0000}"/>
    <cellStyle name="40% - uthevingsfarge 4 4 2 4 3 2" xfId="32123" xr:uid="{00000000-0005-0000-0000-0000787D0000}"/>
    <cellStyle name="40% - uthevingsfarge 4 4 2 4 3 2 2" xfId="32124" xr:uid="{00000000-0005-0000-0000-0000797D0000}"/>
    <cellStyle name="40% - uthevingsfarge 4 4 2 4 3 3" xfId="32125" xr:uid="{00000000-0005-0000-0000-00007A7D0000}"/>
    <cellStyle name="40% - uthevingsfarge 4 4 2 4 4" xfId="32126" xr:uid="{00000000-0005-0000-0000-00007B7D0000}"/>
    <cellStyle name="40% - uthevingsfarge 4 4 2 4 4 2" xfId="32127" xr:uid="{00000000-0005-0000-0000-00007C7D0000}"/>
    <cellStyle name="40% - uthevingsfarge 4 4 2 4 5" xfId="32128" xr:uid="{00000000-0005-0000-0000-00007D7D0000}"/>
    <cellStyle name="40% - uthevingsfarge 4 4 2 4_Innskuddsdekning" xfId="32129" xr:uid="{00000000-0005-0000-0000-00007E7D0000}"/>
    <cellStyle name="40% - uthevingsfarge 4 4 2 5" xfId="32130" xr:uid="{00000000-0005-0000-0000-00007F7D0000}"/>
    <cellStyle name="40% - uthevingsfarge 4 4 2 5 2" xfId="32131" xr:uid="{00000000-0005-0000-0000-0000807D0000}"/>
    <cellStyle name="40% - uthevingsfarge 4 4 2 5 2 2" xfId="32132" xr:uid="{00000000-0005-0000-0000-0000817D0000}"/>
    <cellStyle name="40% - uthevingsfarge 4 4 2 5 2 2 2" xfId="32133" xr:uid="{00000000-0005-0000-0000-0000827D0000}"/>
    <cellStyle name="40% - uthevingsfarge 4 4 2 5 2 3" xfId="32134" xr:uid="{00000000-0005-0000-0000-0000837D0000}"/>
    <cellStyle name="40% - uthevingsfarge 4 4 2 5 3" xfId="32135" xr:uid="{00000000-0005-0000-0000-0000847D0000}"/>
    <cellStyle name="40% - uthevingsfarge 4 4 2 5 3 2" xfId="32136" xr:uid="{00000000-0005-0000-0000-0000857D0000}"/>
    <cellStyle name="40% - uthevingsfarge 4 4 2 5 4" xfId="32137" xr:uid="{00000000-0005-0000-0000-0000867D0000}"/>
    <cellStyle name="40% - uthevingsfarge 4 4 2 6" xfId="32138" xr:uid="{00000000-0005-0000-0000-0000877D0000}"/>
    <cellStyle name="40% - uthevingsfarge 4 4 2 6 2" xfId="32139" xr:uid="{00000000-0005-0000-0000-0000887D0000}"/>
    <cellStyle name="40% - uthevingsfarge 4 4 2 6 2 2" xfId="32140" xr:uid="{00000000-0005-0000-0000-0000897D0000}"/>
    <cellStyle name="40% - uthevingsfarge 4 4 2 6 3" xfId="32141" xr:uid="{00000000-0005-0000-0000-00008A7D0000}"/>
    <cellStyle name="40% - uthevingsfarge 4 4 2 7" xfId="32142" xr:uid="{00000000-0005-0000-0000-00008B7D0000}"/>
    <cellStyle name="40% - uthevingsfarge 4 4 2 7 2" xfId="32143" xr:uid="{00000000-0005-0000-0000-00008C7D0000}"/>
    <cellStyle name="40% - uthevingsfarge 4 4 2 8" xfId="32144" xr:uid="{00000000-0005-0000-0000-00008D7D0000}"/>
    <cellStyle name="40% - uthevingsfarge 4 4 2 9" xfId="32145" xr:uid="{00000000-0005-0000-0000-00008E7D0000}"/>
    <cellStyle name="40% - uthevingsfarge 4 4 2_3. Chng in credit spreads" xfId="32146" xr:uid="{00000000-0005-0000-0000-00008F7D0000}"/>
    <cellStyle name="40% - uthevingsfarge 4 4 3" xfId="32147" xr:uid="{00000000-0005-0000-0000-0000907D0000}"/>
    <cellStyle name="40% - uthevingsfarge 4 4 3 2" xfId="32148" xr:uid="{00000000-0005-0000-0000-0000917D0000}"/>
    <cellStyle name="40% - uthevingsfarge 4 4 3 2 2" xfId="32149" xr:uid="{00000000-0005-0000-0000-0000927D0000}"/>
    <cellStyle name="40% - uthevingsfarge 4 4 3 2 2 2" xfId="32150" xr:uid="{00000000-0005-0000-0000-0000937D0000}"/>
    <cellStyle name="40% - uthevingsfarge 4 4 3 2 2 2 2" xfId="32151" xr:uid="{00000000-0005-0000-0000-0000947D0000}"/>
    <cellStyle name="40% - uthevingsfarge 4 4 3 2 2 2 2 2" xfId="32152" xr:uid="{00000000-0005-0000-0000-0000957D0000}"/>
    <cellStyle name="40% - uthevingsfarge 4 4 3 2 2 2 3" xfId="32153" xr:uid="{00000000-0005-0000-0000-0000967D0000}"/>
    <cellStyle name="40% - uthevingsfarge 4 4 3 2 2 3" xfId="32154" xr:uid="{00000000-0005-0000-0000-0000977D0000}"/>
    <cellStyle name="40% - uthevingsfarge 4 4 3 2 2 3 2" xfId="32155" xr:uid="{00000000-0005-0000-0000-0000987D0000}"/>
    <cellStyle name="40% - uthevingsfarge 4 4 3 2 2 4" xfId="32156" xr:uid="{00000000-0005-0000-0000-0000997D0000}"/>
    <cellStyle name="40% - uthevingsfarge 4 4 3 2 3" xfId="32157" xr:uid="{00000000-0005-0000-0000-00009A7D0000}"/>
    <cellStyle name="40% - uthevingsfarge 4 4 3 2 3 2" xfId="32158" xr:uid="{00000000-0005-0000-0000-00009B7D0000}"/>
    <cellStyle name="40% - uthevingsfarge 4 4 3 2 3 2 2" xfId="32159" xr:uid="{00000000-0005-0000-0000-00009C7D0000}"/>
    <cellStyle name="40% - uthevingsfarge 4 4 3 2 3 3" xfId="32160" xr:uid="{00000000-0005-0000-0000-00009D7D0000}"/>
    <cellStyle name="40% - uthevingsfarge 4 4 3 2 4" xfId="32161" xr:uid="{00000000-0005-0000-0000-00009E7D0000}"/>
    <cellStyle name="40% - uthevingsfarge 4 4 3 2 4 2" xfId="32162" xr:uid="{00000000-0005-0000-0000-00009F7D0000}"/>
    <cellStyle name="40% - uthevingsfarge 4 4 3 2 5" xfId="32163" xr:uid="{00000000-0005-0000-0000-0000A07D0000}"/>
    <cellStyle name="40% - uthevingsfarge 4 4 3 2_Innskuddsdekning" xfId="32164" xr:uid="{00000000-0005-0000-0000-0000A17D0000}"/>
    <cellStyle name="40% - uthevingsfarge 4 4 3 3" xfId="32165" xr:uid="{00000000-0005-0000-0000-0000A27D0000}"/>
    <cellStyle name="40% - uthevingsfarge 4 4 3 3 2" xfId="32166" xr:uid="{00000000-0005-0000-0000-0000A37D0000}"/>
    <cellStyle name="40% - uthevingsfarge 4 4 3 3 2 2" xfId="32167" xr:uid="{00000000-0005-0000-0000-0000A47D0000}"/>
    <cellStyle name="40% - uthevingsfarge 4 4 3 3 2 2 2" xfId="32168" xr:uid="{00000000-0005-0000-0000-0000A57D0000}"/>
    <cellStyle name="40% - uthevingsfarge 4 4 3 3 2 3" xfId="32169" xr:uid="{00000000-0005-0000-0000-0000A67D0000}"/>
    <cellStyle name="40% - uthevingsfarge 4 4 3 3 3" xfId="32170" xr:uid="{00000000-0005-0000-0000-0000A77D0000}"/>
    <cellStyle name="40% - uthevingsfarge 4 4 3 3 3 2" xfId="32171" xr:uid="{00000000-0005-0000-0000-0000A87D0000}"/>
    <cellStyle name="40% - uthevingsfarge 4 4 3 3 4" xfId="32172" xr:uid="{00000000-0005-0000-0000-0000A97D0000}"/>
    <cellStyle name="40% - uthevingsfarge 4 4 3 4" xfId="32173" xr:uid="{00000000-0005-0000-0000-0000AA7D0000}"/>
    <cellStyle name="40% - uthevingsfarge 4 4 3 4 2" xfId="32174" xr:uid="{00000000-0005-0000-0000-0000AB7D0000}"/>
    <cellStyle name="40% - uthevingsfarge 4 4 3 4 2 2" xfId="32175" xr:uid="{00000000-0005-0000-0000-0000AC7D0000}"/>
    <cellStyle name="40% - uthevingsfarge 4 4 3 4 3" xfId="32176" xr:uid="{00000000-0005-0000-0000-0000AD7D0000}"/>
    <cellStyle name="40% - uthevingsfarge 4 4 3 5" xfId="32177" xr:uid="{00000000-0005-0000-0000-0000AE7D0000}"/>
    <cellStyle name="40% - uthevingsfarge 4 4 3 5 2" xfId="32178" xr:uid="{00000000-0005-0000-0000-0000AF7D0000}"/>
    <cellStyle name="40% - uthevingsfarge 4 4 3 6" xfId="32179" xr:uid="{00000000-0005-0000-0000-0000B07D0000}"/>
    <cellStyle name="40% - uthevingsfarge 4 4 3_3. Chng in credit spreads" xfId="32180" xr:uid="{00000000-0005-0000-0000-0000B17D0000}"/>
    <cellStyle name="40% - uthevingsfarge 4 4 4" xfId="32181" xr:uid="{00000000-0005-0000-0000-0000B27D0000}"/>
    <cellStyle name="40% - uthevingsfarge 4 4 4 2" xfId="32182" xr:uid="{00000000-0005-0000-0000-0000B37D0000}"/>
    <cellStyle name="40% - uthevingsfarge 4 4 4 2 2" xfId="32183" xr:uid="{00000000-0005-0000-0000-0000B47D0000}"/>
    <cellStyle name="40% - uthevingsfarge 4 4 4 2 2 2" xfId="32184" xr:uid="{00000000-0005-0000-0000-0000B57D0000}"/>
    <cellStyle name="40% - uthevingsfarge 4 4 4 2 2 2 2" xfId="32185" xr:uid="{00000000-0005-0000-0000-0000B67D0000}"/>
    <cellStyle name="40% - uthevingsfarge 4 4 4 2 2 2 2 2" xfId="32186" xr:uid="{00000000-0005-0000-0000-0000B77D0000}"/>
    <cellStyle name="40% - uthevingsfarge 4 4 4 2 2 2 3" xfId="32187" xr:uid="{00000000-0005-0000-0000-0000B87D0000}"/>
    <cellStyle name="40% - uthevingsfarge 4 4 4 2 2 3" xfId="32188" xr:uid="{00000000-0005-0000-0000-0000B97D0000}"/>
    <cellStyle name="40% - uthevingsfarge 4 4 4 2 2 3 2" xfId="32189" xr:uid="{00000000-0005-0000-0000-0000BA7D0000}"/>
    <cellStyle name="40% - uthevingsfarge 4 4 4 2 2 4" xfId="32190" xr:uid="{00000000-0005-0000-0000-0000BB7D0000}"/>
    <cellStyle name="40% - uthevingsfarge 4 4 4 2 3" xfId="32191" xr:uid="{00000000-0005-0000-0000-0000BC7D0000}"/>
    <cellStyle name="40% - uthevingsfarge 4 4 4 2 3 2" xfId="32192" xr:uid="{00000000-0005-0000-0000-0000BD7D0000}"/>
    <cellStyle name="40% - uthevingsfarge 4 4 4 2 3 2 2" xfId="32193" xr:uid="{00000000-0005-0000-0000-0000BE7D0000}"/>
    <cellStyle name="40% - uthevingsfarge 4 4 4 2 3 3" xfId="32194" xr:uid="{00000000-0005-0000-0000-0000BF7D0000}"/>
    <cellStyle name="40% - uthevingsfarge 4 4 4 2 4" xfId="32195" xr:uid="{00000000-0005-0000-0000-0000C07D0000}"/>
    <cellStyle name="40% - uthevingsfarge 4 4 4 2 4 2" xfId="32196" xr:uid="{00000000-0005-0000-0000-0000C17D0000}"/>
    <cellStyle name="40% - uthevingsfarge 4 4 4 2 5" xfId="32197" xr:uid="{00000000-0005-0000-0000-0000C27D0000}"/>
    <cellStyle name="40% - uthevingsfarge 4 4 4 2_Innskuddsdekning" xfId="32198" xr:uid="{00000000-0005-0000-0000-0000C37D0000}"/>
    <cellStyle name="40% - uthevingsfarge 4 4 4 3" xfId="32199" xr:uid="{00000000-0005-0000-0000-0000C47D0000}"/>
    <cellStyle name="40% - uthevingsfarge 4 4 4 3 2" xfId="32200" xr:uid="{00000000-0005-0000-0000-0000C57D0000}"/>
    <cellStyle name="40% - uthevingsfarge 4 4 4 3 2 2" xfId="32201" xr:uid="{00000000-0005-0000-0000-0000C67D0000}"/>
    <cellStyle name="40% - uthevingsfarge 4 4 4 3 2 2 2" xfId="32202" xr:uid="{00000000-0005-0000-0000-0000C77D0000}"/>
    <cellStyle name="40% - uthevingsfarge 4 4 4 3 2 3" xfId="32203" xr:uid="{00000000-0005-0000-0000-0000C87D0000}"/>
    <cellStyle name="40% - uthevingsfarge 4 4 4 3 3" xfId="32204" xr:uid="{00000000-0005-0000-0000-0000C97D0000}"/>
    <cellStyle name="40% - uthevingsfarge 4 4 4 3 3 2" xfId="32205" xr:uid="{00000000-0005-0000-0000-0000CA7D0000}"/>
    <cellStyle name="40% - uthevingsfarge 4 4 4 3 4" xfId="32206" xr:uid="{00000000-0005-0000-0000-0000CB7D0000}"/>
    <cellStyle name="40% - uthevingsfarge 4 4 4 4" xfId="32207" xr:uid="{00000000-0005-0000-0000-0000CC7D0000}"/>
    <cellStyle name="40% - uthevingsfarge 4 4 4 4 2" xfId="32208" xr:uid="{00000000-0005-0000-0000-0000CD7D0000}"/>
    <cellStyle name="40% - uthevingsfarge 4 4 4 4 2 2" xfId="32209" xr:uid="{00000000-0005-0000-0000-0000CE7D0000}"/>
    <cellStyle name="40% - uthevingsfarge 4 4 4 4 3" xfId="32210" xr:uid="{00000000-0005-0000-0000-0000CF7D0000}"/>
    <cellStyle name="40% - uthevingsfarge 4 4 4 5" xfId="32211" xr:uid="{00000000-0005-0000-0000-0000D07D0000}"/>
    <cellStyle name="40% - uthevingsfarge 4 4 4 5 2" xfId="32212" xr:uid="{00000000-0005-0000-0000-0000D17D0000}"/>
    <cellStyle name="40% - uthevingsfarge 4 4 4 6" xfId="32213" xr:uid="{00000000-0005-0000-0000-0000D27D0000}"/>
    <cellStyle name="40% - uthevingsfarge 4 4 4_3. Chng in credit spreads" xfId="32214" xr:uid="{00000000-0005-0000-0000-0000D37D0000}"/>
    <cellStyle name="40% - uthevingsfarge 4 4 5" xfId="32215" xr:uid="{00000000-0005-0000-0000-0000D47D0000}"/>
    <cellStyle name="40% - uthevingsfarge 4 4 5 2" xfId="32216" xr:uid="{00000000-0005-0000-0000-0000D57D0000}"/>
    <cellStyle name="40% - uthevingsfarge 4 4 5 2 2" xfId="32217" xr:uid="{00000000-0005-0000-0000-0000D67D0000}"/>
    <cellStyle name="40% - uthevingsfarge 4 4 5 2 2 2" xfId="32218" xr:uid="{00000000-0005-0000-0000-0000D77D0000}"/>
    <cellStyle name="40% - uthevingsfarge 4 4 5 2 2 2 2" xfId="32219" xr:uid="{00000000-0005-0000-0000-0000D87D0000}"/>
    <cellStyle name="40% - uthevingsfarge 4 4 5 2 2 3" xfId="32220" xr:uid="{00000000-0005-0000-0000-0000D97D0000}"/>
    <cellStyle name="40% - uthevingsfarge 4 4 5 2 3" xfId="32221" xr:uid="{00000000-0005-0000-0000-0000DA7D0000}"/>
    <cellStyle name="40% - uthevingsfarge 4 4 5 2 3 2" xfId="32222" xr:uid="{00000000-0005-0000-0000-0000DB7D0000}"/>
    <cellStyle name="40% - uthevingsfarge 4 4 5 2 4" xfId="32223" xr:uid="{00000000-0005-0000-0000-0000DC7D0000}"/>
    <cellStyle name="40% - uthevingsfarge 4 4 5 3" xfId="32224" xr:uid="{00000000-0005-0000-0000-0000DD7D0000}"/>
    <cellStyle name="40% - uthevingsfarge 4 4 5 3 2" xfId="32225" xr:uid="{00000000-0005-0000-0000-0000DE7D0000}"/>
    <cellStyle name="40% - uthevingsfarge 4 4 5 3 2 2" xfId="32226" xr:uid="{00000000-0005-0000-0000-0000DF7D0000}"/>
    <cellStyle name="40% - uthevingsfarge 4 4 5 3 3" xfId="32227" xr:uid="{00000000-0005-0000-0000-0000E07D0000}"/>
    <cellStyle name="40% - uthevingsfarge 4 4 5 4" xfId="32228" xr:uid="{00000000-0005-0000-0000-0000E17D0000}"/>
    <cellStyle name="40% - uthevingsfarge 4 4 5 4 2" xfId="32229" xr:uid="{00000000-0005-0000-0000-0000E27D0000}"/>
    <cellStyle name="40% - uthevingsfarge 4 4 5 5" xfId="32230" xr:uid="{00000000-0005-0000-0000-0000E37D0000}"/>
    <cellStyle name="40% - uthevingsfarge 4 4 5_Innskuddsdekning" xfId="32231" xr:uid="{00000000-0005-0000-0000-0000E47D0000}"/>
    <cellStyle name="40% - uthevingsfarge 4 4 6" xfId="32232" xr:uid="{00000000-0005-0000-0000-0000E57D0000}"/>
    <cellStyle name="40% - uthevingsfarge 4 4 6 2" xfId="32233" xr:uid="{00000000-0005-0000-0000-0000E67D0000}"/>
    <cellStyle name="40% - uthevingsfarge 4 4 6 2 2" xfId="32234" xr:uid="{00000000-0005-0000-0000-0000E77D0000}"/>
    <cellStyle name="40% - uthevingsfarge 4 4 6 2 2 2" xfId="32235" xr:uid="{00000000-0005-0000-0000-0000E87D0000}"/>
    <cellStyle name="40% - uthevingsfarge 4 4 6 2 3" xfId="32236" xr:uid="{00000000-0005-0000-0000-0000E97D0000}"/>
    <cellStyle name="40% - uthevingsfarge 4 4 6 3" xfId="32237" xr:uid="{00000000-0005-0000-0000-0000EA7D0000}"/>
    <cellStyle name="40% - uthevingsfarge 4 4 6 3 2" xfId="32238" xr:uid="{00000000-0005-0000-0000-0000EB7D0000}"/>
    <cellStyle name="40% - uthevingsfarge 4 4 6 4" xfId="32239" xr:uid="{00000000-0005-0000-0000-0000EC7D0000}"/>
    <cellStyle name="40% - uthevingsfarge 4 4 7" xfId="32240" xr:uid="{00000000-0005-0000-0000-0000ED7D0000}"/>
    <cellStyle name="40% - uthevingsfarge 4 4 7 2" xfId="32241" xr:uid="{00000000-0005-0000-0000-0000EE7D0000}"/>
    <cellStyle name="40% - uthevingsfarge 4 4 7 2 2" xfId="32242" xr:uid="{00000000-0005-0000-0000-0000EF7D0000}"/>
    <cellStyle name="40% - uthevingsfarge 4 4 7 3" xfId="32243" xr:uid="{00000000-0005-0000-0000-0000F07D0000}"/>
    <cellStyle name="40% - uthevingsfarge 4 4 8" xfId="32244" xr:uid="{00000000-0005-0000-0000-0000F17D0000}"/>
    <cellStyle name="40% - uthevingsfarge 4 4 8 2" xfId="32245" xr:uid="{00000000-0005-0000-0000-0000F27D0000}"/>
    <cellStyle name="40% - uthevingsfarge 4 4 9" xfId="32246" xr:uid="{00000000-0005-0000-0000-0000F37D0000}"/>
    <cellStyle name="40% - uthevingsfarge 4 4_3. Chng in credit spreads" xfId="32247" xr:uid="{00000000-0005-0000-0000-0000F47D0000}"/>
    <cellStyle name="40% - uthevingsfarge 4 40" xfId="32248" xr:uid="{00000000-0005-0000-0000-0000F57D0000}"/>
    <cellStyle name="40% - uthevingsfarge 4 40 2" xfId="32249" xr:uid="{00000000-0005-0000-0000-0000F67D0000}"/>
    <cellStyle name="40% - uthevingsfarge 4 40 2 2" xfId="32250" xr:uid="{00000000-0005-0000-0000-0000F77D0000}"/>
    <cellStyle name="40% - uthevingsfarge 4 40 2 3" xfId="32251" xr:uid="{00000000-0005-0000-0000-0000F87D0000}"/>
    <cellStyle name="40% - uthevingsfarge 4 40 2_BILAG 34-3 Brasil" xfId="32252" xr:uid="{00000000-0005-0000-0000-0000F97D0000}"/>
    <cellStyle name="40% - uthevingsfarge 4 40 3" xfId="32253" xr:uid="{00000000-0005-0000-0000-0000FA7D0000}"/>
    <cellStyle name="40% - uthevingsfarge 4 40 4" xfId="32254" xr:uid="{00000000-0005-0000-0000-0000FB7D0000}"/>
    <cellStyle name="40% - uthevingsfarge 4 40_BILAG 34-3 Brasil" xfId="32255" xr:uid="{00000000-0005-0000-0000-0000FC7D0000}"/>
    <cellStyle name="40% - uthevingsfarge 4 41" xfId="32256" xr:uid="{00000000-0005-0000-0000-0000FD7D0000}"/>
    <cellStyle name="40% - uthevingsfarge 4 41 2" xfId="32257" xr:uid="{00000000-0005-0000-0000-0000FE7D0000}"/>
    <cellStyle name="40% - uthevingsfarge 4 41 2 2" xfId="32258" xr:uid="{00000000-0005-0000-0000-0000FF7D0000}"/>
    <cellStyle name="40% - uthevingsfarge 4 41 2 3" xfId="32259" xr:uid="{00000000-0005-0000-0000-0000007E0000}"/>
    <cellStyle name="40% - uthevingsfarge 4 41 2_BILAG 34-3 Brasil" xfId="32260" xr:uid="{00000000-0005-0000-0000-0000017E0000}"/>
    <cellStyle name="40% - uthevingsfarge 4 41 3" xfId="32261" xr:uid="{00000000-0005-0000-0000-0000027E0000}"/>
    <cellStyle name="40% - uthevingsfarge 4 41 4" xfId="32262" xr:uid="{00000000-0005-0000-0000-0000037E0000}"/>
    <cellStyle name="40% - uthevingsfarge 4 41_BILAG 34-3 Brasil" xfId="32263" xr:uid="{00000000-0005-0000-0000-0000047E0000}"/>
    <cellStyle name="40% - uthevingsfarge 4 42" xfId="32264" xr:uid="{00000000-0005-0000-0000-0000057E0000}"/>
    <cellStyle name="40% - uthevingsfarge 4 42 2" xfId="32265" xr:uid="{00000000-0005-0000-0000-0000067E0000}"/>
    <cellStyle name="40% - uthevingsfarge 4 42 2 2" xfId="32266" xr:uid="{00000000-0005-0000-0000-0000077E0000}"/>
    <cellStyle name="40% - uthevingsfarge 4 42 2 3" xfId="32267" xr:uid="{00000000-0005-0000-0000-0000087E0000}"/>
    <cellStyle name="40% - uthevingsfarge 4 42 2_BILAG 34-3 Brasil" xfId="32268" xr:uid="{00000000-0005-0000-0000-0000097E0000}"/>
    <cellStyle name="40% - uthevingsfarge 4 42 3" xfId="32269" xr:uid="{00000000-0005-0000-0000-00000A7E0000}"/>
    <cellStyle name="40% - uthevingsfarge 4 42 4" xfId="32270" xr:uid="{00000000-0005-0000-0000-00000B7E0000}"/>
    <cellStyle name="40% - uthevingsfarge 4 42_BILAG 34-3 Brasil" xfId="32271" xr:uid="{00000000-0005-0000-0000-00000C7E0000}"/>
    <cellStyle name="40% - uthevingsfarge 4 43" xfId="32272" xr:uid="{00000000-0005-0000-0000-00000D7E0000}"/>
    <cellStyle name="40% - uthevingsfarge 4 43 2" xfId="32273" xr:uid="{00000000-0005-0000-0000-00000E7E0000}"/>
    <cellStyle name="40% - uthevingsfarge 4 43 2 2" xfId="32274" xr:uid="{00000000-0005-0000-0000-00000F7E0000}"/>
    <cellStyle name="40% - uthevingsfarge 4 43 2 3" xfId="32275" xr:uid="{00000000-0005-0000-0000-0000107E0000}"/>
    <cellStyle name="40% - uthevingsfarge 4 43 2_BILAG 34-3 Brasil" xfId="32276" xr:uid="{00000000-0005-0000-0000-0000117E0000}"/>
    <cellStyle name="40% - uthevingsfarge 4 43 3" xfId="32277" xr:uid="{00000000-0005-0000-0000-0000127E0000}"/>
    <cellStyle name="40% - uthevingsfarge 4 43 4" xfId="32278" xr:uid="{00000000-0005-0000-0000-0000137E0000}"/>
    <cellStyle name="40% - uthevingsfarge 4 43_BILAG 34-3 Brasil" xfId="32279" xr:uid="{00000000-0005-0000-0000-0000147E0000}"/>
    <cellStyle name="40% - uthevingsfarge 4 44" xfId="32280" xr:uid="{00000000-0005-0000-0000-0000157E0000}"/>
    <cellStyle name="40% - uthevingsfarge 4 44 2" xfId="32281" xr:uid="{00000000-0005-0000-0000-0000167E0000}"/>
    <cellStyle name="40% - uthevingsfarge 4 44 2 2" xfId="32282" xr:uid="{00000000-0005-0000-0000-0000177E0000}"/>
    <cellStyle name="40% - uthevingsfarge 4 44 2 3" xfId="32283" xr:uid="{00000000-0005-0000-0000-0000187E0000}"/>
    <cellStyle name="40% - uthevingsfarge 4 44 2_BILAG 34-3 Brasil" xfId="32284" xr:uid="{00000000-0005-0000-0000-0000197E0000}"/>
    <cellStyle name="40% - uthevingsfarge 4 44 3" xfId="32285" xr:uid="{00000000-0005-0000-0000-00001A7E0000}"/>
    <cellStyle name="40% - uthevingsfarge 4 44 4" xfId="32286" xr:uid="{00000000-0005-0000-0000-00001B7E0000}"/>
    <cellStyle name="40% - uthevingsfarge 4 44_BILAG 34-3 Brasil" xfId="32287" xr:uid="{00000000-0005-0000-0000-00001C7E0000}"/>
    <cellStyle name="40% - uthevingsfarge 4 45" xfId="32288" xr:uid="{00000000-0005-0000-0000-00001D7E0000}"/>
    <cellStyle name="40% - uthevingsfarge 4 45 2" xfId="32289" xr:uid="{00000000-0005-0000-0000-00001E7E0000}"/>
    <cellStyle name="40% - uthevingsfarge 4 45 2 2" xfId="32290" xr:uid="{00000000-0005-0000-0000-00001F7E0000}"/>
    <cellStyle name="40% - uthevingsfarge 4 45 2 3" xfId="32291" xr:uid="{00000000-0005-0000-0000-0000207E0000}"/>
    <cellStyle name="40% - uthevingsfarge 4 45 2_BILAG 34-3 Brasil" xfId="32292" xr:uid="{00000000-0005-0000-0000-0000217E0000}"/>
    <cellStyle name="40% - uthevingsfarge 4 45 3" xfId="32293" xr:uid="{00000000-0005-0000-0000-0000227E0000}"/>
    <cellStyle name="40% - uthevingsfarge 4 45 4" xfId="32294" xr:uid="{00000000-0005-0000-0000-0000237E0000}"/>
    <cellStyle name="40% - uthevingsfarge 4 45_BILAG 34-3 Brasil" xfId="32295" xr:uid="{00000000-0005-0000-0000-0000247E0000}"/>
    <cellStyle name="40% - uthevingsfarge 4 46" xfId="32296" xr:uid="{00000000-0005-0000-0000-0000257E0000}"/>
    <cellStyle name="40% - uthevingsfarge 4 46 2" xfId="32297" xr:uid="{00000000-0005-0000-0000-0000267E0000}"/>
    <cellStyle name="40% - uthevingsfarge 4 46 2 2" xfId="32298" xr:uid="{00000000-0005-0000-0000-0000277E0000}"/>
    <cellStyle name="40% - uthevingsfarge 4 46 2 3" xfId="32299" xr:uid="{00000000-0005-0000-0000-0000287E0000}"/>
    <cellStyle name="40% - uthevingsfarge 4 46 2_BILAG 34-3 Brasil" xfId="32300" xr:uid="{00000000-0005-0000-0000-0000297E0000}"/>
    <cellStyle name="40% - uthevingsfarge 4 46 3" xfId="32301" xr:uid="{00000000-0005-0000-0000-00002A7E0000}"/>
    <cellStyle name="40% - uthevingsfarge 4 46 4" xfId="32302" xr:uid="{00000000-0005-0000-0000-00002B7E0000}"/>
    <cellStyle name="40% - uthevingsfarge 4 46_BILAG 34-3 Brasil" xfId="32303" xr:uid="{00000000-0005-0000-0000-00002C7E0000}"/>
    <cellStyle name="40% - uthevingsfarge 4 47" xfId="32304" xr:uid="{00000000-0005-0000-0000-00002D7E0000}"/>
    <cellStyle name="40% - uthevingsfarge 4 47 2" xfId="32305" xr:uid="{00000000-0005-0000-0000-00002E7E0000}"/>
    <cellStyle name="40% - uthevingsfarge 4 47 2 2" xfId="32306" xr:uid="{00000000-0005-0000-0000-00002F7E0000}"/>
    <cellStyle name="40% - uthevingsfarge 4 47 2 3" xfId="32307" xr:uid="{00000000-0005-0000-0000-0000307E0000}"/>
    <cellStyle name="40% - uthevingsfarge 4 47 2_BILAG 34-3 Brasil" xfId="32308" xr:uid="{00000000-0005-0000-0000-0000317E0000}"/>
    <cellStyle name="40% - uthevingsfarge 4 47 3" xfId="32309" xr:uid="{00000000-0005-0000-0000-0000327E0000}"/>
    <cellStyle name="40% - uthevingsfarge 4 47 4" xfId="32310" xr:uid="{00000000-0005-0000-0000-0000337E0000}"/>
    <cellStyle name="40% - uthevingsfarge 4 47_BILAG 34-3 Brasil" xfId="32311" xr:uid="{00000000-0005-0000-0000-0000347E0000}"/>
    <cellStyle name="40% - uthevingsfarge 4 48" xfId="32312" xr:uid="{00000000-0005-0000-0000-0000357E0000}"/>
    <cellStyle name="40% - uthevingsfarge 4 48 2" xfId="32313" xr:uid="{00000000-0005-0000-0000-0000367E0000}"/>
    <cellStyle name="40% - uthevingsfarge 4 48 2 2" xfId="32314" xr:uid="{00000000-0005-0000-0000-0000377E0000}"/>
    <cellStyle name="40% - uthevingsfarge 4 48 2 3" xfId="32315" xr:uid="{00000000-0005-0000-0000-0000387E0000}"/>
    <cellStyle name="40% - uthevingsfarge 4 48 2_BILAG 34-3 Brasil" xfId="32316" xr:uid="{00000000-0005-0000-0000-0000397E0000}"/>
    <cellStyle name="40% - uthevingsfarge 4 48 3" xfId="32317" xr:uid="{00000000-0005-0000-0000-00003A7E0000}"/>
    <cellStyle name="40% - uthevingsfarge 4 48 4" xfId="32318" xr:uid="{00000000-0005-0000-0000-00003B7E0000}"/>
    <cellStyle name="40% - uthevingsfarge 4 48_BILAG 34-3 Brasil" xfId="32319" xr:uid="{00000000-0005-0000-0000-00003C7E0000}"/>
    <cellStyle name="40% - uthevingsfarge 4 49" xfId="32320" xr:uid="{00000000-0005-0000-0000-00003D7E0000}"/>
    <cellStyle name="40% - uthevingsfarge 4 49 2" xfId="32321" xr:uid="{00000000-0005-0000-0000-00003E7E0000}"/>
    <cellStyle name="40% - uthevingsfarge 4 49 2 2" xfId="32322" xr:uid="{00000000-0005-0000-0000-00003F7E0000}"/>
    <cellStyle name="40% - uthevingsfarge 4 49 2 3" xfId="32323" xr:uid="{00000000-0005-0000-0000-0000407E0000}"/>
    <cellStyle name="40% - uthevingsfarge 4 49 2_BILAG 34-3 Brasil" xfId="32324" xr:uid="{00000000-0005-0000-0000-0000417E0000}"/>
    <cellStyle name="40% - uthevingsfarge 4 49 3" xfId="32325" xr:uid="{00000000-0005-0000-0000-0000427E0000}"/>
    <cellStyle name="40% - uthevingsfarge 4 49 4" xfId="32326" xr:uid="{00000000-0005-0000-0000-0000437E0000}"/>
    <cellStyle name="40% - uthevingsfarge 4 49_BILAG 34-3 Brasil" xfId="32327" xr:uid="{00000000-0005-0000-0000-0000447E0000}"/>
    <cellStyle name="40% - uthevingsfarge 4 5" xfId="32328" xr:uid="{00000000-0005-0000-0000-0000457E0000}"/>
    <cellStyle name="40% - uthevingsfarge 4 5 10" xfId="32329" xr:uid="{00000000-0005-0000-0000-0000467E0000}"/>
    <cellStyle name="40% - uthevingsfarge 4 5 11" xfId="32330" xr:uid="{00000000-0005-0000-0000-0000477E0000}"/>
    <cellStyle name="40% - uthevingsfarge 4 5 2" xfId="32331" xr:uid="{00000000-0005-0000-0000-0000487E0000}"/>
    <cellStyle name="40% - uthevingsfarge 4 5 2 2" xfId="32332" xr:uid="{00000000-0005-0000-0000-0000497E0000}"/>
    <cellStyle name="40% - uthevingsfarge 4 5 2 2 2" xfId="32333" xr:uid="{00000000-0005-0000-0000-00004A7E0000}"/>
    <cellStyle name="40% - uthevingsfarge 4 5 2 2 2 2" xfId="32334" xr:uid="{00000000-0005-0000-0000-00004B7E0000}"/>
    <cellStyle name="40% - uthevingsfarge 4 5 2 2 2 2 2" xfId="32335" xr:uid="{00000000-0005-0000-0000-00004C7E0000}"/>
    <cellStyle name="40% - uthevingsfarge 4 5 2 2 2 2 2 2" xfId="32336" xr:uid="{00000000-0005-0000-0000-00004D7E0000}"/>
    <cellStyle name="40% - uthevingsfarge 4 5 2 2 2 2 2 2 2" xfId="32337" xr:uid="{00000000-0005-0000-0000-00004E7E0000}"/>
    <cellStyle name="40% - uthevingsfarge 4 5 2 2 2 2 2 3" xfId="32338" xr:uid="{00000000-0005-0000-0000-00004F7E0000}"/>
    <cellStyle name="40% - uthevingsfarge 4 5 2 2 2 2 3" xfId="32339" xr:uid="{00000000-0005-0000-0000-0000507E0000}"/>
    <cellStyle name="40% - uthevingsfarge 4 5 2 2 2 2 3 2" xfId="32340" xr:uid="{00000000-0005-0000-0000-0000517E0000}"/>
    <cellStyle name="40% - uthevingsfarge 4 5 2 2 2 2 4" xfId="32341" xr:uid="{00000000-0005-0000-0000-0000527E0000}"/>
    <cellStyle name="40% - uthevingsfarge 4 5 2 2 2 3" xfId="32342" xr:uid="{00000000-0005-0000-0000-0000537E0000}"/>
    <cellStyle name="40% - uthevingsfarge 4 5 2 2 2 3 2" xfId="32343" xr:uid="{00000000-0005-0000-0000-0000547E0000}"/>
    <cellStyle name="40% - uthevingsfarge 4 5 2 2 2 3 2 2" xfId="32344" xr:uid="{00000000-0005-0000-0000-0000557E0000}"/>
    <cellStyle name="40% - uthevingsfarge 4 5 2 2 2 3 3" xfId="32345" xr:uid="{00000000-0005-0000-0000-0000567E0000}"/>
    <cellStyle name="40% - uthevingsfarge 4 5 2 2 2 4" xfId="32346" xr:uid="{00000000-0005-0000-0000-0000577E0000}"/>
    <cellStyle name="40% - uthevingsfarge 4 5 2 2 2 4 2" xfId="32347" xr:uid="{00000000-0005-0000-0000-0000587E0000}"/>
    <cellStyle name="40% - uthevingsfarge 4 5 2 2 2 5" xfId="32348" xr:uid="{00000000-0005-0000-0000-0000597E0000}"/>
    <cellStyle name="40% - uthevingsfarge 4 5 2 2 2_Innskuddsdekning" xfId="32349" xr:uid="{00000000-0005-0000-0000-00005A7E0000}"/>
    <cellStyle name="40% - uthevingsfarge 4 5 2 2 3" xfId="32350" xr:uid="{00000000-0005-0000-0000-00005B7E0000}"/>
    <cellStyle name="40% - uthevingsfarge 4 5 2 2 3 2" xfId="32351" xr:uid="{00000000-0005-0000-0000-00005C7E0000}"/>
    <cellStyle name="40% - uthevingsfarge 4 5 2 2 3 2 2" xfId="32352" xr:uid="{00000000-0005-0000-0000-00005D7E0000}"/>
    <cellStyle name="40% - uthevingsfarge 4 5 2 2 3 2 2 2" xfId="32353" xr:uid="{00000000-0005-0000-0000-00005E7E0000}"/>
    <cellStyle name="40% - uthevingsfarge 4 5 2 2 3 2 3" xfId="32354" xr:uid="{00000000-0005-0000-0000-00005F7E0000}"/>
    <cellStyle name="40% - uthevingsfarge 4 5 2 2 3 3" xfId="32355" xr:uid="{00000000-0005-0000-0000-0000607E0000}"/>
    <cellStyle name="40% - uthevingsfarge 4 5 2 2 3 3 2" xfId="32356" xr:uid="{00000000-0005-0000-0000-0000617E0000}"/>
    <cellStyle name="40% - uthevingsfarge 4 5 2 2 3 4" xfId="32357" xr:uid="{00000000-0005-0000-0000-0000627E0000}"/>
    <cellStyle name="40% - uthevingsfarge 4 5 2 2 4" xfId="32358" xr:uid="{00000000-0005-0000-0000-0000637E0000}"/>
    <cellStyle name="40% - uthevingsfarge 4 5 2 2 4 2" xfId="32359" xr:uid="{00000000-0005-0000-0000-0000647E0000}"/>
    <cellStyle name="40% - uthevingsfarge 4 5 2 2 4 2 2" xfId="32360" xr:uid="{00000000-0005-0000-0000-0000657E0000}"/>
    <cellStyle name="40% - uthevingsfarge 4 5 2 2 4 3" xfId="32361" xr:uid="{00000000-0005-0000-0000-0000667E0000}"/>
    <cellStyle name="40% - uthevingsfarge 4 5 2 2 5" xfId="32362" xr:uid="{00000000-0005-0000-0000-0000677E0000}"/>
    <cellStyle name="40% - uthevingsfarge 4 5 2 2 5 2" xfId="32363" xr:uid="{00000000-0005-0000-0000-0000687E0000}"/>
    <cellStyle name="40% - uthevingsfarge 4 5 2 2 6" xfId="32364" xr:uid="{00000000-0005-0000-0000-0000697E0000}"/>
    <cellStyle name="40% - uthevingsfarge 4 5 2 2_3. Chng in credit spreads" xfId="32365" xr:uid="{00000000-0005-0000-0000-00006A7E0000}"/>
    <cellStyle name="40% - uthevingsfarge 4 5 2 3" xfId="32366" xr:uid="{00000000-0005-0000-0000-00006B7E0000}"/>
    <cellStyle name="40% - uthevingsfarge 4 5 2 3 2" xfId="32367" xr:uid="{00000000-0005-0000-0000-00006C7E0000}"/>
    <cellStyle name="40% - uthevingsfarge 4 5 2 3 2 2" xfId="32368" xr:uid="{00000000-0005-0000-0000-00006D7E0000}"/>
    <cellStyle name="40% - uthevingsfarge 4 5 2 3 2 2 2" xfId="32369" xr:uid="{00000000-0005-0000-0000-00006E7E0000}"/>
    <cellStyle name="40% - uthevingsfarge 4 5 2 3 2 2 2 2" xfId="32370" xr:uid="{00000000-0005-0000-0000-00006F7E0000}"/>
    <cellStyle name="40% - uthevingsfarge 4 5 2 3 2 2 2 2 2" xfId="32371" xr:uid="{00000000-0005-0000-0000-0000707E0000}"/>
    <cellStyle name="40% - uthevingsfarge 4 5 2 3 2 2 2 3" xfId="32372" xr:uid="{00000000-0005-0000-0000-0000717E0000}"/>
    <cellStyle name="40% - uthevingsfarge 4 5 2 3 2 2 3" xfId="32373" xr:uid="{00000000-0005-0000-0000-0000727E0000}"/>
    <cellStyle name="40% - uthevingsfarge 4 5 2 3 2 2 3 2" xfId="32374" xr:uid="{00000000-0005-0000-0000-0000737E0000}"/>
    <cellStyle name="40% - uthevingsfarge 4 5 2 3 2 2 4" xfId="32375" xr:uid="{00000000-0005-0000-0000-0000747E0000}"/>
    <cellStyle name="40% - uthevingsfarge 4 5 2 3 2 3" xfId="32376" xr:uid="{00000000-0005-0000-0000-0000757E0000}"/>
    <cellStyle name="40% - uthevingsfarge 4 5 2 3 2 3 2" xfId="32377" xr:uid="{00000000-0005-0000-0000-0000767E0000}"/>
    <cellStyle name="40% - uthevingsfarge 4 5 2 3 2 3 2 2" xfId="32378" xr:uid="{00000000-0005-0000-0000-0000777E0000}"/>
    <cellStyle name="40% - uthevingsfarge 4 5 2 3 2 3 3" xfId="32379" xr:uid="{00000000-0005-0000-0000-0000787E0000}"/>
    <cellStyle name="40% - uthevingsfarge 4 5 2 3 2 4" xfId="32380" xr:uid="{00000000-0005-0000-0000-0000797E0000}"/>
    <cellStyle name="40% - uthevingsfarge 4 5 2 3 2 4 2" xfId="32381" xr:uid="{00000000-0005-0000-0000-00007A7E0000}"/>
    <cellStyle name="40% - uthevingsfarge 4 5 2 3 2 5" xfId="32382" xr:uid="{00000000-0005-0000-0000-00007B7E0000}"/>
    <cellStyle name="40% - uthevingsfarge 4 5 2 3 2_Innskuddsdekning" xfId="32383" xr:uid="{00000000-0005-0000-0000-00007C7E0000}"/>
    <cellStyle name="40% - uthevingsfarge 4 5 2 3 3" xfId="32384" xr:uid="{00000000-0005-0000-0000-00007D7E0000}"/>
    <cellStyle name="40% - uthevingsfarge 4 5 2 3 3 2" xfId="32385" xr:uid="{00000000-0005-0000-0000-00007E7E0000}"/>
    <cellStyle name="40% - uthevingsfarge 4 5 2 3 3 2 2" xfId="32386" xr:uid="{00000000-0005-0000-0000-00007F7E0000}"/>
    <cellStyle name="40% - uthevingsfarge 4 5 2 3 3 2 2 2" xfId="32387" xr:uid="{00000000-0005-0000-0000-0000807E0000}"/>
    <cellStyle name="40% - uthevingsfarge 4 5 2 3 3 2 3" xfId="32388" xr:uid="{00000000-0005-0000-0000-0000817E0000}"/>
    <cellStyle name="40% - uthevingsfarge 4 5 2 3 3 3" xfId="32389" xr:uid="{00000000-0005-0000-0000-0000827E0000}"/>
    <cellStyle name="40% - uthevingsfarge 4 5 2 3 3 3 2" xfId="32390" xr:uid="{00000000-0005-0000-0000-0000837E0000}"/>
    <cellStyle name="40% - uthevingsfarge 4 5 2 3 3 4" xfId="32391" xr:uid="{00000000-0005-0000-0000-0000847E0000}"/>
    <cellStyle name="40% - uthevingsfarge 4 5 2 3 4" xfId="32392" xr:uid="{00000000-0005-0000-0000-0000857E0000}"/>
    <cellStyle name="40% - uthevingsfarge 4 5 2 3 4 2" xfId="32393" xr:uid="{00000000-0005-0000-0000-0000867E0000}"/>
    <cellStyle name="40% - uthevingsfarge 4 5 2 3 4 2 2" xfId="32394" xr:uid="{00000000-0005-0000-0000-0000877E0000}"/>
    <cellStyle name="40% - uthevingsfarge 4 5 2 3 4 3" xfId="32395" xr:uid="{00000000-0005-0000-0000-0000887E0000}"/>
    <cellStyle name="40% - uthevingsfarge 4 5 2 3 5" xfId="32396" xr:uid="{00000000-0005-0000-0000-0000897E0000}"/>
    <cellStyle name="40% - uthevingsfarge 4 5 2 3 5 2" xfId="32397" xr:uid="{00000000-0005-0000-0000-00008A7E0000}"/>
    <cellStyle name="40% - uthevingsfarge 4 5 2 3 6" xfId="32398" xr:uid="{00000000-0005-0000-0000-00008B7E0000}"/>
    <cellStyle name="40% - uthevingsfarge 4 5 2 3_3. Chng in credit spreads" xfId="32399" xr:uid="{00000000-0005-0000-0000-00008C7E0000}"/>
    <cellStyle name="40% - uthevingsfarge 4 5 2 4" xfId="32400" xr:uid="{00000000-0005-0000-0000-00008D7E0000}"/>
    <cellStyle name="40% - uthevingsfarge 4 5 2 4 2" xfId="32401" xr:uid="{00000000-0005-0000-0000-00008E7E0000}"/>
    <cellStyle name="40% - uthevingsfarge 4 5 2 4 2 2" xfId="32402" xr:uid="{00000000-0005-0000-0000-00008F7E0000}"/>
    <cellStyle name="40% - uthevingsfarge 4 5 2 4 2 2 2" xfId="32403" xr:uid="{00000000-0005-0000-0000-0000907E0000}"/>
    <cellStyle name="40% - uthevingsfarge 4 5 2 4 2 2 2 2" xfId="32404" xr:uid="{00000000-0005-0000-0000-0000917E0000}"/>
    <cellStyle name="40% - uthevingsfarge 4 5 2 4 2 2 3" xfId="32405" xr:uid="{00000000-0005-0000-0000-0000927E0000}"/>
    <cellStyle name="40% - uthevingsfarge 4 5 2 4 2 3" xfId="32406" xr:uid="{00000000-0005-0000-0000-0000937E0000}"/>
    <cellStyle name="40% - uthevingsfarge 4 5 2 4 2 3 2" xfId="32407" xr:uid="{00000000-0005-0000-0000-0000947E0000}"/>
    <cellStyle name="40% - uthevingsfarge 4 5 2 4 2 4" xfId="32408" xr:uid="{00000000-0005-0000-0000-0000957E0000}"/>
    <cellStyle name="40% - uthevingsfarge 4 5 2 4 3" xfId="32409" xr:uid="{00000000-0005-0000-0000-0000967E0000}"/>
    <cellStyle name="40% - uthevingsfarge 4 5 2 4 3 2" xfId="32410" xr:uid="{00000000-0005-0000-0000-0000977E0000}"/>
    <cellStyle name="40% - uthevingsfarge 4 5 2 4 3 2 2" xfId="32411" xr:uid="{00000000-0005-0000-0000-0000987E0000}"/>
    <cellStyle name="40% - uthevingsfarge 4 5 2 4 3 3" xfId="32412" xr:uid="{00000000-0005-0000-0000-0000997E0000}"/>
    <cellStyle name="40% - uthevingsfarge 4 5 2 4 4" xfId="32413" xr:uid="{00000000-0005-0000-0000-00009A7E0000}"/>
    <cellStyle name="40% - uthevingsfarge 4 5 2 4 4 2" xfId="32414" xr:uid="{00000000-0005-0000-0000-00009B7E0000}"/>
    <cellStyle name="40% - uthevingsfarge 4 5 2 4 5" xfId="32415" xr:uid="{00000000-0005-0000-0000-00009C7E0000}"/>
    <cellStyle name="40% - uthevingsfarge 4 5 2 4_Innskuddsdekning" xfId="32416" xr:uid="{00000000-0005-0000-0000-00009D7E0000}"/>
    <cellStyle name="40% - uthevingsfarge 4 5 2 5" xfId="32417" xr:uid="{00000000-0005-0000-0000-00009E7E0000}"/>
    <cellStyle name="40% - uthevingsfarge 4 5 2 5 2" xfId="32418" xr:uid="{00000000-0005-0000-0000-00009F7E0000}"/>
    <cellStyle name="40% - uthevingsfarge 4 5 2 5 2 2" xfId="32419" xr:uid="{00000000-0005-0000-0000-0000A07E0000}"/>
    <cellStyle name="40% - uthevingsfarge 4 5 2 5 2 2 2" xfId="32420" xr:uid="{00000000-0005-0000-0000-0000A17E0000}"/>
    <cellStyle name="40% - uthevingsfarge 4 5 2 5 2 3" xfId="32421" xr:uid="{00000000-0005-0000-0000-0000A27E0000}"/>
    <cellStyle name="40% - uthevingsfarge 4 5 2 5 3" xfId="32422" xr:uid="{00000000-0005-0000-0000-0000A37E0000}"/>
    <cellStyle name="40% - uthevingsfarge 4 5 2 5 3 2" xfId="32423" xr:uid="{00000000-0005-0000-0000-0000A47E0000}"/>
    <cellStyle name="40% - uthevingsfarge 4 5 2 5 4" xfId="32424" xr:uid="{00000000-0005-0000-0000-0000A57E0000}"/>
    <cellStyle name="40% - uthevingsfarge 4 5 2 6" xfId="32425" xr:uid="{00000000-0005-0000-0000-0000A67E0000}"/>
    <cellStyle name="40% - uthevingsfarge 4 5 2 6 2" xfId="32426" xr:uid="{00000000-0005-0000-0000-0000A77E0000}"/>
    <cellStyle name="40% - uthevingsfarge 4 5 2 6 2 2" xfId="32427" xr:uid="{00000000-0005-0000-0000-0000A87E0000}"/>
    <cellStyle name="40% - uthevingsfarge 4 5 2 6 3" xfId="32428" xr:uid="{00000000-0005-0000-0000-0000A97E0000}"/>
    <cellStyle name="40% - uthevingsfarge 4 5 2 7" xfId="32429" xr:uid="{00000000-0005-0000-0000-0000AA7E0000}"/>
    <cellStyle name="40% - uthevingsfarge 4 5 2 7 2" xfId="32430" xr:uid="{00000000-0005-0000-0000-0000AB7E0000}"/>
    <cellStyle name="40% - uthevingsfarge 4 5 2 8" xfId="32431" xr:uid="{00000000-0005-0000-0000-0000AC7E0000}"/>
    <cellStyle name="40% - uthevingsfarge 4 5 2_3. Chng in credit spreads" xfId="32432" xr:uid="{00000000-0005-0000-0000-0000AD7E0000}"/>
    <cellStyle name="40% - uthevingsfarge 4 5 3" xfId="32433" xr:uid="{00000000-0005-0000-0000-0000AE7E0000}"/>
    <cellStyle name="40% - uthevingsfarge 4 5 3 2" xfId="32434" xr:uid="{00000000-0005-0000-0000-0000AF7E0000}"/>
    <cellStyle name="40% - uthevingsfarge 4 5 3 2 2" xfId="32435" xr:uid="{00000000-0005-0000-0000-0000B07E0000}"/>
    <cellStyle name="40% - uthevingsfarge 4 5 3 2 2 2" xfId="32436" xr:uid="{00000000-0005-0000-0000-0000B17E0000}"/>
    <cellStyle name="40% - uthevingsfarge 4 5 3 2 2 2 2" xfId="32437" xr:uid="{00000000-0005-0000-0000-0000B27E0000}"/>
    <cellStyle name="40% - uthevingsfarge 4 5 3 2 2 2 2 2" xfId="32438" xr:uid="{00000000-0005-0000-0000-0000B37E0000}"/>
    <cellStyle name="40% - uthevingsfarge 4 5 3 2 2 2 3" xfId="32439" xr:uid="{00000000-0005-0000-0000-0000B47E0000}"/>
    <cellStyle name="40% - uthevingsfarge 4 5 3 2 2 3" xfId="32440" xr:uid="{00000000-0005-0000-0000-0000B57E0000}"/>
    <cellStyle name="40% - uthevingsfarge 4 5 3 2 2 3 2" xfId="32441" xr:uid="{00000000-0005-0000-0000-0000B67E0000}"/>
    <cellStyle name="40% - uthevingsfarge 4 5 3 2 2 4" xfId="32442" xr:uid="{00000000-0005-0000-0000-0000B77E0000}"/>
    <cellStyle name="40% - uthevingsfarge 4 5 3 2 3" xfId="32443" xr:uid="{00000000-0005-0000-0000-0000B87E0000}"/>
    <cellStyle name="40% - uthevingsfarge 4 5 3 2 3 2" xfId="32444" xr:uid="{00000000-0005-0000-0000-0000B97E0000}"/>
    <cellStyle name="40% - uthevingsfarge 4 5 3 2 3 2 2" xfId="32445" xr:uid="{00000000-0005-0000-0000-0000BA7E0000}"/>
    <cellStyle name="40% - uthevingsfarge 4 5 3 2 3 3" xfId="32446" xr:uid="{00000000-0005-0000-0000-0000BB7E0000}"/>
    <cellStyle name="40% - uthevingsfarge 4 5 3 2 4" xfId="32447" xr:uid="{00000000-0005-0000-0000-0000BC7E0000}"/>
    <cellStyle name="40% - uthevingsfarge 4 5 3 2 4 2" xfId="32448" xr:uid="{00000000-0005-0000-0000-0000BD7E0000}"/>
    <cellStyle name="40% - uthevingsfarge 4 5 3 2 5" xfId="32449" xr:uid="{00000000-0005-0000-0000-0000BE7E0000}"/>
    <cellStyle name="40% - uthevingsfarge 4 5 3 2_Innskuddsdekning" xfId="32450" xr:uid="{00000000-0005-0000-0000-0000BF7E0000}"/>
    <cellStyle name="40% - uthevingsfarge 4 5 3 3" xfId="32451" xr:uid="{00000000-0005-0000-0000-0000C07E0000}"/>
    <cellStyle name="40% - uthevingsfarge 4 5 3 3 2" xfId="32452" xr:uid="{00000000-0005-0000-0000-0000C17E0000}"/>
    <cellStyle name="40% - uthevingsfarge 4 5 3 3 2 2" xfId="32453" xr:uid="{00000000-0005-0000-0000-0000C27E0000}"/>
    <cellStyle name="40% - uthevingsfarge 4 5 3 3 2 2 2" xfId="32454" xr:uid="{00000000-0005-0000-0000-0000C37E0000}"/>
    <cellStyle name="40% - uthevingsfarge 4 5 3 3 2 3" xfId="32455" xr:uid="{00000000-0005-0000-0000-0000C47E0000}"/>
    <cellStyle name="40% - uthevingsfarge 4 5 3 3 3" xfId="32456" xr:uid="{00000000-0005-0000-0000-0000C57E0000}"/>
    <cellStyle name="40% - uthevingsfarge 4 5 3 3 3 2" xfId="32457" xr:uid="{00000000-0005-0000-0000-0000C67E0000}"/>
    <cellStyle name="40% - uthevingsfarge 4 5 3 3 4" xfId="32458" xr:uid="{00000000-0005-0000-0000-0000C77E0000}"/>
    <cellStyle name="40% - uthevingsfarge 4 5 3 4" xfId="32459" xr:uid="{00000000-0005-0000-0000-0000C87E0000}"/>
    <cellStyle name="40% - uthevingsfarge 4 5 3 4 2" xfId="32460" xr:uid="{00000000-0005-0000-0000-0000C97E0000}"/>
    <cellStyle name="40% - uthevingsfarge 4 5 3 4 2 2" xfId="32461" xr:uid="{00000000-0005-0000-0000-0000CA7E0000}"/>
    <cellStyle name="40% - uthevingsfarge 4 5 3 4 3" xfId="32462" xr:uid="{00000000-0005-0000-0000-0000CB7E0000}"/>
    <cellStyle name="40% - uthevingsfarge 4 5 3 5" xfId="32463" xr:uid="{00000000-0005-0000-0000-0000CC7E0000}"/>
    <cellStyle name="40% - uthevingsfarge 4 5 3 5 2" xfId="32464" xr:uid="{00000000-0005-0000-0000-0000CD7E0000}"/>
    <cellStyle name="40% - uthevingsfarge 4 5 3 6" xfId="32465" xr:uid="{00000000-0005-0000-0000-0000CE7E0000}"/>
    <cellStyle name="40% - uthevingsfarge 4 5 3_3. Chng in credit spreads" xfId="32466" xr:uid="{00000000-0005-0000-0000-0000CF7E0000}"/>
    <cellStyle name="40% - uthevingsfarge 4 5 4" xfId="32467" xr:uid="{00000000-0005-0000-0000-0000D07E0000}"/>
    <cellStyle name="40% - uthevingsfarge 4 5 4 2" xfId="32468" xr:uid="{00000000-0005-0000-0000-0000D17E0000}"/>
    <cellStyle name="40% - uthevingsfarge 4 5 4 2 2" xfId="32469" xr:uid="{00000000-0005-0000-0000-0000D27E0000}"/>
    <cellStyle name="40% - uthevingsfarge 4 5 4 2 2 2" xfId="32470" xr:uid="{00000000-0005-0000-0000-0000D37E0000}"/>
    <cellStyle name="40% - uthevingsfarge 4 5 4 2 2 2 2" xfId="32471" xr:uid="{00000000-0005-0000-0000-0000D47E0000}"/>
    <cellStyle name="40% - uthevingsfarge 4 5 4 2 2 2 2 2" xfId="32472" xr:uid="{00000000-0005-0000-0000-0000D57E0000}"/>
    <cellStyle name="40% - uthevingsfarge 4 5 4 2 2 2 3" xfId="32473" xr:uid="{00000000-0005-0000-0000-0000D67E0000}"/>
    <cellStyle name="40% - uthevingsfarge 4 5 4 2 2 3" xfId="32474" xr:uid="{00000000-0005-0000-0000-0000D77E0000}"/>
    <cellStyle name="40% - uthevingsfarge 4 5 4 2 2 3 2" xfId="32475" xr:uid="{00000000-0005-0000-0000-0000D87E0000}"/>
    <cellStyle name="40% - uthevingsfarge 4 5 4 2 2 4" xfId="32476" xr:uid="{00000000-0005-0000-0000-0000D97E0000}"/>
    <cellStyle name="40% - uthevingsfarge 4 5 4 2 3" xfId="32477" xr:uid="{00000000-0005-0000-0000-0000DA7E0000}"/>
    <cellStyle name="40% - uthevingsfarge 4 5 4 2 3 2" xfId="32478" xr:uid="{00000000-0005-0000-0000-0000DB7E0000}"/>
    <cellStyle name="40% - uthevingsfarge 4 5 4 2 3 2 2" xfId="32479" xr:uid="{00000000-0005-0000-0000-0000DC7E0000}"/>
    <cellStyle name="40% - uthevingsfarge 4 5 4 2 3 3" xfId="32480" xr:uid="{00000000-0005-0000-0000-0000DD7E0000}"/>
    <cellStyle name="40% - uthevingsfarge 4 5 4 2 4" xfId="32481" xr:uid="{00000000-0005-0000-0000-0000DE7E0000}"/>
    <cellStyle name="40% - uthevingsfarge 4 5 4 2 4 2" xfId="32482" xr:uid="{00000000-0005-0000-0000-0000DF7E0000}"/>
    <cellStyle name="40% - uthevingsfarge 4 5 4 2 5" xfId="32483" xr:uid="{00000000-0005-0000-0000-0000E07E0000}"/>
    <cellStyle name="40% - uthevingsfarge 4 5 4 2_Innskuddsdekning" xfId="32484" xr:uid="{00000000-0005-0000-0000-0000E17E0000}"/>
    <cellStyle name="40% - uthevingsfarge 4 5 4 3" xfId="32485" xr:uid="{00000000-0005-0000-0000-0000E27E0000}"/>
    <cellStyle name="40% - uthevingsfarge 4 5 4 3 2" xfId="32486" xr:uid="{00000000-0005-0000-0000-0000E37E0000}"/>
    <cellStyle name="40% - uthevingsfarge 4 5 4 3 2 2" xfId="32487" xr:uid="{00000000-0005-0000-0000-0000E47E0000}"/>
    <cellStyle name="40% - uthevingsfarge 4 5 4 3 2 2 2" xfId="32488" xr:uid="{00000000-0005-0000-0000-0000E57E0000}"/>
    <cellStyle name="40% - uthevingsfarge 4 5 4 3 2 3" xfId="32489" xr:uid="{00000000-0005-0000-0000-0000E67E0000}"/>
    <cellStyle name="40% - uthevingsfarge 4 5 4 3 3" xfId="32490" xr:uid="{00000000-0005-0000-0000-0000E77E0000}"/>
    <cellStyle name="40% - uthevingsfarge 4 5 4 3 3 2" xfId="32491" xr:uid="{00000000-0005-0000-0000-0000E87E0000}"/>
    <cellStyle name="40% - uthevingsfarge 4 5 4 3 4" xfId="32492" xr:uid="{00000000-0005-0000-0000-0000E97E0000}"/>
    <cellStyle name="40% - uthevingsfarge 4 5 4 4" xfId="32493" xr:uid="{00000000-0005-0000-0000-0000EA7E0000}"/>
    <cellStyle name="40% - uthevingsfarge 4 5 4 4 2" xfId="32494" xr:uid="{00000000-0005-0000-0000-0000EB7E0000}"/>
    <cellStyle name="40% - uthevingsfarge 4 5 4 4 2 2" xfId="32495" xr:uid="{00000000-0005-0000-0000-0000EC7E0000}"/>
    <cellStyle name="40% - uthevingsfarge 4 5 4 4 3" xfId="32496" xr:uid="{00000000-0005-0000-0000-0000ED7E0000}"/>
    <cellStyle name="40% - uthevingsfarge 4 5 4 5" xfId="32497" xr:uid="{00000000-0005-0000-0000-0000EE7E0000}"/>
    <cellStyle name="40% - uthevingsfarge 4 5 4 5 2" xfId="32498" xr:uid="{00000000-0005-0000-0000-0000EF7E0000}"/>
    <cellStyle name="40% - uthevingsfarge 4 5 4 6" xfId="32499" xr:uid="{00000000-0005-0000-0000-0000F07E0000}"/>
    <cellStyle name="40% - uthevingsfarge 4 5 4_3. Chng in credit spreads" xfId="32500" xr:uid="{00000000-0005-0000-0000-0000F17E0000}"/>
    <cellStyle name="40% - uthevingsfarge 4 5 5" xfId="32501" xr:uid="{00000000-0005-0000-0000-0000F27E0000}"/>
    <cellStyle name="40% - uthevingsfarge 4 5 5 2" xfId="32502" xr:uid="{00000000-0005-0000-0000-0000F37E0000}"/>
    <cellStyle name="40% - uthevingsfarge 4 5 5 2 2" xfId="32503" xr:uid="{00000000-0005-0000-0000-0000F47E0000}"/>
    <cellStyle name="40% - uthevingsfarge 4 5 5 2 2 2" xfId="32504" xr:uid="{00000000-0005-0000-0000-0000F57E0000}"/>
    <cellStyle name="40% - uthevingsfarge 4 5 5 2 2 2 2" xfId="32505" xr:uid="{00000000-0005-0000-0000-0000F67E0000}"/>
    <cellStyle name="40% - uthevingsfarge 4 5 5 2 2 3" xfId="32506" xr:uid="{00000000-0005-0000-0000-0000F77E0000}"/>
    <cellStyle name="40% - uthevingsfarge 4 5 5 2 3" xfId="32507" xr:uid="{00000000-0005-0000-0000-0000F87E0000}"/>
    <cellStyle name="40% - uthevingsfarge 4 5 5 2 3 2" xfId="32508" xr:uid="{00000000-0005-0000-0000-0000F97E0000}"/>
    <cellStyle name="40% - uthevingsfarge 4 5 5 2 4" xfId="32509" xr:uid="{00000000-0005-0000-0000-0000FA7E0000}"/>
    <cellStyle name="40% - uthevingsfarge 4 5 5 3" xfId="32510" xr:uid="{00000000-0005-0000-0000-0000FB7E0000}"/>
    <cellStyle name="40% - uthevingsfarge 4 5 5 3 2" xfId="32511" xr:uid="{00000000-0005-0000-0000-0000FC7E0000}"/>
    <cellStyle name="40% - uthevingsfarge 4 5 5 3 2 2" xfId="32512" xr:uid="{00000000-0005-0000-0000-0000FD7E0000}"/>
    <cellStyle name="40% - uthevingsfarge 4 5 5 3 3" xfId="32513" xr:uid="{00000000-0005-0000-0000-0000FE7E0000}"/>
    <cellStyle name="40% - uthevingsfarge 4 5 5 4" xfId="32514" xr:uid="{00000000-0005-0000-0000-0000FF7E0000}"/>
    <cellStyle name="40% - uthevingsfarge 4 5 5 4 2" xfId="32515" xr:uid="{00000000-0005-0000-0000-0000007F0000}"/>
    <cellStyle name="40% - uthevingsfarge 4 5 5 5" xfId="32516" xr:uid="{00000000-0005-0000-0000-0000017F0000}"/>
    <cellStyle name="40% - uthevingsfarge 4 5 5_Innskuddsdekning" xfId="32517" xr:uid="{00000000-0005-0000-0000-0000027F0000}"/>
    <cellStyle name="40% - uthevingsfarge 4 5 6" xfId="32518" xr:uid="{00000000-0005-0000-0000-0000037F0000}"/>
    <cellStyle name="40% - uthevingsfarge 4 5 6 2" xfId="32519" xr:uid="{00000000-0005-0000-0000-0000047F0000}"/>
    <cellStyle name="40% - uthevingsfarge 4 5 6 2 2" xfId="32520" xr:uid="{00000000-0005-0000-0000-0000057F0000}"/>
    <cellStyle name="40% - uthevingsfarge 4 5 6 2 2 2" xfId="32521" xr:uid="{00000000-0005-0000-0000-0000067F0000}"/>
    <cellStyle name="40% - uthevingsfarge 4 5 6 2 3" xfId="32522" xr:uid="{00000000-0005-0000-0000-0000077F0000}"/>
    <cellStyle name="40% - uthevingsfarge 4 5 6 3" xfId="32523" xr:uid="{00000000-0005-0000-0000-0000087F0000}"/>
    <cellStyle name="40% - uthevingsfarge 4 5 6 3 2" xfId="32524" xr:uid="{00000000-0005-0000-0000-0000097F0000}"/>
    <cellStyle name="40% - uthevingsfarge 4 5 6 4" xfId="32525" xr:uid="{00000000-0005-0000-0000-00000A7F0000}"/>
    <cellStyle name="40% - uthevingsfarge 4 5 7" xfId="32526" xr:uid="{00000000-0005-0000-0000-00000B7F0000}"/>
    <cellStyle name="40% - uthevingsfarge 4 5 7 2" xfId="32527" xr:uid="{00000000-0005-0000-0000-00000C7F0000}"/>
    <cellStyle name="40% - uthevingsfarge 4 5 7 2 2" xfId="32528" xr:uid="{00000000-0005-0000-0000-00000D7F0000}"/>
    <cellStyle name="40% - uthevingsfarge 4 5 7 3" xfId="32529" xr:uid="{00000000-0005-0000-0000-00000E7F0000}"/>
    <cellStyle name="40% - uthevingsfarge 4 5 8" xfId="32530" xr:uid="{00000000-0005-0000-0000-00000F7F0000}"/>
    <cellStyle name="40% - uthevingsfarge 4 5 8 2" xfId="32531" xr:uid="{00000000-0005-0000-0000-0000107F0000}"/>
    <cellStyle name="40% - uthevingsfarge 4 5 9" xfId="32532" xr:uid="{00000000-0005-0000-0000-0000117F0000}"/>
    <cellStyle name="40% - uthevingsfarge 4 5_3. Chng in credit spreads" xfId="32533" xr:uid="{00000000-0005-0000-0000-0000127F0000}"/>
    <cellStyle name="40% - uthevingsfarge 4 50" xfId="32534" xr:uid="{00000000-0005-0000-0000-0000137F0000}"/>
    <cellStyle name="40% - uthevingsfarge 4 50 2" xfId="32535" xr:uid="{00000000-0005-0000-0000-0000147F0000}"/>
    <cellStyle name="40% - uthevingsfarge 4 50 2 2" xfId="32536" xr:uid="{00000000-0005-0000-0000-0000157F0000}"/>
    <cellStyle name="40% - uthevingsfarge 4 50 2 3" xfId="32537" xr:uid="{00000000-0005-0000-0000-0000167F0000}"/>
    <cellStyle name="40% - uthevingsfarge 4 50 2_BILAG 34-3 Brasil" xfId="32538" xr:uid="{00000000-0005-0000-0000-0000177F0000}"/>
    <cellStyle name="40% - uthevingsfarge 4 50 3" xfId="32539" xr:uid="{00000000-0005-0000-0000-0000187F0000}"/>
    <cellStyle name="40% - uthevingsfarge 4 50 4" xfId="32540" xr:uid="{00000000-0005-0000-0000-0000197F0000}"/>
    <cellStyle name="40% - uthevingsfarge 4 50_BILAG 34-3 Brasil" xfId="32541" xr:uid="{00000000-0005-0000-0000-00001A7F0000}"/>
    <cellStyle name="40% - uthevingsfarge 4 51" xfId="32542" xr:uid="{00000000-0005-0000-0000-00001B7F0000}"/>
    <cellStyle name="40% - uthevingsfarge 4 51 2" xfId="32543" xr:uid="{00000000-0005-0000-0000-00001C7F0000}"/>
    <cellStyle name="40% - uthevingsfarge 4 51 2 2" xfId="32544" xr:uid="{00000000-0005-0000-0000-00001D7F0000}"/>
    <cellStyle name="40% - uthevingsfarge 4 51 2 3" xfId="32545" xr:uid="{00000000-0005-0000-0000-00001E7F0000}"/>
    <cellStyle name="40% - uthevingsfarge 4 51 2_BILAG 34-3 Brasil" xfId="32546" xr:uid="{00000000-0005-0000-0000-00001F7F0000}"/>
    <cellStyle name="40% - uthevingsfarge 4 51 3" xfId="32547" xr:uid="{00000000-0005-0000-0000-0000207F0000}"/>
    <cellStyle name="40% - uthevingsfarge 4 51 4" xfId="32548" xr:uid="{00000000-0005-0000-0000-0000217F0000}"/>
    <cellStyle name="40% - uthevingsfarge 4 51_BILAG 34-3 Brasil" xfId="32549" xr:uid="{00000000-0005-0000-0000-0000227F0000}"/>
    <cellStyle name="40% - uthevingsfarge 4 52" xfId="32550" xr:uid="{00000000-0005-0000-0000-0000237F0000}"/>
    <cellStyle name="40% - uthevingsfarge 4 52 2" xfId="32551" xr:uid="{00000000-0005-0000-0000-0000247F0000}"/>
    <cellStyle name="40% - uthevingsfarge 4 52 2 2" xfId="32552" xr:uid="{00000000-0005-0000-0000-0000257F0000}"/>
    <cellStyle name="40% - uthevingsfarge 4 52 2 3" xfId="32553" xr:uid="{00000000-0005-0000-0000-0000267F0000}"/>
    <cellStyle name="40% - uthevingsfarge 4 52 2_BILAG 34-3 Brasil" xfId="32554" xr:uid="{00000000-0005-0000-0000-0000277F0000}"/>
    <cellStyle name="40% - uthevingsfarge 4 52 3" xfId="32555" xr:uid="{00000000-0005-0000-0000-0000287F0000}"/>
    <cellStyle name="40% - uthevingsfarge 4 52 4" xfId="32556" xr:uid="{00000000-0005-0000-0000-0000297F0000}"/>
    <cellStyle name="40% - uthevingsfarge 4 52_BILAG 34-3 Brasil" xfId="32557" xr:uid="{00000000-0005-0000-0000-00002A7F0000}"/>
    <cellStyle name="40% - uthevingsfarge 4 53" xfId="32558" xr:uid="{00000000-0005-0000-0000-00002B7F0000}"/>
    <cellStyle name="40% - uthevingsfarge 4 53 2" xfId="32559" xr:uid="{00000000-0005-0000-0000-00002C7F0000}"/>
    <cellStyle name="40% - uthevingsfarge 4 53 2 2" xfId="32560" xr:uid="{00000000-0005-0000-0000-00002D7F0000}"/>
    <cellStyle name="40% - uthevingsfarge 4 53 2 3" xfId="32561" xr:uid="{00000000-0005-0000-0000-00002E7F0000}"/>
    <cellStyle name="40% - uthevingsfarge 4 53 2_BILAG 34-3 Brasil" xfId="32562" xr:uid="{00000000-0005-0000-0000-00002F7F0000}"/>
    <cellStyle name="40% - uthevingsfarge 4 53 3" xfId="32563" xr:uid="{00000000-0005-0000-0000-0000307F0000}"/>
    <cellStyle name="40% - uthevingsfarge 4 53 4" xfId="32564" xr:uid="{00000000-0005-0000-0000-0000317F0000}"/>
    <cellStyle name="40% - uthevingsfarge 4 53_BILAG 34-3 Brasil" xfId="32565" xr:uid="{00000000-0005-0000-0000-0000327F0000}"/>
    <cellStyle name="40% - uthevingsfarge 4 54" xfId="32566" xr:uid="{00000000-0005-0000-0000-0000337F0000}"/>
    <cellStyle name="40% - uthevingsfarge 4 54 2" xfId="32567" xr:uid="{00000000-0005-0000-0000-0000347F0000}"/>
    <cellStyle name="40% - uthevingsfarge 4 54 2 2" xfId="32568" xr:uid="{00000000-0005-0000-0000-0000357F0000}"/>
    <cellStyle name="40% - uthevingsfarge 4 54 2 3" xfId="32569" xr:uid="{00000000-0005-0000-0000-0000367F0000}"/>
    <cellStyle name="40% - uthevingsfarge 4 54 2_BILAG 34-3 Brasil" xfId="32570" xr:uid="{00000000-0005-0000-0000-0000377F0000}"/>
    <cellStyle name="40% - uthevingsfarge 4 54 3" xfId="32571" xr:uid="{00000000-0005-0000-0000-0000387F0000}"/>
    <cellStyle name="40% - uthevingsfarge 4 54 4" xfId="32572" xr:uid="{00000000-0005-0000-0000-0000397F0000}"/>
    <cellStyle name="40% - uthevingsfarge 4 54_BILAG 34-3 Brasil" xfId="32573" xr:uid="{00000000-0005-0000-0000-00003A7F0000}"/>
    <cellStyle name="40% - uthevingsfarge 4 55" xfId="32574" xr:uid="{00000000-0005-0000-0000-00003B7F0000}"/>
    <cellStyle name="40% - uthevingsfarge 4 55 2" xfId="32575" xr:uid="{00000000-0005-0000-0000-00003C7F0000}"/>
    <cellStyle name="40% - uthevingsfarge 4 55 2 2" xfId="32576" xr:uid="{00000000-0005-0000-0000-00003D7F0000}"/>
    <cellStyle name="40% - uthevingsfarge 4 55 2 3" xfId="32577" xr:uid="{00000000-0005-0000-0000-00003E7F0000}"/>
    <cellStyle name="40% - uthevingsfarge 4 55 2_BILAG 34-3 Brasil" xfId="32578" xr:uid="{00000000-0005-0000-0000-00003F7F0000}"/>
    <cellStyle name="40% - uthevingsfarge 4 55 3" xfId="32579" xr:uid="{00000000-0005-0000-0000-0000407F0000}"/>
    <cellStyle name="40% - uthevingsfarge 4 55 4" xfId="32580" xr:uid="{00000000-0005-0000-0000-0000417F0000}"/>
    <cellStyle name="40% - uthevingsfarge 4 55_BILAG 34-3 Brasil" xfId="32581" xr:uid="{00000000-0005-0000-0000-0000427F0000}"/>
    <cellStyle name="40% - uthevingsfarge 4 56" xfId="32582" xr:uid="{00000000-0005-0000-0000-0000437F0000}"/>
    <cellStyle name="40% - uthevingsfarge 4 56 2" xfId="32583" xr:uid="{00000000-0005-0000-0000-0000447F0000}"/>
    <cellStyle name="40% - uthevingsfarge 4 56 2 2" xfId="32584" xr:uid="{00000000-0005-0000-0000-0000457F0000}"/>
    <cellStyle name="40% - uthevingsfarge 4 56 2 3" xfId="32585" xr:uid="{00000000-0005-0000-0000-0000467F0000}"/>
    <cellStyle name="40% - uthevingsfarge 4 56 2_BILAG 34-3 Brasil" xfId="32586" xr:uid="{00000000-0005-0000-0000-0000477F0000}"/>
    <cellStyle name="40% - uthevingsfarge 4 56 3" xfId="32587" xr:uid="{00000000-0005-0000-0000-0000487F0000}"/>
    <cellStyle name="40% - uthevingsfarge 4 56 4" xfId="32588" xr:uid="{00000000-0005-0000-0000-0000497F0000}"/>
    <cellStyle name="40% - uthevingsfarge 4 56_BILAG 34-3 Brasil" xfId="32589" xr:uid="{00000000-0005-0000-0000-00004A7F0000}"/>
    <cellStyle name="40% - uthevingsfarge 4 57" xfId="32590" xr:uid="{00000000-0005-0000-0000-00004B7F0000}"/>
    <cellStyle name="40% - uthevingsfarge 4 57 2" xfId="32591" xr:uid="{00000000-0005-0000-0000-00004C7F0000}"/>
    <cellStyle name="40% - uthevingsfarge 4 57 2 2" xfId="32592" xr:uid="{00000000-0005-0000-0000-00004D7F0000}"/>
    <cellStyle name="40% - uthevingsfarge 4 57 2 3" xfId="32593" xr:uid="{00000000-0005-0000-0000-00004E7F0000}"/>
    <cellStyle name="40% - uthevingsfarge 4 57 2_BILAG 34-3 Brasil" xfId="32594" xr:uid="{00000000-0005-0000-0000-00004F7F0000}"/>
    <cellStyle name="40% - uthevingsfarge 4 57 3" xfId="32595" xr:uid="{00000000-0005-0000-0000-0000507F0000}"/>
    <cellStyle name="40% - uthevingsfarge 4 57 4" xfId="32596" xr:uid="{00000000-0005-0000-0000-0000517F0000}"/>
    <cellStyle name="40% - uthevingsfarge 4 57_BILAG 34-3 Brasil" xfId="32597" xr:uid="{00000000-0005-0000-0000-0000527F0000}"/>
    <cellStyle name="40% - uthevingsfarge 4 58" xfId="32598" xr:uid="{00000000-0005-0000-0000-0000537F0000}"/>
    <cellStyle name="40% - uthevingsfarge 4 58 2" xfId="32599" xr:uid="{00000000-0005-0000-0000-0000547F0000}"/>
    <cellStyle name="40% - uthevingsfarge 4 58 2 2" xfId="32600" xr:uid="{00000000-0005-0000-0000-0000557F0000}"/>
    <cellStyle name="40% - uthevingsfarge 4 58 2 3" xfId="32601" xr:uid="{00000000-0005-0000-0000-0000567F0000}"/>
    <cellStyle name="40% - uthevingsfarge 4 58 2_BILAG 34-3 Brasil" xfId="32602" xr:uid="{00000000-0005-0000-0000-0000577F0000}"/>
    <cellStyle name="40% - uthevingsfarge 4 58 3" xfId="32603" xr:uid="{00000000-0005-0000-0000-0000587F0000}"/>
    <cellStyle name="40% - uthevingsfarge 4 58 4" xfId="32604" xr:uid="{00000000-0005-0000-0000-0000597F0000}"/>
    <cellStyle name="40% - uthevingsfarge 4 58_BILAG 34-3 Brasil" xfId="32605" xr:uid="{00000000-0005-0000-0000-00005A7F0000}"/>
    <cellStyle name="40% - uthevingsfarge 4 59" xfId="32606" xr:uid="{00000000-0005-0000-0000-00005B7F0000}"/>
    <cellStyle name="40% - uthevingsfarge 4 59 2" xfId="32607" xr:uid="{00000000-0005-0000-0000-00005C7F0000}"/>
    <cellStyle name="40% - uthevingsfarge 4 59 2 2" xfId="32608" xr:uid="{00000000-0005-0000-0000-00005D7F0000}"/>
    <cellStyle name="40% - uthevingsfarge 4 59 2 3" xfId="32609" xr:uid="{00000000-0005-0000-0000-00005E7F0000}"/>
    <cellStyle name="40% - uthevingsfarge 4 59 2_BILAG 34-3 Brasil" xfId="32610" xr:uid="{00000000-0005-0000-0000-00005F7F0000}"/>
    <cellStyle name="40% - uthevingsfarge 4 59 3" xfId="32611" xr:uid="{00000000-0005-0000-0000-0000607F0000}"/>
    <cellStyle name="40% - uthevingsfarge 4 59 4" xfId="32612" xr:uid="{00000000-0005-0000-0000-0000617F0000}"/>
    <cellStyle name="40% - uthevingsfarge 4 59_BILAG 34-3 Brasil" xfId="32613" xr:uid="{00000000-0005-0000-0000-0000627F0000}"/>
    <cellStyle name="40% - uthevingsfarge 4 6" xfId="32614" xr:uid="{00000000-0005-0000-0000-0000637F0000}"/>
    <cellStyle name="40% - uthevingsfarge 4 6 2" xfId="32615" xr:uid="{00000000-0005-0000-0000-0000647F0000}"/>
    <cellStyle name="40% - uthevingsfarge 4 6 2 2" xfId="32616" xr:uid="{00000000-0005-0000-0000-0000657F0000}"/>
    <cellStyle name="40% - uthevingsfarge 4 6 2 2 2" xfId="32617" xr:uid="{00000000-0005-0000-0000-0000667F0000}"/>
    <cellStyle name="40% - uthevingsfarge 4 6 2 2 2 2" xfId="32618" xr:uid="{00000000-0005-0000-0000-0000677F0000}"/>
    <cellStyle name="40% - uthevingsfarge 4 6 2 2 2 2 2" xfId="32619" xr:uid="{00000000-0005-0000-0000-0000687F0000}"/>
    <cellStyle name="40% - uthevingsfarge 4 6 2 2 2 2 2 2" xfId="32620" xr:uid="{00000000-0005-0000-0000-0000697F0000}"/>
    <cellStyle name="40% - uthevingsfarge 4 6 2 2 2 2 3" xfId="32621" xr:uid="{00000000-0005-0000-0000-00006A7F0000}"/>
    <cellStyle name="40% - uthevingsfarge 4 6 2 2 2 3" xfId="32622" xr:uid="{00000000-0005-0000-0000-00006B7F0000}"/>
    <cellStyle name="40% - uthevingsfarge 4 6 2 2 2 3 2" xfId="32623" xr:uid="{00000000-0005-0000-0000-00006C7F0000}"/>
    <cellStyle name="40% - uthevingsfarge 4 6 2 2 2 4" xfId="32624" xr:uid="{00000000-0005-0000-0000-00006D7F0000}"/>
    <cellStyle name="40% - uthevingsfarge 4 6 2 2 3" xfId="32625" xr:uid="{00000000-0005-0000-0000-00006E7F0000}"/>
    <cellStyle name="40% - uthevingsfarge 4 6 2 2 3 2" xfId="32626" xr:uid="{00000000-0005-0000-0000-00006F7F0000}"/>
    <cellStyle name="40% - uthevingsfarge 4 6 2 2 3 2 2" xfId="32627" xr:uid="{00000000-0005-0000-0000-0000707F0000}"/>
    <cellStyle name="40% - uthevingsfarge 4 6 2 2 3 3" xfId="32628" xr:uid="{00000000-0005-0000-0000-0000717F0000}"/>
    <cellStyle name="40% - uthevingsfarge 4 6 2 2 4" xfId="32629" xr:uid="{00000000-0005-0000-0000-0000727F0000}"/>
    <cellStyle name="40% - uthevingsfarge 4 6 2 2 4 2" xfId="32630" xr:uid="{00000000-0005-0000-0000-0000737F0000}"/>
    <cellStyle name="40% - uthevingsfarge 4 6 2 2 5" xfId="32631" xr:uid="{00000000-0005-0000-0000-0000747F0000}"/>
    <cellStyle name="40% - uthevingsfarge 4 6 2 2_Innskuddsdekning" xfId="32632" xr:uid="{00000000-0005-0000-0000-0000757F0000}"/>
    <cellStyle name="40% - uthevingsfarge 4 6 2 3" xfId="32633" xr:uid="{00000000-0005-0000-0000-0000767F0000}"/>
    <cellStyle name="40% - uthevingsfarge 4 6 2 3 2" xfId="32634" xr:uid="{00000000-0005-0000-0000-0000777F0000}"/>
    <cellStyle name="40% - uthevingsfarge 4 6 2 3 2 2" xfId="32635" xr:uid="{00000000-0005-0000-0000-0000787F0000}"/>
    <cellStyle name="40% - uthevingsfarge 4 6 2 3 2 2 2" xfId="32636" xr:uid="{00000000-0005-0000-0000-0000797F0000}"/>
    <cellStyle name="40% - uthevingsfarge 4 6 2 3 2 3" xfId="32637" xr:uid="{00000000-0005-0000-0000-00007A7F0000}"/>
    <cellStyle name="40% - uthevingsfarge 4 6 2 3 3" xfId="32638" xr:uid="{00000000-0005-0000-0000-00007B7F0000}"/>
    <cellStyle name="40% - uthevingsfarge 4 6 2 3 3 2" xfId="32639" xr:uid="{00000000-0005-0000-0000-00007C7F0000}"/>
    <cellStyle name="40% - uthevingsfarge 4 6 2 3 4" xfId="32640" xr:uid="{00000000-0005-0000-0000-00007D7F0000}"/>
    <cellStyle name="40% - uthevingsfarge 4 6 2 4" xfId="32641" xr:uid="{00000000-0005-0000-0000-00007E7F0000}"/>
    <cellStyle name="40% - uthevingsfarge 4 6 2 4 2" xfId="32642" xr:uid="{00000000-0005-0000-0000-00007F7F0000}"/>
    <cellStyle name="40% - uthevingsfarge 4 6 2 4 2 2" xfId="32643" xr:uid="{00000000-0005-0000-0000-0000807F0000}"/>
    <cellStyle name="40% - uthevingsfarge 4 6 2 4 3" xfId="32644" xr:uid="{00000000-0005-0000-0000-0000817F0000}"/>
    <cellStyle name="40% - uthevingsfarge 4 6 2 5" xfId="32645" xr:uid="{00000000-0005-0000-0000-0000827F0000}"/>
    <cellStyle name="40% - uthevingsfarge 4 6 2 5 2" xfId="32646" xr:uid="{00000000-0005-0000-0000-0000837F0000}"/>
    <cellStyle name="40% - uthevingsfarge 4 6 2 6" xfId="32647" xr:uid="{00000000-0005-0000-0000-0000847F0000}"/>
    <cellStyle name="40% - uthevingsfarge 4 6 2_3. Chng in credit spreads" xfId="32648" xr:uid="{00000000-0005-0000-0000-0000857F0000}"/>
    <cellStyle name="40% - uthevingsfarge 4 6 3" xfId="32649" xr:uid="{00000000-0005-0000-0000-0000867F0000}"/>
    <cellStyle name="40% - uthevingsfarge 4 6 3 2" xfId="32650" xr:uid="{00000000-0005-0000-0000-0000877F0000}"/>
    <cellStyle name="40% - uthevingsfarge 4 6 3 2 2" xfId="32651" xr:uid="{00000000-0005-0000-0000-0000887F0000}"/>
    <cellStyle name="40% - uthevingsfarge 4 6 3 2 2 2" xfId="32652" xr:uid="{00000000-0005-0000-0000-0000897F0000}"/>
    <cellStyle name="40% - uthevingsfarge 4 6 3 2 2 2 2" xfId="32653" xr:uid="{00000000-0005-0000-0000-00008A7F0000}"/>
    <cellStyle name="40% - uthevingsfarge 4 6 3 2 2 2 2 2" xfId="32654" xr:uid="{00000000-0005-0000-0000-00008B7F0000}"/>
    <cellStyle name="40% - uthevingsfarge 4 6 3 2 2 2 3" xfId="32655" xr:uid="{00000000-0005-0000-0000-00008C7F0000}"/>
    <cellStyle name="40% - uthevingsfarge 4 6 3 2 2 3" xfId="32656" xr:uid="{00000000-0005-0000-0000-00008D7F0000}"/>
    <cellStyle name="40% - uthevingsfarge 4 6 3 2 2 3 2" xfId="32657" xr:uid="{00000000-0005-0000-0000-00008E7F0000}"/>
    <cellStyle name="40% - uthevingsfarge 4 6 3 2 2 4" xfId="32658" xr:uid="{00000000-0005-0000-0000-00008F7F0000}"/>
    <cellStyle name="40% - uthevingsfarge 4 6 3 2 3" xfId="32659" xr:uid="{00000000-0005-0000-0000-0000907F0000}"/>
    <cellStyle name="40% - uthevingsfarge 4 6 3 2 3 2" xfId="32660" xr:uid="{00000000-0005-0000-0000-0000917F0000}"/>
    <cellStyle name="40% - uthevingsfarge 4 6 3 2 3 2 2" xfId="32661" xr:uid="{00000000-0005-0000-0000-0000927F0000}"/>
    <cellStyle name="40% - uthevingsfarge 4 6 3 2 3 3" xfId="32662" xr:uid="{00000000-0005-0000-0000-0000937F0000}"/>
    <cellStyle name="40% - uthevingsfarge 4 6 3 2 4" xfId="32663" xr:uid="{00000000-0005-0000-0000-0000947F0000}"/>
    <cellStyle name="40% - uthevingsfarge 4 6 3 2 4 2" xfId="32664" xr:uid="{00000000-0005-0000-0000-0000957F0000}"/>
    <cellStyle name="40% - uthevingsfarge 4 6 3 2 5" xfId="32665" xr:uid="{00000000-0005-0000-0000-0000967F0000}"/>
    <cellStyle name="40% - uthevingsfarge 4 6 3 2_Innskuddsdekning" xfId="32666" xr:uid="{00000000-0005-0000-0000-0000977F0000}"/>
    <cellStyle name="40% - uthevingsfarge 4 6 3 3" xfId="32667" xr:uid="{00000000-0005-0000-0000-0000987F0000}"/>
    <cellStyle name="40% - uthevingsfarge 4 6 3 3 2" xfId="32668" xr:uid="{00000000-0005-0000-0000-0000997F0000}"/>
    <cellStyle name="40% - uthevingsfarge 4 6 3 3 2 2" xfId="32669" xr:uid="{00000000-0005-0000-0000-00009A7F0000}"/>
    <cellStyle name="40% - uthevingsfarge 4 6 3 3 2 2 2" xfId="32670" xr:uid="{00000000-0005-0000-0000-00009B7F0000}"/>
    <cellStyle name="40% - uthevingsfarge 4 6 3 3 2 3" xfId="32671" xr:uid="{00000000-0005-0000-0000-00009C7F0000}"/>
    <cellStyle name="40% - uthevingsfarge 4 6 3 3 3" xfId="32672" xr:uid="{00000000-0005-0000-0000-00009D7F0000}"/>
    <cellStyle name="40% - uthevingsfarge 4 6 3 3 3 2" xfId="32673" xr:uid="{00000000-0005-0000-0000-00009E7F0000}"/>
    <cellStyle name="40% - uthevingsfarge 4 6 3 3 4" xfId="32674" xr:uid="{00000000-0005-0000-0000-00009F7F0000}"/>
    <cellStyle name="40% - uthevingsfarge 4 6 3 4" xfId="32675" xr:uid="{00000000-0005-0000-0000-0000A07F0000}"/>
    <cellStyle name="40% - uthevingsfarge 4 6 3 4 2" xfId="32676" xr:uid="{00000000-0005-0000-0000-0000A17F0000}"/>
    <cellStyle name="40% - uthevingsfarge 4 6 3 4 2 2" xfId="32677" xr:uid="{00000000-0005-0000-0000-0000A27F0000}"/>
    <cellStyle name="40% - uthevingsfarge 4 6 3 4 3" xfId="32678" xr:uid="{00000000-0005-0000-0000-0000A37F0000}"/>
    <cellStyle name="40% - uthevingsfarge 4 6 3 5" xfId="32679" xr:uid="{00000000-0005-0000-0000-0000A47F0000}"/>
    <cellStyle name="40% - uthevingsfarge 4 6 3 5 2" xfId="32680" xr:uid="{00000000-0005-0000-0000-0000A57F0000}"/>
    <cellStyle name="40% - uthevingsfarge 4 6 3 6" xfId="32681" xr:uid="{00000000-0005-0000-0000-0000A67F0000}"/>
    <cellStyle name="40% - uthevingsfarge 4 6 3_3. Chng in credit spreads" xfId="32682" xr:uid="{00000000-0005-0000-0000-0000A77F0000}"/>
    <cellStyle name="40% - uthevingsfarge 4 6 4" xfId="32683" xr:uid="{00000000-0005-0000-0000-0000A87F0000}"/>
    <cellStyle name="40% - uthevingsfarge 4 6 4 2" xfId="32684" xr:uid="{00000000-0005-0000-0000-0000A97F0000}"/>
    <cellStyle name="40% - uthevingsfarge 4 6 4 2 2" xfId="32685" xr:uid="{00000000-0005-0000-0000-0000AA7F0000}"/>
    <cellStyle name="40% - uthevingsfarge 4 6 4 2 2 2" xfId="32686" xr:uid="{00000000-0005-0000-0000-0000AB7F0000}"/>
    <cellStyle name="40% - uthevingsfarge 4 6 4 2 2 2 2" xfId="32687" xr:uid="{00000000-0005-0000-0000-0000AC7F0000}"/>
    <cellStyle name="40% - uthevingsfarge 4 6 4 2 2 3" xfId="32688" xr:uid="{00000000-0005-0000-0000-0000AD7F0000}"/>
    <cellStyle name="40% - uthevingsfarge 4 6 4 2 3" xfId="32689" xr:uid="{00000000-0005-0000-0000-0000AE7F0000}"/>
    <cellStyle name="40% - uthevingsfarge 4 6 4 2 3 2" xfId="32690" xr:uid="{00000000-0005-0000-0000-0000AF7F0000}"/>
    <cellStyle name="40% - uthevingsfarge 4 6 4 2 4" xfId="32691" xr:uid="{00000000-0005-0000-0000-0000B07F0000}"/>
    <cellStyle name="40% - uthevingsfarge 4 6 4 3" xfId="32692" xr:uid="{00000000-0005-0000-0000-0000B17F0000}"/>
    <cellStyle name="40% - uthevingsfarge 4 6 4 3 2" xfId="32693" xr:uid="{00000000-0005-0000-0000-0000B27F0000}"/>
    <cellStyle name="40% - uthevingsfarge 4 6 4 3 2 2" xfId="32694" xr:uid="{00000000-0005-0000-0000-0000B37F0000}"/>
    <cellStyle name="40% - uthevingsfarge 4 6 4 3 3" xfId="32695" xr:uid="{00000000-0005-0000-0000-0000B47F0000}"/>
    <cellStyle name="40% - uthevingsfarge 4 6 4 4" xfId="32696" xr:uid="{00000000-0005-0000-0000-0000B57F0000}"/>
    <cellStyle name="40% - uthevingsfarge 4 6 4 4 2" xfId="32697" xr:uid="{00000000-0005-0000-0000-0000B67F0000}"/>
    <cellStyle name="40% - uthevingsfarge 4 6 4 5" xfId="32698" xr:uid="{00000000-0005-0000-0000-0000B77F0000}"/>
    <cellStyle name="40% - uthevingsfarge 4 6 4_Innskuddsdekning" xfId="32699" xr:uid="{00000000-0005-0000-0000-0000B87F0000}"/>
    <cellStyle name="40% - uthevingsfarge 4 6 5" xfId="32700" xr:uid="{00000000-0005-0000-0000-0000B97F0000}"/>
    <cellStyle name="40% - uthevingsfarge 4 6 5 2" xfId="32701" xr:uid="{00000000-0005-0000-0000-0000BA7F0000}"/>
    <cellStyle name="40% - uthevingsfarge 4 6 5 2 2" xfId="32702" xr:uid="{00000000-0005-0000-0000-0000BB7F0000}"/>
    <cellStyle name="40% - uthevingsfarge 4 6 5 2 2 2" xfId="32703" xr:uid="{00000000-0005-0000-0000-0000BC7F0000}"/>
    <cellStyle name="40% - uthevingsfarge 4 6 5 2 3" xfId="32704" xr:uid="{00000000-0005-0000-0000-0000BD7F0000}"/>
    <cellStyle name="40% - uthevingsfarge 4 6 5 3" xfId="32705" xr:uid="{00000000-0005-0000-0000-0000BE7F0000}"/>
    <cellStyle name="40% - uthevingsfarge 4 6 5 3 2" xfId="32706" xr:uid="{00000000-0005-0000-0000-0000BF7F0000}"/>
    <cellStyle name="40% - uthevingsfarge 4 6 5 4" xfId="32707" xr:uid="{00000000-0005-0000-0000-0000C07F0000}"/>
    <cellStyle name="40% - uthevingsfarge 4 6 6" xfId="32708" xr:uid="{00000000-0005-0000-0000-0000C17F0000}"/>
    <cellStyle name="40% - uthevingsfarge 4 6 6 2" xfId="32709" xr:uid="{00000000-0005-0000-0000-0000C27F0000}"/>
    <cellStyle name="40% - uthevingsfarge 4 6 6 2 2" xfId="32710" xr:uid="{00000000-0005-0000-0000-0000C37F0000}"/>
    <cellStyle name="40% - uthevingsfarge 4 6 6 3" xfId="32711" xr:uid="{00000000-0005-0000-0000-0000C47F0000}"/>
    <cellStyle name="40% - uthevingsfarge 4 6 7" xfId="32712" xr:uid="{00000000-0005-0000-0000-0000C57F0000}"/>
    <cellStyle name="40% - uthevingsfarge 4 6 7 2" xfId="32713" xr:uid="{00000000-0005-0000-0000-0000C67F0000}"/>
    <cellStyle name="40% - uthevingsfarge 4 6 8" xfId="32714" xr:uid="{00000000-0005-0000-0000-0000C77F0000}"/>
    <cellStyle name="40% - uthevingsfarge 4 6_3. Chng in credit spreads" xfId="32715" xr:uid="{00000000-0005-0000-0000-0000C87F0000}"/>
    <cellStyle name="40% - uthevingsfarge 4 60" xfId="32716" xr:uid="{00000000-0005-0000-0000-0000C97F0000}"/>
    <cellStyle name="40% - uthevingsfarge 4 61" xfId="32717" xr:uid="{00000000-0005-0000-0000-0000CA7F0000}"/>
    <cellStyle name="40% - uthevingsfarge 4 62" xfId="32718" xr:uid="{00000000-0005-0000-0000-0000CB7F0000}"/>
    <cellStyle name="40% - uthevingsfarge 4 63" xfId="32719" xr:uid="{00000000-0005-0000-0000-0000CC7F0000}"/>
    <cellStyle name="40% - uthevingsfarge 4 64" xfId="32720" xr:uid="{00000000-0005-0000-0000-0000CD7F0000}"/>
    <cellStyle name="40% - uthevingsfarge 4 65" xfId="32721" xr:uid="{00000000-0005-0000-0000-0000CE7F0000}"/>
    <cellStyle name="40% - uthevingsfarge 4 66" xfId="32722" xr:uid="{00000000-0005-0000-0000-0000CF7F0000}"/>
    <cellStyle name="40% - uthevingsfarge 4 67" xfId="32723" xr:uid="{00000000-0005-0000-0000-0000D07F0000}"/>
    <cellStyle name="40% - uthevingsfarge 4 68" xfId="32724" xr:uid="{00000000-0005-0000-0000-0000D17F0000}"/>
    <cellStyle name="40% - uthevingsfarge 4 69" xfId="32725" xr:uid="{00000000-0005-0000-0000-0000D27F0000}"/>
    <cellStyle name="40% - uthevingsfarge 4 7" xfId="32726" xr:uid="{00000000-0005-0000-0000-0000D37F0000}"/>
    <cellStyle name="40% - uthevingsfarge 4 7 2" xfId="32727" xr:uid="{00000000-0005-0000-0000-0000D47F0000}"/>
    <cellStyle name="40% - uthevingsfarge 4 7 2 2" xfId="32728" xr:uid="{00000000-0005-0000-0000-0000D57F0000}"/>
    <cellStyle name="40% - uthevingsfarge 4 7 2 2 2" xfId="32729" xr:uid="{00000000-0005-0000-0000-0000D67F0000}"/>
    <cellStyle name="40% - uthevingsfarge 4 7 2 2 2 2" xfId="32730" xr:uid="{00000000-0005-0000-0000-0000D77F0000}"/>
    <cellStyle name="40% - uthevingsfarge 4 7 2 2 2 2 2" xfId="32731" xr:uid="{00000000-0005-0000-0000-0000D87F0000}"/>
    <cellStyle name="40% - uthevingsfarge 4 7 2 2 2 3" xfId="32732" xr:uid="{00000000-0005-0000-0000-0000D97F0000}"/>
    <cellStyle name="40% - uthevingsfarge 4 7 2 2 3" xfId="32733" xr:uid="{00000000-0005-0000-0000-0000DA7F0000}"/>
    <cellStyle name="40% - uthevingsfarge 4 7 2 2 3 2" xfId="32734" xr:uid="{00000000-0005-0000-0000-0000DB7F0000}"/>
    <cellStyle name="40% - uthevingsfarge 4 7 2 2 4" xfId="32735" xr:uid="{00000000-0005-0000-0000-0000DC7F0000}"/>
    <cellStyle name="40% - uthevingsfarge 4 7 2 3" xfId="32736" xr:uid="{00000000-0005-0000-0000-0000DD7F0000}"/>
    <cellStyle name="40% - uthevingsfarge 4 7 2 3 2" xfId="32737" xr:uid="{00000000-0005-0000-0000-0000DE7F0000}"/>
    <cellStyle name="40% - uthevingsfarge 4 7 2 3 2 2" xfId="32738" xr:uid="{00000000-0005-0000-0000-0000DF7F0000}"/>
    <cellStyle name="40% - uthevingsfarge 4 7 2 3 3" xfId="32739" xr:uid="{00000000-0005-0000-0000-0000E07F0000}"/>
    <cellStyle name="40% - uthevingsfarge 4 7 2 4" xfId="32740" xr:uid="{00000000-0005-0000-0000-0000E17F0000}"/>
    <cellStyle name="40% - uthevingsfarge 4 7 2 4 2" xfId="32741" xr:uid="{00000000-0005-0000-0000-0000E27F0000}"/>
    <cellStyle name="40% - uthevingsfarge 4 7 2 5" xfId="32742" xr:uid="{00000000-0005-0000-0000-0000E37F0000}"/>
    <cellStyle name="40% - uthevingsfarge 4 7 2_BILAG 34-3 Brasil" xfId="32743" xr:uid="{00000000-0005-0000-0000-0000E47F0000}"/>
    <cellStyle name="40% - uthevingsfarge 4 7 3" xfId="32744" xr:uid="{00000000-0005-0000-0000-0000E57F0000}"/>
    <cellStyle name="40% - uthevingsfarge 4 7 3 2" xfId="32745" xr:uid="{00000000-0005-0000-0000-0000E67F0000}"/>
    <cellStyle name="40% - uthevingsfarge 4 7 3 2 2" xfId="32746" xr:uid="{00000000-0005-0000-0000-0000E77F0000}"/>
    <cellStyle name="40% - uthevingsfarge 4 7 3 2 2 2" xfId="32747" xr:uid="{00000000-0005-0000-0000-0000E87F0000}"/>
    <cellStyle name="40% - uthevingsfarge 4 7 3 2 3" xfId="32748" xr:uid="{00000000-0005-0000-0000-0000E97F0000}"/>
    <cellStyle name="40% - uthevingsfarge 4 7 3 3" xfId="32749" xr:uid="{00000000-0005-0000-0000-0000EA7F0000}"/>
    <cellStyle name="40% - uthevingsfarge 4 7 3 3 2" xfId="32750" xr:uid="{00000000-0005-0000-0000-0000EB7F0000}"/>
    <cellStyle name="40% - uthevingsfarge 4 7 3 4" xfId="32751" xr:uid="{00000000-0005-0000-0000-0000EC7F0000}"/>
    <cellStyle name="40% - uthevingsfarge 4 7 4" xfId="32752" xr:uid="{00000000-0005-0000-0000-0000ED7F0000}"/>
    <cellStyle name="40% - uthevingsfarge 4 7 4 2" xfId="32753" xr:uid="{00000000-0005-0000-0000-0000EE7F0000}"/>
    <cellStyle name="40% - uthevingsfarge 4 7 4 2 2" xfId="32754" xr:uid="{00000000-0005-0000-0000-0000EF7F0000}"/>
    <cellStyle name="40% - uthevingsfarge 4 7 4 3" xfId="32755" xr:uid="{00000000-0005-0000-0000-0000F07F0000}"/>
    <cellStyle name="40% - uthevingsfarge 4 7 5" xfId="32756" xr:uid="{00000000-0005-0000-0000-0000F17F0000}"/>
    <cellStyle name="40% - uthevingsfarge 4 7 5 2" xfId="32757" xr:uid="{00000000-0005-0000-0000-0000F27F0000}"/>
    <cellStyle name="40% - uthevingsfarge 4 7 6" xfId="32758" xr:uid="{00000000-0005-0000-0000-0000F37F0000}"/>
    <cellStyle name="40% - uthevingsfarge 4 7_3. Chng in credit spreads" xfId="32759" xr:uid="{00000000-0005-0000-0000-0000F47F0000}"/>
    <cellStyle name="40% - uthevingsfarge 4 70" xfId="32760" xr:uid="{00000000-0005-0000-0000-0000F57F0000}"/>
    <cellStyle name="40% - uthevingsfarge 4 71" xfId="32761" xr:uid="{00000000-0005-0000-0000-0000F67F0000}"/>
    <cellStyle name="40% - uthevingsfarge 4 72" xfId="32762" xr:uid="{00000000-0005-0000-0000-0000F77F0000}"/>
    <cellStyle name="40% - uthevingsfarge 4 73" xfId="32763" xr:uid="{00000000-0005-0000-0000-0000F87F0000}"/>
    <cellStyle name="40% - uthevingsfarge 4 74" xfId="32764" xr:uid="{00000000-0005-0000-0000-0000F97F0000}"/>
    <cellStyle name="40% - uthevingsfarge 4 75" xfId="32765" xr:uid="{00000000-0005-0000-0000-0000FA7F0000}"/>
    <cellStyle name="40% - uthevingsfarge 4 76" xfId="32766" xr:uid="{00000000-0005-0000-0000-0000FB7F0000}"/>
    <cellStyle name="40% - uthevingsfarge 4 77" xfId="32767" xr:uid="{00000000-0005-0000-0000-0000FC7F0000}"/>
    <cellStyle name="40% - uthevingsfarge 4 78" xfId="32768" xr:uid="{00000000-0005-0000-0000-0000FD7F0000}"/>
    <cellStyle name="40% - uthevingsfarge 4 79" xfId="32769" xr:uid="{00000000-0005-0000-0000-0000FE7F0000}"/>
    <cellStyle name="40% - uthevingsfarge 4 8" xfId="32770" xr:uid="{00000000-0005-0000-0000-0000FF7F0000}"/>
    <cellStyle name="40% - uthevingsfarge 4 8 2" xfId="32771" xr:uid="{00000000-0005-0000-0000-000000800000}"/>
    <cellStyle name="40% - uthevingsfarge 4 8 2 2" xfId="32772" xr:uid="{00000000-0005-0000-0000-000001800000}"/>
    <cellStyle name="40% - uthevingsfarge 4 8 2 2 2" xfId="32773" xr:uid="{00000000-0005-0000-0000-000002800000}"/>
    <cellStyle name="40% - uthevingsfarge 4 8 2 2 2 2" xfId="32774" xr:uid="{00000000-0005-0000-0000-000003800000}"/>
    <cellStyle name="40% - uthevingsfarge 4 8 2 2 2 2 2" xfId="32775" xr:uid="{00000000-0005-0000-0000-000004800000}"/>
    <cellStyle name="40% - uthevingsfarge 4 8 2 2 2 3" xfId="32776" xr:uid="{00000000-0005-0000-0000-000005800000}"/>
    <cellStyle name="40% - uthevingsfarge 4 8 2 2 3" xfId="32777" xr:uid="{00000000-0005-0000-0000-000006800000}"/>
    <cellStyle name="40% - uthevingsfarge 4 8 2 2 3 2" xfId="32778" xr:uid="{00000000-0005-0000-0000-000007800000}"/>
    <cellStyle name="40% - uthevingsfarge 4 8 2 2 4" xfId="32779" xr:uid="{00000000-0005-0000-0000-000008800000}"/>
    <cellStyle name="40% - uthevingsfarge 4 8 2 3" xfId="32780" xr:uid="{00000000-0005-0000-0000-000009800000}"/>
    <cellStyle name="40% - uthevingsfarge 4 8 2 3 2" xfId="32781" xr:uid="{00000000-0005-0000-0000-00000A800000}"/>
    <cellStyle name="40% - uthevingsfarge 4 8 2 3 2 2" xfId="32782" xr:uid="{00000000-0005-0000-0000-00000B800000}"/>
    <cellStyle name="40% - uthevingsfarge 4 8 2 3 3" xfId="32783" xr:uid="{00000000-0005-0000-0000-00000C800000}"/>
    <cellStyle name="40% - uthevingsfarge 4 8 2 4" xfId="32784" xr:uid="{00000000-0005-0000-0000-00000D800000}"/>
    <cellStyle name="40% - uthevingsfarge 4 8 2 4 2" xfId="32785" xr:uid="{00000000-0005-0000-0000-00000E800000}"/>
    <cellStyle name="40% - uthevingsfarge 4 8 2 5" xfId="32786" xr:uid="{00000000-0005-0000-0000-00000F800000}"/>
    <cellStyle name="40% - uthevingsfarge 4 8 2_BILAG 34-3 Brasil" xfId="32787" xr:uid="{00000000-0005-0000-0000-000010800000}"/>
    <cellStyle name="40% - uthevingsfarge 4 8 3" xfId="32788" xr:uid="{00000000-0005-0000-0000-000011800000}"/>
    <cellStyle name="40% - uthevingsfarge 4 8 3 2" xfId="32789" xr:uid="{00000000-0005-0000-0000-000012800000}"/>
    <cellStyle name="40% - uthevingsfarge 4 8 3 2 2" xfId="32790" xr:uid="{00000000-0005-0000-0000-000013800000}"/>
    <cellStyle name="40% - uthevingsfarge 4 8 3 2 2 2" xfId="32791" xr:uid="{00000000-0005-0000-0000-000014800000}"/>
    <cellStyle name="40% - uthevingsfarge 4 8 3 2 3" xfId="32792" xr:uid="{00000000-0005-0000-0000-000015800000}"/>
    <cellStyle name="40% - uthevingsfarge 4 8 3 3" xfId="32793" xr:uid="{00000000-0005-0000-0000-000016800000}"/>
    <cellStyle name="40% - uthevingsfarge 4 8 3 3 2" xfId="32794" xr:uid="{00000000-0005-0000-0000-000017800000}"/>
    <cellStyle name="40% - uthevingsfarge 4 8 3 4" xfId="32795" xr:uid="{00000000-0005-0000-0000-000018800000}"/>
    <cellStyle name="40% - uthevingsfarge 4 8 4" xfId="32796" xr:uid="{00000000-0005-0000-0000-000019800000}"/>
    <cellStyle name="40% - uthevingsfarge 4 8 4 2" xfId="32797" xr:uid="{00000000-0005-0000-0000-00001A800000}"/>
    <cellStyle name="40% - uthevingsfarge 4 8 4 2 2" xfId="32798" xr:uid="{00000000-0005-0000-0000-00001B800000}"/>
    <cellStyle name="40% - uthevingsfarge 4 8 4 3" xfId="32799" xr:uid="{00000000-0005-0000-0000-00001C800000}"/>
    <cellStyle name="40% - uthevingsfarge 4 8 5" xfId="32800" xr:uid="{00000000-0005-0000-0000-00001D800000}"/>
    <cellStyle name="40% - uthevingsfarge 4 8 5 2" xfId="32801" xr:uid="{00000000-0005-0000-0000-00001E800000}"/>
    <cellStyle name="40% - uthevingsfarge 4 8 6" xfId="32802" xr:uid="{00000000-0005-0000-0000-00001F800000}"/>
    <cellStyle name="40% - uthevingsfarge 4 8_3. Chng in credit spreads" xfId="32803" xr:uid="{00000000-0005-0000-0000-000020800000}"/>
    <cellStyle name="40% - uthevingsfarge 4 80" xfId="32804" xr:uid="{00000000-0005-0000-0000-000021800000}"/>
    <cellStyle name="40% - uthevingsfarge 4 81" xfId="32805" xr:uid="{00000000-0005-0000-0000-000022800000}"/>
    <cellStyle name="40% - uthevingsfarge 4 82" xfId="32806" xr:uid="{00000000-0005-0000-0000-000023800000}"/>
    <cellStyle name="40% - uthevingsfarge 4 83" xfId="32807" xr:uid="{00000000-0005-0000-0000-000024800000}"/>
    <cellStyle name="40% - uthevingsfarge 4 84" xfId="32808" xr:uid="{00000000-0005-0000-0000-000025800000}"/>
    <cellStyle name="40% - uthevingsfarge 4 85" xfId="32809" xr:uid="{00000000-0005-0000-0000-000026800000}"/>
    <cellStyle name="40% - uthevingsfarge 4 86" xfId="32810" xr:uid="{00000000-0005-0000-0000-000027800000}"/>
    <cellStyle name="40% - uthevingsfarge 4 87" xfId="32811" xr:uid="{00000000-0005-0000-0000-000028800000}"/>
    <cellStyle name="40% - uthevingsfarge 4 88" xfId="32812" xr:uid="{00000000-0005-0000-0000-000029800000}"/>
    <cellStyle name="40% - uthevingsfarge 4 89" xfId="32813" xr:uid="{00000000-0005-0000-0000-00002A800000}"/>
    <cellStyle name="40% - uthevingsfarge 4 9" xfId="32814" xr:uid="{00000000-0005-0000-0000-00002B800000}"/>
    <cellStyle name="40% - uthevingsfarge 4 9 2" xfId="32815" xr:uid="{00000000-0005-0000-0000-00002C800000}"/>
    <cellStyle name="40% - uthevingsfarge 4 9 2 2" xfId="32816" xr:uid="{00000000-0005-0000-0000-00002D800000}"/>
    <cellStyle name="40% - uthevingsfarge 4 9 2 2 2" xfId="32817" xr:uid="{00000000-0005-0000-0000-00002E800000}"/>
    <cellStyle name="40% - uthevingsfarge 4 9 2 2 2 2" xfId="32818" xr:uid="{00000000-0005-0000-0000-00002F800000}"/>
    <cellStyle name="40% - uthevingsfarge 4 9 2 2 3" xfId="32819" xr:uid="{00000000-0005-0000-0000-000030800000}"/>
    <cellStyle name="40% - uthevingsfarge 4 9 2 3" xfId="32820" xr:uid="{00000000-0005-0000-0000-000031800000}"/>
    <cellStyle name="40% - uthevingsfarge 4 9 2 3 2" xfId="32821" xr:uid="{00000000-0005-0000-0000-000032800000}"/>
    <cellStyle name="40% - uthevingsfarge 4 9 2 4" xfId="32822" xr:uid="{00000000-0005-0000-0000-000033800000}"/>
    <cellStyle name="40% - uthevingsfarge 4 9 2_BILAG 34-3 Brasil" xfId="32823" xr:uid="{00000000-0005-0000-0000-000034800000}"/>
    <cellStyle name="40% - uthevingsfarge 4 9 3" xfId="32824" xr:uid="{00000000-0005-0000-0000-000035800000}"/>
    <cellStyle name="40% - uthevingsfarge 4 9 3 2" xfId="32825" xr:uid="{00000000-0005-0000-0000-000036800000}"/>
    <cellStyle name="40% - uthevingsfarge 4 9 3 2 2" xfId="32826" xr:uid="{00000000-0005-0000-0000-000037800000}"/>
    <cellStyle name="40% - uthevingsfarge 4 9 3 3" xfId="32827" xr:uid="{00000000-0005-0000-0000-000038800000}"/>
    <cellStyle name="40% - uthevingsfarge 4 9 4" xfId="32828" xr:uid="{00000000-0005-0000-0000-000039800000}"/>
    <cellStyle name="40% - uthevingsfarge 4 9 4 2" xfId="32829" xr:uid="{00000000-0005-0000-0000-00003A800000}"/>
    <cellStyle name="40% - uthevingsfarge 4 9 5" xfId="32830" xr:uid="{00000000-0005-0000-0000-00003B800000}"/>
    <cellStyle name="40% - uthevingsfarge 4 9_BILAG 34-3 Brasil" xfId="32831" xr:uid="{00000000-0005-0000-0000-00003C800000}"/>
    <cellStyle name="40% - uthevingsfarge 4 90" xfId="32832" xr:uid="{00000000-0005-0000-0000-00003D800000}"/>
    <cellStyle name="40% - uthevingsfarge 4 91" xfId="32833" xr:uid="{00000000-0005-0000-0000-00003E800000}"/>
    <cellStyle name="40% - uthevingsfarge 4 92" xfId="32834" xr:uid="{00000000-0005-0000-0000-00003F800000}"/>
    <cellStyle name="40% - uthevingsfarge 4 93" xfId="32835" xr:uid="{00000000-0005-0000-0000-000040800000}"/>
    <cellStyle name="40% - uthevingsfarge 4 94" xfId="32836" xr:uid="{00000000-0005-0000-0000-000041800000}"/>
    <cellStyle name="40% - uthevingsfarge 4 95" xfId="32837" xr:uid="{00000000-0005-0000-0000-000042800000}"/>
    <cellStyle name="40% - uthevingsfarge 4 96" xfId="32838" xr:uid="{00000000-0005-0000-0000-000043800000}"/>
    <cellStyle name="40% - uthevingsfarge 4 97" xfId="32839" xr:uid="{00000000-0005-0000-0000-000044800000}"/>
    <cellStyle name="40% - uthevingsfarge 4 98" xfId="32840" xr:uid="{00000000-0005-0000-0000-000045800000}"/>
    <cellStyle name="40% - uthevingsfarge 4 99" xfId="32841" xr:uid="{00000000-0005-0000-0000-000046800000}"/>
    <cellStyle name="40% - uthevingsfarge 5 10" xfId="32842" xr:uid="{00000000-0005-0000-0000-000047800000}"/>
    <cellStyle name="40% - uthevingsfarge 5 10 2" xfId="32843" xr:uid="{00000000-0005-0000-0000-000048800000}"/>
    <cellStyle name="40% - uthevingsfarge 5 10 2 2" xfId="32844" xr:uid="{00000000-0005-0000-0000-000049800000}"/>
    <cellStyle name="40% - uthevingsfarge 5 10 2 2 2" xfId="32845" xr:uid="{00000000-0005-0000-0000-00004A800000}"/>
    <cellStyle name="40% - uthevingsfarge 5 10 2 3" xfId="32846" xr:uid="{00000000-0005-0000-0000-00004B800000}"/>
    <cellStyle name="40% - uthevingsfarge 5 10 2_BILAG 34-3 Brasil" xfId="32847" xr:uid="{00000000-0005-0000-0000-00004C800000}"/>
    <cellStyle name="40% - uthevingsfarge 5 10 3" xfId="32848" xr:uid="{00000000-0005-0000-0000-00004D800000}"/>
    <cellStyle name="40% - uthevingsfarge 5 10 3 2" xfId="32849" xr:uid="{00000000-0005-0000-0000-00004E800000}"/>
    <cellStyle name="40% - uthevingsfarge 5 10 4" xfId="32850" xr:uid="{00000000-0005-0000-0000-00004F800000}"/>
    <cellStyle name="40% - uthevingsfarge 5 10_BILAG 34-3 Brasil" xfId="32851" xr:uid="{00000000-0005-0000-0000-000050800000}"/>
    <cellStyle name="40% - uthevingsfarge 5 100" xfId="32852" xr:uid="{00000000-0005-0000-0000-000051800000}"/>
    <cellStyle name="40% - uthevingsfarge 5 101" xfId="32853" xr:uid="{00000000-0005-0000-0000-000052800000}"/>
    <cellStyle name="40% - uthevingsfarge 5 102" xfId="32854" xr:uid="{00000000-0005-0000-0000-000053800000}"/>
    <cellStyle name="40% - uthevingsfarge 5 103" xfId="32855" xr:uid="{00000000-0005-0000-0000-000054800000}"/>
    <cellStyle name="40% - uthevingsfarge 5 104" xfId="32856" xr:uid="{00000000-0005-0000-0000-000055800000}"/>
    <cellStyle name="40% - uthevingsfarge 5 105" xfId="32857" xr:uid="{00000000-0005-0000-0000-000056800000}"/>
    <cellStyle name="40% - uthevingsfarge 5 106" xfId="32858" xr:uid="{00000000-0005-0000-0000-000057800000}"/>
    <cellStyle name="40% - uthevingsfarge 5 107" xfId="32859" xr:uid="{00000000-0005-0000-0000-000058800000}"/>
    <cellStyle name="40% - uthevingsfarge 5 108" xfId="32860" xr:uid="{00000000-0005-0000-0000-000059800000}"/>
    <cellStyle name="40% - uthevingsfarge 5 109" xfId="32861" xr:uid="{00000000-0005-0000-0000-00005A800000}"/>
    <cellStyle name="40% - uthevingsfarge 5 11" xfId="32862" xr:uid="{00000000-0005-0000-0000-00005B800000}"/>
    <cellStyle name="40% - uthevingsfarge 5 11 2" xfId="32863" xr:uid="{00000000-0005-0000-0000-00005C800000}"/>
    <cellStyle name="40% - uthevingsfarge 5 11 2 2" xfId="32864" xr:uid="{00000000-0005-0000-0000-00005D800000}"/>
    <cellStyle name="40% - uthevingsfarge 5 11 2 3" xfId="32865" xr:uid="{00000000-0005-0000-0000-00005E800000}"/>
    <cellStyle name="40% - uthevingsfarge 5 11 2_BILAG 34-3 Brasil" xfId="32866" xr:uid="{00000000-0005-0000-0000-00005F800000}"/>
    <cellStyle name="40% - uthevingsfarge 5 11 3" xfId="32867" xr:uid="{00000000-0005-0000-0000-000060800000}"/>
    <cellStyle name="40% - uthevingsfarge 5 11 4" xfId="32868" xr:uid="{00000000-0005-0000-0000-000061800000}"/>
    <cellStyle name="40% - uthevingsfarge 5 11_BILAG 34-3 Brasil" xfId="32869" xr:uid="{00000000-0005-0000-0000-000062800000}"/>
    <cellStyle name="40% - uthevingsfarge 5 110" xfId="32870" xr:uid="{00000000-0005-0000-0000-000063800000}"/>
    <cellStyle name="40% - uthevingsfarge 5 111" xfId="32871" xr:uid="{00000000-0005-0000-0000-000064800000}"/>
    <cellStyle name="40% - uthevingsfarge 5 112" xfId="32872" xr:uid="{00000000-0005-0000-0000-000065800000}"/>
    <cellStyle name="40% - uthevingsfarge 5 113" xfId="32873" xr:uid="{00000000-0005-0000-0000-000066800000}"/>
    <cellStyle name="40% - uthevingsfarge 5 114" xfId="32874" xr:uid="{00000000-0005-0000-0000-000067800000}"/>
    <cellStyle name="40% - uthevingsfarge 5 115" xfId="32875" xr:uid="{00000000-0005-0000-0000-000068800000}"/>
    <cellStyle name="40% - uthevingsfarge 5 116" xfId="32876" xr:uid="{00000000-0005-0000-0000-000069800000}"/>
    <cellStyle name="40% - uthevingsfarge 5 117" xfId="32877" xr:uid="{00000000-0005-0000-0000-00006A800000}"/>
    <cellStyle name="40% - uthevingsfarge 5 118" xfId="32878" xr:uid="{00000000-0005-0000-0000-00006B800000}"/>
    <cellStyle name="40% - uthevingsfarge 5 119" xfId="32879" xr:uid="{00000000-0005-0000-0000-00006C800000}"/>
    <cellStyle name="40% - uthevingsfarge 5 12" xfId="32880" xr:uid="{00000000-0005-0000-0000-00006D800000}"/>
    <cellStyle name="40% - uthevingsfarge 5 12 2" xfId="32881" xr:uid="{00000000-0005-0000-0000-00006E800000}"/>
    <cellStyle name="40% - uthevingsfarge 5 12 2 2" xfId="32882" xr:uid="{00000000-0005-0000-0000-00006F800000}"/>
    <cellStyle name="40% - uthevingsfarge 5 12 2 3" xfId="32883" xr:uid="{00000000-0005-0000-0000-000070800000}"/>
    <cellStyle name="40% - uthevingsfarge 5 12 2_BILAG 34-3 Brasil" xfId="32884" xr:uid="{00000000-0005-0000-0000-000071800000}"/>
    <cellStyle name="40% - uthevingsfarge 5 12 3" xfId="32885" xr:uid="{00000000-0005-0000-0000-000072800000}"/>
    <cellStyle name="40% - uthevingsfarge 5 12 4" xfId="32886" xr:uid="{00000000-0005-0000-0000-000073800000}"/>
    <cellStyle name="40% - uthevingsfarge 5 12_BILAG 34-3 Brasil" xfId="32887" xr:uid="{00000000-0005-0000-0000-000074800000}"/>
    <cellStyle name="40% - uthevingsfarge 5 120" xfId="32888" xr:uid="{00000000-0005-0000-0000-000075800000}"/>
    <cellStyle name="40% - uthevingsfarge 5 121" xfId="32889" xr:uid="{00000000-0005-0000-0000-000076800000}"/>
    <cellStyle name="40% - uthevingsfarge 5 122" xfId="32890" xr:uid="{00000000-0005-0000-0000-000077800000}"/>
    <cellStyle name="40% - uthevingsfarge 5 123" xfId="32891" xr:uid="{00000000-0005-0000-0000-000078800000}"/>
    <cellStyle name="40% - uthevingsfarge 5 124" xfId="32892" xr:uid="{00000000-0005-0000-0000-000079800000}"/>
    <cellStyle name="40% - uthevingsfarge 5 125" xfId="32893" xr:uid="{00000000-0005-0000-0000-00007A800000}"/>
    <cellStyle name="40% - uthevingsfarge 5 126" xfId="32894" xr:uid="{00000000-0005-0000-0000-00007B800000}"/>
    <cellStyle name="40% - uthevingsfarge 5 127" xfId="32895" xr:uid="{00000000-0005-0000-0000-00007C800000}"/>
    <cellStyle name="40% - uthevingsfarge 5 128" xfId="32896" xr:uid="{00000000-0005-0000-0000-00007D800000}"/>
    <cellStyle name="40% - uthevingsfarge 5 129" xfId="32897" xr:uid="{00000000-0005-0000-0000-00007E800000}"/>
    <cellStyle name="40% - uthevingsfarge 5 13" xfId="32898" xr:uid="{00000000-0005-0000-0000-00007F800000}"/>
    <cellStyle name="40% - uthevingsfarge 5 13 2" xfId="32899" xr:uid="{00000000-0005-0000-0000-000080800000}"/>
    <cellStyle name="40% - uthevingsfarge 5 13 2 2" xfId="32900" xr:uid="{00000000-0005-0000-0000-000081800000}"/>
    <cellStyle name="40% - uthevingsfarge 5 13 2 3" xfId="32901" xr:uid="{00000000-0005-0000-0000-000082800000}"/>
    <cellStyle name="40% - uthevingsfarge 5 13 2_BILAG 34-3 Brasil" xfId="32902" xr:uid="{00000000-0005-0000-0000-000083800000}"/>
    <cellStyle name="40% - uthevingsfarge 5 13 3" xfId="32903" xr:uid="{00000000-0005-0000-0000-000084800000}"/>
    <cellStyle name="40% - uthevingsfarge 5 13 4" xfId="32904" xr:uid="{00000000-0005-0000-0000-000085800000}"/>
    <cellStyle name="40% - uthevingsfarge 5 13_BILAG 34-3 Brasil" xfId="32905" xr:uid="{00000000-0005-0000-0000-000086800000}"/>
    <cellStyle name="40% - uthevingsfarge 5 130" xfId="32906" xr:uid="{00000000-0005-0000-0000-000087800000}"/>
    <cellStyle name="40% - uthevingsfarge 5 131" xfId="32907" xr:uid="{00000000-0005-0000-0000-000088800000}"/>
    <cellStyle name="40% - uthevingsfarge 5 132" xfId="32908" xr:uid="{00000000-0005-0000-0000-000089800000}"/>
    <cellStyle name="40% - uthevingsfarge 5 133" xfId="32909" xr:uid="{00000000-0005-0000-0000-00008A800000}"/>
    <cellStyle name="40% - uthevingsfarge 5 134" xfId="32910" xr:uid="{00000000-0005-0000-0000-00008B800000}"/>
    <cellStyle name="40% - uthevingsfarge 5 135" xfId="32911" xr:uid="{00000000-0005-0000-0000-00008C800000}"/>
    <cellStyle name="40% - uthevingsfarge 5 136" xfId="32912" xr:uid="{00000000-0005-0000-0000-00008D800000}"/>
    <cellStyle name="40% - uthevingsfarge 5 137" xfId="32913" xr:uid="{00000000-0005-0000-0000-00008E800000}"/>
    <cellStyle name="40% - uthevingsfarge 5 138" xfId="32914" xr:uid="{00000000-0005-0000-0000-00008F800000}"/>
    <cellStyle name="40% - uthevingsfarge 5 139" xfId="32915" xr:uid="{00000000-0005-0000-0000-000090800000}"/>
    <cellStyle name="40% - uthevingsfarge 5 14" xfId="32916" xr:uid="{00000000-0005-0000-0000-000091800000}"/>
    <cellStyle name="40% - uthevingsfarge 5 14 2" xfId="32917" xr:uid="{00000000-0005-0000-0000-000092800000}"/>
    <cellStyle name="40% - uthevingsfarge 5 14 2 2" xfId="32918" xr:uid="{00000000-0005-0000-0000-000093800000}"/>
    <cellStyle name="40% - uthevingsfarge 5 14 2 3" xfId="32919" xr:uid="{00000000-0005-0000-0000-000094800000}"/>
    <cellStyle name="40% - uthevingsfarge 5 14 2_BILAG 34-3 Brasil" xfId="32920" xr:uid="{00000000-0005-0000-0000-000095800000}"/>
    <cellStyle name="40% - uthevingsfarge 5 14 3" xfId="32921" xr:uid="{00000000-0005-0000-0000-000096800000}"/>
    <cellStyle name="40% - uthevingsfarge 5 14 4" xfId="32922" xr:uid="{00000000-0005-0000-0000-000097800000}"/>
    <cellStyle name="40% - uthevingsfarge 5 14_BILAG 34-3 Brasil" xfId="32923" xr:uid="{00000000-0005-0000-0000-000098800000}"/>
    <cellStyle name="40% - uthevingsfarge 5 140" xfId="32924" xr:uid="{00000000-0005-0000-0000-000099800000}"/>
    <cellStyle name="40% - uthevingsfarge 5 141" xfId="32925" xr:uid="{00000000-0005-0000-0000-00009A800000}"/>
    <cellStyle name="40% - uthevingsfarge 5 142" xfId="32926" xr:uid="{00000000-0005-0000-0000-00009B800000}"/>
    <cellStyle name="40% - uthevingsfarge 5 143" xfId="32927" xr:uid="{00000000-0005-0000-0000-00009C800000}"/>
    <cellStyle name="40% - uthevingsfarge 5 144" xfId="32928" xr:uid="{00000000-0005-0000-0000-00009D800000}"/>
    <cellStyle name="40% - uthevingsfarge 5 145" xfId="32929" xr:uid="{00000000-0005-0000-0000-00009E800000}"/>
    <cellStyle name="40% - uthevingsfarge 5 146" xfId="32930" xr:uid="{00000000-0005-0000-0000-00009F800000}"/>
    <cellStyle name="40% - uthevingsfarge 5 147" xfId="32931" xr:uid="{00000000-0005-0000-0000-0000A0800000}"/>
    <cellStyle name="40% - uthevingsfarge 5 148" xfId="32932" xr:uid="{00000000-0005-0000-0000-0000A1800000}"/>
    <cellStyle name="40% - uthevingsfarge 5 149" xfId="32933" xr:uid="{00000000-0005-0000-0000-0000A2800000}"/>
    <cellStyle name="40% - uthevingsfarge 5 15" xfId="32934" xr:uid="{00000000-0005-0000-0000-0000A3800000}"/>
    <cellStyle name="40% - uthevingsfarge 5 15 2" xfId="32935" xr:uid="{00000000-0005-0000-0000-0000A4800000}"/>
    <cellStyle name="40% - uthevingsfarge 5 15 2 2" xfId="32936" xr:uid="{00000000-0005-0000-0000-0000A5800000}"/>
    <cellStyle name="40% - uthevingsfarge 5 15 2 3" xfId="32937" xr:uid="{00000000-0005-0000-0000-0000A6800000}"/>
    <cellStyle name="40% - uthevingsfarge 5 15 2_BILAG 34-3 Brasil" xfId="32938" xr:uid="{00000000-0005-0000-0000-0000A7800000}"/>
    <cellStyle name="40% - uthevingsfarge 5 15 3" xfId="32939" xr:uid="{00000000-0005-0000-0000-0000A8800000}"/>
    <cellStyle name="40% - uthevingsfarge 5 15 4" xfId="32940" xr:uid="{00000000-0005-0000-0000-0000A9800000}"/>
    <cellStyle name="40% - uthevingsfarge 5 15_BILAG 34-3 Brasil" xfId="32941" xr:uid="{00000000-0005-0000-0000-0000AA800000}"/>
    <cellStyle name="40% - uthevingsfarge 5 150" xfId="32942" xr:uid="{00000000-0005-0000-0000-0000AB800000}"/>
    <cellStyle name="40% - uthevingsfarge 5 151" xfId="32943" xr:uid="{00000000-0005-0000-0000-0000AC800000}"/>
    <cellStyle name="40% - uthevingsfarge 5 152" xfId="32944" xr:uid="{00000000-0005-0000-0000-0000AD800000}"/>
    <cellStyle name="40% - uthevingsfarge 5 153" xfId="32945" xr:uid="{00000000-0005-0000-0000-0000AE800000}"/>
    <cellStyle name="40% - uthevingsfarge 5 154" xfId="32946" xr:uid="{00000000-0005-0000-0000-0000AF800000}"/>
    <cellStyle name="40% - uthevingsfarge 5 155" xfId="32947" xr:uid="{00000000-0005-0000-0000-0000B0800000}"/>
    <cellStyle name="40% - uthevingsfarge 5 156" xfId="32948" xr:uid="{00000000-0005-0000-0000-0000B1800000}"/>
    <cellStyle name="40% - uthevingsfarge 5 157" xfId="32949" xr:uid="{00000000-0005-0000-0000-0000B2800000}"/>
    <cellStyle name="40% - uthevingsfarge 5 158" xfId="32950" xr:uid="{00000000-0005-0000-0000-0000B3800000}"/>
    <cellStyle name="40% - uthevingsfarge 5 159" xfId="32951" xr:uid="{00000000-0005-0000-0000-0000B4800000}"/>
    <cellStyle name="40% - uthevingsfarge 5 16" xfId="32952" xr:uid="{00000000-0005-0000-0000-0000B5800000}"/>
    <cellStyle name="40% - uthevingsfarge 5 16 2" xfId="32953" xr:uid="{00000000-0005-0000-0000-0000B6800000}"/>
    <cellStyle name="40% - uthevingsfarge 5 16 2 2" xfId="32954" xr:uid="{00000000-0005-0000-0000-0000B7800000}"/>
    <cellStyle name="40% - uthevingsfarge 5 16 2 3" xfId="32955" xr:uid="{00000000-0005-0000-0000-0000B8800000}"/>
    <cellStyle name="40% - uthevingsfarge 5 16 2_BILAG 34-3 Brasil" xfId="32956" xr:uid="{00000000-0005-0000-0000-0000B9800000}"/>
    <cellStyle name="40% - uthevingsfarge 5 16 3" xfId="32957" xr:uid="{00000000-0005-0000-0000-0000BA800000}"/>
    <cellStyle name="40% - uthevingsfarge 5 16 4" xfId="32958" xr:uid="{00000000-0005-0000-0000-0000BB800000}"/>
    <cellStyle name="40% - uthevingsfarge 5 16_BILAG 34-3 Brasil" xfId="32959" xr:uid="{00000000-0005-0000-0000-0000BC800000}"/>
    <cellStyle name="40% - uthevingsfarge 5 160" xfId="32960" xr:uid="{00000000-0005-0000-0000-0000BD800000}"/>
    <cellStyle name="40% - uthevingsfarge 5 161" xfId="32961" xr:uid="{00000000-0005-0000-0000-0000BE800000}"/>
    <cellStyle name="40% - uthevingsfarge 5 162" xfId="32962" xr:uid="{00000000-0005-0000-0000-0000BF800000}"/>
    <cellStyle name="40% - uthevingsfarge 5 163" xfId="32963" xr:uid="{00000000-0005-0000-0000-0000C0800000}"/>
    <cellStyle name="40% - uthevingsfarge 5 164" xfId="32964" xr:uid="{00000000-0005-0000-0000-0000C1800000}"/>
    <cellStyle name="40% - uthevingsfarge 5 165" xfId="32965" xr:uid="{00000000-0005-0000-0000-0000C2800000}"/>
    <cellStyle name="40% - uthevingsfarge 5 166" xfId="32966" xr:uid="{00000000-0005-0000-0000-0000C3800000}"/>
    <cellStyle name="40% - uthevingsfarge 5 167" xfId="32967" xr:uid="{00000000-0005-0000-0000-0000C4800000}"/>
    <cellStyle name="40% - uthevingsfarge 5 168" xfId="32968" xr:uid="{00000000-0005-0000-0000-0000C5800000}"/>
    <cellStyle name="40% - uthevingsfarge 5 169" xfId="32969" xr:uid="{00000000-0005-0000-0000-0000C6800000}"/>
    <cellStyle name="40% - uthevingsfarge 5 17" xfId="32970" xr:uid="{00000000-0005-0000-0000-0000C7800000}"/>
    <cellStyle name="40% - uthevingsfarge 5 17 2" xfId="32971" xr:uid="{00000000-0005-0000-0000-0000C8800000}"/>
    <cellStyle name="40% - uthevingsfarge 5 17 2 2" xfId="32972" xr:uid="{00000000-0005-0000-0000-0000C9800000}"/>
    <cellStyle name="40% - uthevingsfarge 5 17 2 3" xfId="32973" xr:uid="{00000000-0005-0000-0000-0000CA800000}"/>
    <cellStyle name="40% - uthevingsfarge 5 17 2_BILAG 34-3 Brasil" xfId="32974" xr:uid="{00000000-0005-0000-0000-0000CB800000}"/>
    <cellStyle name="40% - uthevingsfarge 5 17 3" xfId="32975" xr:uid="{00000000-0005-0000-0000-0000CC800000}"/>
    <cellStyle name="40% - uthevingsfarge 5 17 4" xfId="32976" xr:uid="{00000000-0005-0000-0000-0000CD800000}"/>
    <cellStyle name="40% - uthevingsfarge 5 17_BILAG 34-3 Brasil" xfId="32977" xr:uid="{00000000-0005-0000-0000-0000CE800000}"/>
    <cellStyle name="40% - uthevingsfarge 5 170" xfId="32978" xr:uid="{00000000-0005-0000-0000-0000CF800000}"/>
    <cellStyle name="40% - uthevingsfarge 5 171" xfId="32979" xr:uid="{00000000-0005-0000-0000-0000D0800000}"/>
    <cellStyle name="40% - uthevingsfarge 5 172" xfId="32980" xr:uid="{00000000-0005-0000-0000-0000D1800000}"/>
    <cellStyle name="40% - uthevingsfarge 5 173" xfId="32981" xr:uid="{00000000-0005-0000-0000-0000D2800000}"/>
    <cellStyle name="40% - uthevingsfarge 5 174" xfId="32982" xr:uid="{00000000-0005-0000-0000-0000D3800000}"/>
    <cellStyle name="40% - uthevingsfarge 5 175" xfId="32983" xr:uid="{00000000-0005-0000-0000-0000D4800000}"/>
    <cellStyle name="40% - uthevingsfarge 5 176" xfId="32984" xr:uid="{00000000-0005-0000-0000-0000D5800000}"/>
    <cellStyle name="40% - uthevingsfarge 5 177" xfId="32985" xr:uid="{00000000-0005-0000-0000-0000D6800000}"/>
    <cellStyle name="40% - uthevingsfarge 5 178" xfId="32986" xr:uid="{00000000-0005-0000-0000-0000D7800000}"/>
    <cellStyle name="40% - uthevingsfarge 5 179" xfId="32987" xr:uid="{00000000-0005-0000-0000-0000D8800000}"/>
    <cellStyle name="40% - uthevingsfarge 5 18" xfId="32988" xr:uid="{00000000-0005-0000-0000-0000D9800000}"/>
    <cellStyle name="40% - uthevingsfarge 5 18 2" xfId="32989" xr:uid="{00000000-0005-0000-0000-0000DA800000}"/>
    <cellStyle name="40% - uthevingsfarge 5 18 2 2" xfId="32990" xr:uid="{00000000-0005-0000-0000-0000DB800000}"/>
    <cellStyle name="40% - uthevingsfarge 5 18 2 3" xfId="32991" xr:uid="{00000000-0005-0000-0000-0000DC800000}"/>
    <cellStyle name="40% - uthevingsfarge 5 18 2_BILAG 34-3 Brasil" xfId="32992" xr:uid="{00000000-0005-0000-0000-0000DD800000}"/>
    <cellStyle name="40% - uthevingsfarge 5 18 3" xfId="32993" xr:uid="{00000000-0005-0000-0000-0000DE800000}"/>
    <cellStyle name="40% - uthevingsfarge 5 18 4" xfId="32994" xr:uid="{00000000-0005-0000-0000-0000DF800000}"/>
    <cellStyle name="40% - uthevingsfarge 5 18_BILAG 34-3 Brasil" xfId="32995" xr:uid="{00000000-0005-0000-0000-0000E0800000}"/>
    <cellStyle name="40% - uthevingsfarge 5 180" xfId="32996" xr:uid="{00000000-0005-0000-0000-0000E1800000}"/>
    <cellStyle name="40% - uthevingsfarge 5 181" xfId="32997" xr:uid="{00000000-0005-0000-0000-0000E2800000}"/>
    <cellStyle name="40% - uthevingsfarge 5 182" xfId="32998" xr:uid="{00000000-0005-0000-0000-0000E3800000}"/>
    <cellStyle name="40% - uthevingsfarge 5 183" xfId="32999" xr:uid="{00000000-0005-0000-0000-0000E4800000}"/>
    <cellStyle name="40% - uthevingsfarge 5 184" xfId="33000" xr:uid="{00000000-0005-0000-0000-0000E5800000}"/>
    <cellStyle name="40% - uthevingsfarge 5 185" xfId="33001" xr:uid="{00000000-0005-0000-0000-0000E6800000}"/>
    <cellStyle name="40% - uthevingsfarge 5 186" xfId="33002" xr:uid="{00000000-0005-0000-0000-0000E7800000}"/>
    <cellStyle name="40% - uthevingsfarge 5 187" xfId="33003" xr:uid="{00000000-0005-0000-0000-0000E8800000}"/>
    <cellStyle name="40% - uthevingsfarge 5 188" xfId="33004" xr:uid="{00000000-0005-0000-0000-0000E9800000}"/>
    <cellStyle name="40% - uthevingsfarge 5 189" xfId="33005" xr:uid="{00000000-0005-0000-0000-0000EA800000}"/>
    <cellStyle name="40% - uthevingsfarge 5 19" xfId="33006" xr:uid="{00000000-0005-0000-0000-0000EB800000}"/>
    <cellStyle name="40% - uthevingsfarge 5 19 2" xfId="33007" xr:uid="{00000000-0005-0000-0000-0000EC800000}"/>
    <cellStyle name="40% - uthevingsfarge 5 19 2 2" xfId="33008" xr:uid="{00000000-0005-0000-0000-0000ED800000}"/>
    <cellStyle name="40% - uthevingsfarge 5 19 2 3" xfId="33009" xr:uid="{00000000-0005-0000-0000-0000EE800000}"/>
    <cellStyle name="40% - uthevingsfarge 5 19 2_BILAG 34-3 Brasil" xfId="33010" xr:uid="{00000000-0005-0000-0000-0000EF800000}"/>
    <cellStyle name="40% - uthevingsfarge 5 19 3" xfId="33011" xr:uid="{00000000-0005-0000-0000-0000F0800000}"/>
    <cellStyle name="40% - uthevingsfarge 5 19 4" xfId="33012" xr:uid="{00000000-0005-0000-0000-0000F1800000}"/>
    <cellStyle name="40% - uthevingsfarge 5 19_BILAG 34-3 Brasil" xfId="33013" xr:uid="{00000000-0005-0000-0000-0000F2800000}"/>
    <cellStyle name="40% - uthevingsfarge 5 190" xfId="33014" xr:uid="{00000000-0005-0000-0000-0000F3800000}"/>
    <cellStyle name="40% - uthevingsfarge 5 191" xfId="33015" xr:uid="{00000000-0005-0000-0000-0000F4800000}"/>
    <cellStyle name="40% - uthevingsfarge 5 192" xfId="33016" xr:uid="{00000000-0005-0000-0000-0000F5800000}"/>
    <cellStyle name="40% - uthevingsfarge 5 193" xfId="33017" xr:uid="{00000000-0005-0000-0000-0000F6800000}"/>
    <cellStyle name="40% - uthevingsfarge 5 194" xfId="33018" xr:uid="{00000000-0005-0000-0000-0000F7800000}"/>
    <cellStyle name="40% - uthevingsfarge 5 195" xfId="33019" xr:uid="{00000000-0005-0000-0000-0000F8800000}"/>
    <cellStyle name="40% - uthevingsfarge 5 196" xfId="33020" xr:uid="{00000000-0005-0000-0000-0000F9800000}"/>
    <cellStyle name="40% - uthevingsfarge 5 197" xfId="33021" xr:uid="{00000000-0005-0000-0000-0000FA800000}"/>
    <cellStyle name="40% - uthevingsfarge 5 198" xfId="33022" xr:uid="{00000000-0005-0000-0000-0000FB800000}"/>
    <cellStyle name="40% - uthevingsfarge 5 199" xfId="33023" xr:uid="{00000000-0005-0000-0000-0000FC800000}"/>
    <cellStyle name="40% - uthevingsfarge 5 2" xfId="33024" xr:uid="{00000000-0005-0000-0000-0000FD800000}"/>
    <cellStyle name="40% - uthevingsfarge 5 2 10" xfId="33025" xr:uid="{00000000-0005-0000-0000-0000FE800000}"/>
    <cellStyle name="40% - uthevingsfarge 5 2 10 2" xfId="33026" xr:uid="{00000000-0005-0000-0000-0000FF800000}"/>
    <cellStyle name="40% - uthevingsfarge 5 2 10 2 2" xfId="33027" xr:uid="{00000000-0005-0000-0000-000000810000}"/>
    <cellStyle name="40% - uthevingsfarge 5 2 10 3" xfId="33028" xr:uid="{00000000-0005-0000-0000-000001810000}"/>
    <cellStyle name="40% - uthevingsfarge 5 2 11" xfId="33029" xr:uid="{00000000-0005-0000-0000-000002810000}"/>
    <cellStyle name="40% - uthevingsfarge 5 2 11 2" xfId="33030" xr:uid="{00000000-0005-0000-0000-000003810000}"/>
    <cellStyle name="40% - uthevingsfarge 5 2 12" xfId="33031" xr:uid="{00000000-0005-0000-0000-000004810000}"/>
    <cellStyle name="40% - uthevingsfarge 5 2 12 2" xfId="33032" xr:uid="{00000000-0005-0000-0000-000005810000}"/>
    <cellStyle name="40% - uthevingsfarge 5 2 13" xfId="33033" xr:uid="{00000000-0005-0000-0000-000006810000}"/>
    <cellStyle name="40% - uthevingsfarge 5 2 14" xfId="33034" xr:uid="{00000000-0005-0000-0000-000007810000}"/>
    <cellStyle name="40% - uthevingsfarge 5 2 15" xfId="33035" xr:uid="{00000000-0005-0000-0000-000008810000}"/>
    <cellStyle name="40% - uthevingsfarge 5 2 2" xfId="33036" xr:uid="{00000000-0005-0000-0000-000009810000}"/>
    <cellStyle name="40% - uthevingsfarge 5 2 2 10" xfId="33037" xr:uid="{00000000-0005-0000-0000-00000A810000}"/>
    <cellStyle name="40% - uthevingsfarge 5 2 2 11" xfId="33038" xr:uid="{00000000-0005-0000-0000-00000B810000}"/>
    <cellStyle name="40% - uthevingsfarge 5 2 2 12" xfId="33039" xr:uid="{00000000-0005-0000-0000-00000C810000}"/>
    <cellStyle name="40% - uthevingsfarge 5 2 2 2" xfId="33040" xr:uid="{00000000-0005-0000-0000-00000D810000}"/>
    <cellStyle name="40% - uthevingsfarge 5 2 2 2 10" xfId="33041" xr:uid="{00000000-0005-0000-0000-00000E810000}"/>
    <cellStyle name="40% - uthevingsfarge 5 2 2 2 11" xfId="33042" xr:uid="{00000000-0005-0000-0000-00000F810000}"/>
    <cellStyle name="40% - uthevingsfarge 5 2 2 2 2" xfId="33043" xr:uid="{00000000-0005-0000-0000-000010810000}"/>
    <cellStyle name="40% - uthevingsfarge 5 2 2 2 2 2" xfId="33044" xr:uid="{00000000-0005-0000-0000-000011810000}"/>
    <cellStyle name="40% - uthevingsfarge 5 2 2 2 2 2 2" xfId="33045" xr:uid="{00000000-0005-0000-0000-000012810000}"/>
    <cellStyle name="40% - uthevingsfarge 5 2 2 2 2 2 2 2" xfId="33046" xr:uid="{00000000-0005-0000-0000-000013810000}"/>
    <cellStyle name="40% - uthevingsfarge 5 2 2 2 2 2 2 2 2" xfId="33047" xr:uid="{00000000-0005-0000-0000-000014810000}"/>
    <cellStyle name="40% - uthevingsfarge 5 2 2 2 2 2 2 2 2 2" xfId="33048" xr:uid="{00000000-0005-0000-0000-000015810000}"/>
    <cellStyle name="40% - uthevingsfarge 5 2 2 2 2 2 2 2 3" xfId="33049" xr:uid="{00000000-0005-0000-0000-000016810000}"/>
    <cellStyle name="40% - uthevingsfarge 5 2 2 2 2 2 2 3" xfId="33050" xr:uid="{00000000-0005-0000-0000-000017810000}"/>
    <cellStyle name="40% - uthevingsfarge 5 2 2 2 2 2 2 3 2" xfId="33051" xr:uid="{00000000-0005-0000-0000-000018810000}"/>
    <cellStyle name="40% - uthevingsfarge 5 2 2 2 2 2 2 4" xfId="33052" xr:uid="{00000000-0005-0000-0000-000019810000}"/>
    <cellStyle name="40% - uthevingsfarge 5 2 2 2 2 2 2_Innskuddsdekning" xfId="33053" xr:uid="{00000000-0005-0000-0000-00001A810000}"/>
    <cellStyle name="40% - uthevingsfarge 5 2 2 2 2 2 3" xfId="33054" xr:uid="{00000000-0005-0000-0000-00001B810000}"/>
    <cellStyle name="40% - uthevingsfarge 5 2 2 2 2 2 3 2" xfId="33055" xr:uid="{00000000-0005-0000-0000-00001C810000}"/>
    <cellStyle name="40% - uthevingsfarge 5 2 2 2 2 2 3 2 2" xfId="33056" xr:uid="{00000000-0005-0000-0000-00001D810000}"/>
    <cellStyle name="40% - uthevingsfarge 5 2 2 2 2 2 3 3" xfId="33057" xr:uid="{00000000-0005-0000-0000-00001E810000}"/>
    <cellStyle name="40% - uthevingsfarge 5 2 2 2 2 2 4" xfId="33058" xr:uid="{00000000-0005-0000-0000-00001F810000}"/>
    <cellStyle name="40% - uthevingsfarge 5 2 2 2 2 2 4 2" xfId="33059" xr:uid="{00000000-0005-0000-0000-000020810000}"/>
    <cellStyle name="40% - uthevingsfarge 5 2 2 2 2 2 5" xfId="33060" xr:uid="{00000000-0005-0000-0000-000021810000}"/>
    <cellStyle name="40% - uthevingsfarge 5 2 2 2 2 2_3. Chng in credit spreads" xfId="33061" xr:uid="{00000000-0005-0000-0000-000022810000}"/>
    <cellStyle name="40% - uthevingsfarge 5 2 2 2 2 3" xfId="33062" xr:uid="{00000000-0005-0000-0000-000023810000}"/>
    <cellStyle name="40% - uthevingsfarge 5 2 2 2 2 3 2" xfId="33063" xr:uid="{00000000-0005-0000-0000-000024810000}"/>
    <cellStyle name="40% - uthevingsfarge 5 2 2 2 2 3 2 2" xfId="33064" xr:uid="{00000000-0005-0000-0000-000025810000}"/>
    <cellStyle name="40% - uthevingsfarge 5 2 2 2 2 3 2 2 2" xfId="33065" xr:uid="{00000000-0005-0000-0000-000026810000}"/>
    <cellStyle name="40% - uthevingsfarge 5 2 2 2 2 3 2 3" xfId="33066" xr:uid="{00000000-0005-0000-0000-000027810000}"/>
    <cellStyle name="40% - uthevingsfarge 5 2 2 2 2 3 3" xfId="33067" xr:uid="{00000000-0005-0000-0000-000028810000}"/>
    <cellStyle name="40% - uthevingsfarge 5 2 2 2 2 3 3 2" xfId="33068" xr:uid="{00000000-0005-0000-0000-000029810000}"/>
    <cellStyle name="40% - uthevingsfarge 5 2 2 2 2 3 4" xfId="33069" xr:uid="{00000000-0005-0000-0000-00002A810000}"/>
    <cellStyle name="40% - uthevingsfarge 5 2 2 2 2 3_Innskuddsdekning" xfId="33070" xr:uid="{00000000-0005-0000-0000-00002B810000}"/>
    <cellStyle name="40% - uthevingsfarge 5 2 2 2 2 4" xfId="33071" xr:uid="{00000000-0005-0000-0000-00002C810000}"/>
    <cellStyle name="40% - uthevingsfarge 5 2 2 2 2 4 2" xfId="33072" xr:uid="{00000000-0005-0000-0000-00002D810000}"/>
    <cellStyle name="40% - uthevingsfarge 5 2 2 2 2 4 2 2" xfId="33073" xr:uid="{00000000-0005-0000-0000-00002E810000}"/>
    <cellStyle name="40% - uthevingsfarge 5 2 2 2 2 4 3" xfId="33074" xr:uid="{00000000-0005-0000-0000-00002F810000}"/>
    <cellStyle name="40% - uthevingsfarge 5 2 2 2 2 5" xfId="33075" xr:uid="{00000000-0005-0000-0000-000030810000}"/>
    <cellStyle name="40% - uthevingsfarge 5 2 2 2 2 5 2" xfId="33076" xr:uid="{00000000-0005-0000-0000-000031810000}"/>
    <cellStyle name="40% - uthevingsfarge 5 2 2 2 2 6" xfId="33077" xr:uid="{00000000-0005-0000-0000-000032810000}"/>
    <cellStyle name="40% - uthevingsfarge 5 2 2 2 2 7" xfId="33078" xr:uid="{00000000-0005-0000-0000-000033810000}"/>
    <cellStyle name="40% - uthevingsfarge 5 2 2 2 2 8" xfId="33079" xr:uid="{00000000-0005-0000-0000-000034810000}"/>
    <cellStyle name="40% - uthevingsfarge 5 2 2 2 2_3. Chng in credit spreads" xfId="33080" xr:uid="{00000000-0005-0000-0000-000035810000}"/>
    <cellStyle name="40% - uthevingsfarge 5 2 2 2 3" xfId="33081" xr:uid="{00000000-0005-0000-0000-000036810000}"/>
    <cellStyle name="40% - uthevingsfarge 5 2 2 2 3 2" xfId="33082" xr:uid="{00000000-0005-0000-0000-000037810000}"/>
    <cellStyle name="40% - uthevingsfarge 5 2 2 2 3 2 2" xfId="33083" xr:uid="{00000000-0005-0000-0000-000038810000}"/>
    <cellStyle name="40% - uthevingsfarge 5 2 2 2 3 2 2 2" xfId="33084" xr:uid="{00000000-0005-0000-0000-000039810000}"/>
    <cellStyle name="40% - uthevingsfarge 5 2 2 2 3 2 2 2 2" xfId="33085" xr:uid="{00000000-0005-0000-0000-00003A810000}"/>
    <cellStyle name="40% - uthevingsfarge 5 2 2 2 3 2 2 2 2 2" xfId="33086" xr:uid="{00000000-0005-0000-0000-00003B810000}"/>
    <cellStyle name="40% - uthevingsfarge 5 2 2 2 3 2 2 2 3" xfId="33087" xr:uid="{00000000-0005-0000-0000-00003C810000}"/>
    <cellStyle name="40% - uthevingsfarge 5 2 2 2 3 2 2 3" xfId="33088" xr:uid="{00000000-0005-0000-0000-00003D810000}"/>
    <cellStyle name="40% - uthevingsfarge 5 2 2 2 3 2 2 3 2" xfId="33089" xr:uid="{00000000-0005-0000-0000-00003E810000}"/>
    <cellStyle name="40% - uthevingsfarge 5 2 2 2 3 2 2 4" xfId="33090" xr:uid="{00000000-0005-0000-0000-00003F810000}"/>
    <cellStyle name="40% - uthevingsfarge 5 2 2 2 3 2 2_Innskuddsdekning" xfId="33091" xr:uid="{00000000-0005-0000-0000-000040810000}"/>
    <cellStyle name="40% - uthevingsfarge 5 2 2 2 3 2 3" xfId="33092" xr:uid="{00000000-0005-0000-0000-000041810000}"/>
    <cellStyle name="40% - uthevingsfarge 5 2 2 2 3 2 3 2" xfId="33093" xr:uid="{00000000-0005-0000-0000-000042810000}"/>
    <cellStyle name="40% - uthevingsfarge 5 2 2 2 3 2 3 2 2" xfId="33094" xr:uid="{00000000-0005-0000-0000-000043810000}"/>
    <cellStyle name="40% - uthevingsfarge 5 2 2 2 3 2 3 3" xfId="33095" xr:uid="{00000000-0005-0000-0000-000044810000}"/>
    <cellStyle name="40% - uthevingsfarge 5 2 2 2 3 2 4" xfId="33096" xr:uid="{00000000-0005-0000-0000-000045810000}"/>
    <cellStyle name="40% - uthevingsfarge 5 2 2 2 3 2 4 2" xfId="33097" xr:uid="{00000000-0005-0000-0000-000046810000}"/>
    <cellStyle name="40% - uthevingsfarge 5 2 2 2 3 2 5" xfId="33098" xr:uid="{00000000-0005-0000-0000-000047810000}"/>
    <cellStyle name="40% - uthevingsfarge 5 2 2 2 3 2_3. Chng in credit spreads" xfId="33099" xr:uid="{00000000-0005-0000-0000-000048810000}"/>
    <cellStyle name="40% - uthevingsfarge 5 2 2 2 3 3" xfId="33100" xr:uid="{00000000-0005-0000-0000-000049810000}"/>
    <cellStyle name="40% - uthevingsfarge 5 2 2 2 3 3 2" xfId="33101" xr:uid="{00000000-0005-0000-0000-00004A810000}"/>
    <cellStyle name="40% - uthevingsfarge 5 2 2 2 3 3 2 2" xfId="33102" xr:uid="{00000000-0005-0000-0000-00004B810000}"/>
    <cellStyle name="40% - uthevingsfarge 5 2 2 2 3 3 2 2 2" xfId="33103" xr:uid="{00000000-0005-0000-0000-00004C810000}"/>
    <cellStyle name="40% - uthevingsfarge 5 2 2 2 3 3 2 3" xfId="33104" xr:uid="{00000000-0005-0000-0000-00004D810000}"/>
    <cellStyle name="40% - uthevingsfarge 5 2 2 2 3 3 3" xfId="33105" xr:uid="{00000000-0005-0000-0000-00004E810000}"/>
    <cellStyle name="40% - uthevingsfarge 5 2 2 2 3 3 3 2" xfId="33106" xr:uid="{00000000-0005-0000-0000-00004F810000}"/>
    <cellStyle name="40% - uthevingsfarge 5 2 2 2 3 3 4" xfId="33107" xr:uid="{00000000-0005-0000-0000-000050810000}"/>
    <cellStyle name="40% - uthevingsfarge 5 2 2 2 3 3_Innskuddsdekning" xfId="33108" xr:uid="{00000000-0005-0000-0000-000051810000}"/>
    <cellStyle name="40% - uthevingsfarge 5 2 2 2 3 4" xfId="33109" xr:uid="{00000000-0005-0000-0000-000052810000}"/>
    <cellStyle name="40% - uthevingsfarge 5 2 2 2 3 4 2" xfId="33110" xr:uid="{00000000-0005-0000-0000-000053810000}"/>
    <cellStyle name="40% - uthevingsfarge 5 2 2 2 3 4 2 2" xfId="33111" xr:uid="{00000000-0005-0000-0000-000054810000}"/>
    <cellStyle name="40% - uthevingsfarge 5 2 2 2 3 4 3" xfId="33112" xr:uid="{00000000-0005-0000-0000-000055810000}"/>
    <cellStyle name="40% - uthevingsfarge 5 2 2 2 3 5" xfId="33113" xr:uid="{00000000-0005-0000-0000-000056810000}"/>
    <cellStyle name="40% - uthevingsfarge 5 2 2 2 3 5 2" xfId="33114" xr:uid="{00000000-0005-0000-0000-000057810000}"/>
    <cellStyle name="40% - uthevingsfarge 5 2 2 2 3 6" xfId="33115" xr:uid="{00000000-0005-0000-0000-000058810000}"/>
    <cellStyle name="40% - uthevingsfarge 5 2 2 2 3_3. Chng in credit spreads" xfId="33116" xr:uid="{00000000-0005-0000-0000-000059810000}"/>
    <cellStyle name="40% - uthevingsfarge 5 2 2 2 4" xfId="33117" xr:uid="{00000000-0005-0000-0000-00005A810000}"/>
    <cellStyle name="40% - uthevingsfarge 5 2 2 2 4 2" xfId="33118" xr:uid="{00000000-0005-0000-0000-00005B810000}"/>
    <cellStyle name="40% - uthevingsfarge 5 2 2 2 4 2 2" xfId="33119" xr:uid="{00000000-0005-0000-0000-00005C810000}"/>
    <cellStyle name="40% - uthevingsfarge 5 2 2 2 4 2 2 2" xfId="33120" xr:uid="{00000000-0005-0000-0000-00005D810000}"/>
    <cellStyle name="40% - uthevingsfarge 5 2 2 2 4 2 2 2 2" xfId="33121" xr:uid="{00000000-0005-0000-0000-00005E810000}"/>
    <cellStyle name="40% - uthevingsfarge 5 2 2 2 4 2 2 2 2 2" xfId="33122" xr:uid="{00000000-0005-0000-0000-00005F810000}"/>
    <cellStyle name="40% - uthevingsfarge 5 2 2 2 4 2 2 2 3" xfId="33123" xr:uid="{00000000-0005-0000-0000-000060810000}"/>
    <cellStyle name="40% - uthevingsfarge 5 2 2 2 4 2 2 3" xfId="33124" xr:uid="{00000000-0005-0000-0000-000061810000}"/>
    <cellStyle name="40% - uthevingsfarge 5 2 2 2 4 2 2 3 2" xfId="33125" xr:uid="{00000000-0005-0000-0000-000062810000}"/>
    <cellStyle name="40% - uthevingsfarge 5 2 2 2 4 2 2 4" xfId="33126" xr:uid="{00000000-0005-0000-0000-000063810000}"/>
    <cellStyle name="40% - uthevingsfarge 5 2 2 2 4 2 3" xfId="33127" xr:uid="{00000000-0005-0000-0000-000064810000}"/>
    <cellStyle name="40% - uthevingsfarge 5 2 2 2 4 2 3 2" xfId="33128" xr:uid="{00000000-0005-0000-0000-000065810000}"/>
    <cellStyle name="40% - uthevingsfarge 5 2 2 2 4 2 3 2 2" xfId="33129" xr:uid="{00000000-0005-0000-0000-000066810000}"/>
    <cellStyle name="40% - uthevingsfarge 5 2 2 2 4 2 3 3" xfId="33130" xr:uid="{00000000-0005-0000-0000-000067810000}"/>
    <cellStyle name="40% - uthevingsfarge 5 2 2 2 4 2 4" xfId="33131" xr:uid="{00000000-0005-0000-0000-000068810000}"/>
    <cellStyle name="40% - uthevingsfarge 5 2 2 2 4 2 4 2" xfId="33132" xr:uid="{00000000-0005-0000-0000-000069810000}"/>
    <cellStyle name="40% - uthevingsfarge 5 2 2 2 4 2 5" xfId="33133" xr:uid="{00000000-0005-0000-0000-00006A810000}"/>
    <cellStyle name="40% - uthevingsfarge 5 2 2 2 4 2_Innskuddsdekning" xfId="33134" xr:uid="{00000000-0005-0000-0000-00006B810000}"/>
    <cellStyle name="40% - uthevingsfarge 5 2 2 2 4 3" xfId="33135" xr:uid="{00000000-0005-0000-0000-00006C810000}"/>
    <cellStyle name="40% - uthevingsfarge 5 2 2 2 4 3 2" xfId="33136" xr:uid="{00000000-0005-0000-0000-00006D810000}"/>
    <cellStyle name="40% - uthevingsfarge 5 2 2 2 4 3 2 2" xfId="33137" xr:uid="{00000000-0005-0000-0000-00006E810000}"/>
    <cellStyle name="40% - uthevingsfarge 5 2 2 2 4 3 2 2 2" xfId="33138" xr:uid="{00000000-0005-0000-0000-00006F810000}"/>
    <cellStyle name="40% - uthevingsfarge 5 2 2 2 4 3 2 3" xfId="33139" xr:uid="{00000000-0005-0000-0000-000070810000}"/>
    <cellStyle name="40% - uthevingsfarge 5 2 2 2 4 3 3" xfId="33140" xr:uid="{00000000-0005-0000-0000-000071810000}"/>
    <cellStyle name="40% - uthevingsfarge 5 2 2 2 4 3 3 2" xfId="33141" xr:uid="{00000000-0005-0000-0000-000072810000}"/>
    <cellStyle name="40% - uthevingsfarge 5 2 2 2 4 3 4" xfId="33142" xr:uid="{00000000-0005-0000-0000-000073810000}"/>
    <cellStyle name="40% - uthevingsfarge 5 2 2 2 4 4" xfId="33143" xr:uid="{00000000-0005-0000-0000-000074810000}"/>
    <cellStyle name="40% - uthevingsfarge 5 2 2 2 4 4 2" xfId="33144" xr:uid="{00000000-0005-0000-0000-000075810000}"/>
    <cellStyle name="40% - uthevingsfarge 5 2 2 2 4 4 2 2" xfId="33145" xr:uid="{00000000-0005-0000-0000-000076810000}"/>
    <cellStyle name="40% - uthevingsfarge 5 2 2 2 4 4 3" xfId="33146" xr:uid="{00000000-0005-0000-0000-000077810000}"/>
    <cellStyle name="40% - uthevingsfarge 5 2 2 2 4 5" xfId="33147" xr:uid="{00000000-0005-0000-0000-000078810000}"/>
    <cellStyle name="40% - uthevingsfarge 5 2 2 2 4 5 2" xfId="33148" xr:uid="{00000000-0005-0000-0000-000079810000}"/>
    <cellStyle name="40% - uthevingsfarge 5 2 2 2 4 6" xfId="33149" xr:uid="{00000000-0005-0000-0000-00007A810000}"/>
    <cellStyle name="40% - uthevingsfarge 5 2 2 2 4_3. Chng in credit spreads" xfId="33150" xr:uid="{00000000-0005-0000-0000-00007B810000}"/>
    <cellStyle name="40% - uthevingsfarge 5 2 2 2 5" xfId="33151" xr:uid="{00000000-0005-0000-0000-00007C810000}"/>
    <cellStyle name="40% - uthevingsfarge 5 2 2 2 5 2" xfId="33152" xr:uid="{00000000-0005-0000-0000-00007D810000}"/>
    <cellStyle name="40% - uthevingsfarge 5 2 2 2 5 2 2" xfId="33153" xr:uid="{00000000-0005-0000-0000-00007E810000}"/>
    <cellStyle name="40% - uthevingsfarge 5 2 2 2 5 2 2 2" xfId="33154" xr:uid="{00000000-0005-0000-0000-00007F810000}"/>
    <cellStyle name="40% - uthevingsfarge 5 2 2 2 5 2 2 2 2" xfId="33155" xr:uid="{00000000-0005-0000-0000-000080810000}"/>
    <cellStyle name="40% - uthevingsfarge 5 2 2 2 5 2 2 3" xfId="33156" xr:uid="{00000000-0005-0000-0000-000081810000}"/>
    <cellStyle name="40% - uthevingsfarge 5 2 2 2 5 2 3" xfId="33157" xr:uid="{00000000-0005-0000-0000-000082810000}"/>
    <cellStyle name="40% - uthevingsfarge 5 2 2 2 5 2 3 2" xfId="33158" xr:uid="{00000000-0005-0000-0000-000083810000}"/>
    <cellStyle name="40% - uthevingsfarge 5 2 2 2 5 2 4" xfId="33159" xr:uid="{00000000-0005-0000-0000-000084810000}"/>
    <cellStyle name="40% - uthevingsfarge 5 2 2 2 5 2_Innskuddsdekning" xfId="33160" xr:uid="{00000000-0005-0000-0000-000085810000}"/>
    <cellStyle name="40% - uthevingsfarge 5 2 2 2 5 3" xfId="33161" xr:uid="{00000000-0005-0000-0000-000086810000}"/>
    <cellStyle name="40% - uthevingsfarge 5 2 2 2 5 3 2" xfId="33162" xr:uid="{00000000-0005-0000-0000-000087810000}"/>
    <cellStyle name="40% - uthevingsfarge 5 2 2 2 5 3 2 2" xfId="33163" xr:uid="{00000000-0005-0000-0000-000088810000}"/>
    <cellStyle name="40% - uthevingsfarge 5 2 2 2 5 3 3" xfId="33164" xr:uid="{00000000-0005-0000-0000-000089810000}"/>
    <cellStyle name="40% - uthevingsfarge 5 2 2 2 5 4" xfId="33165" xr:uid="{00000000-0005-0000-0000-00008A810000}"/>
    <cellStyle name="40% - uthevingsfarge 5 2 2 2 5 4 2" xfId="33166" xr:uid="{00000000-0005-0000-0000-00008B810000}"/>
    <cellStyle name="40% - uthevingsfarge 5 2 2 2 5 5" xfId="33167" xr:uid="{00000000-0005-0000-0000-00008C810000}"/>
    <cellStyle name="40% - uthevingsfarge 5 2 2 2 5_3. Chng in credit spreads" xfId="33168" xr:uid="{00000000-0005-0000-0000-00008D810000}"/>
    <cellStyle name="40% - uthevingsfarge 5 2 2 2 6" xfId="33169" xr:uid="{00000000-0005-0000-0000-00008E810000}"/>
    <cellStyle name="40% - uthevingsfarge 5 2 2 2 6 2" xfId="33170" xr:uid="{00000000-0005-0000-0000-00008F810000}"/>
    <cellStyle name="40% - uthevingsfarge 5 2 2 2 6 2 2" xfId="33171" xr:uid="{00000000-0005-0000-0000-000090810000}"/>
    <cellStyle name="40% - uthevingsfarge 5 2 2 2 6 2 2 2" xfId="33172" xr:uid="{00000000-0005-0000-0000-000091810000}"/>
    <cellStyle name="40% - uthevingsfarge 5 2 2 2 6 2 3" xfId="33173" xr:uid="{00000000-0005-0000-0000-000092810000}"/>
    <cellStyle name="40% - uthevingsfarge 5 2 2 2 6 3" xfId="33174" xr:uid="{00000000-0005-0000-0000-000093810000}"/>
    <cellStyle name="40% - uthevingsfarge 5 2 2 2 6 3 2" xfId="33175" xr:uid="{00000000-0005-0000-0000-000094810000}"/>
    <cellStyle name="40% - uthevingsfarge 5 2 2 2 6 4" xfId="33176" xr:uid="{00000000-0005-0000-0000-000095810000}"/>
    <cellStyle name="40% - uthevingsfarge 5 2 2 2 6_Innskuddsdekning" xfId="33177" xr:uid="{00000000-0005-0000-0000-000096810000}"/>
    <cellStyle name="40% - uthevingsfarge 5 2 2 2 7" xfId="33178" xr:uid="{00000000-0005-0000-0000-000097810000}"/>
    <cellStyle name="40% - uthevingsfarge 5 2 2 2 7 2" xfId="33179" xr:uid="{00000000-0005-0000-0000-000098810000}"/>
    <cellStyle name="40% - uthevingsfarge 5 2 2 2 7 2 2" xfId="33180" xr:uid="{00000000-0005-0000-0000-000099810000}"/>
    <cellStyle name="40% - uthevingsfarge 5 2 2 2 7 3" xfId="33181" xr:uid="{00000000-0005-0000-0000-00009A810000}"/>
    <cellStyle name="40% - uthevingsfarge 5 2 2 2 8" xfId="33182" xr:uid="{00000000-0005-0000-0000-00009B810000}"/>
    <cellStyle name="40% - uthevingsfarge 5 2 2 2 8 2" xfId="33183" xr:uid="{00000000-0005-0000-0000-00009C810000}"/>
    <cellStyle name="40% - uthevingsfarge 5 2 2 2 9" xfId="33184" xr:uid="{00000000-0005-0000-0000-00009D810000}"/>
    <cellStyle name="40% - uthevingsfarge 5 2 2 2_3. Chng in credit spreads" xfId="33185" xr:uid="{00000000-0005-0000-0000-00009E810000}"/>
    <cellStyle name="40% - uthevingsfarge 5 2 2 3" xfId="33186" xr:uid="{00000000-0005-0000-0000-00009F810000}"/>
    <cellStyle name="40% - uthevingsfarge 5 2 2 3 2" xfId="33187" xr:uid="{00000000-0005-0000-0000-0000A0810000}"/>
    <cellStyle name="40% - uthevingsfarge 5 2 2 3 2 2" xfId="33188" xr:uid="{00000000-0005-0000-0000-0000A1810000}"/>
    <cellStyle name="40% - uthevingsfarge 5 2 2 3 2 2 2" xfId="33189" xr:uid="{00000000-0005-0000-0000-0000A2810000}"/>
    <cellStyle name="40% - uthevingsfarge 5 2 2 3 2 2 2 2" xfId="33190" xr:uid="{00000000-0005-0000-0000-0000A3810000}"/>
    <cellStyle name="40% - uthevingsfarge 5 2 2 3 2 2 2 2 2" xfId="33191" xr:uid="{00000000-0005-0000-0000-0000A4810000}"/>
    <cellStyle name="40% - uthevingsfarge 5 2 2 3 2 2 2 3" xfId="33192" xr:uid="{00000000-0005-0000-0000-0000A5810000}"/>
    <cellStyle name="40% - uthevingsfarge 5 2 2 3 2 2 3" xfId="33193" xr:uid="{00000000-0005-0000-0000-0000A6810000}"/>
    <cellStyle name="40% - uthevingsfarge 5 2 2 3 2 2 3 2" xfId="33194" xr:uid="{00000000-0005-0000-0000-0000A7810000}"/>
    <cellStyle name="40% - uthevingsfarge 5 2 2 3 2 2 4" xfId="33195" xr:uid="{00000000-0005-0000-0000-0000A8810000}"/>
    <cellStyle name="40% - uthevingsfarge 5 2 2 3 2 2_Innskuddsdekning" xfId="33196" xr:uid="{00000000-0005-0000-0000-0000A9810000}"/>
    <cellStyle name="40% - uthevingsfarge 5 2 2 3 2 3" xfId="33197" xr:uid="{00000000-0005-0000-0000-0000AA810000}"/>
    <cellStyle name="40% - uthevingsfarge 5 2 2 3 2 3 2" xfId="33198" xr:uid="{00000000-0005-0000-0000-0000AB810000}"/>
    <cellStyle name="40% - uthevingsfarge 5 2 2 3 2 3 2 2" xfId="33199" xr:uid="{00000000-0005-0000-0000-0000AC810000}"/>
    <cellStyle name="40% - uthevingsfarge 5 2 2 3 2 3 3" xfId="33200" xr:uid="{00000000-0005-0000-0000-0000AD810000}"/>
    <cellStyle name="40% - uthevingsfarge 5 2 2 3 2 4" xfId="33201" xr:uid="{00000000-0005-0000-0000-0000AE810000}"/>
    <cellStyle name="40% - uthevingsfarge 5 2 2 3 2 4 2" xfId="33202" xr:uid="{00000000-0005-0000-0000-0000AF810000}"/>
    <cellStyle name="40% - uthevingsfarge 5 2 2 3 2 5" xfId="33203" xr:uid="{00000000-0005-0000-0000-0000B0810000}"/>
    <cellStyle name="40% - uthevingsfarge 5 2 2 3 2_3. Chng in credit spreads" xfId="33204" xr:uid="{00000000-0005-0000-0000-0000B1810000}"/>
    <cellStyle name="40% - uthevingsfarge 5 2 2 3 3" xfId="33205" xr:uid="{00000000-0005-0000-0000-0000B2810000}"/>
    <cellStyle name="40% - uthevingsfarge 5 2 2 3 3 2" xfId="33206" xr:uid="{00000000-0005-0000-0000-0000B3810000}"/>
    <cellStyle name="40% - uthevingsfarge 5 2 2 3 3 2 2" xfId="33207" xr:uid="{00000000-0005-0000-0000-0000B4810000}"/>
    <cellStyle name="40% - uthevingsfarge 5 2 2 3 3 2 2 2" xfId="33208" xr:uid="{00000000-0005-0000-0000-0000B5810000}"/>
    <cellStyle name="40% - uthevingsfarge 5 2 2 3 3 2 3" xfId="33209" xr:uid="{00000000-0005-0000-0000-0000B6810000}"/>
    <cellStyle name="40% - uthevingsfarge 5 2 2 3 3 3" xfId="33210" xr:uid="{00000000-0005-0000-0000-0000B7810000}"/>
    <cellStyle name="40% - uthevingsfarge 5 2 2 3 3 3 2" xfId="33211" xr:uid="{00000000-0005-0000-0000-0000B8810000}"/>
    <cellStyle name="40% - uthevingsfarge 5 2 2 3 3 4" xfId="33212" xr:uid="{00000000-0005-0000-0000-0000B9810000}"/>
    <cellStyle name="40% - uthevingsfarge 5 2 2 3 3_Innskuddsdekning" xfId="33213" xr:uid="{00000000-0005-0000-0000-0000BA810000}"/>
    <cellStyle name="40% - uthevingsfarge 5 2 2 3 4" xfId="33214" xr:uid="{00000000-0005-0000-0000-0000BB810000}"/>
    <cellStyle name="40% - uthevingsfarge 5 2 2 3 4 2" xfId="33215" xr:uid="{00000000-0005-0000-0000-0000BC810000}"/>
    <cellStyle name="40% - uthevingsfarge 5 2 2 3 4 2 2" xfId="33216" xr:uid="{00000000-0005-0000-0000-0000BD810000}"/>
    <cellStyle name="40% - uthevingsfarge 5 2 2 3 4 3" xfId="33217" xr:uid="{00000000-0005-0000-0000-0000BE810000}"/>
    <cellStyle name="40% - uthevingsfarge 5 2 2 3 5" xfId="33218" xr:uid="{00000000-0005-0000-0000-0000BF810000}"/>
    <cellStyle name="40% - uthevingsfarge 5 2 2 3 5 2" xfId="33219" xr:uid="{00000000-0005-0000-0000-0000C0810000}"/>
    <cellStyle name="40% - uthevingsfarge 5 2 2 3 6" xfId="33220" xr:uid="{00000000-0005-0000-0000-0000C1810000}"/>
    <cellStyle name="40% - uthevingsfarge 5 2 2 3 7" xfId="33221" xr:uid="{00000000-0005-0000-0000-0000C2810000}"/>
    <cellStyle name="40% - uthevingsfarge 5 2 2 3 8" xfId="33222" xr:uid="{00000000-0005-0000-0000-0000C3810000}"/>
    <cellStyle name="40% - uthevingsfarge 5 2 2 3_3. Chng in credit spreads" xfId="33223" xr:uid="{00000000-0005-0000-0000-0000C4810000}"/>
    <cellStyle name="40% - uthevingsfarge 5 2 2 4" xfId="33224" xr:uid="{00000000-0005-0000-0000-0000C5810000}"/>
    <cellStyle name="40% - uthevingsfarge 5 2 2 4 2" xfId="33225" xr:uid="{00000000-0005-0000-0000-0000C6810000}"/>
    <cellStyle name="40% - uthevingsfarge 5 2 2 4 2 2" xfId="33226" xr:uid="{00000000-0005-0000-0000-0000C7810000}"/>
    <cellStyle name="40% - uthevingsfarge 5 2 2 4 2 2 2" xfId="33227" xr:uid="{00000000-0005-0000-0000-0000C8810000}"/>
    <cellStyle name="40% - uthevingsfarge 5 2 2 4 2 2 2 2" xfId="33228" xr:uid="{00000000-0005-0000-0000-0000C9810000}"/>
    <cellStyle name="40% - uthevingsfarge 5 2 2 4 2 2 2 2 2" xfId="33229" xr:uid="{00000000-0005-0000-0000-0000CA810000}"/>
    <cellStyle name="40% - uthevingsfarge 5 2 2 4 2 2 2 3" xfId="33230" xr:uid="{00000000-0005-0000-0000-0000CB810000}"/>
    <cellStyle name="40% - uthevingsfarge 5 2 2 4 2 2 3" xfId="33231" xr:uid="{00000000-0005-0000-0000-0000CC810000}"/>
    <cellStyle name="40% - uthevingsfarge 5 2 2 4 2 2 3 2" xfId="33232" xr:uid="{00000000-0005-0000-0000-0000CD810000}"/>
    <cellStyle name="40% - uthevingsfarge 5 2 2 4 2 2 4" xfId="33233" xr:uid="{00000000-0005-0000-0000-0000CE810000}"/>
    <cellStyle name="40% - uthevingsfarge 5 2 2 4 2 2_Innskuddsdekning" xfId="33234" xr:uid="{00000000-0005-0000-0000-0000CF810000}"/>
    <cellStyle name="40% - uthevingsfarge 5 2 2 4 2 3" xfId="33235" xr:uid="{00000000-0005-0000-0000-0000D0810000}"/>
    <cellStyle name="40% - uthevingsfarge 5 2 2 4 2 3 2" xfId="33236" xr:uid="{00000000-0005-0000-0000-0000D1810000}"/>
    <cellStyle name="40% - uthevingsfarge 5 2 2 4 2 3 2 2" xfId="33237" xr:uid="{00000000-0005-0000-0000-0000D2810000}"/>
    <cellStyle name="40% - uthevingsfarge 5 2 2 4 2 3 3" xfId="33238" xr:uid="{00000000-0005-0000-0000-0000D3810000}"/>
    <cellStyle name="40% - uthevingsfarge 5 2 2 4 2 4" xfId="33239" xr:uid="{00000000-0005-0000-0000-0000D4810000}"/>
    <cellStyle name="40% - uthevingsfarge 5 2 2 4 2 4 2" xfId="33240" xr:uid="{00000000-0005-0000-0000-0000D5810000}"/>
    <cellStyle name="40% - uthevingsfarge 5 2 2 4 2 5" xfId="33241" xr:uid="{00000000-0005-0000-0000-0000D6810000}"/>
    <cellStyle name="40% - uthevingsfarge 5 2 2 4 2_3. Chng in credit spreads" xfId="33242" xr:uid="{00000000-0005-0000-0000-0000D7810000}"/>
    <cellStyle name="40% - uthevingsfarge 5 2 2 4 3" xfId="33243" xr:uid="{00000000-0005-0000-0000-0000D8810000}"/>
    <cellStyle name="40% - uthevingsfarge 5 2 2 4 3 2" xfId="33244" xr:uid="{00000000-0005-0000-0000-0000D9810000}"/>
    <cellStyle name="40% - uthevingsfarge 5 2 2 4 3 2 2" xfId="33245" xr:uid="{00000000-0005-0000-0000-0000DA810000}"/>
    <cellStyle name="40% - uthevingsfarge 5 2 2 4 3 2 2 2" xfId="33246" xr:uid="{00000000-0005-0000-0000-0000DB810000}"/>
    <cellStyle name="40% - uthevingsfarge 5 2 2 4 3 2 3" xfId="33247" xr:uid="{00000000-0005-0000-0000-0000DC810000}"/>
    <cellStyle name="40% - uthevingsfarge 5 2 2 4 3 3" xfId="33248" xr:uid="{00000000-0005-0000-0000-0000DD810000}"/>
    <cellStyle name="40% - uthevingsfarge 5 2 2 4 3 3 2" xfId="33249" xr:uid="{00000000-0005-0000-0000-0000DE810000}"/>
    <cellStyle name="40% - uthevingsfarge 5 2 2 4 3 4" xfId="33250" xr:uid="{00000000-0005-0000-0000-0000DF810000}"/>
    <cellStyle name="40% - uthevingsfarge 5 2 2 4 3_Innskuddsdekning" xfId="33251" xr:uid="{00000000-0005-0000-0000-0000E0810000}"/>
    <cellStyle name="40% - uthevingsfarge 5 2 2 4 4" xfId="33252" xr:uid="{00000000-0005-0000-0000-0000E1810000}"/>
    <cellStyle name="40% - uthevingsfarge 5 2 2 4 4 2" xfId="33253" xr:uid="{00000000-0005-0000-0000-0000E2810000}"/>
    <cellStyle name="40% - uthevingsfarge 5 2 2 4 4 2 2" xfId="33254" xr:uid="{00000000-0005-0000-0000-0000E3810000}"/>
    <cellStyle name="40% - uthevingsfarge 5 2 2 4 4 3" xfId="33255" xr:uid="{00000000-0005-0000-0000-0000E4810000}"/>
    <cellStyle name="40% - uthevingsfarge 5 2 2 4 5" xfId="33256" xr:uid="{00000000-0005-0000-0000-0000E5810000}"/>
    <cellStyle name="40% - uthevingsfarge 5 2 2 4 5 2" xfId="33257" xr:uid="{00000000-0005-0000-0000-0000E6810000}"/>
    <cellStyle name="40% - uthevingsfarge 5 2 2 4 6" xfId="33258" xr:uid="{00000000-0005-0000-0000-0000E7810000}"/>
    <cellStyle name="40% - uthevingsfarge 5 2 2 4_3. Chng in credit spreads" xfId="33259" xr:uid="{00000000-0005-0000-0000-0000E8810000}"/>
    <cellStyle name="40% - uthevingsfarge 5 2 2 5" xfId="33260" xr:uid="{00000000-0005-0000-0000-0000E9810000}"/>
    <cellStyle name="40% - uthevingsfarge 5 2 2 5 2" xfId="33261" xr:uid="{00000000-0005-0000-0000-0000EA810000}"/>
    <cellStyle name="40% - uthevingsfarge 5 2 2 5 2 2" xfId="33262" xr:uid="{00000000-0005-0000-0000-0000EB810000}"/>
    <cellStyle name="40% - uthevingsfarge 5 2 2 5 2 2 2" xfId="33263" xr:uid="{00000000-0005-0000-0000-0000EC810000}"/>
    <cellStyle name="40% - uthevingsfarge 5 2 2 5 2 2 2 2" xfId="33264" xr:uid="{00000000-0005-0000-0000-0000ED810000}"/>
    <cellStyle name="40% - uthevingsfarge 5 2 2 5 2 2 2 2 2" xfId="33265" xr:uid="{00000000-0005-0000-0000-0000EE810000}"/>
    <cellStyle name="40% - uthevingsfarge 5 2 2 5 2 2 2 3" xfId="33266" xr:uid="{00000000-0005-0000-0000-0000EF810000}"/>
    <cellStyle name="40% - uthevingsfarge 5 2 2 5 2 2 3" xfId="33267" xr:uid="{00000000-0005-0000-0000-0000F0810000}"/>
    <cellStyle name="40% - uthevingsfarge 5 2 2 5 2 2 3 2" xfId="33268" xr:uid="{00000000-0005-0000-0000-0000F1810000}"/>
    <cellStyle name="40% - uthevingsfarge 5 2 2 5 2 2 4" xfId="33269" xr:uid="{00000000-0005-0000-0000-0000F2810000}"/>
    <cellStyle name="40% - uthevingsfarge 5 2 2 5 2 2_Innskuddsdekning" xfId="33270" xr:uid="{00000000-0005-0000-0000-0000F3810000}"/>
    <cellStyle name="40% - uthevingsfarge 5 2 2 5 2 3" xfId="33271" xr:uid="{00000000-0005-0000-0000-0000F4810000}"/>
    <cellStyle name="40% - uthevingsfarge 5 2 2 5 2 3 2" xfId="33272" xr:uid="{00000000-0005-0000-0000-0000F5810000}"/>
    <cellStyle name="40% - uthevingsfarge 5 2 2 5 2 3 2 2" xfId="33273" xr:uid="{00000000-0005-0000-0000-0000F6810000}"/>
    <cellStyle name="40% - uthevingsfarge 5 2 2 5 2 3 3" xfId="33274" xr:uid="{00000000-0005-0000-0000-0000F7810000}"/>
    <cellStyle name="40% - uthevingsfarge 5 2 2 5 2 4" xfId="33275" xr:uid="{00000000-0005-0000-0000-0000F8810000}"/>
    <cellStyle name="40% - uthevingsfarge 5 2 2 5 2 4 2" xfId="33276" xr:uid="{00000000-0005-0000-0000-0000F9810000}"/>
    <cellStyle name="40% - uthevingsfarge 5 2 2 5 2 5" xfId="33277" xr:uid="{00000000-0005-0000-0000-0000FA810000}"/>
    <cellStyle name="40% - uthevingsfarge 5 2 2 5 2_3. Chng in credit spreads" xfId="33278" xr:uid="{00000000-0005-0000-0000-0000FB810000}"/>
    <cellStyle name="40% - uthevingsfarge 5 2 2 5 3" xfId="33279" xr:uid="{00000000-0005-0000-0000-0000FC810000}"/>
    <cellStyle name="40% - uthevingsfarge 5 2 2 5 3 2" xfId="33280" xr:uid="{00000000-0005-0000-0000-0000FD810000}"/>
    <cellStyle name="40% - uthevingsfarge 5 2 2 5 3 2 2" xfId="33281" xr:uid="{00000000-0005-0000-0000-0000FE810000}"/>
    <cellStyle name="40% - uthevingsfarge 5 2 2 5 3 2 2 2" xfId="33282" xr:uid="{00000000-0005-0000-0000-0000FF810000}"/>
    <cellStyle name="40% - uthevingsfarge 5 2 2 5 3 2 3" xfId="33283" xr:uid="{00000000-0005-0000-0000-000000820000}"/>
    <cellStyle name="40% - uthevingsfarge 5 2 2 5 3 3" xfId="33284" xr:uid="{00000000-0005-0000-0000-000001820000}"/>
    <cellStyle name="40% - uthevingsfarge 5 2 2 5 3 3 2" xfId="33285" xr:uid="{00000000-0005-0000-0000-000002820000}"/>
    <cellStyle name="40% - uthevingsfarge 5 2 2 5 3 4" xfId="33286" xr:uid="{00000000-0005-0000-0000-000003820000}"/>
    <cellStyle name="40% - uthevingsfarge 5 2 2 5 3_Innskuddsdekning" xfId="33287" xr:uid="{00000000-0005-0000-0000-000004820000}"/>
    <cellStyle name="40% - uthevingsfarge 5 2 2 5 4" xfId="33288" xr:uid="{00000000-0005-0000-0000-000005820000}"/>
    <cellStyle name="40% - uthevingsfarge 5 2 2 5 4 2" xfId="33289" xr:uid="{00000000-0005-0000-0000-000006820000}"/>
    <cellStyle name="40% - uthevingsfarge 5 2 2 5 4 2 2" xfId="33290" xr:uid="{00000000-0005-0000-0000-000007820000}"/>
    <cellStyle name="40% - uthevingsfarge 5 2 2 5 4 3" xfId="33291" xr:uid="{00000000-0005-0000-0000-000008820000}"/>
    <cellStyle name="40% - uthevingsfarge 5 2 2 5 5" xfId="33292" xr:uid="{00000000-0005-0000-0000-000009820000}"/>
    <cellStyle name="40% - uthevingsfarge 5 2 2 5 5 2" xfId="33293" xr:uid="{00000000-0005-0000-0000-00000A820000}"/>
    <cellStyle name="40% - uthevingsfarge 5 2 2 5 6" xfId="33294" xr:uid="{00000000-0005-0000-0000-00000B820000}"/>
    <cellStyle name="40% - uthevingsfarge 5 2 2 5_3. Chng in credit spreads" xfId="33295" xr:uid="{00000000-0005-0000-0000-00000C820000}"/>
    <cellStyle name="40% - uthevingsfarge 5 2 2 6" xfId="33296" xr:uid="{00000000-0005-0000-0000-00000D820000}"/>
    <cellStyle name="40% - uthevingsfarge 5 2 2 6 2" xfId="33297" xr:uid="{00000000-0005-0000-0000-00000E820000}"/>
    <cellStyle name="40% - uthevingsfarge 5 2 2 6 2 2" xfId="33298" xr:uid="{00000000-0005-0000-0000-00000F820000}"/>
    <cellStyle name="40% - uthevingsfarge 5 2 2 6 2 2 2" xfId="33299" xr:uid="{00000000-0005-0000-0000-000010820000}"/>
    <cellStyle name="40% - uthevingsfarge 5 2 2 6 2 2 2 2" xfId="33300" xr:uid="{00000000-0005-0000-0000-000011820000}"/>
    <cellStyle name="40% - uthevingsfarge 5 2 2 6 2 2 3" xfId="33301" xr:uid="{00000000-0005-0000-0000-000012820000}"/>
    <cellStyle name="40% - uthevingsfarge 5 2 2 6 2 3" xfId="33302" xr:uid="{00000000-0005-0000-0000-000013820000}"/>
    <cellStyle name="40% - uthevingsfarge 5 2 2 6 2 3 2" xfId="33303" xr:uid="{00000000-0005-0000-0000-000014820000}"/>
    <cellStyle name="40% - uthevingsfarge 5 2 2 6 2 4" xfId="33304" xr:uid="{00000000-0005-0000-0000-000015820000}"/>
    <cellStyle name="40% - uthevingsfarge 5 2 2 6 2_Innskuddsdekning" xfId="33305" xr:uid="{00000000-0005-0000-0000-000016820000}"/>
    <cellStyle name="40% - uthevingsfarge 5 2 2 6 3" xfId="33306" xr:uid="{00000000-0005-0000-0000-000017820000}"/>
    <cellStyle name="40% - uthevingsfarge 5 2 2 6 3 2" xfId="33307" xr:uid="{00000000-0005-0000-0000-000018820000}"/>
    <cellStyle name="40% - uthevingsfarge 5 2 2 6 3 2 2" xfId="33308" xr:uid="{00000000-0005-0000-0000-000019820000}"/>
    <cellStyle name="40% - uthevingsfarge 5 2 2 6 3 3" xfId="33309" xr:uid="{00000000-0005-0000-0000-00001A820000}"/>
    <cellStyle name="40% - uthevingsfarge 5 2 2 6 4" xfId="33310" xr:uid="{00000000-0005-0000-0000-00001B820000}"/>
    <cellStyle name="40% - uthevingsfarge 5 2 2 6 4 2" xfId="33311" xr:uid="{00000000-0005-0000-0000-00001C820000}"/>
    <cellStyle name="40% - uthevingsfarge 5 2 2 6 5" xfId="33312" xr:uid="{00000000-0005-0000-0000-00001D820000}"/>
    <cellStyle name="40% - uthevingsfarge 5 2 2 6_3. Chng in credit spreads" xfId="33313" xr:uid="{00000000-0005-0000-0000-00001E820000}"/>
    <cellStyle name="40% - uthevingsfarge 5 2 2 7" xfId="33314" xr:uid="{00000000-0005-0000-0000-00001F820000}"/>
    <cellStyle name="40% - uthevingsfarge 5 2 2 7 2" xfId="33315" xr:uid="{00000000-0005-0000-0000-000020820000}"/>
    <cellStyle name="40% - uthevingsfarge 5 2 2 7 2 2" xfId="33316" xr:uid="{00000000-0005-0000-0000-000021820000}"/>
    <cellStyle name="40% - uthevingsfarge 5 2 2 7 2 2 2" xfId="33317" xr:uid="{00000000-0005-0000-0000-000022820000}"/>
    <cellStyle name="40% - uthevingsfarge 5 2 2 7 2 3" xfId="33318" xr:uid="{00000000-0005-0000-0000-000023820000}"/>
    <cellStyle name="40% - uthevingsfarge 5 2 2 7 3" xfId="33319" xr:uid="{00000000-0005-0000-0000-000024820000}"/>
    <cellStyle name="40% - uthevingsfarge 5 2 2 7 3 2" xfId="33320" xr:uid="{00000000-0005-0000-0000-000025820000}"/>
    <cellStyle name="40% - uthevingsfarge 5 2 2 7 4" xfId="33321" xr:uid="{00000000-0005-0000-0000-000026820000}"/>
    <cellStyle name="40% - uthevingsfarge 5 2 2 7_Innskuddsdekning" xfId="33322" xr:uid="{00000000-0005-0000-0000-000027820000}"/>
    <cellStyle name="40% - uthevingsfarge 5 2 2 8" xfId="33323" xr:uid="{00000000-0005-0000-0000-000028820000}"/>
    <cellStyle name="40% - uthevingsfarge 5 2 2 8 2" xfId="33324" xr:uid="{00000000-0005-0000-0000-000029820000}"/>
    <cellStyle name="40% - uthevingsfarge 5 2 2 8 2 2" xfId="33325" xr:uid="{00000000-0005-0000-0000-00002A820000}"/>
    <cellStyle name="40% - uthevingsfarge 5 2 2 8 3" xfId="33326" xr:uid="{00000000-0005-0000-0000-00002B820000}"/>
    <cellStyle name="40% - uthevingsfarge 5 2 2 9" xfId="33327" xr:uid="{00000000-0005-0000-0000-00002C820000}"/>
    <cellStyle name="40% - uthevingsfarge 5 2 2 9 2" xfId="33328" xr:uid="{00000000-0005-0000-0000-00002D820000}"/>
    <cellStyle name="40% - uthevingsfarge 5 2 2_3. Chng in credit spreads" xfId="33329" xr:uid="{00000000-0005-0000-0000-00002E820000}"/>
    <cellStyle name="40% - uthevingsfarge 5 2 3" xfId="33330" xr:uid="{00000000-0005-0000-0000-00002F820000}"/>
    <cellStyle name="40% - uthevingsfarge 5 2 3 10" xfId="33331" xr:uid="{00000000-0005-0000-0000-000030820000}"/>
    <cellStyle name="40% - uthevingsfarge 5 2 3 11" xfId="33332" xr:uid="{00000000-0005-0000-0000-000031820000}"/>
    <cellStyle name="40% - uthevingsfarge 5 2 3 12" xfId="33333" xr:uid="{00000000-0005-0000-0000-000032820000}"/>
    <cellStyle name="40% - uthevingsfarge 5 2 3 2" xfId="33334" xr:uid="{00000000-0005-0000-0000-000033820000}"/>
    <cellStyle name="40% - uthevingsfarge 5 2 3 2 10" xfId="33335" xr:uid="{00000000-0005-0000-0000-000034820000}"/>
    <cellStyle name="40% - uthevingsfarge 5 2 3 2 2" xfId="33336" xr:uid="{00000000-0005-0000-0000-000035820000}"/>
    <cellStyle name="40% - uthevingsfarge 5 2 3 2 2 2" xfId="33337" xr:uid="{00000000-0005-0000-0000-000036820000}"/>
    <cellStyle name="40% - uthevingsfarge 5 2 3 2 2 2 2" xfId="33338" xr:uid="{00000000-0005-0000-0000-000037820000}"/>
    <cellStyle name="40% - uthevingsfarge 5 2 3 2 2 2 2 2" xfId="33339" xr:uid="{00000000-0005-0000-0000-000038820000}"/>
    <cellStyle name="40% - uthevingsfarge 5 2 3 2 2 2 2 2 2" xfId="33340" xr:uid="{00000000-0005-0000-0000-000039820000}"/>
    <cellStyle name="40% - uthevingsfarge 5 2 3 2 2 2 2 2 2 2" xfId="33341" xr:uid="{00000000-0005-0000-0000-00003A820000}"/>
    <cellStyle name="40% - uthevingsfarge 5 2 3 2 2 2 2 2 3" xfId="33342" xr:uid="{00000000-0005-0000-0000-00003B820000}"/>
    <cellStyle name="40% - uthevingsfarge 5 2 3 2 2 2 2 3" xfId="33343" xr:uid="{00000000-0005-0000-0000-00003C820000}"/>
    <cellStyle name="40% - uthevingsfarge 5 2 3 2 2 2 2 3 2" xfId="33344" xr:uid="{00000000-0005-0000-0000-00003D820000}"/>
    <cellStyle name="40% - uthevingsfarge 5 2 3 2 2 2 2 4" xfId="33345" xr:uid="{00000000-0005-0000-0000-00003E820000}"/>
    <cellStyle name="40% - uthevingsfarge 5 2 3 2 2 2 3" xfId="33346" xr:uid="{00000000-0005-0000-0000-00003F820000}"/>
    <cellStyle name="40% - uthevingsfarge 5 2 3 2 2 2 3 2" xfId="33347" xr:uid="{00000000-0005-0000-0000-000040820000}"/>
    <cellStyle name="40% - uthevingsfarge 5 2 3 2 2 2 3 2 2" xfId="33348" xr:uid="{00000000-0005-0000-0000-000041820000}"/>
    <cellStyle name="40% - uthevingsfarge 5 2 3 2 2 2 3 3" xfId="33349" xr:uid="{00000000-0005-0000-0000-000042820000}"/>
    <cellStyle name="40% - uthevingsfarge 5 2 3 2 2 2 4" xfId="33350" xr:uid="{00000000-0005-0000-0000-000043820000}"/>
    <cellStyle name="40% - uthevingsfarge 5 2 3 2 2 2 4 2" xfId="33351" xr:uid="{00000000-0005-0000-0000-000044820000}"/>
    <cellStyle name="40% - uthevingsfarge 5 2 3 2 2 2 5" xfId="33352" xr:uid="{00000000-0005-0000-0000-000045820000}"/>
    <cellStyle name="40% - uthevingsfarge 5 2 3 2 2 2_Innskuddsdekning" xfId="33353" xr:uid="{00000000-0005-0000-0000-000046820000}"/>
    <cellStyle name="40% - uthevingsfarge 5 2 3 2 2 3" xfId="33354" xr:uid="{00000000-0005-0000-0000-000047820000}"/>
    <cellStyle name="40% - uthevingsfarge 5 2 3 2 2 3 2" xfId="33355" xr:uid="{00000000-0005-0000-0000-000048820000}"/>
    <cellStyle name="40% - uthevingsfarge 5 2 3 2 2 3 2 2" xfId="33356" xr:uid="{00000000-0005-0000-0000-000049820000}"/>
    <cellStyle name="40% - uthevingsfarge 5 2 3 2 2 3 2 2 2" xfId="33357" xr:uid="{00000000-0005-0000-0000-00004A820000}"/>
    <cellStyle name="40% - uthevingsfarge 5 2 3 2 2 3 2 3" xfId="33358" xr:uid="{00000000-0005-0000-0000-00004B820000}"/>
    <cellStyle name="40% - uthevingsfarge 5 2 3 2 2 3 3" xfId="33359" xr:uid="{00000000-0005-0000-0000-00004C820000}"/>
    <cellStyle name="40% - uthevingsfarge 5 2 3 2 2 3 3 2" xfId="33360" xr:uid="{00000000-0005-0000-0000-00004D820000}"/>
    <cellStyle name="40% - uthevingsfarge 5 2 3 2 2 3 4" xfId="33361" xr:uid="{00000000-0005-0000-0000-00004E820000}"/>
    <cellStyle name="40% - uthevingsfarge 5 2 3 2 2 4" xfId="33362" xr:uid="{00000000-0005-0000-0000-00004F820000}"/>
    <cellStyle name="40% - uthevingsfarge 5 2 3 2 2 4 2" xfId="33363" xr:uid="{00000000-0005-0000-0000-000050820000}"/>
    <cellStyle name="40% - uthevingsfarge 5 2 3 2 2 4 2 2" xfId="33364" xr:uid="{00000000-0005-0000-0000-000051820000}"/>
    <cellStyle name="40% - uthevingsfarge 5 2 3 2 2 4 3" xfId="33365" xr:uid="{00000000-0005-0000-0000-000052820000}"/>
    <cellStyle name="40% - uthevingsfarge 5 2 3 2 2 5" xfId="33366" xr:uid="{00000000-0005-0000-0000-000053820000}"/>
    <cellStyle name="40% - uthevingsfarge 5 2 3 2 2 5 2" xfId="33367" xr:uid="{00000000-0005-0000-0000-000054820000}"/>
    <cellStyle name="40% - uthevingsfarge 5 2 3 2 2 6" xfId="33368" xr:uid="{00000000-0005-0000-0000-000055820000}"/>
    <cellStyle name="40% - uthevingsfarge 5 2 3 2 2_3. Chng in credit spreads" xfId="33369" xr:uid="{00000000-0005-0000-0000-000056820000}"/>
    <cellStyle name="40% - uthevingsfarge 5 2 3 2 3" xfId="33370" xr:uid="{00000000-0005-0000-0000-000057820000}"/>
    <cellStyle name="40% - uthevingsfarge 5 2 3 2 3 2" xfId="33371" xr:uid="{00000000-0005-0000-0000-000058820000}"/>
    <cellStyle name="40% - uthevingsfarge 5 2 3 2 3 2 2" xfId="33372" xr:uid="{00000000-0005-0000-0000-000059820000}"/>
    <cellStyle name="40% - uthevingsfarge 5 2 3 2 3 2 2 2" xfId="33373" xr:uid="{00000000-0005-0000-0000-00005A820000}"/>
    <cellStyle name="40% - uthevingsfarge 5 2 3 2 3 2 2 2 2" xfId="33374" xr:uid="{00000000-0005-0000-0000-00005B820000}"/>
    <cellStyle name="40% - uthevingsfarge 5 2 3 2 3 2 2 2 2 2" xfId="33375" xr:uid="{00000000-0005-0000-0000-00005C820000}"/>
    <cellStyle name="40% - uthevingsfarge 5 2 3 2 3 2 2 2 3" xfId="33376" xr:uid="{00000000-0005-0000-0000-00005D820000}"/>
    <cellStyle name="40% - uthevingsfarge 5 2 3 2 3 2 2 3" xfId="33377" xr:uid="{00000000-0005-0000-0000-00005E820000}"/>
    <cellStyle name="40% - uthevingsfarge 5 2 3 2 3 2 2 3 2" xfId="33378" xr:uid="{00000000-0005-0000-0000-00005F820000}"/>
    <cellStyle name="40% - uthevingsfarge 5 2 3 2 3 2 2 4" xfId="33379" xr:uid="{00000000-0005-0000-0000-000060820000}"/>
    <cellStyle name="40% - uthevingsfarge 5 2 3 2 3 2 3" xfId="33380" xr:uid="{00000000-0005-0000-0000-000061820000}"/>
    <cellStyle name="40% - uthevingsfarge 5 2 3 2 3 2 3 2" xfId="33381" xr:uid="{00000000-0005-0000-0000-000062820000}"/>
    <cellStyle name="40% - uthevingsfarge 5 2 3 2 3 2 3 2 2" xfId="33382" xr:uid="{00000000-0005-0000-0000-000063820000}"/>
    <cellStyle name="40% - uthevingsfarge 5 2 3 2 3 2 3 3" xfId="33383" xr:uid="{00000000-0005-0000-0000-000064820000}"/>
    <cellStyle name="40% - uthevingsfarge 5 2 3 2 3 2 4" xfId="33384" xr:uid="{00000000-0005-0000-0000-000065820000}"/>
    <cellStyle name="40% - uthevingsfarge 5 2 3 2 3 2 4 2" xfId="33385" xr:uid="{00000000-0005-0000-0000-000066820000}"/>
    <cellStyle name="40% - uthevingsfarge 5 2 3 2 3 2 5" xfId="33386" xr:uid="{00000000-0005-0000-0000-000067820000}"/>
    <cellStyle name="40% - uthevingsfarge 5 2 3 2 3 2_Innskuddsdekning" xfId="33387" xr:uid="{00000000-0005-0000-0000-000068820000}"/>
    <cellStyle name="40% - uthevingsfarge 5 2 3 2 3 3" xfId="33388" xr:uid="{00000000-0005-0000-0000-000069820000}"/>
    <cellStyle name="40% - uthevingsfarge 5 2 3 2 3 3 2" xfId="33389" xr:uid="{00000000-0005-0000-0000-00006A820000}"/>
    <cellStyle name="40% - uthevingsfarge 5 2 3 2 3 3 2 2" xfId="33390" xr:uid="{00000000-0005-0000-0000-00006B820000}"/>
    <cellStyle name="40% - uthevingsfarge 5 2 3 2 3 3 2 2 2" xfId="33391" xr:uid="{00000000-0005-0000-0000-00006C820000}"/>
    <cellStyle name="40% - uthevingsfarge 5 2 3 2 3 3 2 3" xfId="33392" xr:uid="{00000000-0005-0000-0000-00006D820000}"/>
    <cellStyle name="40% - uthevingsfarge 5 2 3 2 3 3 3" xfId="33393" xr:uid="{00000000-0005-0000-0000-00006E820000}"/>
    <cellStyle name="40% - uthevingsfarge 5 2 3 2 3 3 3 2" xfId="33394" xr:uid="{00000000-0005-0000-0000-00006F820000}"/>
    <cellStyle name="40% - uthevingsfarge 5 2 3 2 3 3 4" xfId="33395" xr:uid="{00000000-0005-0000-0000-000070820000}"/>
    <cellStyle name="40% - uthevingsfarge 5 2 3 2 3 4" xfId="33396" xr:uid="{00000000-0005-0000-0000-000071820000}"/>
    <cellStyle name="40% - uthevingsfarge 5 2 3 2 3 4 2" xfId="33397" xr:uid="{00000000-0005-0000-0000-000072820000}"/>
    <cellStyle name="40% - uthevingsfarge 5 2 3 2 3 4 2 2" xfId="33398" xr:uid="{00000000-0005-0000-0000-000073820000}"/>
    <cellStyle name="40% - uthevingsfarge 5 2 3 2 3 4 3" xfId="33399" xr:uid="{00000000-0005-0000-0000-000074820000}"/>
    <cellStyle name="40% - uthevingsfarge 5 2 3 2 3 5" xfId="33400" xr:uid="{00000000-0005-0000-0000-000075820000}"/>
    <cellStyle name="40% - uthevingsfarge 5 2 3 2 3 5 2" xfId="33401" xr:uid="{00000000-0005-0000-0000-000076820000}"/>
    <cellStyle name="40% - uthevingsfarge 5 2 3 2 3 6" xfId="33402" xr:uid="{00000000-0005-0000-0000-000077820000}"/>
    <cellStyle name="40% - uthevingsfarge 5 2 3 2 3_3. Chng in credit spreads" xfId="33403" xr:uid="{00000000-0005-0000-0000-000078820000}"/>
    <cellStyle name="40% - uthevingsfarge 5 2 3 2 4" xfId="33404" xr:uid="{00000000-0005-0000-0000-000079820000}"/>
    <cellStyle name="40% - uthevingsfarge 5 2 3 2 4 2" xfId="33405" xr:uid="{00000000-0005-0000-0000-00007A820000}"/>
    <cellStyle name="40% - uthevingsfarge 5 2 3 2 4 2 2" xfId="33406" xr:uid="{00000000-0005-0000-0000-00007B820000}"/>
    <cellStyle name="40% - uthevingsfarge 5 2 3 2 4 2 2 2" xfId="33407" xr:uid="{00000000-0005-0000-0000-00007C820000}"/>
    <cellStyle name="40% - uthevingsfarge 5 2 3 2 4 2 2 2 2" xfId="33408" xr:uid="{00000000-0005-0000-0000-00007D820000}"/>
    <cellStyle name="40% - uthevingsfarge 5 2 3 2 4 2 2 3" xfId="33409" xr:uid="{00000000-0005-0000-0000-00007E820000}"/>
    <cellStyle name="40% - uthevingsfarge 5 2 3 2 4 2 3" xfId="33410" xr:uid="{00000000-0005-0000-0000-00007F820000}"/>
    <cellStyle name="40% - uthevingsfarge 5 2 3 2 4 2 3 2" xfId="33411" xr:uid="{00000000-0005-0000-0000-000080820000}"/>
    <cellStyle name="40% - uthevingsfarge 5 2 3 2 4 2 4" xfId="33412" xr:uid="{00000000-0005-0000-0000-000081820000}"/>
    <cellStyle name="40% - uthevingsfarge 5 2 3 2 4 2_Innskuddsdekning" xfId="33413" xr:uid="{00000000-0005-0000-0000-000082820000}"/>
    <cellStyle name="40% - uthevingsfarge 5 2 3 2 4 3" xfId="33414" xr:uid="{00000000-0005-0000-0000-000083820000}"/>
    <cellStyle name="40% - uthevingsfarge 5 2 3 2 4 3 2" xfId="33415" xr:uid="{00000000-0005-0000-0000-000084820000}"/>
    <cellStyle name="40% - uthevingsfarge 5 2 3 2 4 3 2 2" xfId="33416" xr:uid="{00000000-0005-0000-0000-000085820000}"/>
    <cellStyle name="40% - uthevingsfarge 5 2 3 2 4 3 3" xfId="33417" xr:uid="{00000000-0005-0000-0000-000086820000}"/>
    <cellStyle name="40% - uthevingsfarge 5 2 3 2 4 4" xfId="33418" xr:uid="{00000000-0005-0000-0000-000087820000}"/>
    <cellStyle name="40% - uthevingsfarge 5 2 3 2 4 4 2" xfId="33419" xr:uid="{00000000-0005-0000-0000-000088820000}"/>
    <cellStyle name="40% - uthevingsfarge 5 2 3 2 4 5" xfId="33420" xr:uid="{00000000-0005-0000-0000-000089820000}"/>
    <cellStyle name="40% - uthevingsfarge 5 2 3 2 4_3. Chng in credit spreads" xfId="33421" xr:uid="{00000000-0005-0000-0000-00008A820000}"/>
    <cellStyle name="40% - uthevingsfarge 5 2 3 2 5" xfId="33422" xr:uid="{00000000-0005-0000-0000-00008B820000}"/>
    <cellStyle name="40% - uthevingsfarge 5 2 3 2 5 2" xfId="33423" xr:uid="{00000000-0005-0000-0000-00008C820000}"/>
    <cellStyle name="40% - uthevingsfarge 5 2 3 2 5 2 2" xfId="33424" xr:uid="{00000000-0005-0000-0000-00008D820000}"/>
    <cellStyle name="40% - uthevingsfarge 5 2 3 2 5 2 2 2" xfId="33425" xr:uid="{00000000-0005-0000-0000-00008E820000}"/>
    <cellStyle name="40% - uthevingsfarge 5 2 3 2 5 2 3" xfId="33426" xr:uid="{00000000-0005-0000-0000-00008F820000}"/>
    <cellStyle name="40% - uthevingsfarge 5 2 3 2 5 3" xfId="33427" xr:uid="{00000000-0005-0000-0000-000090820000}"/>
    <cellStyle name="40% - uthevingsfarge 5 2 3 2 5 3 2" xfId="33428" xr:uid="{00000000-0005-0000-0000-000091820000}"/>
    <cellStyle name="40% - uthevingsfarge 5 2 3 2 5 4" xfId="33429" xr:uid="{00000000-0005-0000-0000-000092820000}"/>
    <cellStyle name="40% - uthevingsfarge 5 2 3 2 5_Innskuddsdekning" xfId="33430" xr:uid="{00000000-0005-0000-0000-000093820000}"/>
    <cellStyle name="40% - uthevingsfarge 5 2 3 2 6" xfId="33431" xr:uid="{00000000-0005-0000-0000-000094820000}"/>
    <cellStyle name="40% - uthevingsfarge 5 2 3 2 6 2" xfId="33432" xr:uid="{00000000-0005-0000-0000-000095820000}"/>
    <cellStyle name="40% - uthevingsfarge 5 2 3 2 6 2 2" xfId="33433" xr:uid="{00000000-0005-0000-0000-000096820000}"/>
    <cellStyle name="40% - uthevingsfarge 5 2 3 2 6 3" xfId="33434" xr:uid="{00000000-0005-0000-0000-000097820000}"/>
    <cellStyle name="40% - uthevingsfarge 5 2 3 2 7" xfId="33435" xr:uid="{00000000-0005-0000-0000-000098820000}"/>
    <cellStyle name="40% - uthevingsfarge 5 2 3 2 7 2" xfId="33436" xr:uid="{00000000-0005-0000-0000-000099820000}"/>
    <cellStyle name="40% - uthevingsfarge 5 2 3 2 8" xfId="33437" xr:uid="{00000000-0005-0000-0000-00009A820000}"/>
    <cellStyle name="40% - uthevingsfarge 5 2 3 2 9" xfId="33438" xr:uid="{00000000-0005-0000-0000-00009B820000}"/>
    <cellStyle name="40% - uthevingsfarge 5 2 3 2_3. Chng in credit spreads" xfId="33439" xr:uid="{00000000-0005-0000-0000-00009C820000}"/>
    <cellStyle name="40% - uthevingsfarge 5 2 3 3" xfId="33440" xr:uid="{00000000-0005-0000-0000-00009D820000}"/>
    <cellStyle name="40% - uthevingsfarge 5 2 3 3 2" xfId="33441" xr:uid="{00000000-0005-0000-0000-00009E820000}"/>
    <cellStyle name="40% - uthevingsfarge 5 2 3 3 2 2" xfId="33442" xr:uid="{00000000-0005-0000-0000-00009F820000}"/>
    <cellStyle name="40% - uthevingsfarge 5 2 3 3 2 2 2" xfId="33443" xr:uid="{00000000-0005-0000-0000-0000A0820000}"/>
    <cellStyle name="40% - uthevingsfarge 5 2 3 3 2 2 2 2" xfId="33444" xr:uid="{00000000-0005-0000-0000-0000A1820000}"/>
    <cellStyle name="40% - uthevingsfarge 5 2 3 3 2 2 2 2 2" xfId="33445" xr:uid="{00000000-0005-0000-0000-0000A2820000}"/>
    <cellStyle name="40% - uthevingsfarge 5 2 3 3 2 2 2 3" xfId="33446" xr:uid="{00000000-0005-0000-0000-0000A3820000}"/>
    <cellStyle name="40% - uthevingsfarge 5 2 3 3 2 2 3" xfId="33447" xr:uid="{00000000-0005-0000-0000-0000A4820000}"/>
    <cellStyle name="40% - uthevingsfarge 5 2 3 3 2 2 3 2" xfId="33448" xr:uid="{00000000-0005-0000-0000-0000A5820000}"/>
    <cellStyle name="40% - uthevingsfarge 5 2 3 3 2 2 4" xfId="33449" xr:uid="{00000000-0005-0000-0000-0000A6820000}"/>
    <cellStyle name="40% - uthevingsfarge 5 2 3 3 2 2_Innskuddsdekning" xfId="33450" xr:uid="{00000000-0005-0000-0000-0000A7820000}"/>
    <cellStyle name="40% - uthevingsfarge 5 2 3 3 2 3" xfId="33451" xr:uid="{00000000-0005-0000-0000-0000A8820000}"/>
    <cellStyle name="40% - uthevingsfarge 5 2 3 3 2 3 2" xfId="33452" xr:uid="{00000000-0005-0000-0000-0000A9820000}"/>
    <cellStyle name="40% - uthevingsfarge 5 2 3 3 2 3 2 2" xfId="33453" xr:uid="{00000000-0005-0000-0000-0000AA820000}"/>
    <cellStyle name="40% - uthevingsfarge 5 2 3 3 2 3 3" xfId="33454" xr:uid="{00000000-0005-0000-0000-0000AB820000}"/>
    <cellStyle name="40% - uthevingsfarge 5 2 3 3 2 4" xfId="33455" xr:uid="{00000000-0005-0000-0000-0000AC820000}"/>
    <cellStyle name="40% - uthevingsfarge 5 2 3 3 2 4 2" xfId="33456" xr:uid="{00000000-0005-0000-0000-0000AD820000}"/>
    <cellStyle name="40% - uthevingsfarge 5 2 3 3 2 5" xfId="33457" xr:uid="{00000000-0005-0000-0000-0000AE820000}"/>
    <cellStyle name="40% - uthevingsfarge 5 2 3 3 2_3. Chng in credit spreads" xfId="33458" xr:uid="{00000000-0005-0000-0000-0000AF820000}"/>
    <cellStyle name="40% - uthevingsfarge 5 2 3 3 3" xfId="33459" xr:uid="{00000000-0005-0000-0000-0000B0820000}"/>
    <cellStyle name="40% - uthevingsfarge 5 2 3 3 3 2" xfId="33460" xr:uid="{00000000-0005-0000-0000-0000B1820000}"/>
    <cellStyle name="40% - uthevingsfarge 5 2 3 3 3 2 2" xfId="33461" xr:uid="{00000000-0005-0000-0000-0000B2820000}"/>
    <cellStyle name="40% - uthevingsfarge 5 2 3 3 3 2 2 2" xfId="33462" xr:uid="{00000000-0005-0000-0000-0000B3820000}"/>
    <cellStyle name="40% - uthevingsfarge 5 2 3 3 3 2 3" xfId="33463" xr:uid="{00000000-0005-0000-0000-0000B4820000}"/>
    <cellStyle name="40% - uthevingsfarge 5 2 3 3 3 3" xfId="33464" xr:uid="{00000000-0005-0000-0000-0000B5820000}"/>
    <cellStyle name="40% - uthevingsfarge 5 2 3 3 3 3 2" xfId="33465" xr:uid="{00000000-0005-0000-0000-0000B6820000}"/>
    <cellStyle name="40% - uthevingsfarge 5 2 3 3 3 4" xfId="33466" xr:uid="{00000000-0005-0000-0000-0000B7820000}"/>
    <cellStyle name="40% - uthevingsfarge 5 2 3 3 3_Innskuddsdekning" xfId="33467" xr:uid="{00000000-0005-0000-0000-0000B8820000}"/>
    <cellStyle name="40% - uthevingsfarge 5 2 3 3 4" xfId="33468" xr:uid="{00000000-0005-0000-0000-0000B9820000}"/>
    <cellStyle name="40% - uthevingsfarge 5 2 3 3 4 2" xfId="33469" xr:uid="{00000000-0005-0000-0000-0000BA820000}"/>
    <cellStyle name="40% - uthevingsfarge 5 2 3 3 4 2 2" xfId="33470" xr:uid="{00000000-0005-0000-0000-0000BB820000}"/>
    <cellStyle name="40% - uthevingsfarge 5 2 3 3 4 3" xfId="33471" xr:uid="{00000000-0005-0000-0000-0000BC820000}"/>
    <cellStyle name="40% - uthevingsfarge 5 2 3 3 5" xfId="33472" xr:uid="{00000000-0005-0000-0000-0000BD820000}"/>
    <cellStyle name="40% - uthevingsfarge 5 2 3 3 5 2" xfId="33473" xr:uid="{00000000-0005-0000-0000-0000BE820000}"/>
    <cellStyle name="40% - uthevingsfarge 5 2 3 3 6" xfId="33474" xr:uid="{00000000-0005-0000-0000-0000BF820000}"/>
    <cellStyle name="40% - uthevingsfarge 5 2 3 3_3. Chng in credit spreads" xfId="33475" xr:uid="{00000000-0005-0000-0000-0000C0820000}"/>
    <cellStyle name="40% - uthevingsfarge 5 2 3 4" xfId="33476" xr:uid="{00000000-0005-0000-0000-0000C1820000}"/>
    <cellStyle name="40% - uthevingsfarge 5 2 3 4 2" xfId="33477" xr:uid="{00000000-0005-0000-0000-0000C2820000}"/>
    <cellStyle name="40% - uthevingsfarge 5 2 3 4 2 2" xfId="33478" xr:uid="{00000000-0005-0000-0000-0000C3820000}"/>
    <cellStyle name="40% - uthevingsfarge 5 2 3 4 2 2 2" xfId="33479" xr:uid="{00000000-0005-0000-0000-0000C4820000}"/>
    <cellStyle name="40% - uthevingsfarge 5 2 3 4 2 2 2 2" xfId="33480" xr:uid="{00000000-0005-0000-0000-0000C5820000}"/>
    <cellStyle name="40% - uthevingsfarge 5 2 3 4 2 2 2 2 2" xfId="33481" xr:uid="{00000000-0005-0000-0000-0000C6820000}"/>
    <cellStyle name="40% - uthevingsfarge 5 2 3 4 2 2 2 3" xfId="33482" xr:uid="{00000000-0005-0000-0000-0000C7820000}"/>
    <cellStyle name="40% - uthevingsfarge 5 2 3 4 2 2 3" xfId="33483" xr:uid="{00000000-0005-0000-0000-0000C8820000}"/>
    <cellStyle name="40% - uthevingsfarge 5 2 3 4 2 2 3 2" xfId="33484" xr:uid="{00000000-0005-0000-0000-0000C9820000}"/>
    <cellStyle name="40% - uthevingsfarge 5 2 3 4 2 2 4" xfId="33485" xr:uid="{00000000-0005-0000-0000-0000CA820000}"/>
    <cellStyle name="40% - uthevingsfarge 5 2 3 4 2 3" xfId="33486" xr:uid="{00000000-0005-0000-0000-0000CB820000}"/>
    <cellStyle name="40% - uthevingsfarge 5 2 3 4 2 3 2" xfId="33487" xr:uid="{00000000-0005-0000-0000-0000CC820000}"/>
    <cellStyle name="40% - uthevingsfarge 5 2 3 4 2 3 2 2" xfId="33488" xr:uid="{00000000-0005-0000-0000-0000CD820000}"/>
    <cellStyle name="40% - uthevingsfarge 5 2 3 4 2 3 3" xfId="33489" xr:uid="{00000000-0005-0000-0000-0000CE820000}"/>
    <cellStyle name="40% - uthevingsfarge 5 2 3 4 2 4" xfId="33490" xr:uid="{00000000-0005-0000-0000-0000CF820000}"/>
    <cellStyle name="40% - uthevingsfarge 5 2 3 4 2 4 2" xfId="33491" xr:uid="{00000000-0005-0000-0000-0000D0820000}"/>
    <cellStyle name="40% - uthevingsfarge 5 2 3 4 2 5" xfId="33492" xr:uid="{00000000-0005-0000-0000-0000D1820000}"/>
    <cellStyle name="40% - uthevingsfarge 5 2 3 4 2_Innskuddsdekning" xfId="33493" xr:uid="{00000000-0005-0000-0000-0000D2820000}"/>
    <cellStyle name="40% - uthevingsfarge 5 2 3 4 3" xfId="33494" xr:uid="{00000000-0005-0000-0000-0000D3820000}"/>
    <cellStyle name="40% - uthevingsfarge 5 2 3 4 3 2" xfId="33495" xr:uid="{00000000-0005-0000-0000-0000D4820000}"/>
    <cellStyle name="40% - uthevingsfarge 5 2 3 4 3 2 2" xfId="33496" xr:uid="{00000000-0005-0000-0000-0000D5820000}"/>
    <cellStyle name="40% - uthevingsfarge 5 2 3 4 3 2 2 2" xfId="33497" xr:uid="{00000000-0005-0000-0000-0000D6820000}"/>
    <cellStyle name="40% - uthevingsfarge 5 2 3 4 3 2 3" xfId="33498" xr:uid="{00000000-0005-0000-0000-0000D7820000}"/>
    <cellStyle name="40% - uthevingsfarge 5 2 3 4 3 3" xfId="33499" xr:uid="{00000000-0005-0000-0000-0000D8820000}"/>
    <cellStyle name="40% - uthevingsfarge 5 2 3 4 3 3 2" xfId="33500" xr:uid="{00000000-0005-0000-0000-0000D9820000}"/>
    <cellStyle name="40% - uthevingsfarge 5 2 3 4 3 4" xfId="33501" xr:uid="{00000000-0005-0000-0000-0000DA820000}"/>
    <cellStyle name="40% - uthevingsfarge 5 2 3 4 4" xfId="33502" xr:uid="{00000000-0005-0000-0000-0000DB820000}"/>
    <cellStyle name="40% - uthevingsfarge 5 2 3 4 4 2" xfId="33503" xr:uid="{00000000-0005-0000-0000-0000DC820000}"/>
    <cellStyle name="40% - uthevingsfarge 5 2 3 4 4 2 2" xfId="33504" xr:uid="{00000000-0005-0000-0000-0000DD820000}"/>
    <cellStyle name="40% - uthevingsfarge 5 2 3 4 4 3" xfId="33505" xr:uid="{00000000-0005-0000-0000-0000DE820000}"/>
    <cellStyle name="40% - uthevingsfarge 5 2 3 4 5" xfId="33506" xr:uid="{00000000-0005-0000-0000-0000DF820000}"/>
    <cellStyle name="40% - uthevingsfarge 5 2 3 4 5 2" xfId="33507" xr:uid="{00000000-0005-0000-0000-0000E0820000}"/>
    <cellStyle name="40% - uthevingsfarge 5 2 3 4 6" xfId="33508" xr:uid="{00000000-0005-0000-0000-0000E1820000}"/>
    <cellStyle name="40% - uthevingsfarge 5 2 3 4_3. Chng in credit spreads" xfId="33509" xr:uid="{00000000-0005-0000-0000-0000E2820000}"/>
    <cellStyle name="40% - uthevingsfarge 5 2 3 5" xfId="33510" xr:uid="{00000000-0005-0000-0000-0000E3820000}"/>
    <cellStyle name="40% - uthevingsfarge 5 2 3 5 2" xfId="33511" xr:uid="{00000000-0005-0000-0000-0000E4820000}"/>
    <cellStyle name="40% - uthevingsfarge 5 2 3 5 2 2" xfId="33512" xr:uid="{00000000-0005-0000-0000-0000E5820000}"/>
    <cellStyle name="40% - uthevingsfarge 5 2 3 5 2 2 2" xfId="33513" xr:uid="{00000000-0005-0000-0000-0000E6820000}"/>
    <cellStyle name="40% - uthevingsfarge 5 2 3 5 2 2 2 2" xfId="33514" xr:uid="{00000000-0005-0000-0000-0000E7820000}"/>
    <cellStyle name="40% - uthevingsfarge 5 2 3 5 2 2 2 2 2" xfId="33515" xr:uid="{00000000-0005-0000-0000-0000E8820000}"/>
    <cellStyle name="40% - uthevingsfarge 5 2 3 5 2 2 2 3" xfId="33516" xr:uid="{00000000-0005-0000-0000-0000E9820000}"/>
    <cellStyle name="40% - uthevingsfarge 5 2 3 5 2 2 3" xfId="33517" xr:uid="{00000000-0005-0000-0000-0000EA820000}"/>
    <cellStyle name="40% - uthevingsfarge 5 2 3 5 2 2 3 2" xfId="33518" xr:uid="{00000000-0005-0000-0000-0000EB820000}"/>
    <cellStyle name="40% - uthevingsfarge 5 2 3 5 2 2 4" xfId="33519" xr:uid="{00000000-0005-0000-0000-0000EC820000}"/>
    <cellStyle name="40% - uthevingsfarge 5 2 3 5 2 3" xfId="33520" xr:uid="{00000000-0005-0000-0000-0000ED820000}"/>
    <cellStyle name="40% - uthevingsfarge 5 2 3 5 2 3 2" xfId="33521" xr:uid="{00000000-0005-0000-0000-0000EE820000}"/>
    <cellStyle name="40% - uthevingsfarge 5 2 3 5 2 3 2 2" xfId="33522" xr:uid="{00000000-0005-0000-0000-0000EF820000}"/>
    <cellStyle name="40% - uthevingsfarge 5 2 3 5 2 3 3" xfId="33523" xr:uid="{00000000-0005-0000-0000-0000F0820000}"/>
    <cellStyle name="40% - uthevingsfarge 5 2 3 5 2 4" xfId="33524" xr:uid="{00000000-0005-0000-0000-0000F1820000}"/>
    <cellStyle name="40% - uthevingsfarge 5 2 3 5 2 4 2" xfId="33525" xr:uid="{00000000-0005-0000-0000-0000F2820000}"/>
    <cellStyle name="40% - uthevingsfarge 5 2 3 5 2 5" xfId="33526" xr:uid="{00000000-0005-0000-0000-0000F3820000}"/>
    <cellStyle name="40% - uthevingsfarge 5 2 3 5 2_Innskuddsdekning" xfId="33527" xr:uid="{00000000-0005-0000-0000-0000F4820000}"/>
    <cellStyle name="40% - uthevingsfarge 5 2 3 5 3" xfId="33528" xr:uid="{00000000-0005-0000-0000-0000F5820000}"/>
    <cellStyle name="40% - uthevingsfarge 5 2 3 5 3 2" xfId="33529" xr:uid="{00000000-0005-0000-0000-0000F6820000}"/>
    <cellStyle name="40% - uthevingsfarge 5 2 3 5 3 2 2" xfId="33530" xr:uid="{00000000-0005-0000-0000-0000F7820000}"/>
    <cellStyle name="40% - uthevingsfarge 5 2 3 5 3 2 2 2" xfId="33531" xr:uid="{00000000-0005-0000-0000-0000F8820000}"/>
    <cellStyle name="40% - uthevingsfarge 5 2 3 5 3 2 3" xfId="33532" xr:uid="{00000000-0005-0000-0000-0000F9820000}"/>
    <cellStyle name="40% - uthevingsfarge 5 2 3 5 3 3" xfId="33533" xr:uid="{00000000-0005-0000-0000-0000FA820000}"/>
    <cellStyle name="40% - uthevingsfarge 5 2 3 5 3 3 2" xfId="33534" xr:uid="{00000000-0005-0000-0000-0000FB820000}"/>
    <cellStyle name="40% - uthevingsfarge 5 2 3 5 3 4" xfId="33535" xr:uid="{00000000-0005-0000-0000-0000FC820000}"/>
    <cellStyle name="40% - uthevingsfarge 5 2 3 5 4" xfId="33536" xr:uid="{00000000-0005-0000-0000-0000FD820000}"/>
    <cellStyle name="40% - uthevingsfarge 5 2 3 5 4 2" xfId="33537" xr:uid="{00000000-0005-0000-0000-0000FE820000}"/>
    <cellStyle name="40% - uthevingsfarge 5 2 3 5 4 2 2" xfId="33538" xr:uid="{00000000-0005-0000-0000-0000FF820000}"/>
    <cellStyle name="40% - uthevingsfarge 5 2 3 5 4 3" xfId="33539" xr:uid="{00000000-0005-0000-0000-000000830000}"/>
    <cellStyle name="40% - uthevingsfarge 5 2 3 5 5" xfId="33540" xr:uid="{00000000-0005-0000-0000-000001830000}"/>
    <cellStyle name="40% - uthevingsfarge 5 2 3 5 5 2" xfId="33541" xr:uid="{00000000-0005-0000-0000-000002830000}"/>
    <cellStyle name="40% - uthevingsfarge 5 2 3 5 6" xfId="33542" xr:uid="{00000000-0005-0000-0000-000003830000}"/>
    <cellStyle name="40% - uthevingsfarge 5 2 3 5_3. Chng in credit spreads" xfId="33543" xr:uid="{00000000-0005-0000-0000-000004830000}"/>
    <cellStyle name="40% - uthevingsfarge 5 2 3 6" xfId="33544" xr:uid="{00000000-0005-0000-0000-000005830000}"/>
    <cellStyle name="40% - uthevingsfarge 5 2 3 6 2" xfId="33545" xr:uid="{00000000-0005-0000-0000-000006830000}"/>
    <cellStyle name="40% - uthevingsfarge 5 2 3 6 2 2" xfId="33546" xr:uid="{00000000-0005-0000-0000-000007830000}"/>
    <cellStyle name="40% - uthevingsfarge 5 2 3 6 2 2 2" xfId="33547" xr:uid="{00000000-0005-0000-0000-000008830000}"/>
    <cellStyle name="40% - uthevingsfarge 5 2 3 6 2 2 2 2" xfId="33548" xr:uid="{00000000-0005-0000-0000-000009830000}"/>
    <cellStyle name="40% - uthevingsfarge 5 2 3 6 2 2 3" xfId="33549" xr:uid="{00000000-0005-0000-0000-00000A830000}"/>
    <cellStyle name="40% - uthevingsfarge 5 2 3 6 2 3" xfId="33550" xr:uid="{00000000-0005-0000-0000-00000B830000}"/>
    <cellStyle name="40% - uthevingsfarge 5 2 3 6 2 3 2" xfId="33551" xr:uid="{00000000-0005-0000-0000-00000C830000}"/>
    <cellStyle name="40% - uthevingsfarge 5 2 3 6 2 4" xfId="33552" xr:uid="{00000000-0005-0000-0000-00000D830000}"/>
    <cellStyle name="40% - uthevingsfarge 5 2 3 6 2_Innskuddsdekning" xfId="33553" xr:uid="{00000000-0005-0000-0000-00000E830000}"/>
    <cellStyle name="40% - uthevingsfarge 5 2 3 6 3" xfId="33554" xr:uid="{00000000-0005-0000-0000-00000F830000}"/>
    <cellStyle name="40% - uthevingsfarge 5 2 3 6 3 2" xfId="33555" xr:uid="{00000000-0005-0000-0000-000010830000}"/>
    <cellStyle name="40% - uthevingsfarge 5 2 3 6 3 2 2" xfId="33556" xr:uid="{00000000-0005-0000-0000-000011830000}"/>
    <cellStyle name="40% - uthevingsfarge 5 2 3 6 3 3" xfId="33557" xr:uid="{00000000-0005-0000-0000-000012830000}"/>
    <cellStyle name="40% - uthevingsfarge 5 2 3 6 4" xfId="33558" xr:uid="{00000000-0005-0000-0000-000013830000}"/>
    <cellStyle name="40% - uthevingsfarge 5 2 3 6 4 2" xfId="33559" xr:uid="{00000000-0005-0000-0000-000014830000}"/>
    <cellStyle name="40% - uthevingsfarge 5 2 3 6 5" xfId="33560" xr:uid="{00000000-0005-0000-0000-000015830000}"/>
    <cellStyle name="40% - uthevingsfarge 5 2 3 6_3. Chng in credit spreads" xfId="33561" xr:uid="{00000000-0005-0000-0000-000016830000}"/>
    <cellStyle name="40% - uthevingsfarge 5 2 3 7" xfId="33562" xr:uid="{00000000-0005-0000-0000-000017830000}"/>
    <cellStyle name="40% - uthevingsfarge 5 2 3 7 2" xfId="33563" xr:uid="{00000000-0005-0000-0000-000018830000}"/>
    <cellStyle name="40% - uthevingsfarge 5 2 3 7 2 2" xfId="33564" xr:uid="{00000000-0005-0000-0000-000019830000}"/>
    <cellStyle name="40% - uthevingsfarge 5 2 3 7 2 2 2" xfId="33565" xr:uid="{00000000-0005-0000-0000-00001A830000}"/>
    <cellStyle name="40% - uthevingsfarge 5 2 3 7 2 3" xfId="33566" xr:uid="{00000000-0005-0000-0000-00001B830000}"/>
    <cellStyle name="40% - uthevingsfarge 5 2 3 7 3" xfId="33567" xr:uid="{00000000-0005-0000-0000-00001C830000}"/>
    <cellStyle name="40% - uthevingsfarge 5 2 3 7 3 2" xfId="33568" xr:uid="{00000000-0005-0000-0000-00001D830000}"/>
    <cellStyle name="40% - uthevingsfarge 5 2 3 7 4" xfId="33569" xr:uid="{00000000-0005-0000-0000-00001E830000}"/>
    <cellStyle name="40% - uthevingsfarge 5 2 3 7_Innskuddsdekning" xfId="33570" xr:uid="{00000000-0005-0000-0000-00001F830000}"/>
    <cellStyle name="40% - uthevingsfarge 5 2 3 8" xfId="33571" xr:uid="{00000000-0005-0000-0000-000020830000}"/>
    <cellStyle name="40% - uthevingsfarge 5 2 3 8 2" xfId="33572" xr:uid="{00000000-0005-0000-0000-000021830000}"/>
    <cellStyle name="40% - uthevingsfarge 5 2 3 8 2 2" xfId="33573" xr:uid="{00000000-0005-0000-0000-000022830000}"/>
    <cellStyle name="40% - uthevingsfarge 5 2 3 8 3" xfId="33574" xr:uid="{00000000-0005-0000-0000-000023830000}"/>
    <cellStyle name="40% - uthevingsfarge 5 2 3 9" xfId="33575" xr:uid="{00000000-0005-0000-0000-000024830000}"/>
    <cellStyle name="40% - uthevingsfarge 5 2 3 9 2" xfId="33576" xr:uid="{00000000-0005-0000-0000-000025830000}"/>
    <cellStyle name="40% - uthevingsfarge 5 2 3_3. Chng in credit spreads" xfId="33577" xr:uid="{00000000-0005-0000-0000-000026830000}"/>
    <cellStyle name="40% - uthevingsfarge 5 2 4" xfId="33578" xr:uid="{00000000-0005-0000-0000-000027830000}"/>
    <cellStyle name="40% - uthevingsfarge 5 2 4 10" xfId="33579" xr:uid="{00000000-0005-0000-0000-000028830000}"/>
    <cellStyle name="40% - uthevingsfarge 5 2 4 2" xfId="33580" xr:uid="{00000000-0005-0000-0000-000029830000}"/>
    <cellStyle name="40% - uthevingsfarge 5 2 4 2 2" xfId="33581" xr:uid="{00000000-0005-0000-0000-00002A830000}"/>
    <cellStyle name="40% - uthevingsfarge 5 2 4 2 2 2" xfId="33582" xr:uid="{00000000-0005-0000-0000-00002B830000}"/>
    <cellStyle name="40% - uthevingsfarge 5 2 4 2 2 2 2" xfId="33583" xr:uid="{00000000-0005-0000-0000-00002C830000}"/>
    <cellStyle name="40% - uthevingsfarge 5 2 4 2 2 2 2 2" xfId="33584" xr:uid="{00000000-0005-0000-0000-00002D830000}"/>
    <cellStyle name="40% - uthevingsfarge 5 2 4 2 2 2 2 2 2" xfId="33585" xr:uid="{00000000-0005-0000-0000-00002E830000}"/>
    <cellStyle name="40% - uthevingsfarge 5 2 4 2 2 2 2 3" xfId="33586" xr:uid="{00000000-0005-0000-0000-00002F830000}"/>
    <cellStyle name="40% - uthevingsfarge 5 2 4 2 2 2 3" xfId="33587" xr:uid="{00000000-0005-0000-0000-000030830000}"/>
    <cellStyle name="40% - uthevingsfarge 5 2 4 2 2 2 3 2" xfId="33588" xr:uid="{00000000-0005-0000-0000-000031830000}"/>
    <cellStyle name="40% - uthevingsfarge 5 2 4 2 2 2 4" xfId="33589" xr:uid="{00000000-0005-0000-0000-000032830000}"/>
    <cellStyle name="40% - uthevingsfarge 5 2 4 2 2 3" xfId="33590" xr:uid="{00000000-0005-0000-0000-000033830000}"/>
    <cellStyle name="40% - uthevingsfarge 5 2 4 2 2 3 2" xfId="33591" xr:uid="{00000000-0005-0000-0000-000034830000}"/>
    <cellStyle name="40% - uthevingsfarge 5 2 4 2 2 3 2 2" xfId="33592" xr:uid="{00000000-0005-0000-0000-000035830000}"/>
    <cellStyle name="40% - uthevingsfarge 5 2 4 2 2 3 3" xfId="33593" xr:uid="{00000000-0005-0000-0000-000036830000}"/>
    <cellStyle name="40% - uthevingsfarge 5 2 4 2 2 4" xfId="33594" xr:uid="{00000000-0005-0000-0000-000037830000}"/>
    <cellStyle name="40% - uthevingsfarge 5 2 4 2 2 4 2" xfId="33595" xr:uid="{00000000-0005-0000-0000-000038830000}"/>
    <cellStyle name="40% - uthevingsfarge 5 2 4 2 2 5" xfId="33596" xr:uid="{00000000-0005-0000-0000-000039830000}"/>
    <cellStyle name="40% - uthevingsfarge 5 2 4 2 2_Innskuddsdekning" xfId="33597" xr:uid="{00000000-0005-0000-0000-00003A830000}"/>
    <cellStyle name="40% - uthevingsfarge 5 2 4 2 3" xfId="33598" xr:uid="{00000000-0005-0000-0000-00003B830000}"/>
    <cellStyle name="40% - uthevingsfarge 5 2 4 2 3 2" xfId="33599" xr:uid="{00000000-0005-0000-0000-00003C830000}"/>
    <cellStyle name="40% - uthevingsfarge 5 2 4 2 3 2 2" xfId="33600" xr:uid="{00000000-0005-0000-0000-00003D830000}"/>
    <cellStyle name="40% - uthevingsfarge 5 2 4 2 3 2 2 2" xfId="33601" xr:uid="{00000000-0005-0000-0000-00003E830000}"/>
    <cellStyle name="40% - uthevingsfarge 5 2 4 2 3 2 3" xfId="33602" xr:uid="{00000000-0005-0000-0000-00003F830000}"/>
    <cellStyle name="40% - uthevingsfarge 5 2 4 2 3 3" xfId="33603" xr:uid="{00000000-0005-0000-0000-000040830000}"/>
    <cellStyle name="40% - uthevingsfarge 5 2 4 2 3 3 2" xfId="33604" xr:uid="{00000000-0005-0000-0000-000041830000}"/>
    <cellStyle name="40% - uthevingsfarge 5 2 4 2 3 4" xfId="33605" xr:uid="{00000000-0005-0000-0000-000042830000}"/>
    <cellStyle name="40% - uthevingsfarge 5 2 4 2 4" xfId="33606" xr:uid="{00000000-0005-0000-0000-000043830000}"/>
    <cellStyle name="40% - uthevingsfarge 5 2 4 2 4 2" xfId="33607" xr:uid="{00000000-0005-0000-0000-000044830000}"/>
    <cellStyle name="40% - uthevingsfarge 5 2 4 2 4 2 2" xfId="33608" xr:uid="{00000000-0005-0000-0000-000045830000}"/>
    <cellStyle name="40% - uthevingsfarge 5 2 4 2 4 3" xfId="33609" xr:uid="{00000000-0005-0000-0000-000046830000}"/>
    <cellStyle name="40% - uthevingsfarge 5 2 4 2 5" xfId="33610" xr:uid="{00000000-0005-0000-0000-000047830000}"/>
    <cellStyle name="40% - uthevingsfarge 5 2 4 2 5 2" xfId="33611" xr:uid="{00000000-0005-0000-0000-000048830000}"/>
    <cellStyle name="40% - uthevingsfarge 5 2 4 2 6" xfId="33612" xr:uid="{00000000-0005-0000-0000-000049830000}"/>
    <cellStyle name="40% - uthevingsfarge 5 2 4 2_3. Chng in credit spreads" xfId="33613" xr:uid="{00000000-0005-0000-0000-00004A830000}"/>
    <cellStyle name="40% - uthevingsfarge 5 2 4 3" xfId="33614" xr:uid="{00000000-0005-0000-0000-00004B830000}"/>
    <cellStyle name="40% - uthevingsfarge 5 2 4 3 2" xfId="33615" xr:uid="{00000000-0005-0000-0000-00004C830000}"/>
    <cellStyle name="40% - uthevingsfarge 5 2 4 3 2 2" xfId="33616" xr:uid="{00000000-0005-0000-0000-00004D830000}"/>
    <cellStyle name="40% - uthevingsfarge 5 2 4 3 2 2 2" xfId="33617" xr:uid="{00000000-0005-0000-0000-00004E830000}"/>
    <cellStyle name="40% - uthevingsfarge 5 2 4 3 2 2 2 2" xfId="33618" xr:uid="{00000000-0005-0000-0000-00004F830000}"/>
    <cellStyle name="40% - uthevingsfarge 5 2 4 3 2 2 2 2 2" xfId="33619" xr:uid="{00000000-0005-0000-0000-000050830000}"/>
    <cellStyle name="40% - uthevingsfarge 5 2 4 3 2 2 2 3" xfId="33620" xr:uid="{00000000-0005-0000-0000-000051830000}"/>
    <cellStyle name="40% - uthevingsfarge 5 2 4 3 2 2 3" xfId="33621" xr:uid="{00000000-0005-0000-0000-000052830000}"/>
    <cellStyle name="40% - uthevingsfarge 5 2 4 3 2 2 3 2" xfId="33622" xr:uid="{00000000-0005-0000-0000-000053830000}"/>
    <cellStyle name="40% - uthevingsfarge 5 2 4 3 2 2 4" xfId="33623" xr:uid="{00000000-0005-0000-0000-000054830000}"/>
    <cellStyle name="40% - uthevingsfarge 5 2 4 3 2 3" xfId="33624" xr:uid="{00000000-0005-0000-0000-000055830000}"/>
    <cellStyle name="40% - uthevingsfarge 5 2 4 3 2 3 2" xfId="33625" xr:uid="{00000000-0005-0000-0000-000056830000}"/>
    <cellStyle name="40% - uthevingsfarge 5 2 4 3 2 3 2 2" xfId="33626" xr:uid="{00000000-0005-0000-0000-000057830000}"/>
    <cellStyle name="40% - uthevingsfarge 5 2 4 3 2 3 3" xfId="33627" xr:uid="{00000000-0005-0000-0000-000058830000}"/>
    <cellStyle name="40% - uthevingsfarge 5 2 4 3 2 4" xfId="33628" xr:uid="{00000000-0005-0000-0000-000059830000}"/>
    <cellStyle name="40% - uthevingsfarge 5 2 4 3 2 4 2" xfId="33629" xr:uid="{00000000-0005-0000-0000-00005A830000}"/>
    <cellStyle name="40% - uthevingsfarge 5 2 4 3 2 5" xfId="33630" xr:uid="{00000000-0005-0000-0000-00005B830000}"/>
    <cellStyle name="40% - uthevingsfarge 5 2 4 3 2_Innskuddsdekning" xfId="33631" xr:uid="{00000000-0005-0000-0000-00005C830000}"/>
    <cellStyle name="40% - uthevingsfarge 5 2 4 3 3" xfId="33632" xr:uid="{00000000-0005-0000-0000-00005D830000}"/>
    <cellStyle name="40% - uthevingsfarge 5 2 4 3 3 2" xfId="33633" xr:uid="{00000000-0005-0000-0000-00005E830000}"/>
    <cellStyle name="40% - uthevingsfarge 5 2 4 3 3 2 2" xfId="33634" xr:uid="{00000000-0005-0000-0000-00005F830000}"/>
    <cellStyle name="40% - uthevingsfarge 5 2 4 3 3 2 2 2" xfId="33635" xr:uid="{00000000-0005-0000-0000-000060830000}"/>
    <cellStyle name="40% - uthevingsfarge 5 2 4 3 3 2 3" xfId="33636" xr:uid="{00000000-0005-0000-0000-000061830000}"/>
    <cellStyle name="40% - uthevingsfarge 5 2 4 3 3 3" xfId="33637" xr:uid="{00000000-0005-0000-0000-000062830000}"/>
    <cellStyle name="40% - uthevingsfarge 5 2 4 3 3 3 2" xfId="33638" xr:uid="{00000000-0005-0000-0000-000063830000}"/>
    <cellStyle name="40% - uthevingsfarge 5 2 4 3 3 4" xfId="33639" xr:uid="{00000000-0005-0000-0000-000064830000}"/>
    <cellStyle name="40% - uthevingsfarge 5 2 4 3 4" xfId="33640" xr:uid="{00000000-0005-0000-0000-000065830000}"/>
    <cellStyle name="40% - uthevingsfarge 5 2 4 3 4 2" xfId="33641" xr:uid="{00000000-0005-0000-0000-000066830000}"/>
    <cellStyle name="40% - uthevingsfarge 5 2 4 3 4 2 2" xfId="33642" xr:uid="{00000000-0005-0000-0000-000067830000}"/>
    <cellStyle name="40% - uthevingsfarge 5 2 4 3 4 3" xfId="33643" xr:uid="{00000000-0005-0000-0000-000068830000}"/>
    <cellStyle name="40% - uthevingsfarge 5 2 4 3 5" xfId="33644" xr:uid="{00000000-0005-0000-0000-000069830000}"/>
    <cellStyle name="40% - uthevingsfarge 5 2 4 3 5 2" xfId="33645" xr:uid="{00000000-0005-0000-0000-00006A830000}"/>
    <cellStyle name="40% - uthevingsfarge 5 2 4 3 6" xfId="33646" xr:uid="{00000000-0005-0000-0000-00006B830000}"/>
    <cellStyle name="40% - uthevingsfarge 5 2 4 3_3. Chng in credit spreads" xfId="33647" xr:uid="{00000000-0005-0000-0000-00006C830000}"/>
    <cellStyle name="40% - uthevingsfarge 5 2 4 4" xfId="33648" xr:uid="{00000000-0005-0000-0000-00006D830000}"/>
    <cellStyle name="40% - uthevingsfarge 5 2 4 4 2" xfId="33649" xr:uid="{00000000-0005-0000-0000-00006E830000}"/>
    <cellStyle name="40% - uthevingsfarge 5 2 4 4 2 2" xfId="33650" xr:uid="{00000000-0005-0000-0000-00006F830000}"/>
    <cellStyle name="40% - uthevingsfarge 5 2 4 4 2 2 2" xfId="33651" xr:uid="{00000000-0005-0000-0000-000070830000}"/>
    <cellStyle name="40% - uthevingsfarge 5 2 4 4 2 2 2 2" xfId="33652" xr:uid="{00000000-0005-0000-0000-000071830000}"/>
    <cellStyle name="40% - uthevingsfarge 5 2 4 4 2 2 3" xfId="33653" xr:uid="{00000000-0005-0000-0000-000072830000}"/>
    <cellStyle name="40% - uthevingsfarge 5 2 4 4 2 3" xfId="33654" xr:uid="{00000000-0005-0000-0000-000073830000}"/>
    <cellStyle name="40% - uthevingsfarge 5 2 4 4 2 3 2" xfId="33655" xr:uid="{00000000-0005-0000-0000-000074830000}"/>
    <cellStyle name="40% - uthevingsfarge 5 2 4 4 2 4" xfId="33656" xr:uid="{00000000-0005-0000-0000-000075830000}"/>
    <cellStyle name="40% - uthevingsfarge 5 2 4 4 2_Innskuddsdekning" xfId="33657" xr:uid="{00000000-0005-0000-0000-000076830000}"/>
    <cellStyle name="40% - uthevingsfarge 5 2 4 4 3" xfId="33658" xr:uid="{00000000-0005-0000-0000-000077830000}"/>
    <cellStyle name="40% - uthevingsfarge 5 2 4 4 3 2" xfId="33659" xr:uid="{00000000-0005-0000-0000-000078830000}"/>
    <cellStyle name="40% - uthevingsfarge 5 2 4 4 3 2 2" xfId="33660" xr:uid="{00000000-0005-0000-0000-000079830000}"/>
    <cellStyle name="40% - uthevingsfarge 5 2 4 4 3 3" xfId="33661" xr:uid="{00000000-0005-0000-0000-00007A830000}"/>
    <cellStyle name="40% - uthevingsfarge 5 2 4 4 4" xfId="33662" xr:uid="{00000000-0005-0000-0000-00007B830000}"/>
    <cellStyle name="40% - uthevingsfarge 5 2 4 4 4 2" xfId="33663" xr:uid="{00000000-0005-0000-0000-00007C830000}"/>
    <cellStyle name="40% - uthevingsfarge 5 2 4 4 5" xfId="33664" xr:uid="{00000000-0005-0000-0000-00007D830000}"/>
    <cellStyle name="40% - uthevingsfarge 5 2 4 4_3. Chng in credit spreads" xfId="33665" xr:uid="{00000000-0005-0000-0000-00007E830000}"/>
    <cellStyle name="40% - uthevingsfarge 5 2 4 5" xfId="33666" xr:uid="{00000000-0005-0000-0000-00007F830000}"/>
    <cellStyle name="40% - uthevingsfarge 5 2 4 5 2" xfId="33667" xr:uid="{00000000-0005-0000-0000-000080830000}"/>
    <cellStyle name="40% - uthevingsfarge 5 2 4 5 2 2" xfId="33668" xr:uid="{00000000-0005-0000-0000-000081830000}"/>
    <cellStyle name="40% - uthevingsfarge 5 2 4 5 2 2 2" xfId="33669" xr:uid="{00000000-0005-0000-0000-000082830000}"/>
    <cellStyle name="40% - uthevingsfarge 5 2 4 5 2 3" xfId="33670" xr:uid="{00000000-0005-0000-0000-000083830000}"/>
    <cellStyle name="40% - uthevingsfarge 5 2 4 5 3" xfId="33671" xr:uid="{00000000-0005-0000-0000-000084830000}"/>
    <cellStyle name="40% - uthevingsfarge 5 2 4 5 3 2" xfId="33672" xr:uid="{00000000-0005-0000-0000-000085830000}"/>
    <cellStyle name="40% - uthevingsfarge 5 2 4 5 4" xfId="33673" xr:uid="{00000000-0005-0000-0000-000086830000}"/>
    <cellStyle name="40% - uthevingsfarge 5 2 4 5_Innskuddsdekning" xfId="33674" xr:uid="{00000000-0005-0000-0000-000087830000}"/>
    <cellStyle name="40% - uthevingsfarge 5 2 4 6" xfId="33675" xr:uid="{00000000-0005-0000-0000-000088830000}"/>
    <cellStyle name="40% - uthevingsfarge 5 2 4 6 2" xfId="33676" xr:uid="{00000000-0005-0000-0000-000089830000}"/>
    <cellStyle name="40% - uthevingsfarge 5 2 4 6 2 2" xfId="33677" xr:uid="{00000000-0005-0000-0000-00008A830000}"/>
    <cellStyle name="40% - uthevingsfarge 5 2 4 6 3" xfId="33678" xr:uid="{00000000-0005-0000-0000-00008B830000}"/>
    <cellStyle name="40% - uthevingsfarge 5 2 4 7" xfId="33679" xr:uid="{00000000-0005-0000-0000-00008C830000}"/>
    <cellStyle name="40% - uthevingsfarge 5 2 4 7 2" xfId="33680" xr:uid="{00000000-0005-0000-0000-00008D830000}"/>
    <cellStyle name="40% - uthevingsfarge 5 2 4 8" xfId="33681" xr:uid="{00000000-0005-0000-0000-00008E830000}"/>
    <cellStyle name="40% - uthevingsfarge 5 2 4 9" xfId="33682" xr:uid="{00000000-0005-0000-0000-00008F830000}"/>
    <cellStyle name="40% - uthevingsfarge 5 2 4_3. Chng in credit spreads" xfId="33683" xr:uid="{00000000-0005-0000-0000-000090830000}"/>
    <cellStyle name="40% - uthevingsfarge 5 2 5" xfId="33684" xr:uid="{00000000-0005-0000-0000-000091830000}"/>
    <cellStyle name="40% - uthevingsfarge 5 2 5 2" xfId="33685" xr:uid="{00000000-0005-0000-0000-000092830000}"/>
    <cellStyle name="40% - uthevingsfarge 5 2 5 2 2" xfId="33686" xr:uid="{00000000-0005-0000-0000-000093830000}"/>
    <cellStyle name="40% - uthevingsfarge 5 2 5 2 2 2" xfId="33687" xr:uid="{00000000-0005-0000-0000-000094830000}"/>
    <cellStyle name="40% - uthevingsfarge 5 2 5 2 2 2 2" xfId="33688" xr:uid="{00000000-0005-0000-0000-000095830000}"/>
    <cellStyle name="40% - uthevingsfarge 5 2 5 2 2 2 2 2" xfId="33689" xr:uid="{00000000-0005-0000-0000-000096830000}"/>
    <cellStyle name="40% - uthevingsfarge 5 2 5 2 2 2 3" xfId="33690" xr:uid="{00000000-0005-0000-0000-000097830000}"/>
    <cellStyle name="40% - uthevingsfarge 5 2 5 2 2 3" xfId="33691" xr:uid="{00000000-0005-0000-0000-000098830000}"/>
    <cellStyle name="40% - uthevingsfarge 5 2 5 2 2 3 2" xfId="33692" xr:uid="{00000000-0005-0000-0000-000099830000}"/>
    <cellStyle name="40% - uthevingsfarge 5 2 5 2 2 4" xfId="33693" xr:uid="{00000000-0005-0000-0000-00009A830000}"/>
    <cellStyle name="40% - uthevingsfarge 5 2 5 2 2_Innskuddsdekning" xfId="33694" xr:uid="{00000000-0005-0000-0000-00009B830000}"/>
    <cellStyle name="40% - uthevingsfarge 5 2 5 2 3" xfId="33695" xr:uid="{00000000-0005-0000-0000-00009C830000}"/>
    <cellStyle name="40% - uthevingsfarge 5 2 5 2 3 2" xfId="33696" xr:uid="{00000000-0005-0000-0000-00009D830000}"/>
    <cellStyle name="40% - uthevingsfarge 5 2 5 2 3 2 2" xfId="33697" xr:uid="{00000000-0005-0000-0000-00009E830000}"/>
    <cellStyle name="40% - uthevingsfarge 5 2 5 2 3 3" xfId="33698" xr:uid="{00000000-0005-0000-0000-00009F830000}"/>
    <cellStyle name="40% - uthevingsfarge 5 2 5 2 4" xfId="33699" xr:uid="{00000000-0005-0000-0000-0000A0830000}"/>
    <cellStyle name="40% - uthevingsfarge 5 2 5 2 4 2" xfId="33700" xr:uid="{00000000-0005-0000-0000-0000A1830000}"/>
    <cellStyle name="40% - uthevingsfarge 5 2 5 2 5" xfId="33701" xr:uid="{00000000-0005-0000-0000-0000A2830000}"/>
    <cellStyle name="40% - uthevingsfarge 5 2 5 2_3. Chng in credit spreads" xfId="33702" xr:uid="{00000000-0005-0000-0000-0000A3830000}"/>
    <cellStyle name="40% - uthevingsfarge 5 2 5 3" xfId="33703" xr:uid="{00000000-0005-0000-0000-0000A4830000}"/>
    <cellStyle name="40% - uthevingsfarge 5 2 5 3 2" xfId="33704" xr:uid="{00000000-0005-0000-0000-0000A5830000}"/>
    <cellStyle name="40% - uthevingsfarge 5 2 5 3 2 2" xfId="33705" xr:uid="{00000000-0005-0000-0000-0000A6830000}"/>
    <cellStyle name="40% - uthevingsfarge 5 2 5 3 2 2 2" xfId="33706" xr:uid="{00000000-0005-0000-0000-0000A7830000}"/>
    <cellStyle name="40% - uthevingsfarge 5 2 5 3 2 3" xfId="33707" xr:uid="{00000000-0005-0000-0000-0000A8830000}"/>
    <cellStyle name="40% - uthevingsfarge 5 2 5 3 3" xfId="33708" xr:uid="{00000000-0005-0000-0000-0000A9830000}"/>
    <cellStyle name="40% - uthevingsfarge 5 2 5 3 3 2" xfId="33709" xr:uid="{00000000-0005-0000-0000-0000AA830000}"/>
    <cellStyle name="40% - uthevingsfarge 5 2 5 3 4" xfId="33710" xr:uid="{00000000-0005-0000-0000-0000AB830000}"/>
    <cellStyle name="40% - uthevingsfarge 5 2 5 3_Innskuddsdekning" xfId="33711" xr:uid="{00000000-0005-0000-0000-0000AC830000}"/>
    <cellStyle name="40% - uthevingsfarge 5 2 5 4" xfId="33712" xr:uid="{00000000-0005-0000-0000-0000AD830000}"/>
    <cellStyle name="40% - uthevingsfarge 5 2 5 4 2" xfId="33713" xr:uid="{00000000-0005-0000-0000-0000AE830000}"/>
    <cellStyle name="40% - uthevingsfarge 5 2 5 4 2 2" xfId="33714" xr:uid="{00000000-0005-0000-0000-0000AF830000}"/>
    <cellStyle name="40% - uthevingsfarge 5 2 5 4 3" xfId="33715" xr:uid="{00000000-0005-0000-0000-0000B0830000}"/>
    <cellStyle name="40% - uthevingsfarge 5 2 5 5" xfId="33716" xr:uid="{00000000-0005-0000-0000-0000B1830000}"/>
    <cellStyle name="40% - uthevingsfarge 5 2 5 5 2" xfId="33717" xr:uid="{00000000-0005-0000-0000-0000B2830000}"/>
    <cellStyle name="40% - uthevingsfarge 5 2 5 6" xfId="33718" xr:uid="{00000000-0005-0000-0000-0000B3830000}"/>
    <cellStyle name="40% - uthevingsfarge 5 2 5_3. Chng in credit spreads" xfId="33719" xr:uid="{00000000-0005-0000-0000-0000B4830000}"/>
    <cellStyle name="40% - uthevingsfarge 5 2 6" xfId="33720" xr:uid="{00000000-0005-0000-0000-0000B5830000}"/>
    <cellStyle name="40% - uthevingsfarge 5 2 6 2" xfId="33721" xr:uid="{00000000-0005-0000-0000-0000B6830000}"/>
    <cellStyle name="40% - uthevingsfarge 5 2 6 2 2" xfId="33722" xr:uid="{00000000-0005-0000-0000-0000B7830000}"/>
    <cellStyle name="40% - uthevingsfarge 5 2 6 2 2 2" xfId="33723" xr:uid="{00000000-0005-0000-0000-0000B8830000}"/>
    <cellStyle name="40% - uthevingsfarge 5 2 6 2 2 2 2" xfId="33724" xr:uid="{00000000-0005-0000-0000-0000B9830000}"/>
    <cellStyle name="40% - uthevingsfarge 5 2 6 2 2 2 2 2" xfId="33725" xr:uid="{00000000-0005-0000-0000-0000BA830000}"/>
    <cellStyle name="40% - uthevingsfarge 5 2 6 2 2 2 3" xfId="33726" xr:uid="{00000000-0005-0000-0000-0000BB830000}"/>
    <cellStyle name="40% - uthevingsfarge 5 2 6 2 2 3" xfId="33727" xr:uid="{00000000-0005-0000-0000-0000BC830000}"/>
    <cellStyle name="40% - uthevingsfarge 5 2 6 2 2 3 2" xfId="33728" xr:uid="{00000000-0005-0000-0000-0000BD830000}"/>
    <cellStyle name="40% - uthevingsfarge 5 2 6 2 2 4" xfId="33729" xr:uid="{00000000-0005-0000-0000-0000BE830000}"/>
    <cellStyle name="40% - uthevingsfarge 5 2 6 2 2_Innskuddsdekning" xfId="33730" xr:uid="{00000000-0005-0000-0000-0000BF830000}"/>
    <cellStyle name="40% - uthevingsfarge 5 2 6 2 3" xfId="33731" xr:uid="{00000000-0005-0000-0000-0000C0830000}"/>
    <cellStyle name="40% - uthevingsfarge 5 2 6 2 3 2" xfId="33732" xr:uid="{00000000-0005-0000-0000-0000C1830000}"/>
    <cellStyle name="40% - uthevingsfarge 5 2 6 2 3 2 2" xfId="33733" xr:uid="{00000000-0005-0000-0000-0000C2830000}"/>
    <cellStyle name="40% - uthevingsfarge 5 2 6 2 3 3" xfId="33734" xr:uid="{00000000-0005-0000-0000-0000C3830000}"/>
    <cellStyle name="40% - uthevingsfarge 5 2 6 2 4" xfId="33735" xr:uid="{00000000-0005-0000-0000-0000C4830000}"/>
    <cellStyle name="40% - uthevingsfarge 5 2 6 2 4 2" xfId="33736" xr:uid="{00000000-0005-0000-0000-0000C5830000}"/>
    <cellStyle name="40% - uthevingsfarge 5 2 6 2 5" xfId="33737" xr:uid="{00000000-0005-0000-0000-0000C6830000}"/>
    <cellStyle name="40% - uthevingsfarge 5 2 6 2_3. Chng in credit spreads" xfId="33738" xr:uid="{00000000-0005-0000-0000-0000C7830000}"/>
    <cellStyle name="40% - uthevingsfarge 5 2 6 3" xfId="33739" xr:uid="{00000000-0005-0000-0000-0000C8830000}"/>
    <cellStyle name="40% - uthevingsfarge 5 2 6 3 2" xfId="33740" xr:uid="{00000000-0005-0000-0000-0000C9830000}"/>
    <cellStyle name="40% - uthevingsfarge 5 2 6 3 2 2" xfId="33741" xr:uid="{00000000-0005-0000-0000-0000CA830000}"/>
    <cellStyle name="40% - uthevingsfarge 5 2 6 3 2 2 2" xfId="33742" xr:uid="{00000000-0005-0000-0000-0000CB830000}"/>
    <cellStyle name="40% - uthevingsfarge 5 2 6 3 2 3" xfId="33743" xr:uid="{00000000-0005-0000-0000-0000CC830000}"/>
    <cellStyle name="40% - uthevingsfarge 5 2 6 3 3" xfId="33744" xr:uid="{00000000-0005-0000-0000-0000CD830000}"/>
    <cellStyle name="40% - uthevingsfarge 5 2 6 3 3 2" xfId="33745" xr:uid="{00000000-0005-0000-0000-0000CE830000}"/>
    <cellStyle name="40% - uthevingsfarge 5 2 6 3 4" xfId="33746" xr:uid="{00000000-0005-0000-0000-0000CF830000}"/>
    <cellStyle name="40% - uthevingsfarge 5 2 6 3_Innskuddsdekning" xfId="33747" xr:uid="{00000000-0005-0000-0000-0000D0830000}"/>
    <cellStyle name="40% - uthevingsfarge 5 2 6 4" xfId="33748" xr:uid="{00000000-0005-0000-0000-0000D1830000}"/>
    <cellStyle name="40% - uthevingsfarge 5 2 6 4 2" xfId="33749" xr:uid="{00000000-0005-0000-0000-0000D2830000}"/>
    <cellStyle name="40% - uthevingsfarge 5 2 6 4 2 2" xfId="33750" xr:uid="{00000000-0005-0000-0000-0000D3830000}"/>
    <cellStyle name="40% - uthevingsfarge 5 2 6 4 3" xfId="33751" xr:uid="{00000000-0005-0000-0000-0000D4830000}"/>
    <cellStyle name="40% - uthevingsfarge 5 2 6 5" xfId="33752" xr:uid="{00000000-0005-0000-0000-0000D5830000}"/>
    <cellStyle name="40% - uthevingsfarge 5 2 6 5 2" xfId="33753" xr:uid="{00000000-0005-0000-0000-0000D6830000}"/>
    <cellStyle name="40% - uthevingsfarge 5 2 6 6" xfId="33754" xr:uid="{00000000-0005-0000-0000-0000D7830000}"/>
    <cellStyle name="40% - uthevingsfarge 5 2 6_3. Chng in credit spreads" xfId="33755" xr:uid="{00000000-0005-0000-0000-0000D8830000}"/>
    <cellStyle name="40% - uthevingsfarge 5 2 7" xfId="33756" xr:uid="{00000000-0005-0000-0000-0000D9830000}"/>
    <cellStyle name="40% - uthevingsfarge 5 2 7 2" xfId="33757" xr:uid="{00000000-0005-0000-0000-0000DA830000}"/>
    <cellStyle name="40% - uthevingsfarge 5 2 7 2 2" xfId="33758" xr:uid="{00000000-0005-0000-0000-0000DB830000}"/>
    <cellStyle name="40% - uthevingsfarge 5 2 7 2 2 2" xfId="33759" xr:uid="{00000000-0005-0000-0000-0000DC830000}"/>
    <cellStyle name="40% - uthevingsfarge 5 2 7 2 2 2 2" xfId="33760" xr:uid="{00000000-0005-0000-0000-0000DD830000}"/>
    <cellStyle name="40% - uthevingsfarge 5 2 7 2 2 2 2 2" xfId="33761" xr:uid="{00000000-0005-0000-0000-0000DE830000}"/>
    <cellStyle name="40% - uthevingsfarge 5 2 7 2 2 2 3" xfId="33762" xr:uid="{00000000-0005-0000-0000-0000DF830000}"/>
    <cellStyle name="40% - uthevingsfarge 5 2 7 2 2 3" xfId="33763" xr:uid="{00000000-0005-0000-0000-0000E0830000}"/>
    <cellStyle name="40% - uthevingsfarge 5 2 7 2 2 3 2" xfId="33764" xr:uid="{00000000-0005-0000-0000-0000E1830000}"/>
    <cellStyle name="40% - uthevingsfarge 5 2 7 2 2 4" xfId="33765" xr:uid="{00000000-0005-0000-0000-0000E2830000}"/>
    <cellStyle name="40% - uthevingsfarge 5 2 7 2 3" xfId="33766" xr:uid="{00000000-0005-0000-0000-0000E3830000}"/>
    <cellStyle name="40% - uthevingsfarge 5 2 7 2 3 2" xfId="33767" xr:uid="{00000000-0005-0000-0000-0000E4830000}"/>
    <cellStyle name="40% - uthevingsfarge 5 2 7 2 3 2 2" xfId="33768" xr:uid="{00000000-0005-0000-0000-0000E5830000}"/>
    <cellStyle name="40% - uthevingsfarge 5 2 7 2 3 3" xfId="33769" xr:uid="{00000000-0005-0000-0000-0000E6830000}"/>
    <cellStyle name="40% - uthevingsfarge 5 2 7 2 4" xfId="33770" xr:uid="{00000000-0005-0000-0000-0000E7830000}"/>
    <cellStyle name="40% - uthevingsfarge 5 2 7 2 4 2" xfId="33771" xr:uid="{00000000-0005-0000-0000-0000E8830000}"/>
    <cellStyle name="40% - uthevingsfarge 5 2 7 2 5" xfId="33772" xr:uid="{00000000-0005-0000-0000-0000E9830000}"/>
    <cellStyle name="40% - uthevingsfarge 5 2 7 2_Innskuddsdekning" xfId="33773" xr:uid="{00000000-0005-0000-0000-0000EA830000}"/>
    <cellStyle name="40% - uthevingsfarge 5 2 7 3" xfId="33774" xr:uid="{00000000-0005-0000-0000-0000EB830000}"/>
    <cellStyle name="40% - uthevingsfarge 5 2 7 3 2" xfId="33775" xr:uid="{00000000-0005-0000-0000-0000EC830000}"/>
    <cellStyle name="40% - uthevingsfarge 5 2 7 3 2 2" xfId="33776" xr:uid="{00000000-0005-0000-0000-0000ED830000}"/>
    <cellStyle name="40% - uthevingsfarge 5 2 7 3 2 2 2" xfId="33777" xr:uid="{00000000-0005-0000-0000-0000EE830000}"/>
    <cellStyle name="40% - uthevingsfarge 5 2 7 3 2 3" xfId="33778" xr:uid="{00000000-0005-0000-0000-0000EF830000}"/>
    <cellStyle name="40% - uthevingsfarge 5 2 7 3 3" xfId="33779" xr:uid="{00000000-0005-0000-0000-0000F0830000}"/>
    <cellStyle name="40% - uthevingsfarge 5 2 7 3 3 2" xfId="33780" xr:uid="{00000000-0005-0000-0000-0000F1830000}"/>
    <cellStyle name="40% - uthevingsfarge 5 2 7 3 4" xfId="33781" xr:uid="{00000000-0005-0000-0000-0000F2830000}"/>
    <cellStyle name="40% - uthevingsfarge 5 2 7 4" xfId="33782" xr:uid="{00000000-0005-0000-0000-0000F3830000}"/>
    <cellStyle name="40% - uthevingsfarge 5 2 7 4 2" xfId="33783" xr:uid="{00000000-0005-0000-0000-0000F4830000}"/>
    <cellStyle name="40% - uthevingsfarge 5 2 7 4 2 2" xfId="33784" xr:uid="{00000000-0005-0000-0000-0000F5830000}"/>
    <cellStyle name="40% - uthevingsfarge 5 2 7 4 3" xfId="33785" xr:uid="{00000000-0005-0000-0000-0000F6830000}"/>
    <cellStyle name="40% - uthevingsfarge 5 2 7 5" xfId="33786" xr:uid="{00000000-0005-0000-0000-0000F7830000}"/>
    <cellStyle name="40% - uthevingsfarge 5 2 7 5 2" xfId="33787" xr:uid="{00000000-0005-0000-0000-0000F8830000}"/>
    <cellStyle name="40% - uthevingsfarge 5 2 7 6" xfId="33788" xr:uid="{00000000-0005-0000-0000-0000F9830000}"/>
    <cellStyle name="40% - uthevingsfarge 5 2 7_3. Chng in credit spreads" xfId="33789" xr:uid="{00000000-0005-0000-0000-0000FA830000}"/>
    <cellStyle name="40% - uthevingsfarge 5 2 8" xfId="33790" xr:uid="{00000000-0005-0000-0000-0000FB830000}"/>
    <cellStyle name="40% - uthevingsfarge 5 2 8 2" xfId="33791" xr:uid="{00000000-0005-0000-0000-0000FC830000}"/>
    <cellStyle name="40% - uthevingsfarge 5 2 8 2 2" xfId="33792" xr:uid="{00000000-0005-0000-0000-0000FD830000}"/>
    <cellStyle name="40% - uthevingsfarge 5 2 8 2 2 2" xfId="33793" xr:uid="{00000000-0005-0000-0000-0000FE830000}"/>
    <cellStyle name="40% - uthevingsfarge 5 2 8 2 2 2 2" xfId="33794" xr:uid="{00000000-0005-0000-0000-0000FF830000}"/>
    <cellStyle name="40% - uthevingsfarge 5 2 8 2 2 3" xfId="33795" xr:uid="{00000000-0005-0000-0000-000000840000}"/>
    <cellStyle name="40% - uthevingsfarge 5 2 8 2 3" xfId="33796" xr:uid="{00000000-0005-0000-0000-000001840000}"/>
    <cellStyle name="40% - uthevingsfarge 5 2 8 2 3 2" xfId="33797" xr:uid="{00000000-0005-0000-0000-000002840000}"/>
    <cellStyle name="40% - uthevingsfarge 5 2 8 2 4" xfId="33798" xr:uid="{00000000-0005-0000-0000-000003840000}"/>
    <cellStyle name="40% - uthevingsfarge 5 2 8 2_Innskuddsdekning" xfId="33799" xr:uid="{00000000-0005-0000-0000-000004840000}"/>
    <cellStyle name="40% - uthevingsfarge 5 2 8 3" xfId="33800" xr:uid="{00000000-0005-0000-0000-000005840000}"/>
    <cellStyle name="40% - uthevingsfarge 5 2 8 3 2" xfId="33801" xr:uid="{00000000-0005-0000-0000-000006840000}"/>
    <cellStyle name="40% - uthevingsfarge 5 2 8 3 2 2" xfId="33802" xr:uid="{00000000-0005-0000-0000-000007840000}"/>
    <cellStyle name="40% - uthevingsfarge 5 2 8 3 3" xfId="33803" xr:uid="{00000000-0005-0000-0000-000008840000}"/>
    <cellStyle name="40% - uthevingsfarge 5 2 8 4" xfId="33804" xr:uid="{00000000-0005-0000-0000-000009840000}"/>
    <cellStyle name="40% - uthevingsfarge 5 2 8 4 2" xfId="33805" xr:uid="{00000000-0005-0000-0000-00000A840000}"/>
    <cellStyle name="40% - uthevingsfarge 5 2 8 5" xfId="33806" xr:uid="{00000000-0005-0000-0000-00000B840000}"/>
    <cellStyle name="40% - uthevingsfarge 5 2 8_3. Chng in credit spreads" xfId="33807" xr:uid="{00000000-0005-0000-0000-00000C840000}"/>
    <cellStyle name="40% - uthevingsfarge 5 2 9" xfId="33808" xr:uid="{00000000-0005-0000-0000-00000D840000}"/>
    <cellStyle name="40% - uthevingsfarge 5 2 9 2" xfId="33809" xr:uid="{00000000-0005-0000-0000-00000E840000}"/>
    <cellStyle name="40% - uthevingsfarge 5 2 9 2 2" xfId="33810" xr:uid="{00000000-0005-0000-0000-00000F840000}"/>
    <cellStyle name="40% - uthevingsfarge 5 2 9 2 2 2" xfId="33811" xr:uid="{00000000-0005-0000-0000-000010840000}"/>
    <cellStyle name="40% - uthevingsfarge 5 2 9 2 3" xfId="33812" xr:uid="{00000000-0005-0000-0000-000011840000}"/>
    <cellStyle name="40% - uthevingsfarge 5 2 9 3" xfId="33813" xr:uid="{00000000-0005-0000-0000-000012840000}"/>
    <cellStyle name="40% - uthevingsfarge 5 2 9 3 2" xfId="33814" xr:uid="{00000000-0005-0000-0000-000013840000}"/>
    <cellStyle name="40% - uthevingsfarge 5 2 9 4" xfId="33815" xr:uid="{00000000-0005-0000-0000-000014840000}"/>
    <cellStyle name="40% - uthevingsfarge 5 2_Adj_Operating_expenses" xfId="33816" xr:uid="{00000000-0005-0000-0000-000015840000}"/>
    <cellStyle name="40% - uthevingsfarge 5 20" xfId="33817" xr:uid="{00000000-0005-0000-0000-000016840000}"/>
    <cellStyle name="40% - uthevingsfarge 5 20 2" xfId="33818" xr:uid="{00000000-0005-0000-0000-000017840000}"/>
    <cellStyle name="40% - uthevingsfarge 5 20 2 2" xfId="33819" xr:uid="{00000000-0005-0000-0000-000018840000}"/>
    <cellStyle name="40% - uthevingsfarge 5 20 2 3" xfId="33820" xr:uid="{00000000-0005-0000-0000-000019840000}"/>
    <cellStyle name="40% - uthevingsfarge 5 20 2_BILAG 34-3 Brasil" xfId="33821" xr:uid="{00000000-0005-0000-0000-00001A840000}"/>
    <cellStyle name="40% - uthevingsfarge 5 20 3" xfId="33822" xr:uid="{00000000-0005-0000-0000-00001B840000}"/>
    <cellStyle name="40% - uthevingsfarge 5 20 4" xfId="33823" xr:uid="{00000000-0005-0000-0000-00001C840000}"/>
    <cellStyle name="40% - uthevingsfarge 5 20_BILAG 34-3 Brasil" xfId="33824" xr:uid="{00000000-0005-0000-0000-00001D840000}"/>
    <cellStyle name="40% - uthevingsfarge 5 200" xfId="33825" xr:uid="{00000000-0005-0000-0000-00001E840000}"/>
    <cellStyle name="40% - uthevingsfarge 5 201" xfId="33826" xr:uid="{00000000-0005-0000-0000-00001F840000}"/>
    <cellStyle name="40% - uthevingsfarge 5 202" xfId="33827" xr:uid="{00000000-0005-0000-0000-000020840000}"/>
    <cellStyle name="40% - uthevingsfarge 5 203" xfId="33828" xr:uid="{00000000-0005-0000-0000-000021840000}"/>
    <cellStyle name="40% - uthevingsfarge 5 204" xfId="33829" xr:uid="{00000000-0005-0000-0000-000022840000}"/>
    <cellStyle name="40% - uthevingsfarge 5 205" xfId="33830" xr:uid="{00000000-0005-0000-0000-000023840000}"/>
    <cellStyle name="40% - uthevingsfarge 5 206" xfId="33831" xr:uid="{00000000-0005-0000-0000-000024840000}"/>
    <cellStyle name="40% - uthevingsfarge 5 207" xfId="33832" xr:uid="{00000000-0005-0000-0000-000025840000}"/>
    <cellStyle name="40% - uthevingsfarge 5 208" xfId="33833" xr:uid="{00000000-0005-0000-0000-000026840000}"/>
    <cellStyle name="40% - uthevingsfarge 5 209" xfId="33834" xr:uid="{00000000-0005-0000-0000-000027840000}"/>
    <cellStyle name="40% - uthevingsfarge 5 21" xfId="33835" xr:uid="{00000000-0005-0000-0000-000028840000}"/>
    <cellStyle name="40% - uthevingsfarge 5 21 2" xfId="33836" xr:uid="{00000000-0005-0000-0000-000029840000}"/>
    <cellStyle name="40% - uthevingsfarge 5 21 2 2" xfId="33837" xr:uid="{00000000-0005-0000-0000-00002A840000}"/>
    <cellStyle name="40% - uthevingsfarge 5 21 2 3" xfId="33838" xr:uid="{00000000-0005-0000-0000-00002B840000}"/>
    <cellStyle name="40% - uthevingsfarge 5 21 2_BILAG 34-3 Brasil" xfId="33839" xr:uid="{00000000-0005-0000-0000-00002C840000}"/>
    <cellStyle name="40% - uthevingsfarge 5 21 3" xfId="33840" xr:uid="{00000000-0005-0000-0000-00002D840000}"/>
    <cellStyle name="40% - uthevingsfarge 5 21 4" xfId="33841" xr:uid="{00000000-0005-0000-0000-00002E840000}"/>
    <cellStyle name="40% - uthevingsfarge 5 21_BILAG 34-3 Brasil" xfId="33842" xr:uid="{00000000-0005-0000-0000-00002F840000}"/>
    <cellStyle name="40% - uthevingsfarge 5 210" xfId="33843" xr:uid="{00000000-0005-0000-0000-000030840000}"/>
    <cellStyle name="40% - uthevingsfarge 5 211" xfId="33844" xr:uid="{00000000-0005-0000-0000-000031840000}"/>
    <cellStyle name="40% - uthevingsfarge 5 212" xfId="33845" xr:uid="{00000000-0005-0000-0000-000032840000}"/>
    <cellStyle name="40% - uthevingsfarge 5 213" xfId="33846" xr:uid="{00000000-0005-0000-0000-000033840000}"/>
    <cellStyle name="40% - uthevingsfarge 5 214" xfId="33847" xr:uid="{00000000-0005-0000-0000-000034840000}"/>
    <cellStyle name="40% - uthevingsfarge 5 215" xfId="33848" xr:uid="{00000000-0005-0000-0000-000035840000}"/>
    <cellStyle name="40% - uthevingsfarge 5 216" xfId="33849" xr:uid="{00000000-0005-0000-0000-000036840000}"/>
    <cellStyle name="40% - uthevingsfarge 5 217" xfId="33850" xr:uid="{00000000-0005-0000-0000-000037840000}"/>
    <cellStyle name="40% - uthevingsfarge 5 218" xfId="33851" xr:uid="{00000000-0005-0000-0000-000038840000}"/>
    <cellStyle name="40% - uthevingsfarge 5 219" xfId="33852" xr:uid="{00000000-0005-0000-0000-000039840000}"/>
    <cellStyle name="40% - uthevingsfarge 5 22" xfId="33853" xr:uid="{00000000-0005-0000-0000-00003A840000}"/>
    <cellStyle name="40% - uthevingsfarge 5 22 2" xfId="33854" xr:uid="{00000000-0005-0000-0000-00003B840000}"/>
    <cellStyle name="40% - uthevingsfarge 5 22 2 2" xfId="33855" xr:uid="{00000000-0005-0000-0000-00003C840000}"/>
    <cellStyle name="40% - uthevingsfarge 5 22 2 3" xfId="33856" xr:uid="{00000000-0005-0000-0000-00003D840000}"/>
    <cellStyle name="40% - uthevingsfarge 5 22 2_BILAG 34-3 Brasil" xfId="33857" xr:uid="{00000000-0005-0000-0000-00003E840000}"/>
    <cellStyle name="40% - uthevingsfarge 5 22 3" xfId="33858" xr:uid="{00000000-0005-0000-0000-00003F840000}"/>
    <cellStyle name="40% - uthevingsfarge 5 22 4" xfId="33859" xr:uid="{00000000-0005-0000-0000-000040840000}"/>
    <cellStyle name="40% - uthevingsfarge 5 22_BILAG 34-3 Brasil" xfId="33860" xr:uid="{00000000-0005-0000-0000-000041840000}"/>
    <cellStyle name="40% - uthevingsfarge 5 220" xfId="33861" xr:uid="{00000000-0005-0000-0000-000042840000}"/>
    <cellStyle name="40% - uthevingsfarge 5 221" xfId="33862" xr:uid="{00000000-0005-0000-0000-000043840000}"/>
    <cellStyle name="40% - uthevingsfarge 5 222" xfId="33863" xr:uid="{00000000-0005-0000-0000-000044840000}"/>
    <cellStyle name="40% - uthevingsfarge 5 223" xfId="33864" xr:uid="{00000000-0005-0000-0000-000045840000}"/>
    <cellStyle name="40% - uthevingsfarge 5 224" xfId="33865" xr:uid="{00000000-0005-0000-0000-000046840000}"/>
    <cellStyle name="40% - uthevingsfarge 5 225" xfId="33866" xr:uid="{00000000-0005-0000-0000-000047840000}"/>
    <cellStyle name="40% - uthevingsfarge 5 226" xfId="33867" xr:uid="{00000000-0005-0000-0000-000048840000}"/>
    <cellStyle name="40% - uthevingsfarge 5 227" xfId="33868" xr:uid="{00000000-0005-0000-0000-000049840000}"/>
    <cellStyle name="40% - uthevingsfarge 5 228" xfId="33869" xr:uid="{00000000-0005-0000-0000-00004A840000}"/>
    <cellStyle name="40% - uthevingsfarge 5 229" xfId="33870" xr:uid="{00000000-0005-0000-0000-00004B840000}"/>
    <cellStyle name="40% - uthevingsfarge 5 23" xfId="33871" xr:uid="{00000000-0005-0000-0000-00004C840000}"/>
    <cellStyle name="40% - uthevingsfarge 5 23 2" xfId="33872" xr:uid="{00000000-0005-0000-0000-00004D840000}"/>
    <cellStyle name="40% - uthevingsfarge 5 23 2 2" xfId="33873" xr:uid="{00000000-0005-0000-0000-00004E840000}"/>
    <cellStyle name="40% - uthevingsfarge 5 23 2 3" xfId="33874" xr:uid="{00000000-0005-0000-0000-00004F840000}"/>
    <cellStyle name="40% - uthevingsfarge 5 23 2_BILAG 34-3 Brasil" xfId="33875" xr:uid="{00000000-0005-0000-0000-000050840000}"/>
    <cellStyle name="40% - uthevingsfarge 5 23 3" xfId="33876" xr:uid="{00000000-0005-0000-0000-000051840000}"/>
    <cellStyle name="40% - uthevingsfarge 5 23 4" xfId="33877" xr:uid="{00000000-0005-0000-0000-000052840000}"/>
    <cellStyle name="40% - uthevingsfarge 5 23_BILAG 34-3 Brasil" xfId="33878" xr:uid="{00000000-0005-0000-0000-000053840000}"/>
    <cellStyle name="40% - uthevingsfarge 5 230" xfId="33879" xr:uid="{00000000-0005-0000-0000-000054840000}"/>
    <cellStyle name="40% - uthevingsfarge 5 24" xfId="33880" xr:uid="{00000000-0005-0000-0000-000055840000}"/>
    <cellStyle name="40% - uthevingsfarge 5 24 2" xfId="33881" xr:uid="{00000000-0005-0000-0000-000056840000}"/>
    <cellStyle name="40% - uthevingsfarge 5 24 2 2" xfId="33882" xr:uid="{00000000-0005-0000-0000-000057840000}"/>
    <cellStyle name="40% - uthevingsfarge 5 24 2 3" xfId="33883" xr:uid="{00000000-0005-0000-0000-000058840000}"/>
    <cellStyle name="40% - uthevingsfarge 5 24 2_BILAG 34-3 Brasil" xfId="33884" xr:uid="{00000000-0005-0000-0000-000059840000}"/>
    <cellStyle name="40% - uthevingsfarge 5 24 3" xfId="33885" xr:uid="{00000000-0005-0000-0000-00005A840000}"/>
    <cellStyle name="40% - uthevingsfarge 5 24 4" xfId="33886" xr:uid="{00000000-0005-0000-0000-00005B840000}"/>
    <cellStyle name="40% - uthevingsfarge 5 24_BILAG 34-3 Brasil" xfId="33887" xr:uid="{00000000-0005-0000-0000-00005C840000}"/>
    <cellStyle name="40% - uthevingsfarge 5 25" xfId="33888" xr:uid="{00000000-0005-0000-0000-00005D840000}"/>
    <cellStyle name="40% - uthevingsfarge 5 25 2" xfId="33889" xr:uid="{00000000-0005-0000-0000-00005E840000}"/>
    <cellStyle name="40% - uthevingsfarge 5 25 2 2" xfId="33890" xr:uid="{00000000-0005-0000-0000-00005F840000}"/>
    <cellStyle name="40% - uthevingsfarge 5 25 2 3" xfId="33891" xr:uid="{00000000-0005-0000-0000-000060840000}"/>
    <cellStyle name="40% - uthevingsfarge 5 25 2_BILAG 34-3 Brasil" xfId="33892" xr:uid="{00000000-0005-0000-0000-000061840000}"/>
    <cellStyle name="40% - uthevingsfarge 5 25 3" xfId="33893" xr:uid="{00000000-0005-0000-0000-000062840000}"/>
    <cellStyle name="40% - uthevingsfarge 5 25 4" xfId="33894" xr:uid="{00000000-0005-0000-0000-000063840000}"/>
    <cellStyle name="40% - uthevingsfarge 5 25_BILAG 34-3 Brasil" xfId="33895" xr:uid="{00000000-0005-0000-0000-000064840000}"/>
    <cellStyle name="40% - uthevingsfarge 5 26" xfId="33896" xr:uid="{00000000-0005-0000-0000-000065840000}"/>
    <cellStyle name="40% - uthevingsfarge 5 26 2" xfId="33897" xr:uid="{00000000-0005-0000-0000-000066840000}"/>
    <cellStyle name="40% - uthevingsfarge 5 26 2 2" xfId="33898" xr:uid="{00000000-0005-0000-0000-000067840000}"/>
    <cellStyle name="40% - uthevingsfarge 5 26 2 3" xfId="33899" xr:uid="{00000000-0005-0000-0000-000068840000}"/>
    <cellStyle name="40% - uthevingsfarge 5 26 2_BILAG 34-3 Brasil" xfId="33900" xr:uid="{00000000-0005-0000-0000-000069840000}"/>
    <cellStyle name="40% - uthevingsfarge 5 26 3" xfId="33901" xr:uid="{00000000-0005-0000-0000-00006A840000}"/>
    <cellStyle name="40% - uthevingsfarge 5 26 4" xfId="33902" xr:uid="{00000000-0005-0000-0000-00006B840000}"/>
    <cellStyle name="40% - uthevingsfarge 5 26_BILAG 34-3 Brasil" xfId="33903" xr:uid="{00000000-0005-0000-0000-00006C840000}"/>
    <cellStyle name="40% - uthevingsfarge 5 27" xfId="33904" xr:uid="{00000000-0005-0000-0000-00006D840000}"/>
    <cellStyle name="40% - uthevingsfarge 5 27 2" xfId="33905" xr:uid="{00000000-0005-0000-0000-00006E840000}"/>
    <cellStyle name="40% - uthevingsfarge 5 27 2 2" xfId="33906" xr:uid="{00000000-0005-0000-0000-00006F840000}"/>
    <cellStyle name="40% - uthevingsfarge 5 27 2 3" xfId="33907" xr:uid="{00000000-0005-0000-0000-000070840000}"/>
    <cellStyle name="40% - uthevingsfarge 5 27 2_BILAG 34-3 Brasil" xfId="33908" xr:uid="{00000000-0005-0000-0000-000071840000}"/>
    <cellStyle name="40% - uthevingsfarge 5 27 3" xfId="33909" xr:uid="{00000000-0005-0000-0000-000072840000}"/>
    <cellStyle name="40% - uthevingsfarge 5 27 4" xfId="33910" xr:uid="{00000000-0005-0000-0000-000073840000}"/>
    <cellStyle name="40% - uthevingsfarge 5 27_BILAG 34-3 Brasil" xfId="33911" xr:uid="{00000000-0005-0000-0000-000074840000}"/>
    <cellStyle name="40% - uthevingsfarge 5 28" xfId="33912" xr:uid="{00000000-0005-0000-0000-000075840000}"/>
    <cellStyle name="40% - uthevingsfarge 5 28 2" xfId="33913" xr:uid="{00000000-0005-0000-0000-000076840000}"/>
    <cellStyle name="40% - uthevingsfarge 5 28 2 2" xfId="33914" xr:uid="{00000000-0005-0000-0000-000077840000}"/>
    <cellStyle name="40% - uthevingsfarge 5 28 2 3" xfId="33915" xr:uid="{00000000-0005-0000-0000-000078840000}"/>
    <cellStyle name="40% - uthevingsfarge 5 28 2_BILAG 34-3 Brasil" xfId="33916" xr:uid="{00000000-0005-0000-0000-000079840000}"/>
    <cellStyle name="40% - uthevingsfarge 5 28 3" xfId="33917" xr:uid="{00000000-0005-0000-0000-00007A840000}"/>
    <cellStyle name="40% - uthevingsfarge 5 28 4" xfId="33918" xr:uid="{00000000-0005-0000-0000-00007B840000}"/>
    <cellStyle name="40% - uthevingsfarge 5 28_BILAG 34-3 Brasil" xfId="33919" xr:uid="{00000000-0005-0000-0000-00007C840000}"/>
    <cellStyle name="40% - uthevingsfarge 5 29" xfId="33920" xr:uid="{00000000-0005-0000-0000-00007D840000}"/>
    <cellStyle name="40% - uthevingsfarge 5 29 2" xfId="33921" xr:uid="{00000000-0005-0000-0000-00007E840000}"/>
    <cellStyle name="40% - uthevingsfarge 5 29 2 2" xfId="33922" xr:uid="{00000000-0005-0000-0000-00007F840000}"/>
    <cellStyle name="40% - uthevingsfarge 5 29 2 3" xfId="33923" xr:uid="{00000000-0005-0000-0000-000080840000}"/>
    <cellStyle name="40% - uthevingsfarge 5 29 2_BILAG 34-3 Brasil" xfId="33924" xr:uid="{00000000-0005-0000-0000-000081840000}"/>
    <cellStyle name="40% - uthevingsfarge 5 29 3" xfId="33925" xr:uid="{00000000-0005-0000-0000-000082840000}"/>
    <cellStyle name="40% - uthevingsfarge 5 29 4" xfId="33926" xr:uid="{00000000-0005-0000-0000-000083840000}"/>
    <cellStyle name="40% - uthevingsfarge 5 29_BILAG 34-3 Brasil" xfId="33927" xr:uid="{00000000-0005-0000-0000-000084840000}"/>
    <cellStyle name="40% - uthevingsfarge 5 3" xfId="33928" xr:uid="{00000000-0005-0000-0000-000085840000}"/>
    <cellStyle name="40% - uthevingsfarge 5 3 10" xfId="33929" xr:uid="{00000000-0005-0000-0000-000086840000}"/>
    <cellStyle name="40% - uthevingsfarge 5 3 2" xfId="33930" xr:uid="{00000000-0005-0000-0000-000087840000}"/>
    <cellStyle name="40% - uthevingsfarge 5 3 2 10" xfId="33931" xr:uid="{00000000-0005-0000-0000-000088840000}"/>
    <cellStyle name="40% - uthevingsfarge 5 3 2 11" xfId="33932" xr:uid="{00000000-0005-0000-0000-000089840000}"/>
    <cellStyle name="40% - uthevingsfarge 5 3 2 2" xfId="33933" xr:uid="{00000000-0005-0000-0000-00008A840000}"/>
    <cellStyle name="40% - uthevingsfarge 5 3 2 2 10" xfId="33934" xr:uid="{00000000-0005-0000-0000-00008B840000}"/>
    <cellStyle name="40% - uthevingsfarge 5 3 2 2 2" xfId="33935" xr:uid="{00000000-0005-0000-0000-00008C840000}"/>
    <cellStyle name="40% - uthevingsfarge 5 3 2 2 2 2" xfId="33936" xr:uid="{00000000-0005-0000-0000-00008D840000}"/>
    <cellStyle name="40% - uthevingsfarge 5 3 2 2 2 2 2" xfId="33937" xr:uid="{00000000-0005-0000-0000-00008E840000}"/>
    <cellStyle name="40% - uthevingsfarge 5 3 2 2 2 2 2 2" xfId="33938" xr:uid="{00000000-0005-0000-0000-00008F840000}"/>
    <cellStyle name="40% - uthevingsfarge 5 3 2 2 2 2 2 2 2" xfId="33939" xr:uid="{00000000-0005-0000-0000-000090840000}"/>
    <cellStyle name="40% - uthevingsfarge 5 3 2 2 2 2 2 2 2 2" xfId="33940" xr:uid="{00000000-0005-0000-0000-000091840000}"/>
    <cellStyle name="40% - uthevingsfarge 5 3 2 2 2 2 2 2 3" xfId="33941" xr:uid="{00000000-0005-0000-0000-000092840000}"/>
    <cellStyle name="40% - uthevingsfarge 5 3 2 2 2 2 2 3" xfId="33942" xr:uid="{00000000-0005-0000-0000-000093840000}"/>
    <cellStyle name="40% - uthevingsfarge 5 3 2 2 2 2 2 3 2" xfId="33943" xr:uid="{00000000-0005-0000-0000-000094840000}"/>
    <cellStyle name="40% - uthevingsfarge 5 3 2 2 2 2 2 4" xfId="33944" xr:uid="{00000000-0005-0000-0000-000095840000}"/>
    <cellStyle name="40% - uthevingsfarge 5 3 2 2 2 2 3" xfId="33945" xr:uid="{00000000-0005-0000-0000-000096840000}"/>
    <cellStyle name="40% - uthevingsfarge 5 3 2 2 2 2 3 2" xfId="33946" xr:uid="{00000000-0005-0000-0000-000097840000}"/>
    <cellStyle name="40% - uthevingsfarge 5 3 2 2 2 2 3 2 2" xfId="33947" xr:uid="{00000000-0005-0000-0000-000098840000}"/>
    <cellStyle name="40% - uthevingsfarge 5 3 2 2 2 2 3 3" xfId="33948" xr:uid="{00000000-0005-0000-0000-000099840000}"/>
    <cellStyle name="40% - uthevingsfarge 5 3 2 2 2 2 4" xfId="33949" xr:uid="{00000000-0005-0000-0000-00009A840000}"/>
    <cellStyle name="40% - uthevingsfarge 5 3 2 2 2 2 4 2" xfId="33950" xr:uid="{00000000-0005-0000-0000-00009B840000}"/>
    <cellStyle name="40% - uthevingsfarge 5 3 2 2 2 2 5" xfId="33951" xr:uid="{00000000-0005-0000-0000-00009C840000}"/>
    <cellStyle name="40% - uthevingsfarge 5 3 2 2 2 2_Innskuddsdekning" xfId="33952" xr:uid="{00000000-0005-0000-0000-00009D840000}"/>
    <cellStyle name="40% - uthevingsfarge 5 3 2 2 2 3" xfId="33953" xr:uid="{00000000-0005-0000-0000-00009E840000}"/>
    <cellStyle name="40% - uthevingsfarge 5 3 2 2 2 3 2" xfId="33954" xr:uid="{00000000-0005-0000-0000-00009F840000}"/>
    <cellStyle name="40% - uthevingsfarge 5 3 2 2 2 3 2 2" xfId="33955" xr:uid="{00000000-0005-0000-0000-0000A0840000}"/>
    <cellStyle name="40% - uthevingsfarge 5 3 2 2 2 3 2 2 2" xfId="33956" xr:uid="{00000000-0005-0000-0000-0000A1840000}"/>
    <cellStyle name="40% - uthevingsfarge 5 3 2 2 2 3 2 3" xfId="33957" xr:uid="{00000000-0005-0000-0000-0000A2840000}"/>
    <cellStyle name="40% - uthevingsfarge 5 3 2 2 2 3 3" xfId="33958" xr:uid="{00000000-0005-0000-0000-0000A3840000}"/>
    <cellStyle name="40% - uthevingsfarge 5 3 2 2 2 3 3 2" xfId="33959" xr:uid="{00000000-0005-0000-0000-0000A4840000}"/>
    <cellStyle name="40% - uthevingsfarge 5 3 2 2 2 3 4" xfId="33960" xr:uid="{00000000-0005-0000-0000-0000A5840000}"/>
    <cellStyle name="40% - uthevingsfarge 5 3 2 2 2 4" xfId="33961" xr:uid="{00000000-0005-0000-0000-0000A6840000}"/>
    <cellStyle name="40% - uthevingsfarge 5 3 2 2 2 4 2" xfId="33962" xr:uid="{00000000-0005-0000-0000-0000A7840000}"/>
    <cellStyle name="40% - uthevingsfarge 5 3 2 2 2 4 2 2" xfId="33963" xr:uid="{00000000-0005-0000-0000-0000A8840000}"/>
    <cellStyle name="40% - uthevingsfarge 5 3 2 2 2 4 3" xfId="33964" xr:uid="{00000000-0005-0000-0000-0000A9840000}"/>
    <cellStyle name="40% - uthevingsfarge 5 3 2 2 2 5" xfId="33965" xr:uid="{00000000-0005-0000-0000-0000AA840000}"/>
    <cellStyle name="40% - uthevingsfarge 5 3 2 2 2 5 2" xfId="33966" xr:uid="{00000000-0005-0000-0000-0000AB840000}"/>
    <cellStyle name="40% - uthevingsfarge 5 3 2 2 2 6" xfId="33967" xr:uid="{00000000-0005-0000-0000-0000AC840000}"/>
    <cellStyle name="40% - uthevingsfarge 5 3 2 2 2_3. Chng in credit spreads" xfId="33968" xr:uid="{00000000-0005-0000-0000-0000AD840000}"/>
    <cellStyle name="40% - uthevingsfarge 5 3 2 2 3" xfId="33969" xr:uid="{00000000-0005-0000-0000-0000AE840000}"/>
    <cellStyle name="40% - uthevingsfarge 5 3 2 2 3 2" xfId="33970" xr:uid="{00000000-0005-0000-0000-0000AF840000}"/>
    <cellStyle name="40% - uthevingsfarge 5 3 2 2 3 2 2" xfId="33971" xr:uid="{00000000-0005-0000-0000-0000B0840000}"/>
    <cellStyle name="40% - uthevingsfarge 5 3 2 2 3 2 2 2" xfId="33972" xr:uid="{00000000-0005-0000-0000-0000B1840000}"/>
    <cellStyle name="40% - uthevingsfarge 5 3 2 2 3 2 2 2 2" xfId="33973" xr:uid="{00000000-0005-0000-0000-0000B2840000}"/>
    <cellStyle name="40% - uthevingsfarge 5 3 2 2 3 2 2 2 2 2" xfId="33974" xr:uid="{00000000-0005-0000-0000-0000B3840000}"/>
    <cellStyle name="40% - uthevingsfarge 5 3 2 2 3 2 2 2 3" xfId="33975" xr:uid="{00000000-0005-0000-0000-0000B4840000}"/>
    <cellStyle name="40% - uthevingsfarge 5 3 2 2 3 2 2 3" xfId="33976" xr:uid="{00000000-0005-0000-0000-0000B5840000}"/>
    <cellStyle name="40% - uthevingsfarge 5 3 2 2 3 2 2 3 2" xfId="33977" xr:uid="{00000000-0005-0000-0000-0000B6840000}"/>
    <cellStyle name="40% - uthevingsfarge 5 3 2 2 3 2 2 4" xfId="33978" xr:uid="{00000000-0005-0000-0000-0000B7840000}"/>
    <cellStyle name="40% - uthevingsfarge 5 3 2 2 3 2 3" xfId="33979" xr:uid="{00000000-0005-0000-0000-0000B8840000}"/>
    <cellStyle name="40% - uthevingsfarge 5 3 2 2 3 2 3 2" xfId="33980" xr:uid="{00000000-0005-0000-0000-0000B9840000}"/>
    <cellStyle name="40% - uthevingsfarge 5 3 2 2 3 2 3 2 2" xfId="33981" xr:uid="{00000000-0005-0000-0000-0000BA840000}"/>
    <cellStyle name="40% - uthevingsfarge 5 3 2 2 3 2 3 3" xfId="33982" xr:uid="{00000000-0005-0000-0000-0000BB840000}"/>
    <cellStyle name="40% - uthevingsfarge 5 3 2 2 3 2 4" xfId="33983" xr:uid="{00000000-0005-0000-0000-0000BC840000}"/>
    <cellStyle name="40% - uthevingsfarge 5 3 2 2 3 2 4 2" xfId="33984" xr:uid="{00000000-0005-0000-0000-0000BD840000}"/>
    <cellStyle name="40% - uthevingsfarge 5 3 2 2 3 2 5" xfId="33985" xr:uid="{00000000-0005-0000-0000-0000BE840000}"/>
    <cellStyle name="40% - uthevingsfarge 5 3 2 2 3 2_Innskuddsdekning" xfId="33986" xr:uid="{00000000-0005-0000-0000-0000BF840000}"/>
    <cellStyle name="40% - uthevingsfarge 5 3 2 2 3 3" xfId="33987" xr:uid="{00000000-0005-0000-0000-0000C0840000}"/>
    <cellStyle name="40% - uthevingsfarge 5 3 2 2 3 3 2" xfId="33988" xr:uid="{00000000-0005-0000-0000-0000C1840000}"/>
    <cellStyle name="40% - uthevingsfarge 5 3 2 2 3 3 2 2" xfId="33989" xr:uid="{00000000-0005-0000-0000-0000C2840000}"/>
    <cellStyle name="40% - uthevingsfarge 5 3 2 2 3 3 2 2 2" xfId="33990" xr:uid="{00000000-0005-0000-0000-0000C3840000}"/>
    <cellStyle name="40% - uthevingsfarge 5 3 2 2 3 3 2 3" xfId="33991" xr:uid="{00000000-0005-0000-0000-0000C4840000}"/>
    <cellStyle name="40% - uthevingsfarge 5 3 2 2 3 3 3" xfId="33992" xr:uid="{00000000-0005-0000-0000-0000C5840000}"/>
    <cellStyle name="40% - uthevingsfarge 5 3 2 2 3 3 3 2" xfId="33993" xr:uid="{00000000-0005-0000-0000-0000C6840000}"/>
    <cellStyle name="40% - uthevingsfarge 5 3 2 2 3 3 4" xfId="33994" xr:uid="{00000000-0005-0000-0000-0000C7840000}"/>
    <cellStyle name="40% - uthevingsfarge 5 3 2 2 3 4" xfId="33995" xr:uid="{00000000-0005-0000-0000-0000C8840000}"/>
    <cellStyle name="40% - uthevingsfarge 5 3 2 2 3 4 2" xfId="33996" xr:uid="{00000000-0005-0000-0000-0000C9840000}"/>
    <cellStyle name="40% - uthevingsfarge 5 3 2 2 3 4 2 2" xfId="33997" xr:uid="{00000000-0005-0000-0000-0000CA840000}"/>
    <cellStyle name="40% - uthevingsfarge 5 3 2 2 3 4 3" xfId="33998" xr:uid="{00000000-0005-0000-0000-0000CB840000}"/>
    <cellStyle name="40% - uthevingsfarge 5 3 2 2 3 5" xfId="33999" xr:uid="{00000000-0005-0000-0000-0000CC840000}"/>
    <cellStyle name="40% - uthevingsfarge 5 3 2 2 3 5 2" xfId="34000" xr:uid="{00000000-0005-0000-0000-0000CD840000}"/>
    <cellStyle name="40% - uthevingsfarge 5 3 2 2 3 6" xfId="34001" xr:uid="{00000000-0005-0000-0000-0000CE840000}"/>
    <cellStyle name="40% - uthevingsfarge 5 3 2 2 3_3. Chng in credit spreads" xfId="34002" xr:uid="{00000000-0005-0000-0000-0000CF840000}"/>
    <cellStyle name="40% - uthevingsfarge 5 3 2 2 4" xfId="34003" xr:uid="{00000000-0005-0000-0000-0000D0840000}"/>
    <cellStyle name="40% - uthevingsfarge 5 3 2 2 4 2" xfId="34004" xr:uid="{00000000-0005-0000-0000-0000D1840000}"/>
    <cellStyle name="40% - uthevingsfarge 5 3 2 2 4 2 2" xfId="34005" xr:uid="{00000000-0005-0000-0000-0000D2840000}"/>
    <cellStyle name="40% - uthevingsfarge 5 3 2 2 4 2 2 2" xfId="34006" xr:uid="{00000000-0005-0000-0000-0000D3840000}"/>
    <cellStyle name="40% - uthevingsfarge 5 3 2 2 4 2 2 2 2" xfId="34007" xr:uid="{00000000-0005-0000-0000-0000D4840000}"/>
    <cellStyle name="40% - uthevingsfarge 5 3 2 2 4 2 2 3" xfId="34008" xr:uid="{00000000-0005-0000-0000-0000D5840000}"/>
    <cellStyle name="40% - uthevingsfarge 5 3 2 2 4 2 3" xfId="34009" xr:uid="{00000000-0005-0000-0000-0000D6840000}"/>
    <cellStyle name="40% - uthevingsfarge 5 3 2 2 4 2 3 2" xfId="34010" xr:uid="{00000000-0005-0000-0000-0000D7840000}"/>
    <cellStyle name="40% - uthevingsfarge 5 3 2 2 4 2 4" xfId="34011" xr:uid="{00000000-0005-0000-0000-0000D8840000}"/>
    <cellStyle name="40% - uthevingsfarge 5 3 2 2 4 3" xfId="34012" xr:uid="{00000000-0005-0000-0000-0000D9840000}"/>
    <cellStyle name="40% - uthevingsfarge 5 3 2 2 4 3 2" xfId="34013" xr:uid="{00000000-0005-0000-0000-0000DA840000}"/>
    <cellStyle name="40% - uthevingsfarge 5 3 2 2 4 3 2 2" xfId="34014" xr:uid="{00000000-0005-0000-0000-0000DB840000}"/>
    <cellStyle name="40% - uthevingsfarge 5 3 2 2 4 3 3" xfId="34015" xr:uid="{00000000-0005-0000-0000-0000DC840000}"/>
    <cellStyle name="40% - uthevingsfarge 5 3 2 2 4 4" xfId="34016" xr:uid="{00000000-0005-0000-0000-0000DD840000}"/>
    <cellStyle name="40% - uthevingsfarge 5 3 2 2 4 4 2" xfId="34017" xr:uid="{00000000-0005-0000-0000-0000DE840000}"/>
    <cellStyle name="40% - uthevingsfarge 5 3 2 2 4 5" xfId="34018" xr:uid="{00000000-0005-0000-0000-0000DF840000}"/>
    <cellStyle name="40% - uthevingsfarge 5 3 2 2 4_Innskuddsdekning" xfId="34019" xr:uid="{00000000-0005-0000-0000-0000E0840000}"/>
    <cellStyle name="40% - uthevingsfarge 5 3 2 2 5" xfId="34020" xr:uid="{00000000-0005-0000-0000-0000E1840000}"/>
    <cellStyle name="40% - uthevingsfarge 5 3 2 2 5 2" xfId="34021" xr:uid="{00000000-0005-0000-0000-0000E2840000}"/>
    <cellStyle name="40% - uthevingsfarge 5 3 2 2 5 2 2" xfId="34022" xr:uid="{00000000-0005-0000-0000-0000E3840000}"/>
    <cellStyle name="40% - uthevingsfarge 5 3 2 2 5 2 2 2" xfId="34023" xr:uid="{00000000-0005-0000-0000-0000E4840000}"/>
    <cellStyle name="40% - uthevingsfarge 5 3 2 2 5 2 3" xfId="34024" xr:uid="{00000000-0005-0000-0000-0000E5840000}"/>
    <cellStyle name="40% - uthevingsfarge 5 3 2 2 5 3" xfId="34025" xr:uid="{00000000-0005-0000-0000-0000E6840000}"/>
    <cellStyle name="40% - uthevingsfarge 5 3 2 2 5 3 2" xfId="34026" xr:uid="{00000000-0005-0000-0000-0000E7840000}"/>
    <cellStyle name="40% - uthevingsfarge 5 3 2 2 5 4" xfId="34027" xr:uid="{00000000-0005-0000-0000-0000E8840000}"/>
    <cellStyle name="40% - uthevingsfarge 5 3 2 2 6" xfId="34028" xr:uid="{00000000-0005-0000-0000-0000E9840000}"/>
    <cellStyle name="40% - uthevingsfarge 5 3 2 2 6 2" xfId="34029" xr:uid="{00000000-0005-0000-0000-0000EA840000}"/>
    <cellStyle name="40% - uthevingsfarge 5 3 2 2 6 2 2" xfId="34030" xr:uid="{00000000-0005-0000-0000-0000EB840000}"/>
    <cellStyle name="40% - uthevingsfarge 5 3 2 2 6 3" xfId="34031" xr:uid="{00000000-0005-0000-0000-0000EC840000}"/>
    <cellStyle name="40% - uthevingsfarge 5 3 2 2 7" xfId="34032" xr:uid="{00000000-0005-0000-0000-0000ED840000}"/>
    <cellStyle name="40% - uthevingsfarge 5 3 2 2 7 2" xfId="34033" xr:uid="{00000000-0005-0000-0000-0000EE840000}"/>
    <cellStyle name="40% - uthevingsfarge 5 3 2 2 8" xfId="34034" xr:uid="{00000000-0005-0000-0000-0000EF840000}"/>
    <cellStyle name="40% - uthevingsfarge 5 3 2 2 9" xfId="34035" xr:uid="{00000000-0005-0000-0000-0000F0840000}"/>
    <cellStyle name="40% - uthevingsfarge 5 3 2 2_3. Chng in credit spreads" xfId="34036" xr:uid="{00000000-0005-0000-0000-0000F1840000}"/>
    <cellStyle name="40% - uthevingsfarge 5 3 2 3" xfId="34037" xr:uid="{00000000-0005-0000-0000-0000F2840000}"/>
    <cellStyle name="40% - uthevingsfarge 5 3 2 3 2" xfId="34038" xr:uid="{00000000-0005-0000-0000-0000F3840000}"/>
    <cellStyle name="40% - uthevingsfarge 5 3 2 3 2 2" xfId="34039" xr:uid="{00000000-0005-0000-0000-0000F4840000}"/>
    <cellStyle name="40% - uthevingsfarge 5 3 2 3 2 2 2" xfId="34040" xr:uid="{00000000-0005-0000-0000-0000F5840000}"/>
    <cellStyle name="40% - uthevingsfarge 5 3 2 3 2 2 2 2" xfId="34041" xr:uid="{00000000-0005-0000-0000-0000F6840000}"/>
    <cellStyle name="40% - uthevingsfarge 5 3 2 3 2 2 2 2 2" xfId="34042" xr:uid="{00000000-0005-0000-0000-0000F7840000}"/>
    <cellStyle name="40% - uthevingsfarge 5 3 2 3 2 2 2 3" xfId="34043" xr:uid="{00000000-0005-0000-0000-0000F8840000}"/>
    <cellStyle name="40% - uthevingsfarge 5 3 2 3 2 2 3" xfId="34044" xr:uid="{00000000-0005-0000-0000-0000F9840000}"/>
    <cellStyle name="40% - uthevingsfarge 5 3 2 3 2 2 3 2" xfId="34045" xr:uid="{00000000-0005-0000-0000-0000FA840000}"/>
    <cellStyle name="40% - uthevingsfarge 5 3 2 3 2 2 4" xfId="34046" xr:uid="{00000000-0005-0000-0000-0000FB840000}"/>
    <cellStyle name="40% - uthevingsfarge 5 3 2 3 2 3" xfId="34047" xr:uid="{00000000-0005-0000-0000-0000FC840000}"/>
    <cellStyle name="40% - uthevingsfarge 5 3 2 3 2 3 2" xfId="34048" xr:uid="{00000000-0005-0000-0000-0000FD840000}"/>
    <cellStyle name="40% - uthevingsfarge 5 3 2 3 2 3 2 2" xfId="34049" xr:uid="{00000000-0005-0000-0000-0000FE840000}"/>
    <cellStyle name="40% - uthevingsfarge 5 3 2 3 2 3 3" xfId="34050" xr:uid="{00000000-0005-0000-0000-0000FF840000}"/>
    <cellStyle name="40% - uthevingsfarge 5 3 2 3 2 4" xfId="34051" xr:uid="{00000000-0005-0000-0000-000000850000}"/>
    <cellStyle name="40% - uthevingsfarge 5 3 2 3 2 4 2" xfId="34052" xr:uid="{00000000-0005-0000-0000-000001850000}"/>
    <cellStyle name="40% - uthevingsfarge 5 3 2 3 2 5" xfId="34053" xr:uid="{00000000-0005-0000-0000-000002850000}"/>
    <cellStyle name="40% - uthevingsfarge 5 3 2 3 2_Innskuddsdekning" xfId="34054" xr:uid="{00000000-0005-0000-0000-000003850000}"/>
    <cellStyle name="40% - uthevingsfarge 5 3 2 3 3" xfId="34055" xr:uid="{00000000-0005-0000-0000-000004850000}"/>
    <cellStyle name="40% - uthevingsfarge 5 3 2 3 3 2" xfId="34056" xr:uid="{00000000-0005-0000-0000-000005850000}"/>
    <cellStyle name="40% - uthevingsfarge 5 3 2 3 3 2 2" xfId="34057" xr:uid="{00000000-0005-0000-0000-000006850000}"/>
    <cellStyle name="40% - uthevingsfarge 5 3 2 3 3 2 2 2" xfId="34058" xr:uid="{00000000-0005-0000-0000-000007850000}"/>
    <cellStyle name="40% - uthevingsfarge 5 3 2 3 3 2 3" xfId="34059" xr:uid="{00000000-0005-0000-0000-000008850000}"/>
    <cellStyle name="40% - uthevingsfarge 5 3 2 3 3 3" xfId="34060" xr:uid="{00000000-0005-0000-0000-000009850000}"/>
    <cellStyle name="40% - uthevingsfarge 5 3 2 3 3 3 2" xfId="34061" xr:uid="{00000000-0005-0000-0000-00000A850000}"/>
    <cellStyle name="40% - uthevingsfarge 5 3 2 3 3 4" xfId="34062" xr:uid="{00000000-0005-0000-0000-00000B850000}"/>
    <cellStyle name="40% - uthevingsfarge 5 3 2 3 4" xfId="34063" xr:uid="{00000000-0005-0000-0000-00000C850000}"/>
    <cellStyle name="40% - uthevingsfarge 5 3 2 3 4 2" xfId="34064" xr:uid="{00000000-0005-0000-0000-00000D850000}"/>
    <cellStyle name="40% - uthevingsfarge 5 3 2 3 4 2 2" xfId="34065" xr:uid="{00000000-0005-0000-0000-00000E850000}"/>
    <cellStyle name="40% - uthevingsfarge 5 3 2 3 4 3" xfId="34066" xr:uid="{00000000-0005-0000-0000-00000F850000}"/>
    <cellStyle name="40% - uthevingsfarge 5 3 2 3 5" xfId="34067" xr:uid="{00000000-0005-0000-0000-000010850000}"/>
    <cellStyle name="40% - uthevingsfarge 5 3 2 3 5 2" xfId="34068" xr:uid="{00000000-0005-0000-0000-000011850000}"/>
    <cellStyle name="40% - uthevingsfarge 5 3 2 3 6" xfId="34069" xr:uid="{00000000-0005-0000-0000-000012850000}"/>
    <cellStyle name="40% - uthevingsfarge 5 3 2 3_3. Chng in credit spreads" xfId="34070" xr:uid="{00000000-0005-0000-0000-000013850000}"/>
    <cellStyle name="40% - uthevingsfarge 5 3 2 4" xfId="34071" xr:uid="{00000000-0005-0000-0000-000014850000}"/>
    <cellStyle name="40% - uthevingsfarge 5 3 2 4 2" xfId="34072" xr:uid="{00000000-0005-0000-0000-000015850000}"/>
    <cellStyle name="40% - uthevingsfarge 5 3 2 4 2 2" xfId="34073" xr:uid="{00000000-0005-0000-0000-000016850000}"/>
    <cellStyle name="40% - uthevingsfarge 5 3 2 4 2 2 2" xfId="34074" xr:uid="{00000000-0005-0000-0000-000017850000}"/>
    <cellStyle name="40% - uthevingsfarge 5 3 2 4 2 2 2 2" xfId="34075" xr:uid="{00000000-0005-0000-0000-000018850000}"/>
    <cellStyle name="40% - uthevingsfarge 5 3 2 4 2 2 2 2 2" xfId="34076" xr:uid="{00000000-0005-0000-0000-000019850000}"/>
    <cellStyle name="40% - uthevingsfarge 5 3 2 4 2 2 2 3" xfId="34077" xr:uid="{00000000-0005-0000-0000-00001A850000}"/>
    <cellStyle name="40% - uthevingsfarge 5 3 2 4 2 2 3" xfId="34078" xr:uid="{00000000-0005-0000-0000-00001B850000}"/>
    <cellStyle name="40% - uthevingsfarge 5 3 2 4 2 2 3 2" xfId="34079" xr:uid="{00000000-0005-0000-0000-00001C850000}"/>
    <cellStyle name="40% - uthevingsfarge 5 3 2 4 2 2 4" xfId="34080" xr:uid="{00000000-0005-0000-0000-00001D850000}"/>
    <cellStyle name="40% - uthevingsfarge 5 3 2 4 2 3" xfId="34081" xr:uid="{00000000-0005-0000-0000-00001E850000}"/>
    <cellStyle name="40% - uthevingsfarge 5 3 2 4 2 3 2" xfId="34082" xr:uid="{00000000-0005-0000-0000-00001F850000}"/>
    <cellStyle name="40% - uthevingsfarge 5 3 2 4 2 3 2 2" xfId="34083" xr:uid="{00000000-0005-0000-0000-000020850000}"/>
    <cellStyle name="40% - uthevingsfarge 5 3 2 4 2 3 3" xfId="34084" xr:uid="{00000000-0005-0000-0000-000021850000}"/>
    <cellStyle name="40% - uthevingsfarge 5 3 2 4 2 4" xfId="34085" xr:uid="{00000000-0005-0000-0000-000022850000}"/>
    <cellStyle name="40% - uthevingsfarge 5 3 2 4 2 4 2" xfId="34086" xr:uid="{00000000-0005-0000-0000-000023850000}"/>
    <cellStyle name="40% - uthevingsfarge 5 3 2 4 2 5" xfId="34087" xr:uid="{00000000-0005-0000-0000-000024850000}"/>
    <cellStyle name="40% - uthevingsfarge 5 3 2 4 2_Innskuddsdekning" xfId="34088" xr:uid="{00000000-0005-0000-0000-000025850000}"/>
    <cellStyle name="40% - uthevingsfarge 5 3 2 4 3" xfId="34089" xr:uid="{00000000-0005-0000-0000-000026850000}"/>
    <cellStyle name="40% - uthevingsfarge 5 3 2 4 3 2" xfId="34090" xr:uid="{00000000-0005-0000-0000-000027850000}"/>
    <cellStyle name="40% - uthevingsfarge 5 3 2 4 3 2 2" xfId="34091" xr:uid="{00000000-0005-0000-0000-000028850000}"/>
    <cellStyle name="40% - uthevingsfarge 5 3 2 4 3 2 2 2" xfId="34092" xr:uid="{00000000-0005-0000-0000-000029850000}"/>
    <cellStyle name="40% - uthevingsfarge 5 3 2 4 3 2 3" xfId="34093" xr:uid="{00000000-0005-0000-0000-00002A850000}"/>
    <cellStyle name="40% - uthevingsfarge 5 3 2 4 3 3" xfId="34094" xr:uid="{00000000-0005-0000-0000-00002B850000}"/>
    <cellStyle name="40% - uthevingsfarge 5 3 2 4 3 3 2" xfId="34095" xr:uid="{00000000-0005-0000-0000-00002C850000}"/>
    <cellStyle name="40% - uthevingsfarge 5 3 2 4 3 4" xfId="34096" xr:uid="{00000000-0005-0000-0000-00002D850000}"/>
    <cellStyle name="40% - uthevingsfarge 5 3 2 4 4" xfId="34097" xr:uid="{00000000-0005-0000-0000-00002E850000}"/>
    <cellStyle name="40% - uthevingsfarge 5 3 2 4 4 2" xfId="34098" xr:uid="{00000000-0005-0000-0000-00002F850000}"/>
    <cellStyle name="40% - uthevingsfarge 5 3 2 4 4 2 2" xfId="34099" xr:uid="{00000000-0005-0000-0000-000030850000}"/>
    <cellStyle name="40% - uthevingsfarge 5 3 2 4 4 3" xfId="34100" xr:uid="{00000000-0005-0000-0000-000031850000}"/>
    <cellStyle name="40% - uthevingsfarge 5 3 2 4 5" xfId="34101" xr:uid="{00000000-0005-0000-0000-000032850000}"/>
    <cellStyle name="40% - uthevingsfarge 5 3 2 4 5 2" xfId="34102" xr:uid="{00000000-0005-0000-0000-000033850000}"/>
    <cellStyle name="40% - uthevingsfarge 5 3 2 4 6" xfId="34103" xr:uid="{00000000-0005-0000-0000-000034850000}"/>
    <cellStyle name="40% - uthevingsfarge 5 3 2 4_3. Chng in credit spreads" xfId="34104" xr:uid="{00000000-0005-0000-0000-000035850000}"/>
    <cellStyle name="40% - uthevingsfarge 5 3 2 5" xfId="34105" xr:uid="{00000000-0005-0000-0000-000036850000}"/>
    <cellStyle name="40% - uthevingsfarge 5 3 2 5 2" xfId="34106" xr:uid="{00000000-0005-0000-0000-000037850000}"/>
    <cellStyle name="40% - uthevingsfarge 5 3 2 5 2 2" xfId="34107" xr:uid="{00000000-0005-0000-0000-000038850000}"/>
    <cellStyle name="40% - uthevingsfarge 5 3 2 5 2 2 2" xfId="34108" xr:uid="{00000000-0005-0000-0000-000039850000}"/>
    <cellStyle name="40% - uthevingsfarge 5 3 2 5 2 2 2 2" xfId="34109" xr:uid="{00000000-0005-0000-0000-00003A850000}"/>
    <cellStyle name="40% - uthevingsfarge 5 3 2 5 2 2 3" xfId="34110" xr:uid="{00000000-0005-0000-0000-00003B850000}"/>
    <cellStyle name="40% - uthevingsfarge 5 3 2 5 2 3" xfId="34111" xr:uid="{00000000-0005-0000-0000-00003C850000}"/>
    <cellStyle name="40% - uthevingsfarge 5 3 2 5 2 3 2" xfId="34112" xr:uid="{00000000-0005-0000-0000-00003D850000}"/>
    <cellStyle name="40% - uthevingsfarge 5 3 2 5 2 4" xfId="34113" xr:uid="{00000000-0005-0000-0000-00003E850000}"/>
    <cellStyle name="40% - uthevingsfarge 5 3 2 5 3" xfId="34114" xr:uid="{00000000-0005-0000-0000-00003F850000}"/>
    <cellStyle name="40% - uthevingsfarge 5 3 2 5 3 2" xfId="34115" xr:uid="{00000000-0005-0000-0000-000040850000}"/>
    <cellStyle name="40% - uthevingsfarge 5 3 2 5 3 2 2" xfId="34116" xr:uid="{00000000-0005-0000-0000-000041850000}"/>
    <cellStyle name="40% - uthevingsfarge 5 3 2 5 3 3" xfId="34117" xr:uid="{00000000-0005-0000-0000-000042850000}"/>
    <cellStyle name="40% - uthevingsfarge 5 3 2 5 4" xfId="34118" xr:uid="{00000000-0005-0000-0000-000043850000}"/>
    <cellStyle name="40% - uthevingsfarge 5 3 2 5 4 2" xfId="34119" xr:uid="{00000000-0005-0000-0000-000044850000}"/>
    <cellStyle name="40% - uthevingsfarge 5 3 2 5 5" xfId="34120" xr:uid="{00000000-0005-0000-0000-000045850000}"/>
    <cellStyle name="40% - uthevingsfarge 5 3 2 5_Innskuddsdekning" xfId="34121" xr:uid="{00000000-0005-0000-0000-000046850000}"/>
    <cellStyle name="40% - uthevingsfarge 5 3 2 6" xfId="34122" xr:uid="{00000000-0005-0000-0000-000047850000}"/>
    <cellStyle name="40% - uthevingsfarge 5 3 2 6 2" xfId="34123" xr:uid="{00000000-0005-0000-0000-000048850000}"/>
    <cellStyle name="40% - uthevingsfarge 5 3 2 6 2 2" xfId="34124" xr:uid="{00000000-0005-0000-0000-000049850000}"/>
    <cellStyle name="40% - uthevingsfarge 5 3 2 6 2 2 2" xfId="34125" xr:uid="{00000000-0005-0000-0000-00004A850000}"/>
    <cellStyle name="40% - uthevingsfarge 5 3 2 6 2 3" xfId="34126" xr:uid="{00000000-0005-0000-0000-00004B850000}"/>
    <cellStyle name="40% - uthevingsfarge 5 3 2 6 3" xfId="34127" xr:uid="{00000000-0005-0000-0000-00004C850000}"/>
    <cellStyle name="40% - uthevingsfarge 5 3 2 6 3 2" xfId="34128" xr:uid="{00000000-0005-0000-0000-00004D850000}"/>
    <cellStyle name="40% - uthevingsfarge 5 3 2 6 4" xfId="34129" xr:uid="{00000000-0005-0000-0000-00004E850000}"/>
    <cellStyle name="40% - uthevingsfarge 5 3 2 7" xfId="34130" xr:uid="{00000000-0005-0000-0000-00004F850000}"/>
    <cellStyle name="40% - uthevingsfarge 5 3 2 7 2" xfId="34131" xr:uid="{00000000-0005-0000-0000-000050850000}"/>
    <cellStyle name="40% - uthevingsfarge 5 3 2 7 2 2" xfId="34132" xr:uid="{00000000-0005-0000-0000-000051850000}"/>
    <cellStyle name="40% - uthevingsfarge 5 3 2 7 3" xfId="34133" xr:uid="{00000000-0005-0000-0000-000052850000}"/>
    <cellStyle name="40% - uthevingsfarge 5 3 2 8" xfId="34134" xr:uid="{00000000-0005-0000-0000-000053850000}"/>
    <cellStyle name="40% - uthevingsfarge 5 3 2 8 2" xfId="34135" xr:uid="{00000000-0005-0000-0000-000054850000}"/>
    <cellStyle name="40% - uthevingsfarge 5 3 2 9" xfId="34136" xr:uid="{00000000-0005-0000-0000-000055850000}"/>
    <cellStyle name="40% - uthevingsfarge 5 3 2_3. Chng in credit spreads" xfId="34137" xr:uid="{00000000-0005-0000-0000-000056850000}"/>
    <cellStyle name="40% - uthevingsfarge 5 3 3" xfId="34138" xr:uid="{00000000-0005-0000-0000-000057850000}"/>
    <cellStyle name="40% - uthevingsfarge 5 3 3 10" xfId="34139" xr:uid="{00000000-0005-0000-0000-000058850000}"/>
    <cellStyle name="40% - uthevingsfarge 5 3 3 11" xfId="34140" xr:uid="{00000000-0005-0000-0000-000059850000}"/>
    <cellStyle name="40% - uthevingsfarge 5 3 3 2" xfId="34141" xr:uid="{00000000-0005-0000-0000-00005A850000}"/>
    <cellStyle name="40% - uthevingsfarge 5 3 3 2 2" xfId="34142" xr:uid="{00000000-0005-0000-0000-00005B850000}"/>
    <cellStyle name="40% - uthevingsfarge 5 3 3 2 2 2" xfId="34143" xr:uid="{00000000-0005-0000-0000-00005C850000}"/>
    <cellStyle name="40% - uthevingsfarge 5 3 3 2 2 2 2" xfId="34144" xr:uid="{00000000-0005-0000-0000-00005D850000}"/>
    <cellStyle name="40% - uthevingsfarge 5 3 3 2 2 2 2 2" xfId="34145" xr:uid="{00000000-0005-0000-0000-00005E850000}"/>
    <cellStyle name="40% - uthevingsfarge 5 3 3 2 2 2 2 2 2" xfId="34146" xr:uid="{00000000-0005-0000-0000-00005F850000}"/>
    <cellStyle name="40% - uthevingsfarge 5 3 3 2 2 2 2 2 2 2" xfId="34147" xr:uid="{00000000-0005-0000-0000-000060850000}"/>
    <cellStyle name="40% - uthevingsfarge 5 3 3 2 2 2 2 2 3" xfId="34148" xr:uid="{00000000-0005-0000-0000-000061850000}"/>
    <cellStyle name="40% - uthevingsfarge 5 3 3 2 2 2 2 3" xfId="34149" xr:uid="{00000000-0005-0000-0000-000062850000}"/>
    <cellStyle name="40% - uthevingsfarge 5 3 3 2 2 2 2 3 2" xfId="34150" xr:uid="{00000000-0005-0000-0000-000063850000}"/>
    <cellStyle name="40% - uthevingsfarge 5 3 3 2 2 2 2 4" xfId="34151" xr:uid="{00000000-0005-0000-0000-000064850000}"/>
    <cellStyle name="40% - uthevingsfarge 5 3 3 2 2 2 3" xfId="34152" xr:uid="{00000000-0005-0000-0000-000065850000}"/>
    <cellStyle name="40% - uthevingsfarge 5 3 3 2 2 2 3 2" xfId="34153" xr:uid="{00000000-0005-0000-0000-000066850000}"/>
    <cellStyle name="40% - uthevingsfarge 5 3 3 2 2 2 3 2 2" xfId="34154" xr:uid="{00000000-0005-0000-0000-000067850000}"/>
    <cellStyle name="40% - uthevingsfarge 5 3 3 2 2 2 3 3" xfId="34155" xr:uid="{00000000-0005-0000-0000-000068850000}"/>
    <cellStyle name="40% - uthevingsfarge 5 3 3 2 2 2 4" xfId="34156" xr:uid="{00000000-0005-0000-0000-000069850000}"/>
    <cellStyle name="40% - uthevingsfarge 5 3 3 2 2 2 4 2" xfId="34157" xr:uid="{00000000-0005-0000-0000-00006A850000}"/>
    <cellStyle name="40% - uthevingsfarge 5 3 3 2 2 2 5" xfId="34158" xr:uid="{00000000-0005-0000-0000-00006B850000}"/>
    <cellStyle name="40% - uthevingsfarge 5 3 3 2 2 2_Innskuddsdekning" xfId="34159" xr:uid="{00000000-0005-0000-0000-00006C850000}"/>
    <cellStyle name="40% - uthevingsfarge 5 3 3 2 2 3" xfId="34160" xr:uid="{00000000-0005-0000-0000-00006D850000}"/>
    <cellStyle name="40% - uthevingsfarge 5 3 3 2 2 3 2" xfId="34161" xr:uid="{00000000-0005-0000-0000-00006E850000}"/>
    <cellStyle name="40% - uthevingsfarge 5 3 3 2 2 3 2 2" xfId="34162" xr:uid="{00000000-0005-0000-0000-00006F850000}"/>
    <cellStyle name="40% - uthevingsfarge 5 3 3 2 2 3 2 2 2" xfId="34163" xr:uid="{00000000-0005-0000-0000-000070850000}"/>
    <cellStyle name="40% - uthevingsfarge 5 3 3 2 2 3 2 3" xfId="34164" xr:uid="{00000000-0005-0000-0000-000071850000}"/>
    <cellStyle name="40% - uthevingsfarge 5 3 3 2 2 3 3" xfId="34165" xr:uid="{00000000-0005-0000-0000-000072850000}"/>
    <cellStyle name="40% - uthevingsfarge 5 3 3 2 2 3 3 2" xfId="34166" xr:uid="{00000000-0005-0000-0000-000073850000}"/>
    <cellStyle name="40% - uthevingsfarge 5 3 3 2 2 3 4" xfId="34167" xr:uid="{00000000-0005-0000-0000-000074850000}"/>
    <cellStyle name="40% - uthevingsfarge 5 3 3 2 2 4" xfId="34168" xr:uid="{00000000-0005-0000-0000-000075850000}"/>
    <cellStyle name="40% - uthevingsfarge 5 3 3 2 2 4 2" xfId="34169" xr:uid="{00000000-0005-0000-0000-000076850000}"/>
    <cellStyle name="40% - uthevingsfarge 5 3 3 2 2 4 2 2" xfId="34170" xr:uid="{00000000-0005-0000-0000-000077850000}"/>
    <cellStyle name="40% - uthevingsfarge 5 3 3 2 2 4 3" xfId="34171" xr:uid="{00000000-0005-0000-0000-000078850000}"/>
    <cellStyle name="40% - uthevingsfarge 5 3 3 2 2 5" xfId="34172" xr:uid="{00000000-0005-0000-0000-000079850000}"/>
    <cellStyle name="40% - uthevingsfarge 5 3 3 2 2 5 2" xfId="34173" xr:uid="{00000000-0005-0000-0000-00007A850000}"/>
    <cellStyle name="40% - uthevingsfarge 5 3 3 2 2 6" xfId="34174" xr:uid="{00000000-0005-0000-0000-00007B850000}"/>
    <cellStyle name="40% - uthevingsfarge 5 3 3 2 2_3. Chng in credit spreads" xfId="34175" xr:uid="{00000000-0005-0000-0000-00007C850000}"/>
    <cellStyle name="40% - uthevingsfarge 5 3 3 2 3" xfId="34176" xr:uid="{00000000-0005-0000-0000-00007D850000}"/>
    <cellStyle name="40% - uthevingsfarge 5 3 3 2 3 2" xfId="34177" xr:uid="{00000000-0005-0000-0000-00007E850000}"/>
    <cellStyle name="40% - uthevingsfarge 5 3 3 2 3 2 2" xfId="34178" xr:uid="{00000000-0005-0000-0000-00007F850000}"/>
    <cellStyle name="40% - uthevingsfarge 5 3 3 2 3 2 2 2" xfId="34179" xr:uid="{00000000-0005-0000-0000-000080850000}"/>
    <cellStyle name="40% - uthevingsfarge 5 3 3 2 3 2 2 2 2" xfId="34180" xr:uid="{00000000-0005-0000-0000-000081850000}"/>
    <cellStyle name="40% - uthevingsfarge 5 3 3 2 3 2 2 2 2 2" xfId="34181" xr:uid="{00000000-0005-0000-0000-000082850000}"/>
    <cellStyle name="40% - uthevingsfarge 5 3 3 2 3 2 2 2 3" xfId="34182" xr:uid="{00000000-0005-0000-0000-000083850000}"/>
    <cellStyle name="40% - uthevingsfarge 5 3 3 2 3 2 2 3" xfId="34183" xr:uid="{00000000-0005-0000-0000-000084850000}"/>
    <cellStyle name="40% - uthevingsfarge 5 3 3 2 3 2 2 3 2" xfId="34184" xr:uid="{00000000-0005-0000-0000-000085850000}"/>
    <cellStyle name="40% - uthevingsfarge 5 3 3 2 3 2 2 4" xfId="34185" xr:uid="{00000000-0005-0000-0000-000086850000}"/>
    <cellStyle name="40% - uthevingsfarge 5 3 3 2 3 2 3" xfId="34186" xr:uid="{00000000-0005-0000-0000-000087850000}"/>
    <cellStyle name="40% - uthevingsfarge 5 3 3 2 3 2 3 2" xfId="34187" xr:uid="{00000000-0005-0000-0000-000088850000}"/>
    <cellStyle name="40% - uthevingsfarge 5 3 3 2 3 2 3 2 2" xfId="34188" xr:uid="{00000000-0005-0000-0000-000089850000}"/>
    <cellStyle name="40% - uthevingsfarge 5 3 3 2 3 2 3 3" xfId="34189" xr:uid="{00000000-0005-0000-0000-00008A850000}"/>
    <cellStyle name="40% - uthevingsfarge 5 3 3 2 3 2 4" xfId="34190" xr:uid="{00000000-0005-0000-0000-00008B850000}"/>
    <cellStyle name="40% - uthevingsfarge 5 3 3 2 3 2 4 2" xfId="34191" xr:uid="{00000000-0005-0000-0000-00008C850000}"/>
    <cellStyle name="40% - uthevingsfarge 5 3 3 2 3 2 5" xfId="34192" xr:uid="{00000000-0005-0000-0000-00008D850000}"/>
    <cellStyle name="40% - uthevingsfarge 5 3 3 2 3 2_Innskuddsdekning" xfId="34193" xr:uid="{00000000-0005-0000-0000-00008E850000}"/>
    <cellStyle name="40% - uthevingsfarge 5 3 3 2 3 3" xfId="34194" xr:uid="{00000000-0005-0000-0000-00008F850000}"/>
    <cellStyle name="40% - uthevingsfarge 5 3 3 2 3 3 2" xfId="34195" xr:uid="{00000000-0005-0000-0000-000090850000}"/>
    <cellStyle name="40% - uthevingsfarge 5 3 3 2 3 3 2 2" xfId="34196" xr:uid="{00000000-0005-0000-0000-000091850000}"/>
    <cellStyle name="40% - uthevingsfarge 5 3 3 2 3 3 2 2 2" xfId="34197" xr:uid="{00000000-0005-0000-0000-000092850000}"/>
    <cellStyle name="40% - uthevingsfarge 5 3 3 2 3 3 2 3" xfId="34198" xr:uid="{00000000-0005-0000-0000-000093850000}"/>
    <cellStyle name="40% - uthevingsfarge 5 3 3 2 3 3 3" xfId="34199" xr:uid="{00000000-0005-0000-0000-000094850000}"/>
    <cellStyle name="40% - uthevingsfarge 5 3 3 2 3 3 3 2" xfId="34200" xr:uid="{00000000-0005-0000-0000-000095850000}"/>
    <cellStyle name="40% - uthevingsfarge 5 3 3 2 3 3 4" xfId="34201" xr:uid="{00000000-0005-0000-0000-000096850000}"/>
    <cellStyle name="40% - uthevingsfarge 5 3 3 2 3 4" xfId="34202" xr:uid="{00000000-0005-0000-0000-000097850000}"/>
    <cellStyle name="40% - uthevingsfarge 5 3 3 2 3 4 2" xfId="34203" xr:uid="{00000000-0005-0000-0000-000098850000}"/>
    <cellStyle name="40% - uthevingsfarge 5 3 3 2 3 4 2 2" xfId="34204" xr:uid="{00000000-0005-0000-0000-000099850000}"/>
    <cellStyle name="40% - uthevingsfarge 5 3 3 2 3 4 3" xfId="34205" xr:uid="{00000000-0005-0000-0000-00009A850000}"/>
    <cellStyle name="40% - uthevingsfarge 5 3 3 2 3 5" xfId="34206" xr:uid="{00000000-0005-0000-0000-00009B850000}"/>
    <cellStyle name="40% - uthevingsfarge 5 3 3 2 3 5 2" xfId="34207" xr:uid="{00000000-0005-0000-0000-00009C850000}"/>
    <cellStyle name="40% - uthevingsfarge 5 3 3 2 3 6" xfId="34208" xr:uid="{00000000-0005-0000-0000-00009D850000}"/>
    <cellStyle name="40% - uthevingsfarge 5 3 3 2 3_3. Chng in credit spreads" xfId="34209" xr:uid="{00000000-0005-0000-0000-00009E850000}"/>
    <cellStyle name="40% - uthevingsfarge 5 3 3 2 4" xfId="34210" xr:uid="{00000000-0005-0000-0000-00009F850000}"/>
    <cellStyle name="40% - uthevingsfarge 5 3 3 2 4 2" xfId="34211" xr:uid="{00000000-0005-0000-0000-0000A0850000}"/>
    <cellStyle name="40% - uthevingsfarge 5 3 3 2 4 2 2" xfId="34212" xr:uid="{00000000-0005-0000-0000-0000A1850000}"/>
    <cellStyle name="40% - uthevingsfarge 5 3 3 2 4 2 2 2" xfId="34213" xr:uid="{00000000-0005-0000-0000-0000A2850000}"/>
    <cellStyle name="40% - uthevingsfarge 5 3 3 2 4 2 2 2 2" xfId="34214" xr:uid="{00000000-0005-0000-0000-0000A3850000}"/>
    <cellStyle name="40% - uthevingsfarge 5 3 3 2 4 2 2 3" xfId="34215" xr:uid="{00000000-0005-0000-0000-0000A4850000}"/>
    <cellStyle name="40% - uthevingsfarge 5 3 3 2 4 2 3" xfId="34216" xr:uid="{00000000-0005-0000-0000-0000A5850000}"/>
    <cellStyle name="40% - uthevingsfarge 5 3 3 2 4 2 3 2" xfId="34217" xr:uid="{00000000-0005-0000-0000-0000A6850000}"/>
    <cellStyle name="40% - uthevingsfarge 5 3 3 2 4 2 4" xfId="34218" xr:uid="{00000000-0005-0000-0000-0000A7850000}"/>
    <cellStyle name="40% - uthevingsfarge 5 3 3 2 4 3" xfId="34219" xr:uid="{00000000-0005-0000-0000-0000A8850000}"/>
    <cellStyle name="40% - uthevingsfarge 5 3 3 2 4 3 2" xfId="34220" xr:uid="{00000000-0005-0000-0000-0000A9850000}"/>
    <cellStyle name="40% - uthevingsfarge 5 3 3 2 4 3 2 2" xfId="34221" xr:uid="{00000000-0005-0000-0000-0000AA850000}"/>
    <cellStyle name="40% - uthevingsfarge 5 3 3 2 4 3 3" xfId="34222" xr:uid="{00000000-0005-0000-0000-0000AB850000}"/>
    <cellStyle name="40% - uthevingsfarge 5 3 3 2 4 4" xfId="34223" xr:uid="{00000000-0005-0000-0000-0000AC850000}"/>
    <cellStyle name="40% - uthevingsfarge 5 3 3 2 4 4 2" xfId="34224" xr:uid="{00000000-0005-0000-0000-0000AD850000}"/>
    <cellStyle name="40% - uthevingsfarge 5 3 3 2 4 5" xfId="34225" xr:uid="{00000000-0005-0000-0000-0000AE850000}"/>
    <cellStyle name="40% - uthevingsfarge 5 3 3 2 4_Innskuddsdekning" xfId="34226" xr:uid="{00000000-0005-0000-0000-0000AF850000}"/>
    <cellStyle name="40% - uthevingsfarge 5 3 3 2 5" xfId="34227" xr:uid="{00000000-0005-0000-0000-0000B0850000}"/>
    <cellStyle name="40% - uthevingsfarge 5 3 3 2 5 2" xfId="34228" xr:uid="{00000000-0005-0000-0000-0000B1850000}"/>
    <cellStyle name="40% - uthevingsfarge 5 3 3 2 5 2 2" xfId="34229" xr:uid="{00000000-0005-0000-0000-0000B2850000}"/>
    <cellStyle name="40% - uthevingsfarge 5 3 3 2 5 2 2 2" xfId="34230" xr:uid="{00000000-0005-0000-0000-0000B3850000}"/>
    <cellStyle name="40% - uthevingsfarge 5 3 3 2 5 2 3" xfId="34231" xr:uid="{00000000-0005-0000-0000-0000B4850000}"/>
    <cellStyle name="40% - uthevingsfarge 5 3 3 2 5 3" xfId="34232" xr:uid="{00000000-0005-0000-0000-0000B5850000}"/>
    <cellStyle name="40% - uthevingsfarge 5 3 3 2 5 3 2" xfId="34233" xr:uid="{00000000-0005-0000-0000-0000B6850000}"/>
    <cellStyle name="40% - uthevingsfarge 5 3 3 2 5 4" xfId="34234" xr:uid="{00000000-0005-0000-0000-0000B7850000}"/>
    <cellStyle name="40% - uthevingsfarge 5 3 3 2 6" xfId="34235" xr:uid="{00000000-0005-0000-0000-0000B8850000}"/>
    <cellStyle name="40% - uthevingsfarge 5 3 3 2 6 2" xfId="34236" xr:uid="{00000000-0005-0000-0000-0000B9850000}"/>
    <cellStyle name="40% - uthevingsfarge 5 3 3 2 6 2 2" xfId="34237" xr:uid="{00000000-0005-0000-0000-0000BA850000}"/>
    <cellStyle name="40% - uthevingsfarge 5 3 3 2 6 3" xfId="34238" xr:uid="{00000000-0005-0000-0000-0000BB850000}"/>
    <cellStyle name="40% - uthevingsfarge 5 3 3 2 7" xfId="34239" xr:uid="{00000000-0005-0000-0000-0000BC850000}"/>
    <cellStyle name="40% - uthevingsfarge 5 3 3 2 7 2" xfId="34240" xr:uid="{00000000-0005-0000-0000-0000BD850000}"/>
    <cellStyle name="40% - uthevingsfarge 5 3 3 2 8" xfId="34241" xr:uid="{00000000-0005-0000-0000-0000BE850000}"/>
    <cellStyle name="40% - uthevingsfarge 5 3 3 2_3. Chng in credit spreads" xfId="34242" xr:uid="{00000000-0005-0000-0000-0000BF850000}"/>
    <cellStyle name="40% - uthevingsfarge 5 3 3 3" xfId="34243" xr:uid="{00000000-0005-0000-0000-0000C0850000}"/>
    <cellStyle name="40% - uthevingsfarge 5 3 3 3 2" xfId="34244" xr:uid="{00000000-0005-0000-0000-0000C1850000}"/>
    <cellStyle name="40% - uthevingsfarge 5 3 3 3 2 2" xfId="34245" xr:uid="{00000000-0005-0000-0000-0000C2850000}"/>
    <cellStyle name="40% - uthevingsfarge 5 3 3 3 2 2 2" xfId="34246" xr:uid="{00000000-0005-0000-0000-0000C3850000}"/>
    <cellStyle name="40% - uthevingsfarge 5 3 3 3 2 2 2 2" xfId="34247" xr:uid="{00000000-0005-0000-0000-0000C4850000}"/>
    <cellStyle name="40% - uthevingsfarge 5 3 3 3 2 2 2 2 2" xfId="34248" xr:uid="{00000000-0005-0000-0000-0000C5850000}"/>
    <cellStyle name="40% - uthevingsfarge 5 3 3 3 2 2 2 3" xfId="34249" xr:uid="{00000000-0005-0000-0000-0000C6850000}"/>
    <cellStyle name="40% - uthevingsfarge 5 3 3 3 2 2 3" xfId="34250" xr:uid="{00000000-0005-0000-0000-0000C7850000}"/>
    <cellStyle name="40% - uthevingsfarge 5 3 3 3 2 2 3 2" xfId="34251" xr:uid="{00000000-0005-0000-0000-0000C8850000}"/>
    <cellStyle name="40% - uthevingsfarge 5 3 3 3 2 2 4" xfId="34252" xr:uid="{00000000-0005-0000-0000-0000C9850000}"/>
    <cellStyle name="40% - uthevingsfarge 5 3 3 3 2 3" xfId="34253" xr:uid="{00000000-0005-0000-0000-0000CA850000}"/>
    <cellStyle name="40% - uthevingsfarge 5 3 3 3 2 3 2" xfId="34254" xr:uid="{00000000-0005-0000-0000-0000CB850000}"/>
    <cellStyle name="40% - uthevingsfarge 5 3 3 3 2 3 2 2" xfId="34255" xr:uid="{00000000-0005-0000-0000-0000CC850000}"/>
    <cellStyle name="40% - uthevingsfarge 5 3 3 3 2 3 3" xfId="34256" xr:uid="{00000000-0005-0000-0000-0000CD850000}"/>
    <cellStyle name="40% - uthevingsfarge 5 3 3 3 2 4" xfId="34257" xr:uid="{00000000-0005-0000-0000-0000CE850000}"/>
    <cellStyle name="40% - uthevingsfarge 5 3 3 3 2 4 2" xfId="34258" xr:uid="{00000000-0005-0000-0000-0000CF850000}"/>
    <cellStyle name="40% - uthevingsfarge 5 3 3 3 2 5" xfId="34259" xr:uid="{00000000-0005-0000-0000-0000D0850000}"/>
    <cellStyle name="40% - uthevingsfarge 5 3 3 3 2_Innskuddsdekning" xfId="34260" xr:uid="{00000000-0005-0000-0000-0000D1850000}"/>
    <cellStyle name="40% - uthevingsfarge 5 3 3 3 3" xfId="34261" xr:uid="{00000000-0005-0000-0000-0000D2850000}"/>
    <cellStyle name="40% - uthevingsfarge 5 3 3 3 3 2" xfId="34262" xr:uid="{00000000-0005-0000-0000-0000D3850000}"/>
    <cellStyle name="40% - uthevingsfarge 5 3 3 3 3 2 2" xfId="34263" xr:uid="{00000000-0005-0000-0000-0000D4850000}"/>
    <cellStyle name="40% - uthevingsfarge 5 3 3 3 3 2 2 2" xfId="34264" xr:uid="{00000000-0005-0000-0000-0000D5850000}"/>
    <cellStyle name="40% - uthevingsfarge 5 3 3 3 3 2 3" xfId="34265" xr:uid="{00000000-0005-0000-0000-0000D6850000}"/>
    <cellStyle name="40% - uthevingsfarge 5 3 3 3 3 3" xfId="34266" xr:uid="{00000000-0005-0000-0000-0000D7850000}"/>
    <cellStyle name="40% - uthevingsfarge 5 3 3 3 3 3 2" xfId="34267" xr:uid="{00000000-0005-0000-0000-0000D8850000}"/>
    <cellStyle name="40% - uthevingsfarge 5 3 3 3 3 4" xfId="34268" xr:uid="{00000000-0005-0000-0000-0000D9850000}"/>
    <cellStyle name="40% - uthevingsfarge 5 3 3 3 4" xfId="34269" xr:uid="{00000000-0005-0000-0000-0000DA850000}"/>
    <cellStyle name="40% - uthevingsfarge 5 3 3 3 4 2" xfId="34270" xr:uid="{00000000-0005-0000-0000-0000DB850000}"/>
    <cellStyle name="40% - uthevingsfarge 5 3 3 3 4 2 2" xfId="34271" xr:uid="{00000000-0005-0000-0000-0000DC850000}"/>
    <cellStyle name="40% - uthevingsfarge 5 3 3 3 4 3" xfId="34272" xr:uid="{00000000-0005-0000-0000-0000DD850000}"/>
    <cellStyle name="40% - uthevingsfarge 5 3 3 3 5" xfId="34273" xr:uid="{00000000-0005-0000-0000-0000DE850000}"/>
    <cellStyle name="40% - uthevingsfarge 5 3 3 3 5 2" xfId="34274" xr:uid="{00000000-0005-0000-0000-0000DF850000}"/>
    <cellStyle name="40% - uthevingsfarge 5 3 3 3 6" xfId="34275" xr:uid="{00000000-0005-0000-0000-0000E0850000}"/>
    <cellStyle name="40% - uthevingsfarge 5 3 3 3_3. Chng in credit spreads" xfId="34276" xr:uid="{00000000-0005-0000-0000-0000E1850000}"/>
    <cellStyle name="40% - uthevingsfarge 5 3 3 4" xfId="34277" xr:uid="{00000000-0005-0000-0000-0000E2850000}"/>
    <cellStyle name="40% - uthevingsfarge 5 3 3 4 2" xfId="34278" xr:uid="{00000000-0005-0000-0000-0000E3850000}"/>
    <cellStyle name="40% - uthevingsfarge 5 3 3 4 2 2" xfId="34279" xr:uid="{00000000-0005-0000-0000-0000E4850000}"/>
    <cellStyle name="40% - uthevingsfarge 5 3 3 4 2 2 2" xfId="34280" xr:uid="{00000000-0005-0000-0000-0000E5850000}"/>
    <cellStyle name="40% - uthevingsfarge 5 3 3 4 2 2 2 2" xfId="34281" xr:uid="{00000000-0005-0000-0000-0000E6850000}"/>
    <cellStyle name="40% - uthevingsfarge 5 3 3 4 2 2 2 2 2" xfId="34282" xr:uid="{00000000-0005-0000-0000-0000E7850000}"/>
    <cellStyle name="40% - uthevingsfarge 5 3 3 4 2 2 2 3" xfId="34283" xr:uid="{00000000-0005-0000-0000-0000E8850000}"/>
    <cellStyle name="40% - uthevingsfarge 5 3 3 4 2 2 3" xfId="34284" xr:uid="{00000000-0005-0000-0000-0000E9850000}"/>
    <cellStyle name="40% - uthevingsfarge 5 3 3 4 2 2 3 2" xfId="34285" xr:uid="{00000000-0005-0000-0000-0000EA850000}"/>
    <cellStyle name="40% - uthevingsfarge 5 3 3 4 2 2 4" xfId="34286" xr:uid="{00000000-0005-0000-0000-0000EB850000}"/>
    <cellStyle name="40% - uthevingsfarge 5 3 3 4 2 3" xfId="34287" xr:uid="{00000000-0005-0000-0000-0000EC850000}"/>
    <cellStyle name="40% - uthevingsfarge 5 3 3 4 2 3 2" xfId="34288" xr:uid="{00000000-0005-0000-0000-0000ED850000}"/>
    <cellStyle name="40% - uthevingsfarge 5 3 3 4 2 3 2 2" xfId="34289" xr:uid="{00000000-0005-0000-0000-0000EE850000}"/>
    <cellStyle name="40% - uthevingsfarge 5 3 3 4 2 3 3" xfId="34290" xr:uid="{00000000-0005-0000-0000-0000EF850000}"/>
    <cellStyle name="40% - uthevingsfarge 5 3 3 4 2 4" xfId="34291" xr:uid="{00000000-0005-0000-0000-0000F0850000}"/>
    <cellStyle name="40% - uthevingsfarge 5 3 3 4 2 4 2" xfId="34292" xr:uid="{00000000-0005-0000-0000-0000F1850000}"/>
    <cellStyle name="40% - uthevingsfarge 5 3 3 4 2 5" xfId="34293" xr:uid="{00000000-0005-0000-0000-0000F2850000}"/>
    <cellStyle name="40% - uthevingsfarge 5 3 3 4 2_Innskuddsdekning" xfId="34294" xr:uid="{00000000-0005-0000-0000-0000F3850000}"/>
    <cellStyle name="40% - uthevingsfarge 5 3 3 4 3" xfId="34295" xr:uid="{00000000-0005-0000-0000-0000F4850000}"/>
    <cellStyle name="40% - uthevingsfarge 5 3 3 4 3 2" xfId="34296" xr:uid="{00000000-0005-0000-0000-0000F5850000}"/>
    <cellStyle name="40% - uthevingsfarge 5 3 3 4 3 2 2" xfId="34297" xr:uid="{00000000-0005-0000-0000-0000F6850000}"/>
    <cellStyle name="40% - uthevingsfarge 5 3 3 4 3 2 2 2" xfId="34298" xr:uid="{00000000-0005-0000-0000-0000F7850000}"/>
    <cellStyle name="40% - uthevingsfarge 5 3 3 4 3 2 3" xfId="34299" xr:uid="{00000000-0005-0000-0000-0000F8850000}"/>
    <cellStyle name="40% - uthevingsfarge 5 3 3 4 3 3" xfId="34300" xr:uid="{00000000-0005-0000-0000-0000F9850000}"/>
    <cellStyle name="40% - uthevingsfarge 5 3 3 4 3 3 2" xfId="34301" xr:uid="{00000000-0005-0000-0000-0000FA850000}"/>
    <cellStyle name="40% - uthevingsfarge 5 3 3 4 3 4" xfId="34302" xr:uid="{00000000-0005-0000-0000-0000FB850000}"/>
    <cellStyle name="40% - uthevingsfarge 5 3 3 4 4" xfId="34303" xr:uid="{00000000-0005-0000-0000-0000FC850000}"/>
    <cellStyle name="40% - uthevingsfarge 5 3 3 4 4 2" xfId="34304" xr:uid="{00000000-0005-0000-0000-0000FD850000}"/>
    <cellStyle name="40% - uthevingsfarge 5 3 3 4 4 2 2" xfId="34305" xr:uid="{00000000-0005-0000-0000-0000FE850000}"/>
    <cellStyle name="40% - uthevingsfarge 5 3 3 4 4 3" xfId="34306" xr:uid="{00000000-0005-0000-0000-0000FF850000}"/>
    <cellStyle name="40% - uthevingsfarge 5 3 3 4 5" xfId="34307" xr:uid="{00000000-0005-0000-0000-000000860000}"/>
    <cellStyle name="40% - uthevingsfarge 5 3 3 4 5 2" xfId="34308" xr:uid="{00000000-0005-0000-0000-000001860000}"/>
    <cellStyle name="40% - uthevingsfarge 5 3 3 4 6" xfId="34309" xr:uid="{00000000-0005-0000-0000-000002860000}"/>
    <cellStyle name="40% - uthevingsfarge 5 3 3 4_3. Chng in credit spreads" xfId="34310" xr:uid="{00000000-0005-0000-0000-000003860000}"/>
    <cellStyle name="40% - uthevingsfarge 5 3 3 5" xfId="34311" xr:uid="{00000000-0005-0000-0000-000004860000}"/>
    <cellStyle name="40% - uthevingsfarge 5 3 3 5 2" xfId="34312" xr:uid="{00000000-0005-0000-0000-000005860000}"/>
    <cellStyle name="40% - uthevingsfarge 5 3 3 5 2 2" xfId="34313" xr:uid="{00000000-0005-0000-0000-000006860000}"/>
    <cellStyle name="40% - uthevingsfarge 5 3 3 5 2 2 2" xfId="34314" xr:uid="{00000000-0005-0000-0000-000007860000}"/>
    <cellStyle name="40% - uthevingsfarge 5 3 3 5 2 2 2 2" xfId="34315" xr:uid="{00000000-0005-0000-0000-000008860000}"/>
    <cellStyle name="40% - uthevingsfarge 5 3 3 5 2 2 3" xfId="34316" xr:uid="{00000000-0005-0000-0000-000009860000}"/>
    <cellStyle name="40% - uthevingsfarge 5 3 3 5 2 3" xfId="34317" xr:uid="{00000000-0005-0000-0000-00000A860000}"/>
    <cellStyle name="40% - uthevingsfarge 5 3 3 5 2 3 2" xfId="34318" xr:uid="{00000000-0005-0000-0000-00000B860000}"/>
    <cellStyle name="40% - uthevingsfarge 5 3 3 5 2 4" xfId="34319" xr:uid="{00000000-0005-0000-0000-00000C860000}"/>
    <cellStyle name="40% - uthevingsfarge 5 3 3 5 3" xfId="34320" xr:uid="{00000000-0005-0000-0000-00000D860000}"/>
    <cellStyle name="40% - uthevingsfarge 5 3 3 5 3 2" xfId="34321" xr:uid="{00000000-0005-0000-0000-00000E860000}"/>
    <cellStyle name="40% - uthevingsfarge 5 3 3 5 3 2 2" xfId="34322" xr:uid="{00000000-0005-0000-0000-00000F860000}"/>
    <cellStyle name="40% - uthevingsfarge 5 3 3 5 3 3" xfId="34323" xr:uid="{00000000-0005-0000-0000-000010860000}"/>
    <cellStyle name="40% - uthevingsfarge 5 3 3 5 4" xfId="34324" xr:uid="{00000000-0005-0000-0000-000011860000}"/>
    <cellStyle name="40% - uthevingsfarge 5 3 3 5 4 2" xfId="34325" xr:uid="{00000000-0005-0000-0000-000012860000}"/>
    <cellStyle name="40% - uthevingsfarge 5 3 3 5 5" xfId="34326" xr:uid="{00000000-0005-0000-0000-000013860000}"/>
    <cellStyle name="40% - uthevingsfarge 5 3 3 5_Innskuddsdekning" xfId="34327" xr:uid="{00000000-0005-0000-0000-000014860000}"/>
    <cellStyle name="40% - uthevingsfarge 5 3 3 6" xfId="34328" xr:uid="{00000000-0005-0000-0000-000015860000}"/>
    <cellStyle name="40% - uthevingsfarge 5 3 3 6 2" xfId="34329" xr:uid="{00000000-0005-0000-0000-000016860000}"/>
    <cellStyle name="40% - uthevingsfarge 5 3 3 6 2 2" xfId="34330" xr:uid="{00000000-0005-0000-0000-000017860000}"/>
    <cellStyle name="40% - uthevingsfarge 5 3 3 6 2 2 2" xfId="34331" xr:uid="{00000000-0005-0000-0000-000018860000}"/>
    <cellStyle name="40% - uthevingsfarge 5 3 3 6 2 3" xfId="34332" xr:uid="{00000000-0005-0000-0000-000019860000}"/>
    <cellStyle name="40% - uthevingsfarge 5 3 3 6 3" xfId="34333" xr:uid="{00000000-0005-0000-0000-00001A860000}"/>
    <cellStyle name="40% - uthevingsfarge 5 3 3 6 3 2" xfId="34334" xr:uid="{00000000-0005-0000-0000-00001B860000}"/>
    <cellStyle name="40% - uthevingsfarge 5 3 3 6 4" xfId="34335" xr:uid="{00000000-0005-0000-0000-00001C860000}"/>
    <cellStyle name="40% - uthevingsfarge 5 3 3 7" xfId="34336" xr:uid="{00000000-0005-0000-0000-00001D860000}"/>
    <cellStyle name="40% - uthevingsfarge 5 3 3 7 2" xfId="34337" xr:uid="{00000000-0005-0000-0000-00001E860000}"/>
    <cellStyle name="40% - uthevingsfarge 5 3 3 7 2 2" xfId="34338" xr:uid="{00000000-0005-0000-0000-00001F860000}"/>
    <cellStyle name="40% - uthevingsfarge 5 3 3 7 3" xfId="34339" xr:uid="{00000000-0005-0000-0000-000020860000}"/>
    <cellStyle name="40% - uthevingsfarge 5 3 3 8" xfId="34340" xr:uid="{00000000-0005-0000-0000-000021860000}"/>
    <cellStyle name="40% - uthevingsfarge 5 3 3 8 2" xfId="34341" xr:uid="{00000000-0005-0000-0000-000022860000}"/>
    <cellStyle name="40% - uthevingsfarge 5 3 3 9" xfId="34342" xr:uid="{00000000-0005-0000-0000-000023860000}"/>
    <cellStyle name="40% - uthevingsfarge 5 3 3_3. Chng in credit spreads" xfId="34343" xr:uid="{00000000-0005-0000-0000-000024860000}"/>
    <cellStyle name="40% - uthevingsfarge 5 3 4" xfId="34344" xr:uid="{00000000-0005-0000-0000-000025860000}"/>
    <cellStyle name="40% - uthevingsfarge 5 3 4 2" xfId="34345" xr:uid="{00000000-0005-0000-0000-000026860000}"/>
    <cellStyle name="40% - uthevingsfarge 5 3 4 2 2" xfId="34346" xr:uid="{00000000-0005-0000-0000-000027860000}"/>
    <cellStyle name="40% - uthevingsfarge 5 3 4 2 2 2" xfId="34347" xr:uid="{00000000-0005-0000-0000-000028860000}"/>
    <cellStyle name="40% - uthevingsfarge 5 3 4 2 2 2 2" xfId="34348" xr:uid="{00000000-0005-0000-0000-000029860000}"/>
    <cellStyle name="40% - uthevingsfarge 5 3 4 2 2 2 2 2" xfId="34349" xr:uid="{00000000-0005-0000-0000-00002A860000}"/>
    <cellStyle name="40% - uthevingsfarge 5 3 4 2 2 2 2 2 2" xfId="34350" xr:uid="{00000000-0005-0000-0000-00002B860000}"/>
    <cellStyle name="40% - uthevingsfarge 5 3 4 2 2 2 2 3" xfId="34351" xr:uid="{00000000-0005-0000-0000-00002C860000}"/>
    <cellStyle name="40% - uthevingsfarge 5 3 4 2 2 2 3" xfId="34352" xr:uid="{00000000-0005-0000-0000-00002D860000}"/>
    <cellStyle name="40% - uthevingsfarge 5 3 4 2 2 2 3 2" xfId="34353" xr:uid="{00000000-0005-0000-0000-00002E860000}"/>
    <cellStyle name="40% - uthevingsfarge 5 3 4 2 2 2 4" xfId="34354" xr:uid="{00000000-0005-0000-0000-00002F860000}"/>
    <cellStyle name="40% - uthevingsfarge 5 3 4 2 2 3" xfId="34355" xr:uid="{00000000-0005-0000-0000-000030860000}"/>
    <cellStyle name="40% - uthevingsfarge 5 3 4 2 2 3 2" xfId="34356" xr:uid="{00000000-0005-0000-0000-000031860000}"/>
    <cellStyle name="40% - uthevingsfarge 5 3 4 2 2 3 2 2" xfId="34357" xr:uid="{00000000-0005-0000-0000-000032860000}"/>
    <cellStyle name="40% - uthevingsfarge 5 3 4 2 2 3 3" xfId="34358" xr:uid="{00000000-0005-0000-0000-000033860000}"/>
    <cellStyle name="40% - uthevingsfarge 5 3 4 2 2 4" xfId="34359" xr:uid="{00000000-0005-0000-0000-000034860000}"/>
    <cellStyle name="40% - uthevingsfarge 5 3 4 2 2 4 2" xfId="34360" xr:uid="{00000000-0005-0000-0000-000035860000}"/>
    <cellStyle name="40% - uthevingsfarge 5 3 4 2 2 5" xfId="34361" xr:uid="{00000000-0005-0000-0000-000036860000}"/>
    <cellStyle name="40% - uthevingsfarge 5 3 4 2 2_Innskuddsdekning" xfId="34362" xr:uid="{00000000-0005-0000-0000-000037860000}"/>
    <cellStyle name="40% - uthevingsfarge 5 3 4 2 3" xfId="34363" xr:uid="{00000000-0005-0000-0000-000038860000}"/>
    <cellStyle name="40% - uthevingsfarge 5 3 4 2 3 2" xfId="34364" xr:uid="{00000000-0005-0000-0000-000039860000}"/>
    <cellStyle name="40% - uthevingsfarge 5 3 4 2 3 2 2" xfId="34365" xr:uid="{00000000-0005-0000-0000-00003A860000}"/>
    <cellStyle name="40% - uthevingsfarge 5 3 4 2 3 2 2 2" xfId="34366" xr:uid="{00000000-0005-0000-0000-00003B860000}"/>
    <cellStyle name="40% - uthevingsfarge 5 3 4 2 3 2 3" xfId="34367" xr:uid="{00000000-0005-0000-0000-00003C860000}"/>
    <cellStyle name="40% - uthevingsfarge 5 3 4 2 3 3" xfId="34368" xr:uid="{00000000-0005-0000-0000-00003D860000}"/>
    <cellStyle name="40% - uthevingsfarge 5 3 4 2 3 3 2" xfId="34369" xr:uid="{00000000-0005-0000-0000-00003E860000}"/>
    <cellStyle name="40% - uthevingsfarge 5 3 4 2 3 4" xfId="34370" xr:uid="{00000000-0005-0000-0000-00003F860000}"/>
    <cellStyle name="40% - uthevingsfarge 5 3 4 2 4" xfId="34371" xr:uid="{00000000-0005-0000-0000-000040860000}"/>
    <cellStyle name="40% - uthevingsfarge 5 3 4 2 4 2" xfId="34372" xr:uid="{00000000-0005-0000-0000-000041860000}"/>
    <cellStyle name="40% - uthevingsfarge 5 3 4 2 4 2 2" xfId="34373" xr:uid="{00000000-0005-0000-0000-000042860000}"/>
    <cellStyle name="40% - uthevingsfarge 5 3 4 2 4 3" xfId="34374" xr:uid="{00000000-0005-0000-0000-000043860000}"/>
    <cellStyle name="40% - uthevingsfarge 5 3 4 2 5" xfId="34375" xr:uid="{00000000-0005-0000-0000-000044860000}"/>
    <cellStyle name="40% - uthevingsfarge 5 3 4 2 5 2" xfId="34376" xr:uid="{00000000-0005-0000-0000-000045860000}"/>
    <cellStyle name="40% - uthevingsfarge 5 3 4 2 6" xfId="34377" xr:uid="{00000000-0005-0000-0000-000046860000}"/>
    <cellStyle name="40% - uthevingsfarge 5 3 4 2_3. Chng in credit spreads" xfId="34378" xr:uid="{00000000-0005-0000-0000-000047860000}"/>
    <cellStyle name="40% - uthevingsfarge 5 3 4 3" xfId="34379" xr:uid="{00000000-0005-0000-0000-000048860000}"/>
    <cellStyle name="40% - uthevingsfarge 5 3 4 3 2" xfId="34380" xr:uid="{00000000-0005-0000-0000-000049860000}"/>
    <cellStyle name="40% - uthevingsfarge 5 3 4 3 2 2" xfId="34381" xr:uid="{00000000-0005-0000-0000-00004A860000}"/>
    <cellStyle name="40% - uthevingsfarge 5 3 4 3 2 2 2" xfId="34382" xr:uid="{00000000-0005-0000-0000-00004B860000}"/>
    <cellStyle name="40% - uthevingsfarge 5 3 4 3 2 2 2 2" xfId="34383" xr:uid="{00000000-0005-0000-0000-00004C860000}"/>
    <cellStyle name="40% - uthevingsfarge 5 3 4 3 2 2 2 2 2" xfId="34384" xr:uid="{00000000-0005-0000-0000-00004D860000}"/>
    <cellStyle name="40% - uthevingsfarge 5 3 4 3 2 2 2 3" xfId="34385" xr:uid="{00000000-0005-0000-0000-00004E860000}"/>
    <cellStyle name="40% - uthevingsfarge 5 3 4 3 2 2 3" xfId="34386" xr:uid="{00000000-0005-0000-0000-00004F860000}"/>
    <cellStyle name="40% - uthevingsfarge 5 3 4 3 2 2 3 2" xfId="34387" xr:uid="{00000000-0005-0000-0000-000050860000}"/>
    <cellStyle name="40% - uthevingsfarge 5 3 4 3 2 2 4" xfId="34388" xr:uid="{00000000-0005-0000-0000-000051860000}"/>
    <cellStyle name="40% - uthevingsfarge 5 3 4 3 2 3" xfId="34389" xr:uid="{00000000-0005-0000-0000-000052860000}"/>
    <cellStyle name="40% - uthevingsfarge 5 3 4 3 2 3 2" xfId="34390" xr:uid="{00000000-0005-0000-0000-000053860000}"/>
    <cellStyle name="40% - uthevingsfarge 5 3 4 3 2 3 2 2" xfId="34391" xr:uid="{00000000-0005-0000-0000-000054860000}"/>
    <cellStyle name="40% - uthevingsfarge 5 3 4 3 2 3 3" xfId="34392" xr:uid="{00000000-0005-0000-0000-000055860000}"/>
    <cellStyle name="40% - uthevingsfarge 5 3 4 3 2 4" xfId="34393" xr:uid="{00000000-0005-0000-0000-000056860000}"/>
    <cellStyle name="40% - uthevingsfarge 5 3 4 3 2 4 2" xfId="34394" xr:uid="{00000000-0005-0000-0000-000057860000}"/>
    <cellStyle name="40% - uthevingsfarge 5 3 4 3 2 5" xfId="34395" xr:uid="{00000000-0005-0000-0000-000058860000}"/>
    <cellStyle name="40% - uthevingsfarge 5 3 4 3 2_Innskuddsdekning" xfId="34396" xr:uid="{00000000-0005-0000-0000-000059860000}"/>
    <cellStyle name="40% - uthevingsfarge 5 3 4 3 3" xfId="34397" xr:uid="{00000000-0005-0000-0000-00005A860000}"/>
    <cellStyle name="40% - uthevingsfarge 5 3 4 3 3 2" xfId="34398" xr:uid="{00000000-0005-0000-0000-00005B860000}"/>
    <cellStyle name="40% - uthevingsfarge 5 3 4 3 3 2 2" xfId="34399" xr:uid="{00000000-0005-0000-0000-00005C860000}"/>
    <cellStyle name="40% - uthevingsfarge 5 3 4 3 3 2 2 2" xfId="34400" xr:uid="{00000000-0005-0000-0000-00005D860000}"/>
    <cellStyle name="40% - uthevingsfarge 5 3 4 3 3 2 3" xfId="34401" xr:uid="{00000000-0005-0000-0000-00005E860000}"/>
    <cellStyle name="40% - uthevingsfarge 5 3 4 3 3 3" xfId="34402" xr:uid="{00000000-0005-0000-0000-00005F860000}"/>
    <cellStyle name="40% - uthevingsfarge 5 3 4 3 3 3 2" xfId="34403" xr:uid="{00000000-0005-0000-0000-000060860000}"/>
    <cellStyle name="40% - uthevingsfarge 5 3 4 3 3 4" xfId="34404" xr:uid="{00000000-0005-0000-0000-000061860000}"/>
    <cellStyle name="40% - uthevingsfarge 5 3 4 3 4" xfId="34405" xr:uid="{00000000-0005-0000-0000-000062860000}"/>
    <cellStyle name="40% - uthevingsfarge 5 3 4 3 4 2" xfId="34406" xr:uid="{00000000-0005-0000-0000-000063860000}"/>
    <cellStyle name="40% - uthevingsfarge 5 3 4 3 4 2 2" xfId="34407" xr:uid="{00000000-0005-0000-0000-000064860000}"/>
    <cellStyle name="40% - uthevingsfarge 5 3 4 3 4 3" xfId="34408" xr:uid="{00000000-0005-0000-0000-000065860000}"/>
    <cellStyle name="40% - uthevingsfarge 5 3 4 3 5" xfId="34409" xr:uid="{00000000-0005-0000-0000-000066860000}"/>
    <cellStyle name="40% - uthevingsfarge 5 3 4 3 5 2" xfId="34410" xr:uid="{00000000-0005-0000-0000-000067860000}"/>
    <cellStyle name="40% - uthevingsfarge 5 3 4 3 6" xfId="34411" xr:uid="{00000000-0005-0000-0000-000068860000}"/>
    <cellStyle name="40% - uthevingsfarge 5 3 4 3_3. Chng in credit spreads" xfId="34412" xr:uid="{00000000-0005-0000-0000-000069860000}"/>
    <cellStyle name="40% - uthevingsfarge 5 3 4 4" xfId="34413" xr:uid="{00000000-0005-0000-0000-00006A860000}"/>
    <cellStyle name="40% - uthevingsfarge 5 3 4 4 2" xfId="34414" xr:uid="{00000000-0005-0000-0000-00006B860000}"/>
    <cellStyle name="40% - uthevingsfarge 5 3 4 4 2 2" xfId="34415" xr:uid="{00000000-0005-0000-0000-00006C860000}"/>
    <cellStyle name="40% - uthevingsfarge 5 3 4 4 2 2 2" xfId="34416" xr:uid="{00000000-0005-0000-0000-00006D860000}"/>
    <cellStyle name="40% - uthevingsfarge 5 3 4 4 2 2 2 2" xfId="34417" xr:uid="{00000000-0005-0000-0000-00006E860000}"/>
    <cellStyle name="40% - uthevingsfarge 5 3 4 4 2 2 3" xfId="34418" xr:uid="{00000000-0005-0000-0000-00006F860000}"/>
    <cellStyle name="40% - uthevingsfarge 5 3 4 4 2 3" xfId="34419" xr:uid="{00000000-0005-0000-0000-000070860000}"/>
    <cellStyle name="40% - uthevingsfarge 5 3 4 4 2 3 2" xfId="34420" xr:uid="{00000000-0005-0000-0000-000071860000}"/>
    <cellStyle name="40% - uthevingsfarge 5 3 4 4 2 4" xfId="34421" xr:uid="{00000000-0005-0000-0000-000072860000}"/>
    <cellStyle name="40% - uthevingsfarge 5 3 4 4 3" xfId="34422" xr:uid="{00000000-0005-0000-0000-000073860000}"/>
    <cellStyle name="40% - uthevingsfarge 5 3 4 4 3 2" xfId="34423" xr:uid="{00000000-0005-0000-0000-000074860000}"/>
    <cellStyle name="40% - uthevingsfarge 5 3 4 4 3 2 2" xfId="34424" xr:uid="{00000000-0005-0000-0000-000075860000}"/>
    <cellStyle name="40% - uthevingsfarge 5 3 4 4 3 3" xfId="34425" xr:uid="{00000000-0005-0000-0000-000076860000}"/>
    <cellStyle name="40% - uthevingsfarge 5 3 4 4 4" xfId="34426" xr:uid="{00000000-0005-0000-0000-000077860000}"/>
    <cellStyle name="40% - uthevingsfarge 5 3 4 4 4 2" xfId="34427" xr:uid="{00000000-0005-0000-0000-000078860000}"/>
    <cellStyle name="40% - uthevingsfarge 5 3 4 4 5" xfId="34428" xr:uid="{00000000-0005-0000-0000-000079860000}"/>
    <cellStyle name="40% - uthevingsfarge 5 3 4 4_Innskuddsdekning" xfId="34429" xr:uid="{00000000-0005-0000-0000-00007A860000}"/>
    <cellStyle name="40% - uthevingsfarge 5 3 4 5" xfId="34430" xr:uid="{00000000-0005-0000-0000-00007B860000}"/>
    <cellStyle name="40% - uthevingsfarge 5 3 4 5 2" xfId="34431" xr:uid="{00000000-0005-0000-0000-00007C860000}"/>
    <cellStyle name="40% - uthevingsfarge 5 3 4 5 2 2" xfId="34432" xr:uid="{00000000-0005-0000-0000-00007D860000}"/>
    <cellStyle name="40% - uthevingsfarge 5 3 4 5 2 2 2" xfId="34433" xr:uid="{00000000-0005-0000-0000-00007E860000}"/>
    <cellStyle name="40% - uthevingsfarge 5 3 4 5 2 3" xfId="34434" xr:uid="{00000000-0005-0000-0000-00007F860000}"/>
    <cellStyle name="40% - uthevingsfarge 5 3 4 5 3" xfId="34435" xr:uid="{00000000-0005-0000-0000-000080860000}"/>
    <cellStyle name="40% - uthevingsfarge 5 3 4 5 3 2" xfId="34436" xr:uid="{00000000-0005-0000-0000-000081860000}"/>
    <cellStyle name="40% - uthevingsfarge 5 3 4 5 4" xfId="34437" xr:uid="{00000000-0005-0000-0000-000082860000}"/>
    <cellStyle name="40% - uthevingsfarge 5 3 4 6" xfId="34438" xr:uid="{00000000-0005-0000-0000-000083860000}"/>
    <cellStyle name="40% - uthevingsfarge 5 3 4 6 2" xfId="34439" xr:uid="{00000000-0005-0000-0000-000084860000}"/>
    <cellStyle name="40% - uthevingsfarge 5 3 4 6 2 2" xfId="34440" xr:uid="{00000000-0005-0000-0000-000085860000}"/>
    <cellStyle name="40% - uthevingsfarge 5 3 4 6 3" xfId="34441" xr:uid="{00000000-0005-0000-0000-000086860000}"/>
    <cellStyle name="40% - uthevingsfarge 5 3 4 7" xfId="34442" xr:uid="{00000000-0005-0000-0000-000087860000}"/>
    <cellStyle name="40% - uthevingsfarge 5 3 4 7 2" xfId="34443" xr:uid="{00000000-0005-0000-0000-000088860000}"/>
    <cellStyle name="40% - uthevingsfarge 5 3 4 8" xfId="34444" xr:uid="{00000000-0005-0000-0000-000089860000}"/>
    <cellStyle name="40% - uthevingsfarge 5 3 4_3. Chng in credit spreads" xfId="34445" xr:uid="{00000000-0005-0000-0000-00008A860000}"/>
    <cellStyle name="40% - uthevingsfarge 5 3 5" xfId="34446" xr:uid="{00000000-0005-0000-0000-00008B860000}"/>
    <cellStyle name="40% - uthevingsfarge 5 3 5 2" xfId="34447" xr:uid="{00000000-0005-0000-0000-00008C860000}"/>
    <cellStyle name="40% - uthevingsfarge 5 3 5 2 2" xfId="34448" xr:uid="{00000000-0005-0000-0000-00008D860000}"/>
    <cellStyle name="40% - uthevingsfarge 5 3 5 2 2 2" xfId="34449" xr:uid="{00000000-0005-0000-0000-00008E860000}"/>
    <cellStyle name="40% - uthevingsfarge 5 3 5 2 2 2 2" xfId="34450" xr:uid="{00000000-0005-0000-0000-00008F860000}"/>
    <cellStyle name="40% - uthevingsfarge 5 3 5 2 2 2 2 2" xfId="34451" xr:uid="{00000000-0005-0000-0000-000090860000}"/>
    <cellStyle name="40% - uthevingsfarge 5 3 5 2 2 2 3" xfId="34452" xr:uid="{00000000-0005-0000-0000-000091860000}"/>
    <cellStyle name="40% - uthevingsfarge 5 3 5 2 2 3" xfId="34453" xr:uid="{00000000-0005-0000-0000-000092860000}"/>
    <cellStyle name="40% - uthevingsfarge 5 3 5 2 2 3 2" xfId="34454" xr:uid="{00000000-0005-0000-0000-000093860000}"/>
    <cellStyle name="40% - uthevingsfarge 5 3 5 2 2 4" xfId="34455" xr:uid="{00000000-0005-0000-0000-000094860000}"/>
    <cellStyle name="40% - uthevingsfarge 5 3 5 2 3" xfId="34456" xr:uid="{00000000-0005-0000-0000-000095860000}"/>
    <cellStyle name="40% - uthevingsfarge 5 3 5 2 3 2" xfId="34457" xr:uid="{00000000-0005-0000-0000-000096860000}"/>
    <cellStyle name="40% - uthevingsfarge 5 3 5 2 3 2 2" xfId="34458" xr:uid="{00000000-0005-0000-0000-000097860000}"/>
    <cellStyle name="40% - uthevingsfarge 5 3 5 2 3 3" xfId="34459" xr:uid="{00000000-0005-0000-0000-000098860000}"/>
    <cellStyle name="40% - uthevingsfarge 5 3 5 2 4" xfId="34460" xr:uid="{00000000-0005-0000-0000-000099860000}"/>
    <cellStyle name="40% - uthevingsfarge 5 3 5 2 4 2" xfId="34461" xr:uid="{00000000-0005-0000-0000-00009A860000}"/>
    <cellStyle name="40% - uthevingsfarge 5 3 5 2 5" xfId="34462" xr:uid="{00000000-0005-0000-0000-00009B860000}"/>
    <cellStyle name="40% - uthevingsfarge 5 3 5 2_Innskuddsdekning" xfId="34463" xr:uid="{00000000-0005-0000-0000-00009C860000}"/>
    <cellStyle name="40% - uthevingsfarge 5 3 5 3" xfId="34464" xr:uid="{00000000-0005-0000-0000-00009D860000}"/>
    <cellStyle name="40% - uthevingsfarge 5 3 5 3 2" xfId="34465" xr:uid="{00000000-0005-0000-0000-00009E860000}"/>
    <cellStyle name="40% - uthevingsfarge 5 3 5 3 2 2" xfId="34466" xr:uid="{00000000-0005-0000-0000-00009F860000}"/>
    <cellStyle name="40% - uthevingsfarge 5 3 5 3 2 2 2" xfId="34467" xr:uid="{00000000-0005-0000-0000-0000A0860000}"/>
    <cellStyle name="40% - uthevingsfarge 5 3 5 3 2 3" xfId="34468" xr:uid="{00000000-0005-0000-0000-0000A1860000}"/>
    <cellStyle name="40% - uthevingsfarge 5 3 5 3 3" xfId="34469" xr:uid="{00000000-0005-0000-0000-0000A2860000}"/>
    <cellStyle name="40% - uthevingsfarge 5 3 5 3 3 2" xfId="34470" xr:uid="{00000000-0005-0000-0000-0000A3860000}"/>
    <cellStyle name="40% - uthevingsfarge 5 3 5 3 4" xfId="34471" xr:uid="{00000000-0005-0000-0000-0000A4860000}"/>
    <cellStyle name="40% - uthevingsfarge 5 3 5 4" xfId="34472" xr:uid="{00000000-0005-0000-0000-0000A5860000}"/>
    <cellStyle name="40% - uthevingsfarge 5 3 5 4 2" xfId="34473" xr:uid="{00000000-0005-0000-0000-0000A6860000}"/>
    <cellStyle name="40% - uthevingsfarge 5 3 5 4 2 2" xfId="34474" xr:uid="{00000000-0005-0000-0000-0000A7860000}"/>
    <cellStyle name="40% - uthevingsfarge 5 3 5 4 3" xfId="34475" xr:uid="{00000000-0005-0000-0000-0000A8860000}"/>
    <cellStyle name="40% - uthevingsfarge 5 3 5 5" xfId="34476" xr:uid="{00000000-0005-0000-0000-0000A9860000}"/>
    <cellStyle name="40% - uthevingsfarge 5 3 5 5 2" xfId="34477" xr:uid="{00000000-0005-0000-0000-0000AA860000}"/>
    <cellStyle name="40% - uthevingsfarge 5 3 5 6" xfId="34478" xr:uid="{00000000-0005-0000-0000-0000AB860000}"/>
    <cellStyle name="40% - uthevingsfarge 5 3 5_3. Chng in credit spreads" xfId="34479" xr:uid="{00000000-0005-0000-0000-0000AC860000}"/>
    <cellStyle name="40% - uthevingsfarge 5 3 6" xfId="34480" xr:uid="{00000000-0005-0000-0000-0000AD860000}"/>
    <cellStyle name="40% - uthevingsfarge 5 3 6 2" xfId="34481" xr:uid="{00000000-0005-0000-0000-0000AE860000}"/>
    <cellStyle name="40% - uthevingsfarge 5 3 6 2 2" xfId="34482" xr:uid="{00000000-0005-0000-0000-0000AF860000}"/>
    <cellStyle name="40% - uthevingsfarge 5 3 6 2 2 2" xfId="34483" xr:uid="{00000000-0005-0000-0000-0000B0860000}"/>
    <cellStyle name="40% - uthevingsfarge 5 3 6 2 2 2 2" xfId="34484" xr:uid="{00000000-0005-0000-0000-0000B1860000}"/>
    <cellStyle name="40% - uthevingsfarge 5 3 6 2 2 2 2 2" xfId="34485" xr:uid="{00000000-0005-0000-0000-0000B2860000}"/>
    <cellStyle name="40% - uthevingsfarge 5 3 6 2 2 2 3" xfId="34486" xr:uid="{00000000-0005-0000-0000-0000B3860000}"/>
    <cellStyle name="40% - uthevingsfarge 5 3 6 2 2 3" xfId="34487" xr:uid="{00000000-0005-0000-0000-0000B4860000}"/>
    <cellStyle name="40% - uthevingsfarge 5 3 6 2 2 3 2" xfId="34488" xr:uid="{00000000-0005-0000-0000-0000B5860000}"/>
    <cellStyle name="40% - uthevingsfarge 5 3 6 2 2 4" xfId="34489" xr:uid="{00000000-0005-0000-0000-0000B6860000}"/>
    <cellStyle name="40% - uthevingsfarge 5 3 6 2 3" xfId="34490" xr:uid="{00000000-0005-0000-0000-0000B7860000}"/>
    <cellStyle name="40% - uthevingsfarge 5 3 6 2 3 2" xfId="34491" xr:uid="{00000000-0005-0000-0000-0000B8860000}"/>
    <cellStyle name="40% - uthevingsfarge 5 3 6 2 3 2 2" xfId="34492" xr:uid="{00000000-0005-0000-0000-0000B9860000}"/>
    <cellStyle name="40% - uthevingsfarge 5 3 6 2 3 3" xfId="34493" xr:uid="{00000000-0005-0000-0000-0000BA860000}"/>
    <cellStyle name="40% - uthevingsfarge 5 3 6 2 4" xfId="34494" xr:uid="{00000000-0005-0000-0000-0000BB860000}"/>
    <cellStyle name="40% - uthevingsfarge 5 3 6 2 4 2" xfId="34495" xr:uid="{00000000-0005-0000-0000-0000BC860000}"/>
    <cellStyle name="40% - uthevingsfarge 5 3 6 2 5" xfId="34496" xr:uid="{00000000-0005-0000-0000-0000BD860000}"/>
    <cellStyle name="40% - uthevingsfarge 5 3 6 2_Innskuddsdekning" xfId="34497" xr:uid="{00000000-0005-0000-0000-0000BE860000}"/>
    <cellStyle name="40% - uthevingsfarge 5 3 6 3" xfId="34498" xr:uid="{00000000-0005-0000-0000-0000BF860000}"/>
    <cellStyle name="40% - uthevingsfarge 5 3 6 3 2" xfId="34499" xr:uid="{00000000-0005-0000-0000-0000C0860000}"/>
    <cellStyle name="40% - uthevingsfarge 5 3 6 3 2 2" xfId="34500" xr:uid="{00000000-0005-0000-0000-0000C1860000}"/>
    <cellStyle name="40% - uthevingsfarge 5 3 6 3 2 2 2" xfId="34501" xr:uid="{00000000-0005-0000-0000-0000C2860000}"/>
    <cellStyle name="40% - uthevingsfarge 5 3 6 3 2 3" xfId="34502" xr:uid="{00000000-0005-0000-0000-0000C3860000}"/>
    <cellStyle name="40% - uthevingsfarge 5 3 6 3 3" xfId="34503" xr:uid="{00000000-0005-0000-0000-0000C4860000}"/>
    <cellStyle name="40% - uthevingsfarge 5 3 6 3 3 2" xfId="34504" xr:uid="{00000000-0005-0000-0000-0000C5860000}"/>
    <cellStyle name="40% - uthevingsfarge 5 3 6 3 4" xfId="34505" xr:uid="{00000000-0005-0000-0000-0000C6860000}"/>
    <cellStyle name="40% - uthevingsfarge 5 3 6 4" xfId="34506" xr:uid="{00000000-0005-0000-0000-0000C7860000}"/>
    <cellStyle name="40% - uthevingsfarge 5 3 6 4 2" xfId="34507" xr:uid="{00000000-0005-0000-0000-0000C8860000}"/>
    <cellStyle name="40% - uthevingsfarge 5 3 6 4 2 2" xfId="34508" xr:uid="{00000000-0005-0000-0000-0000C9860000}"/>
    <cellStyle name="40% - uthevingsfarge 5 3 6 4 3" xfId="34509" xr:uid="{00000000-0005-0000-0000-0000CA860000}"/>
    <cellStyle name="40% - uthevingsfarge 5 3 6 5" xfId="34510" xr:uid="{00000000-0005-0000-0000-0000CB860000}"/>
    <cellStyle name="40% - uthevingsfarge 5 3 6 5 2" xfId="34511" xr:uid="{00000000-0005-0000-0000-0000CC860000}"/>
    <cellStyle name="40% - uthevingsfarge 5 3 6 6" xfId="34512" xr:uid="{00000000-0005-0000-0000-0000CD860000}"/>
    <cellStyle name="40% - uthevingsfarge 5 3 6_3. Chng in credit spreads" xfId="34513" xr:uid="{00000000-0005-0000-0000-0000CE860000}"/>
    <cellStyle name="40% - uthevingsfarge 5 3 7" xfId="34514" xr:uid="{00000000-0005-0000-0000-0000CF860000}"/>
    <cellStyle name="40% - uthevingsfarge 5 3 7 2" xfId="34515" xr:uid="{00000000-0005-0000-0000-0000D0860000}"/>
    <cellStyle name="40% - uthevingsfarge 5 3 7 2 2" xfId="34516" xr:uid="{00000000-0005-0000-0000-0000D1860000}"/>
    <cellStyle name="40% - uthevingsfarge 5 3 7 2 2 2" xfId="34517" xr:uid="{00000000-0005-0000-0000-0000D2860000}"/>
    <cellStyle name="40% - uthevingsfarge 5 3 7 2 2 2 2" xfId="34518" xr:uid="{00000000-0005-0000-0000-0000D3860000}"/>
    <cellStyle name="40% - uthevingsfarge 5 3 7 2 2 2 2 2" xfId="34519" xr:uid="{00000000-0005-0000-0000-0000D4860000}"/>
    <cellStyle name="40% - uthevingsfarge 5 3 7 2 2 2 3" xfId="34520" xr:uid="{00000000-0005-0000-0000-0000D5860000}"/>
    <cellStyle name="40% - uthevingsfarge 5 3 7 2 2 3" xfId="34521" xr:uid="{00000000-0005-0000-0000-0000D6860000}"/>
    <cellStyle name="40% - uthevingsfarge 5 3 7 2 2 3 2" xfId="34522" xr:uid="{00000000-0005-0000-0000-0000D7860000}"/>
    <cellStyle name="40% - uthevingsfarge 5 3 7 2 2 4" xfId="34523" xr:uid="{00000000-0005-0000-0000-0000D8860000}"/>
    <cellStyle name="40% - uthevingsfarge 5 3 7 2 3" xfId="34524" xr:uid="{00000000-0005-0000-0000-0000D9860000}"/>
    <cellStyle name="40% - uthevingsfarge 5 3 7 2 3 2" xfId="34525" xr:uid="{00000000-0005-0000-0000-0000DA860000}"/>
    <cellStyle name="40% - uthevingsfarge 5 3 7 2 3 2 2" xfId="34526" xr:uid="{00000000-0005-0000-0000-0000DB860000}"/>
    <cellStyle name="40% - uthevingsfarge 5 3 7 2 3 3" xfId="34527" xr:uid="{00000000-0005-0000-0000-0000DC860000}"/>
    <cellStyle name="40% - uthevingsfarge 5 3 7 2 4" xfId="34528" xr:uid="{00000000-0005-0000-0000-0000DD860000}"/>
    <cellStyle name="40% - uthevingsfarge 5 3 7 2 4 2" xfId="34529" xr:uid="{00000000-0005-0000-0000-0000DE860000}"/>
    <cellStyle name="40% - uthevingsfarge 5 3 7 2 5" xfId="34530" xr:uid="{00000000-0005-0000-0000-0000DF860000}"/>
    <cellStyle name="40% - uthevingsfarge 5 3 7 2_Innskuddsdekning" xfId="34531" xr:uid="{00000000-0005-0000-0000-0000E0860000}"/>
    <cellStyle name="40% - uthevingsfarge 5 3 7 3" xfId="34532" xr:uid="{00000000-0005-0000-0000-0000E1860000}"/>
    <cellStyle name="40% - uthevingsfarge 5 3 7 3 2" xfId="34533" xr:uid="{00000000-0005-0000-0000-0000E2860000}"/>
    <cellStyle name="40% - uthevingsfarge 5 3 7 3 2 2" xfId="34534" xr:uid="{00000000-0005-0000-0000-0000E3860000}"/>
    <cellStyle name="40% - uthevingsfarge 5 3 7 3 2 2 2" xfId="34535" xr:uid="{00000000-0005-0000-0000-0000E4860000}"/>
    <cellStyle name="40% - uthevingsfarge 5 3 7 3 2 3" xfId="34536" xr:uid="{00000000-0005-0000-0000-0000E5860000}"/>
    <cellStyle name="40% - uthevingsfarge 5 3 7 3 3" xfId="34537" xr:uid="{00000000-0005-0000-0000-0000E6860000}"/>
    <cellStyle name="40% - uthevingsfarge 5 3 7 3 3 2" xfId="34538" xr:uid="{00000000-0005-0000-0000-0000E7860000}"/>
    <cellStyle name="40% - uthevingsfarge 5 3 7 3 4" xfId="34539" xr:uid="{00000000-0005-0000-0000-0000E8860000}"/>
    <cellStyle name="40% - uthevingsfarge 5 3 7 4" xfId="34540" xr:uid="{00000000-0005-0000-0000-0000E9860000}"/>
    <cellStyle name="40% - uthevingsfarge 5 3 7 4 2" xfId="34541" xr:uid="{00000000-0005-0000-0000-0000EA860000}"/>
    <cellStyle name="40% - uthevingsfarge 5 3 7 4 2 2" xfId="34542" xr:uid="{00000000-0005-0000-0000-0000EB860000}"/>
    <cellStyle name="40% - uthevingsfarge 5 3 7 4 3" xfId="34543" xr:uid="{00000000-0005-0000-0000-0000EC860000}"/>
    <cellStyle name="40% - uthevingsfarge 5 3 7 5" xfId="34544" xr:uid="{00000000-0005-0000-0000-0000ED860000}"/>
    <cellStyle name="40% - uthevingsfarge 5 3 7 5 2" xfId="34545" xr:uid="{00000000-0005-0000-0000-0000EE860000}"/>
    <cellStyle name="40% - uthevingsfarge 5 3 7 6" xfId="34546" xr:uid="{00000000-0005-0000-0000-0000EF860000}"/>
    <cellStyle name="40% - uthevingsfarge 5 3 7_3. Chng in credit spreads" xfId="34547" xr:uid="{00000000-0005-0000-0000-0000F0860000}"/>
    <cellStyle name="40% - uthevingsfarge 5 3 8" xfId="34548" xr:uid="{00000000-0005-0000-0000-0000F1860000}"/>
    <cellStyle name="40% - uthevingsfarge 5 3 9" xfId="34549" xr:uid="{00000000-0005-0000-0000-0000F2860000}"/>
    <cellStyle name="40% - uthevingsfarge 5 3_BILAG 34-3 Brasil" xfId="34550" xr:uid="{00000000-0005-0000-0000-0000F3860000}"/>
    <cellStyle name="40% - uthevingsfarge 5 30" xfId="34551" xr:uid="{00000000-0005-0000-0000-0000F4860000}"/>
    <cellStyle name="40% - uthevingsfarge 5 30 2" xfId="34552" xr:uid="{00000000-0005-0000-0000-0000F5860000}"/>
    <cellStyle name="40% - uthevingsfarge 5 30 2 2" xfId="34553" xr:uid="{00000000-0005-0000-0000-0000F6860000}"/>
    <cellStyle name="40% - uthevingsfarge 5 30 2 3" xfId="34554" xr:uid="{00000000-0005-0000-0000-0000F7860000}"/>
    <cellStyle name="40% - uthevingsfarge 5 30 2_BILAG 34-3 Brasil" xfId="34555" xr:uid="{00000000-0005-0000-0000-0000F8860000}"/>
    <cellStyle name="40% - uthevingsfarge 5 30 3" xfId="34556" xr:uid="{00000000-0005-0000-0000-0000F9860000}"/>
    <cellStyle name="40% - uthevingsfarge 5 30 4" xfId="34557" xr:uid="{00000000-0005-0000-0000-0000FA860000}"/>
    <cellStyle name="40% - uthevingsfarge 5 30_BILAG 34-3 Brasil" xfId="34558" xr:uid="{00000000-0005-0000-0000-0000FB860000}"/>
    <cellStyle name="40% - uthevingsfarge 5 31" xfId="34559" xr:uid="{00000000-0005-0000-0000-0000FC860000}"/>
    <cellStyle name="40% - uthevingsfarge 5 31 2" xfId="34560" xr:uid="{00000000-0005-0000-0000-0000FD860000}"/>
    <cellStyle name="40% - uthevingsfarge 5 31 2 2" xfId="34561" xr:uid="{00000000-0005-0000-0000-0000FE860000}"/>
    <cellStyle name="40% - uthevingsfarge 5 31 2 3" xfId="34562" xr:uid="{00000000-0005-0000-0000-0000FF860000}"/>
    <cellStyle name="40% - uthevingsfarge 5 31 2_BILAG 34-3 Brasil" xfId="34563" xr:uid="{00000000-0005-0000-0000-000000870000}"/>
    <cellStyle name="40% - uthevingsfarge 5 31 3" xfId="34564" xr:uid="{00000000-0005-0000-0000-000001870000}"/>
    <cellStyle name="40% - uthevingsfarge 5 31 4" xfId="34565" xr:uid="{00000000-0005-0000-0000-000002870000}"/>
    <cellStyle name="40% - uthevingsfarge 5 31_BILAG 34-3 Brasil" xfId="34566" xr:uid="{00000000-0005-0000-0000-000003870000}"/>
    <cellStyle name="40% - uthevingsfarge 5 32" xfId="34567" xr:uid="{00000000-0005-0000-0000-000004870000}"/>
    <cellStyle name="40% - uthevingsfarge 5 32 2" xfId="34568" xr:uid="{00000000-0005-0000-0000-000005870000}"/>
    <cellStyle name="40% - uthevingsfarge 5 32 2 2" xfId="34569" xr:uid="{00000000-0005-0000-0000-000006870000}"/>
    <cellStyle name="40% - uthevingsfarge 5 32 2 3" xfId="34570" xr:uid="{00000000-0005-0000-0000-000007870000}"/>
    <cellStyle name="40% - uthevingsfarge 5 32 2_BILAG 34-3 Brasil" xfId="34571" xr:uid="{00000000-0005-0000-0000-000008870000}"/>
    <cellStyle name="40% - uthevingsfarge 5 32 3" xfId="34572" xr:uid="{00000000-0005-0000-0000-000009870000}"/>
    <cellStyle name="40% - uthevingsfarge 5 32 4" xfId="34573" xr:uid="{00000000-0005-0000-0000-00000A870000}"/>
    <cellStyle name="40% - uthevingsfarge 5 32_BILAG 34-3 Brasil" xfId="34574" xr:uid="{00000000-0005-0000-0000-00000B870000}"/>
    <cellStyle name="40% - uthevingsfarge 5 33" xfId="34575" xr:uid="{00000000-0005-0000-0000-00000C870000}"/>
    <cellStyle name="40% - uthevingsfarge 5 33 2" xfId="34576" xr:uid="{00000000-0005-0000-0000-00000D870000}"/>
    <cellStyle name="40% - uthevingsfarge 5 33 2 2" xfId="34577" xr:uid="{00000000-0005-0000-0000-00000E870000}"/>
    <cellStyle name="40% - uthevingsfarge 5 33 2 3" xfId="34578" xr:uid="{00000000-0005-0000-0000-00000F870000}"/>
    <cellStyle name="40% - uthevingsfarge 5 33 2_BILAG 34-3 Brasil" xfId="34579" xr:uid="{00000000-0005-0000-0000-000010870000}"/>
    <cellStyle name="40% - uthevingsfarge 5 33 3" xfId="34580" xr:uid="{00000000-0005-0000-0000-000011870000}"/>
    <cellStyle name="40% - uthevingsfarge 5 33 4" xfId="34581" xr:uid="{00000000-0005-0000-0000-000012870000}"/>
    <cellStyle name="40% - uthevingsfarge 5 33_BILAG 34-3 Brasil" xfId="34582" xr:uid="{00000000-0005-0000-0000-000013870000}"/>
    <cellStyle name="40% - uthevingsfarge 5 34" xfId="34583" xr:uid="{00000000-0005-0000-0000-000014870000}"/>
    <cellStyle name="40% - uthevingsfarge 5 34 2" xfId="34584" xr:uid="{00000000-0005-0000-0000-000015870000}"/>
    <cellStyle name="40% - uthevingsfarge 5 34 2 2" xfId="34585" xr:uid="{00000000-0005-0000-0000-000016870000}"/>
    <cellStyle name="40% - uthevingsfarge 5 34 2 3" xfId="34586" xr:uid="{00000000-0005-0000-0000-000017870000}"/>
    <cellStyle name="40% - uthevingsfarge 5 34 2_BILAG 34-3 Brasil" xfId="34587" xr:uid="{00000000-0005-0000-0000-000018870000}"/>
    <cellStyle name="40% - uthevingsfarge 5 34 3" xfId="34588" xr:uid="{00000000-0005-0000-0000-000019870000}"/>
    <cellStyle name="40% - uthevingsfarge 5 34 4" xfId="34589" xr:uid="{00000000-0005-0000-0000-00001A870000}"/>
    <cellStyle name="40% - uthevingsfarge 5 34_BILAG 34-3 Brasil" xfId="34590" xr:uid="{00000000-0005-0000-0000-00001B870000}"/>
    <cellStyle name="40% - uthevingsfarge 5 35" xfId="34591" xr:uid="{00000000-0005-0000-0000-00001C870000}"/>
    <cellStyle name="40% - uthevingsfarge 5 35 2" xfId="34592" xr:uid="{00000000-0005-0000-0000-00001D870000}"/>
    <cellStyle name="40% - uthevingsfarge 5 35 2 2" xfId="34593" xr:uid="{00000000-0005-0000-0000-00001E870000}"/>
    <cellStyle name="40% - uthevingsfarge 5 35 2 3" xfId="34594" xr:uid="{00000000-0005-0000-0000-00001F870000}"/>
    <cellStyle name="40% - uthevingsfarge 5 35 2_BILAG 34-3 Brasil" xfId="34595" xr:uid="{00000000-0005-0000-0000-000020870000}"/>
    <cellStyle name="40% - uthevingsfarge 5 35 3" xfId="34596" xr:uid="{00000000-0005-0000-0000-000021870000}"/>
    <cellStyle name="40% - uthevingsfarge 5 35 4" xfId="34597" xr:uid="{00000000-0005-0000-0000-000022870000}"/>
    <cellStyle name="40% - uthevingsfarge 5 35_BILAG 34-3 Brasil" xfId="34598" xr:uid="{00000000-0005-0000-0000-000023870000}"/>
    <cellStyle name="40% - uthevingsfarge 5 36" xfId="34599" xr:uid="{00000000-0005-0000-0000-000024870000}"/>
    <cellStyle name="40% - uthevingsfarge 5 36 2" xfId="34600" xr:uid="{00000000-0005-0000-0000-000025870000}"/>
    <cellStyle name="40% - uthevingsfarge 5 36 2 2" xfId="34601" xr:uid="{00000000-0005-0000-0000-000026870000}"/>
    <cellStyle name="40% - uthevingsfarge 5 36 2 3" xfId="34602" xr:uid="{00000000-0005-0000-0000-000027870000}"/>
    <cellStyle name="40% - uthevingsfarge 5 36 2_BILAG 34-3 Brasil" xfId="34603" xr:uid="{00000000-0005-0000-0000-000028870000}"/>
    <cellStyle name="40% - uthevingsfarge 5 36 3" xfId="34604" xr:uid="{00000000-0005-0000-0000-000029870000}"/>
    <cellStyle name="40% - uthevingsfarge 5 36 4" xfId="34605" xr:uid="{00000000-0005-0000-0000-00002A870000}"/>
    <cellStyle name="40% - uthevingsfarge 5 36_BILAG 34-3 Brasil" xfId="34606" xr:uid="{00000000-0005-0000-0000-00002B870000}"/>
    <cellStyle name="40% - uthevingsfarge 5 37" xfId="34607" xr:uid="{00000000-0005-0000-0000-00002C870000}"/>
    <cellStyle name="40% - uthevingsfarge 5 37 2" xfId="34608" xr:uid="{00000000-0005-0000-0000-00002D870000}"/>
    <cellStyle name="40% - uthevingsfarge 5 37 2 2" xfId="34609" xr:uid="{00000000-0005-0000-0000-00002E870000}"/>
    <cellStyle name="40% - uthevingsfarge 5 37 2 3" xfId="34610" xr:uid="{00000000-0005-0000-0000-00002F870000}"/>
    <cellStyle name="40% - uthevingsfarge 5 37 2_BILAG 34-3 Brasil" xfId="34611" xr:uid="{00000000-0005-0000-0000-000030870000}"/>
    <cellStyle name="40% - uthevingsfarge 5 37 3" xfId="34612" xr:uid="{00000000-0005-0000-0000-000031870000}"/>
    <cellStyle name="40% - uthevingsfarge 5 37 4" xfId="34613" xr:uid="{00000000-0005-0000-0000-000032870000}"/>
    <cellStyle name="40% - uthevingsfarge 5 37_BILAG 34-3 Brasil" xfId="34614" xr:uid="{00000000-0005-0000-0000-000033870000}"/>
    <cellStyle name="40% - uthevingsfarge 5 38" xfId="34615" xr:uid="{00000000-0005-0000-0000-000034870000}"/>
    <cellStyle name="40% - uthevingsfarge 5 38 2" xfId="34616" xr:uid="{00000000-0005-0000-0000-000035870000}"/>
    <cellStyle name="40% - uthevingsfarge 5 38 2 2" xfId="34617" xr:uid="{00000000-0005-0000-0000-000036870000}"/>
    <cellStyle name="40% - uthevingsfarge 5 38 2 3" xfId="34618" xr:uid="{00000000-0005-0000-0000-000037870000}"/>
    <cellStyle name="40% - uthevingsfarge 5 38 2_BILAG 34-3 Brasil" xfId="34619" xr:uid="{00000000-0005-0000-0000-000038870000}"/>
    <cellStyle name="40% - uthevingsfarge 5 38 3" xfId="34620" xr:uid="{00000000-0005-0000-0000-000039870000}"/>
    <cellStyle name="40% - uthevingsfarge 5 38 4" xfId="34621" xr:uid="{00000000-0005-0000-0000-00003A870000}"/>
    <cellStyle name="40% - uthevingsfarge 5 38_BILAG 34-3 Brasil" xfId="34622" xr:uid="{00000000-0005-0000-0000-00003B870000}"/>
    <cellStyle name="40% - uthevingsfarge 5 39" xfId="34623" xr:uid="{00000000-0005-0000-0000-00003C870000}"/>
    <cellStyle name="40% - uthevingsfarge 5 39 2" xfId="34624" xr:uid="{00000000-0005-0000-0000-00003D870000}"/>
    <cellStyle name="40% - uthevingsfarge 5 39 2 2" xfId="34625" xr:uid="{00000000-0005-0000-0000-00003E870000}"/>
    <cellStyle name="40% - uthevingsfarge 5 39 2 3" xfId="34626" xr:uid="{00000000-0005-0000-0000-00003F870000}"/>
    <cellStyle name="40% - uthevingsfarge 5 39 2_BILAG 34-3 Brasil" xfId="34627" xr:uid="{00000000-0005-0000-0000-000040870000}"/>
    <cellStyle name="40% - uthevingsfarge 5 39 3" xfId="34628" xr:uid="{00000000-0005-0000-0000-000041870000}"/>
    <cellStyle name="40% - uthevingsfarge 5 39 4" xfId="34629" xr:uid="{00000000-0005-0000-0000-000042870000}"/>
    <cellStyle name="40% - uthevingsfarge 5 39_BILAG 34-3 Brasil" xfId="34630" xr:uid="{00000000-0005-0000-0000-000043870000}"/>
    <cellStyle name="40% - uthevingsfarge 5 4" xfId="34631" xr:uid="{00000000-0005-0000-0000-000044870000}"/>
    <cellStyle name="40% - uthevingsfarge 5 4 10" xfId="34632" xr:uid="{00000000-0005-0000-0000-000045870000}"/>
    <cellStyle name="40% - uthevingsfarge 5 4 11" xfId="34633" xr:uid="{00000000-0005-0000-0000-000046870000}"/>
    <cellStyle name="40% - uthevingsfarge 5 4 2" xfId="34634" xr:uid="{00000000-0005-0000-0000-000047870000}"/>
    <cellStyle name="40% - uthevingsfarge 5 4 2 10" xfId="34635" xr:uid="{00000000-0005-0000-0000-000048870000}"/>
    <cellStyle name="40% - uthevingsfarge 5 4 2 2" xfId="34636" xr:uid="{00000000-0005-0000-0000-000049870000}"/>
    <cellStyle name="40% - uthevingsfarge 5 4 2 2 2" xfId="34637" xr:uid="{00000000-0005-0000-0000-00004A870000}"/>
    <cellStyle name="40% - uthevingsfarge 5 4 2 2 2 2" xfId="34638" xr:uid="{00000000-0005-0000-0000-00004B870000}"/>
    <cellStyle name="40% - uthevingsfarge 5 4 2 2 2 2 2" xfId="34639" xr:uid="{00000000-0005-0000-0000-00004C870000}"/>
    <cellStyle name="40% - uthevingsfarge 5 4 2 2 2 2 2 2" xfId="34640" xr:uid="{00000000-0005-0000-0000-00004D870000}"/>
    <cellStyle name="40% - uthevingsfarge 5 4 2 2 2 2 2 2 2" xfId="34641" xr:uid="{00000000-0005-0000-0000-00004E870000}"/>
    <cellStyle name="40% - uthevingsfarge 5 4 2 2 2 2 2 3" xfId="34642" xr:uid="{00000000-0005-0000-0000-00004F870000}"/>
    <cellStyle name="40% - uthevingsfarge 5 4 2 2 2 2 3" xfId="34643" xr:uid="{00000000-0005-0000-0000-000050870000}"/>
    <cellStyle name="40% - uthevingsfarge 5 4 2 2 2 2 3 2" xfId="34644" xr:uid="{00000000-0005-0000-0000-000051870000}"/>
    <cellStyle name="40% - uthevingsfarge 5 4 2 2 2 2 4" xfId="34645" xr:uid="{00000000-0005-0000-0000-000052870000}"/>
    <cellStyle name="40% - uthevingsfarge 5 4 2 2 2 3" xfId="34646" xr:uid="{00000000-0005-0000-0000-000053870000}"/>
    <cellStyle name="40% - uthevingsfarge 5 4 2 2 2 3 2" xfId="34647" xr:uid="{00000000-0005-0000-0000-000054870000}"/>
    <cellStyle name="40% - uthevingsfarge 5 4 2 2 2 3 2 2" xfId="34648" xr:uid="{00000000-0005-0000-0000-000055870000}"/>
    <cellStyle name="40% - uthevingsfarge 5 4 2 2 2 3 3" xfId="34649" xr:uid="{00000000-0005-0000-0000-000056870000}"/>
    <cellStyle name="40% - uthevingsfarge 5 4 2 2 2 4" xfId="34650" xr:uid="{00000000-0005-0000-0000-000057870000}"/>
    <cellStyle name="40% - uthevingsfarge 5 4 2 2 2 4 2" xfId="34651" xr:uid="{00000000-0005-0000-0000-000058870000}"/>
    <cellStyle name="40% - uthevingsfarge 5 4 2 2 2 5" xfId="34652" xr:uid="{00000000-0005-0000-0000-000059870000}"/>
    <cellStyle name="40% - uthevingsfarge 5 4 2 2 2_Innskuddsdekning" xfId="34653" xr:uid="{00000000-0005-0000-0000-00005A870000}"/>
    <cellStyle name="40% - uthevingsfarge 5 4 2 2 3" xfId="34654" xr:uid="{00000000-0005-0000-0000-00005B870000}"/>
    <cellStyle name="40% - uthevingsfarge 5 4 2 2 3 2" xfId="34655" xr:uid="{00000000-0005-0000-0000-00005C870000}"/>
    <cellStyle name="40% - uthevingsfarge 5 4 2 2 3 2 2" xfId="34656" xr:uid="{00000000-0005-0000-0000-00005D870000}"/>
    <cellStyle name="40% - uthevingsfarge 5 4 2 2 3 2 2 2" xfId="34657" xr:uid="{00000000-0005-0000-0000-00005E870000}"/>
    <cellStyle name="40% - uthevingsfarge 5 4 2 2 3 2 3" xfId="34658" xr:uid="{00000000-0005-0000-0000-00005F870000}"/>
    <cellStyle name="40% - uthevingsfarge 5 4 2 2 3 3" xfId="34659" xr:uid="{00000000-0005-0000-0000-000060870000}"/>
    <cellStyle name="40% - uthevingsfarge 5 4 2 2 3 3 2" xfId="34660" xr:uid="{00000000-0005-0000-0000-000061870000}"/>
    <cellStyle name="40% - uthevingsfarge 5 4 2 2 3 4" xfId="34661" xr:uid="{00000000-0005-0000-0000-000062870000}"/>
    <cellStyle name="40% - uthevingsfarge 5 4 2 2 4" xfId="34662" xr:uid="{00000000-0005-0000-0000-000063870000}"/>
    <cellStyle name="40% - uthevingsfarge 5 4 2 2 4 2" xfId="34663" xr:uid="{00000000-0005-0000-0000-000064870000}"/>
    <cellStyle name="40% - uthevingsfarge 5 4 2 2 4 2 2" xfId="34664" xr:uid="{00000000-0005-0000-0000-000065870000}"/>
    <cellStyle name="40% - uthevingsfarge 5 4 2 2 4 3" xfId="34665" xr:uid="{00000000-0005-0000-0000-000066870000}"/>
    <cellStyle name="40% - uthevingsfarge 5 4 2 2 5" xfId="34666" xr:uid="{00000000-0005-0000-0000-000067870000}"/>
    <cellStyle name="40% - uthevingsfarge 5 4 2 2 5 2" xfId="34667" xr:uid="{00000000-0005-0000-0000-000068870000}"/>
    <cellStyle name="40% - uthevingsfarge 5 4 2 2 6" xfId="34668" xr:uid="{00000000-0005-0000-0000-000069870000}"/>
    <cellStyle name="40% - uthevingsfarge 5 4 2 2_3. Chng in credit spreads" xfId="34669" xr:uid="{00000000-0005-0000-0000-00006A870000}"/>
    <cellStyle name="40% - uthevingsfarge 5 4 2 3" xfId="34670" xr:uid="{00000000-0005-0000-0000-00006B870000}"/>
    <cellStyle name="40% - uthevingsfarge 5 4 2 3 2" xfId="34671" xr:uid="{00000000-0005-0000-0000-00006C870000}"/>
    <cellStyle name="40% - uthevingsfarge 5 4 2 3 2 2" xfId="34672" xr:uid="{00000000-0005-0000-0000-00006D870000}"/>
    <cellStyle name="40% - uthevingsfarge 5 4 2 3 2 2 2" xfId="34673" xr:uid="{00000000-0005-0000-0000-00006E870000}"/>
    <cellStyle name="40% - uthevingsfarge 5 4 2 3 2 2 2 2" xfId="34674" xr:uid="{00000000-0005-0000-0000-00006F870000}"/>
    <cellStyle name="40% - uthevingsfarge 5 4 2 3 2 2 2 2 2" xfId="34675" xr:uid="{00000000-0005-0000-0000-000070870000}"/>
    <cellStyle name="40% - uthevingsfarge 5 4 2 3 2 2 2 3" xfId="34676" xr:uid="{00000000-0005-0000-0000-000071870000}"/>
    <cellStyle name="40% - uthevingsfarge 5 4 2 3 2 2 3" xfId="34677" xr:uid="{00000000-0005-0000-0000-000072870000}"/>
    <cellStyle name="40% - uthevingsfarge 5 4 2 3 2 2 3 2" xfId="34678" xr:uid="{00000000-0005-0000-0000-000073870000}"/>
    <cellStyle name="40% - uthevingsfarge 5 4 2 3 2 2 4" xfId="34679" xr:uid="{00000000-0005-0000-0000-000074870000}"/>
    <cellStyle name="40% - uthevingsfarge 5 4 2 3 2 3" xfId="34680" xr:uid="{00000000-0005-0000-0000-000075870000}"/>
    <cellStyle name="40% - uthevingsfarge 5 4 2 3 2 3 2" xfId="34681" xr:uid="{00000000-0005-0000-0000-000076870000}"/>
    <cellStyle name="40% - uthevingsfarge 5 4 2 3 2 3 2 2" xfId="34682" xr:uid="{00000000-0005-0000-0000-000077870000}"/>
    <cellStyle name="40% - uthevingsfarge 5 4 2 3 2 3 3" xfId="34683" xr:uid="{00000000-0005-0000-0000-000078870000}"/>
    <cellStyle name="40% - uthevingsfarge 5 4 2 3 2 4" xfId="34684" xr:uid="{00000000-0005-0000-0000-000079870000}"/>
    <cellStyle name="40% - uthevingsfarge 5 4 2 3 2 4 2" xfId="34685" xr:uid="{00000000-0005-0000-0000-00007A870000}"/>
    <cellStyle name="40% - uthevingsfarge 5 4 2 3 2 5" xfId="34686" xr:uid="{00000000-0005-0000-0000-00007B870000}"/>
    <cellStyle name="40% - uthevingsfarge 5 4 2 3 2_Innskuddsdekning" xfId="34687" xr:uid="{00000000-0005-0000-0000-00007C870000}"/>
    <cellStyle name="40% - uthevingsfarge 5 4 2 3 3" xfId="34688" xr:uid="{00000000-0005-0000-0000-00007D870000}"/>
    <cellStyle name="40% - uthevingsfarge 5 4 2 3 3 2" xfId="34689" xr:uid="{00000000-0005-0000-0000-00007E870000}"/>
    <cellStyle name="40% - uthevingsfarge 5 4 2 3 3 2 2" xfId="34690" xr:uid="{00000000-0005-0000-0000-00007F870000}"/>
    <cellStyle name="40% - uthevingsfarge 5 4 2 3 3 2 2 2" xfId="34691" xr:uid="{00000000-0005-0000-0000-000080870000}"/>
    <cellStyle name="40% - uthevingsfarge 5 4 2 3 3 2 3" xfId="34692" xr:uid="{00000000-0005-0000-0000-000081870000}"/>
    <cellStyle name="40% - uthevingsfarge 5 4 2 3 3 3" xfId="34693" xr:uid="{00000000-0005-0000-0000-000082870000}"/>
    <cellStyle name="40% - uthevingsfarge 5 4 2 3 3 3 2" xfId="34694" xr:uid="{00000000-0005-0000-0000-000083870000}"/>
    <cellStyle name="40% - uthevingsfarge 5 4 2 3 3 4" xfId="34695" xr:uid="{00000000-0005-0000-0000-000084870000}"/>
    <cellStyle name="40% - uthevingsfarge 5 4 2 3 4" xfId="34696" xr:uid="{00000000-0005-0000-0000-000085870000}"/>
    <cellStyle name="40% - uthevingsfarge 5 4 2 3 4 2" xfId="34697" xr:uid="{00000000-0005-0000-0000-000086870000}"/>
    <cellStyle name="40% - uthevingsfarge 5 4 2 3 4 2 2" xfId="34698" xr:uid="{00000000-0005-0000-0000-000087870000}"/>
    <cellStyle name="40% - uthevingsfarge 5 4 2 3 4 3" xfId="34699" xr:uid="{00000000-0005-0000-0000-000088870000}"/>
    <cellStyle name="40% - uthevingsfarge 5 4 2 3 5" xfId="34700" xr:uid="{00000000-0005-0000-0000-000089870000}"/>
    <cellStyle name="40% - uthevingsfarge 5 4 2 3 5 2" xfId="34701" xr:uid="{00000000-0005-0000-0000-00008A870000}"/>
    <cellStyle name="40% - uthevingsfarge 5 4 2 3 6" xfId="34702" xr:uid="{00000000-0005-0000-0000-00008B870000}"/>
    <cellStyle name="40% - uthevingsfarge 5 4 2 3_3. Chng in credit spreads" xfId="34703" xr:uid="{00000000-0005-0000-0000-00008C870000}"/>
    <cellStyle name="40% - uthevingsfarge 5 4 2 4" xfId="34704" xr:uid="{00000000-0005-0000-0000-00008D870000}"/>
    <cellStyle name="40% - uthevingsfarge 5 4 2 4 2" xfId="34705" xr:uid="{00000000-0005-0000-0000-00008E870000}"/>
    <cellStyle name="40% - uthevingsfarge 5 4 2 4 2 2" xfId="34706" xr:uid="{00000000-0005-0000-0000-00008F870000}"/>
    <cellStyle name="40% - uthevingsfarge 5 4 2 4 2 2 2" xfId="34707" xr:uid="{00000000-0005-0000-0000-000090870000}"/>
    <cellStyle name="40% - uthevingsfarge 5 4 2 4 2 2 2 2" xfId="34708" xr:uid="{00000000-0005-0000-0000-000091870000}"/>
    <cellStyle name="40% - uthevingsfarge 5 4 2 4 2 2 3" xfId="34709" xr:uid="{00000000-0005-0000-0000-000092870000}"/>
    <cellStyle name="40% - uthevingsfarge 5 4 2 4 2 3" xfId="34710" xr:uid="{00000000-0005-0000-0000-000093870000}"/>
    <cellStyle name="40% - uthevingsfarge 5 4 2 4 2 3 2" xfId="34711" xr:uid="{00000000-0005-0000-0000-000094870000}"/>
    <cellStyle name="40% - uthevingsfarge 5 4 2 4 2 4" xfId="34712" xr:uid="{00000000-0005-0000-0000-000095870000}"/>
    <cellStyle name="40% - uthevingsfarge 5 4 2 4 3" xfId="34713" xr:uid="{00000000-0005-0000-0000-000096870000}"/>
    <cellStyle name="40% - uthevingsfarge 5 4 2 4 3 2" xfId="34714" xr:uid="{00000000-0005-0000-0000-000097870000}"/>
    <cellStyle name="40% - uthevingsfarge 5 4 2 4 3 2 2" xfId="34715" xr:uid="{00000000-0005-0000-0000-000098870000}"/>
    <cellStyle name="40% - uthevingsfarge 5 4 2 4 3 3" xfId="34716" xr:uid="{00000000-0005-0000-0000-000099870000}"/>
    <cellStyle name="40% - uthevingsfarge 5 4 2 4 4" xfId="34717" xr:uid="{00000000-0005-0000-0000-00009A870000}"/>
    <cellStyle name="40% - uthevingsfarge 5 4 2 4 4 2" xfId="34718" xr:uid="{00000000-0005-0000-0000-00009B870000}"/>
    <cellStyle name="40% - uthevingsfarge 5 4 2 4 5" xfId="34719" xr:uid="{00000000-0005-0000-0000-00009C870000}"/>
    <cellStyle name="40% - uthevingsfarge 5 4 2 4_Innskuddsdekning" xfId="34720" xr:uid="{00000000-0005-0000-0000-00009D870000}"/>
    <cellStyle name="40% - uthevingsfarge 5 4 2 5" xfId="34721" xr:uid="{00000000-0005-0000-0000-00009E870000}"/>
    <cellStyle name="40% - uthevingsfarge 5 4 2 5 2" xfId="34722" xr:uid="{00000000-0005-0000-0000-00009F870000}"/>
    <cellStyle name="40% - uthevingsfarge 5 4 2 5 2 2" xfId="34723" xr:uid="{00000000-0005-0000-0000-0000A0870000}"/>
    <cellStyle name="40% - uthevingsfarge 5 4 2 5 2 2 2" xfId="34724" xr:uid="{00000000-0005-0000-0000-0000A1870000}"/>
    <cellStyle name="40% - uthevingsfarge 5 4 2 5 2 3" xfId="34725" xr:uid="{00000000-0005-0000-0000-0000A2870000}"/>
    <cellStyle name="40% - uthevingsfarge 5 4 2 5 3" xfId="34726" xr:uid="{00000000-0005-0000-0000-0000A3870000}"/>
    <cellStyle name="40% - uthevingsfarge 5 4 2 5 3 2" xfId="34727" xr:uid="{00000000-0005-0000-0000-0000A4870000}"/>
    <cellStyle name="40% - uthevingsfarge 5 4 2 5 4" xfId="34728" xr:uid="{00000000-0005-0000-0000-0000A5870000}"/>
    <cellStyle name="40% - uthevingsfarge 5 4 2 6" xfId="34729" xr:uid="{00000000-0005-0000-0000-0000A6870000}"/>
    <cellStyle name="40% - uthevingsfarge 5 4 2 6 2" xfId="34730" xr:uid="{00000000-0005-0000-0000-0000A7870000}"/>
    <cellStyle name="40% - uthevingsfarge 5 4 2 6 2 2" xfId="34731" xr:uid="{00000000-0005-0000-0000-0000A8870000}"/>
    <cellStyle name="40% - uthevingsfarge 5 4 2 6 3" xfId="34732" xr:uid="{00000000-0005-0000-0000-0000A9870000}"/>
    <cellStyle name="40% - uthevingsfarge 5 4 2 7" xfId="34733" xr:uid="{00000000-0005-0000-0000-0000AA870000}"/>
    <cellStyle name="40% - uthevingsfarge 5 4 2 7 2" xfId="34734" xr:uid="{00000000-0005-0000-0000-0000AB870000}"/>
    <cellStyle name="40% - uthevingsfarge 5 4 2 8" xfId="34735" xr:uid="{00000000-0005-0000-0000-0000AC870000}"/>
    <cellStyle name="40% - uthevingsfarge 5 4 2 9" xfId="34736" xr:uid="{00000000-0005-0000-0000-0000AD870000}"/>
    <cellStyle name="40% - uthevingsfarge 5 4 2_3. Chng in credit spreads" xfId="34737" xr:uid="{00000000-0005-0000-0000-0000AE870000}"/>
    <cellStyle name="40% - uthevingsfarge 5 4 3" xfId="34738" xr:uid="{00000000-0005-0000-0000-0000AF870000}"/>
    <cellStyle name="40% - uthevingsfarge 5 4 3 2" xfId="34739" xr:uid="{00000000-0005-0000-0000-0000B0870000}"/>
    <cellStyle name="40% - uthevingsfarge 5 4 3 2 2" xfId="34740" xr:uid="{00000000-0005-0000-0000-0000B1870000}"/>
    <cellStyle name="40% - uthevingsfarge 5 4 3 2 2 2" xfId="34741" xr:uid="{00000000-0005-0000-0000-0000B2870000}"/>
    <cellStyle name="40% - uthevingsfarge 5 4 3 2 2 2 2" xfId="34742" xr:uid="{00000000-0005-0000-0000-0000B3870000}"/>
    <cellStyle name="40% - uthevingsfarge 5 4 3 2 2 2 2 2" xfId="34743" xr:uid="{00000000-0005-0000-0000-0000B4870000}"/>
    <cellStyle name="40% - uthevingsfarge 5 4 3 2 2 2 3" xfId="34744" xr:uid="{00000000-0005-0000-0000-0000B5870000}"/>
    <cellStyle name="40% - uthevingsfarge 5 4 3 2 2 3" xfId="34745" xr:uid="{00000000-0005-0000-0000-0000B6870000}"/>
    <cellStyle name="40% - uthevingsfarge 5 4 3 2 2 3 2" xfId="34746" xr:uid="{00000000-0005-0000-0000-0000B7870000}"/>
    <cellStyle name="40% - uthevingsfarge 5 4 3 2 2 4" xfId="34747" xr:uid="{00000000-0005-0000-0000-0000B8870000}"/>
    <cellStyle name="40% - uthevingsfarge 5 4 3 2 3" xfId="34748" xr:uid="{00000000-0005-0000-0000-0000B9870000}"/>
    <cellStyle name="40% - uthevingsfarge 5 4 3 2 3 2" xfId="34749" xr:uid="{00000000-0005-0000-0000-0000BA870000}"/>
    <cellStyle name="40% - uthevingsfarge 5 4 3 2 3 2 2" xfId="34750" xr:uid="{00000000-0005-0000-0000-0000BB870000}"/>
    <cellStyle name="40% - uthevingsfarge 5 4 3 2 3 3" xfId="34751" xr:uid="{00000000-0005-0000-0000-0000BC870000}"/>
    <cellStyle name="40% - uthevingsfarge 5 4 3 2 4" xfId="34752" xr:uid="{00000000-0005-0000-0000-0000BD870000}"/>
    <cellStyle name="40% - uthevingsfarge 5 4 3 2 4 2" xfId="34753" xr:uid="{00000000-0005-0000-0000-0000BE870000}"/>
    <cellStyle name="40% - uthevingsfarge 5 4 3 2 5" xfId="34754" xr:uid="{00000000-0005-0000-0000-0000BF870000}"/>
    <cellStyle name="40% - uthevingsfarge 5 4 3 2_Innskuddsdekning" xfId="34755" xr:uid="{00000000-0005-0000-0000-0000C0870000}"/>
    <cellStyle name="40% - uthevingsfarge 5 4 3 3" xfId="34756" xr:uid="{00000000-0005-0000-0000-0000C1870000}"/>
    <cellStyle name="40% - uthevingsfarge 5 4 3 3 2" xfId="34757" xr:uid="{00000000-0005-0000-0000-0000C2870000}"/>
    <cellStyle name="40% - uthevingsfarge 5 4 3 3 2 2" xfId="34758" xr:uid="{00000000-0005-0000-0000-0000C3870000}"/>
    <cellStyle name="40% - uthevingsfarge 5 4 3 3 2 2 2" xfId="34759" xr:uid="{00000000-0005-0000-0000-0000C4870000}"/>
    <cellStyle name="40% - uthevingsfarge 5 4 3 3 2 3" xfId="34760" xr:uid="{00000000-0005-0000-0000-0000C5870000}"/>
    <cellStyle name="40% - uthevingsfarge 5 4 3 3 3" xfId="34761" xr:uid="{00000000-0005-0000-0000-0000C6870000}"/>
    <cellStyle name="40% - uthevingsfarge 5 4 3 3 3 2" xfId="34762" xr:uid="{00000000-0005-0000-0000-0000C7870000}"/>
    <cellStyle name="40% - uthevingsfarge 5 4 3 3 4" xfId="34763" xr:uid="{00000000-0005-0000-0000-0000C8870000}"/>
    <cellStyle name="40% - uthevingsfarge 5 4 3 4" xfId="34764" xr:uid="{00000000-0005-0000-0000-0000C9870000}"/>
    <cellStyle name="40% - uthevingsfarge 5 4 3 4 2" xfId="34765" xr:uid="{00000000-0005-0000-0000-0000CA870000}"/>
    <cellStyle name="40% - uthevingsfarge 5 4 3 4 2 2" xfId="34766" xr:uid="{00000000-0005-0000-0000-0000CB870000}"/>
    <cellStyle name="40% - uthevingsfarge 5 4 3 4 3" xfId="34767" xr:uid="{00000000-0005-0000-0000-0000CC870000}"/>
    <cellStyle name="40% - uthevingsfarge 5 4 3 5" xfId="34768" xr:uid="{00000000-0005-0000-0000-0000CD870000}"/>
    <cellStyle name="40% - uthevingsfarge 5 4 3 5 2" xfId="34769" xr:uid="{00000000-0005-0000-0000-0000CE870000}"/>
    <cellStyle name="40% - uthevingsfarge 5 4 3 6" xfId="34770" xr:uid="{00000000-0005-0000-0000-0000CF870000}"/>
    <cellStyle name="40% - uthevingsfarge 5 4 3_3. Chng in credit spreads" xfId="34771" xr:uid="{00000000-0005-0000-0000-0000D0870000}"/>
    <cellStyle name="40% - uthevingsfarge 5 4 4" xfId="34772" xr:uid="{00000000-0005-0000-0000-0000D1870000}"/>
    <cellStyle name="40% - uthevingsfarge 5 4 4 2" xfId="34773" xr:uid="{00000000-0005-0000-0000-0000D2870000}"/>
    <cellStyle name="40% - uthevingsfarge 5 4 4 2 2" xfId="34774" xr:uid="{00000000-0005-0000-0000-0000D3870000}"/>
    <cellStyle name="40% - uthevingsfarge 5 4 4 2 2 2" xfId="34775" xr:uid="{00000000-0005-0000-0000-0000D4870000}"/>
    <cellStyle name="40% - uthevingsfarge 5 4 4 2 2 2 2" xfId="34776" xr:uid="{00000000-0005-0000-0000-0000D5870000}"/>
    <cellStyle name="40% - uthevingsfarge 5 4 4 2 2 2 2 2" xfId="34777" xr:uid="{00000000-0005-0000-0000-0000D6870000}"/>
    <cellStyle name="40% - uthevingsfarge 5 4 4 2 2 2 3" xfId="34778" xr:uid="{00000000-0005-0000-0000-0000D7870000}"/>
    <cellStyle name="40% - uthevingsfarge 5 4 4 2 2 3" xfId="34779" xr:uid="{00000000-0005-0000-0000-0000D8870000}"/>
    <cellStyle name="40% - uthevingsfarge 5 4 4 2 2 3 2" xfId="34780" xr:uid="{00000000-0005-0000-0000-0000D9870000}"/>
    <cellStyle name="40% - uthevingsfarge 5 4 4 2 2 4" xfId="34781" xr:uid="{00000000-0005-0000-0000-0000DA870000}"/>
    <cellStyle name="40% - uthevingsfarge 5 4 4 2 3" xfId="34782" xr:uid="{00000000-0005-0000-0000-0000DB870000}"/>
    <cellStyle name="40% - uthevingsfarge 5 4 4 2 3 2" xfId="34783" xr:uid="{00000000-0005-0000-0000-0000DC870000}"/>
    <cellStyle name="40% - uthevingsfarge 5 4 4 2 3 2 2" xfId="34784" xr:uid="{00000000-0005-0000-0000-0000DD870000}"/>
    <cellStyle name="40% - uthevingsfarge 5 4 4 2 3 3" xfId="34785" xr:uid="{00000000-0005-0000-0000-0000DE870000}"/>
    <cellStyle name="40% - uthevingsfarge 5 4 4 2 4" xfId="34786" xr:uid="{00000000-0005-0000-0000-0000DF870000}"/>
    <cellStyle name="40% - uthevingsfarge 5 4 4 2 4 2" xfId="34787" xr:uid="{00000000-0005-0000-0000-0000E0870000}"/>
    <cellStyle name="40% - uthevingsfarge 5 4 4 2 5" xfId="34788" xr:uid="{00000000-0005-0000-0000-0000E1870000}"/>
    <cellStyle name="40% - uthevingsfarge 5 4 4 2_Innskuddsdekning" xfId="34789" xr:uid="{00000000-0005-0000-0000-0000E2870000}"/>
    <cellStyle name="40% - uthevingsfarge 5 4 4 3" xfId="34790" xr:uid="{00000000-0005-0000-0000-0000E3870000}"/>
    <cellStyle name="40% - uthevingsfarge 5 4 4 3 2" xfId="34791" xr:uid="{00000000-0005-0000-0000-0000E4870000}"/>
    <cellStyle name="40% - uthevingsfarge 5 4 4 3 2 2" xfId="34792" xr:uid="{00000000-0005-0000-0000-0000E5870000}"/>
    <cellStyle name="40% - uthevingsfarge 5 4 4 3 2 2 2" xfId="34793" xr:uid="{00000000-0005-0000-0000-0000E6870000}"/>
    <cellStyle name="40% - uthevingsfarge 5 4 4 3 2 3" xfId="34794" xr:uid="{00000000-0005-0000-0000-0000E7870000}"/>
    <cellStyle name="40% - uthevingsfarge 5 4 4 3 3" xfId="34795" xr:uid="{00000000-0005-0000-0000-0000E8870000}"/>
    <cellStyle name="40% - uthevingsfarge 5 4 4 3 3 2" xfId="34796" xr:uid="{00000000-0005-0000-0000-0000E9870000}"/>
    <cellStyle name="40% - uthevingsfarge 5 4 4 3 4" xfId="34797" xr:uid="{00000000-0005-0000-0000-0000EA870000}"/>
    <cellStyle name="40% - uthevingsfarge 5 4 4 4" xfId="34798" xr:uid="{00000000-0005-0000-0000-0000EB870000}"/>
    <cellStyle name="40% - uthevingsfarge 5 4 4 4 2" xfId="34799" xr:uid="{00000000-0005-0000-0000-0000EC870000}"/>
    <cellStyle name="40% - uthevingsfarge 5 4 4 4 2 2" xfId="34800" xr:uid="{00000000-0005-0000-0000-0000ED870000}"/>
    <cellStyle name="40% - uthevingsfarge 5 4 4 4 3" xfId="34801" xr:uid="{00000000-0005-0000-0000-0000EE870000}"/>
    <cellStyle name="40% - uthevingsfarge 5 4 4 5" xfId="34802" xr:uid="{00000000-0005-0000-0000-0000EF870000}"/>
    <cellStyle name="40% - uthevingsfarge 5 4 4 5 2" xfId="34803" xr:uid="{00000000-0005-0000-0000-0000F0870000}"/>
    <cellStyle name="40% - uthevingsfarge 5 4 4 6" xfId="34804" xr:uid="{00000000-0005-0000-0000-0000F1870000}"/>
    <cellStyle name="40% - uthevingsfarge 5 4 4_3. Chng in credit spreads" xfId="34805" xr:uid="{00000000-0005-0000-0000-0000F2870000}"/>
    <cellStyle name="40% - uthevingsfarge 5 4 5" xfId="34806" xr:uid="{00000000-0005-0000-0000-0000F3870000}"/>
    <cellStyle name="40% - uthevingsfarge 5 4 5 2" xfId="34807" xr:uid="{00000000-0005-0000-0000-0000F4870000}"/>
    <cellStyle name="40% - uthevingsfarge 5 4 5 2 2" xfId="34808" xr:uid="{00000000-0005-0000-0000-0000F5870000}"/>
    <cellStyle name="40% - uthevingsfarge 5 4 5 2 2 2" xfId="34809" xr:uid="{00000000-0005-0000-0000-0000F6870000}"/>
    <cellStyle name="40% - uthevingsfarge 5 4 5 2 2 2 2" xfId="34810" xr:uid="{00000000-0005-0000-0000-0000F7870000}"/>
    <cellStyle name="40% - uthevingsfarge 5 4 5 2 2 3" xfId="34811" xr:uid="{00000000-0005-0000-0000-0000F8870000}"/>
    <cellStyle name="40% - uthevingsfarge 5 4 5 2 3" xfId="34812" xr:uid="{00000000-0005-0000-0000-0000F9870000}"/>
    <cellStyle name="40% - uthevingsfarge 5 4 5 2 3 2" xfId="34813" xr:uid="{00000000-0005-0000-0000-0000FA870000}"/>
    <cellStyle name="40% - uthevingsfarge 5 4 5 2 4" xfId="34814" xr:uid="{00000000-0005-0000-0000-0000FB870000}"/>
    <cellStyle name="40% - uthevingsfarge 5 4 5 3" xfId="34815" xr:uid="{00000000-0005-0000-0000-0000FC870000}"/>
    <cellStyle name="40% - uthevingsfarge 5 4 5 3 2" xfId="34816" xr:uid="{00000000-0005-0000-0000-0000FD870000}"/>
    <cellStyle name="40% - uthevingsfarge 5 4 5 3 2 2" xfId="34817" xr:uid="{00000000-0005-0000-0000-0000FE870000}"/>
    <cellStyle name="40% - uthevingsfarge 5 4 5 3 3" xfId="34818" xr:uid="{00000000-0005-0000-0000-0000FF870000}"/>
    <cellStyle name="40% - uthevingsfarge 5 4 5 4" xfId="34819" xr:uid="{00000000-0005-0000-0000-000000880000}"/>
    <cellStyle name="40% - uthevingsfarge 5 4 5 4 2" xfId="34820" xr:uid="{00000000-0005-0000-0000-000001880000}"/>
    <cellStyle name="40% - uthevingsfarge 5 4 5 5" xfId="34821" xr:uid="{00000000-0005-0000-0000-000002880000}"/>
    <cellStyle name="40% - uthevingsfarge 5 4 5_Innskuddsdekning" xfId="34822" xr:uid="{00000000-0005-0000-0000-000003880000}"/>
    <cellStyle name="40% - uthevingsfarge 5 4 6" xfId="34823" xr:uid="{00000000-0005-0000-0000-000004880000}"/>
    <cellStyle name="40% - uthevingsfarge 5 4 6 2" xfId="34824" xr:uid="{00000000-0005-0000-0000-000005880000}"/>
    <cellStyle name="40% - uthevingsfarge 5 4 6 2 2" xfId="34825" xr:uid="{00000000-0005-0000-0000-000006880000}"/>
    <cellStyle name="40% - uthevingsfarge 5 4 6 2 2 2" xfId="34826" xr:uid="{00000000-0005-0000-0000-000007880000}"/>
    <cellStyle name="40% - uthevingsfarge 5 4 6 2 3" xfId="34827" xr:uid="{00000000-0005-0000-0000-000008880000}"/>
    <cellStyle name="40% - uthevingsfarge 5 4 6 3" xfId="34828" xr:uid="{00000000-0005-0000-0000-000009880000}"/>
    <cellStyle name="40% - uthevingsfarge 5 4 6 3 2" xfId="34829" xr:uid="{00000000-0005-0000-0000-00000A880000}"/>
    <cellStyle name="40% - uthevingsfarge 5 4 6 4" xfId="34830" xr:uid="{00000000-0005-0000-0000-00000B880000}"/>
    <cellStyle name="40% - uthevingsfarge 5 4 7" xfId="34831" xr:uid="{00000000-0005-0000-0000-00000C880000}"/>
    <cellStyle name="40% - uthevingsfarge 5 4 7 2" xfId="34832" xr:uid="{00000000-0005-0000-0000-00000D880000}"/>
    <cellStyle name="40% - uthevingsfarge 5 4 7 2 2" xfId="34833" xr:uid="{00000000-0005-0000-0000-00000E880000}"/>
    <cellStyle name="40% - uthevingsfarge 5 4 7 3" xfId="34834" xr:uid="{00000000-0005-0000-0000-00000F880000}"/>
    <cellStyle name="40% - uthevingsfarge 5 4 8" xfId="34835" xr:uid="{00000000-0005-0000-0000-000010880000}"/>
    <cellStyle name="40% - uthevingsfarge 5 4 8 2" xfId="34836" xr:uid="{00000000-0005-0000-0000-000011880000}"/>
    <cellStyle name="40% - uthevingsfarge 5 4 9" xfId="34837" xr:uid="{00000000-0005-0000-0000-000012880000}"/>
    <cellStyle name="40% - uthevingsfarge 5 4_3. Chng in credit spreads" xfId="34838" xr:uid="{00000000-0005-0000-0000-000013880000}"/>
    <cellStyle name="40% - uthevingsfarge 5 40" xfId="34839" xr:uid="{00000000-0005-0000-0000-000014880000}"/>
    <cellStyle name="40% - uthevingsfarge 5 40 2" xfId="34840" xr:uid="{00000000-0005-0000-0000-000015880000}"/>
    <cellStyle name="40% - uthevingsfarge 5 40 2 2" xfId="34841" xr:uid="{00000000-0005-0000-0000-000016880000}"/>
    <cellStyle name="40% - uthevingsfarge 5 40 2 3" xfId="34842" xr:uid="{00000000-0005-0000-0000-000017880000}"/>
    <cellStyle name="40% - uthevingsfarge 5 40 2_BILAG 34-3 Brasil" xfId="34843" xr:uid="{00000000-0005-0000-0000-000018880000}"/>
    <cellStyle name="40% - uthevingsfarge 5 40 3" xfId="34844" xr:uid="{00000000-0005-0000-0000-000019880000}"/>
    <cellStyle name="40% - uthevingsfarge 5 40 4" xfId="34845" xr:uid="{00000000-0005-0000-0000-00001A880000}"/>
    <cellStyle name="40% - uthevingsfarge 5 40_BILAG 34-3 Brasil" xfId="34846" xr:uid="{00000000-0005-0000-0000-00001B880000}"/>
    <cellStyle name="40% - uthevingsfarge 5 41" xfId="34847" xr:uid="{00000000-0005-0000-0000-00001C880000}"/>
    <cellStyle name="40% - uthevingsfarge 5 41 2" xfId="34848" xr:uid="{00000000-0005-0000-0000-00001D880000}"/>
    <cellStyle name="40% - uthevingsfarge 5 41 2 2" xfId="34849" xr:uid="{00000000-0005-0000-0000-00001E880000}"/>
    <cellStyle name="40% - uthevingsfarge 5 41 2 3" xfId="34850" xr:uid="{00000000-0005-0000-0000-00001F880000}"/>
    <cellStyle name="40% - uthevingsfarge 5 41 2_BILAG 34-3 Brasil" xfId="34851" xr:uid="{00000000-0005-0000-0000-000020880000}"/>
    <cellStyle name="40% - uthevingsfarge 5 41 3" xfId="34852" xr:uid="{00000000-0005-0000-0000-000021880000}"/>
    <cellStyle name="40% - uthevingsfarge 5 41 4" xfId="34853" xr:uid="{00000000-0005-0000-0000-000022880000}"/>
    <cellStyle name="40% - uthevingsfarge 5 41_BILAG 34-3 Brasil" xfId="34854" xr:uid="{00000000-0005-0000-0000-000023880000}"/>
    <cellStyle name="40% - uthevingsfarge 5 42" xfId="34855" xr:uid="{00000000-0005-0000-0000-000024880000}"/>
    <cellStyle name="40% - uthevingsfarge 5 42 2" xfId="34856" xr:uid="{00000000-0005-0000-0000-000025880000}"/>
    <cellStyle name="40% - uthevingsfarge 5 42 2 2" xfId="34857" xr:uid="{00000000-0005-0000-0000-000026880000}"/>
    <cellStyle name="40% - uthevingsfarge 5 42 2 3" xfId="34858" xr:uid="{00000000-0005-0000-0000-000027880000}"/>
    <cellStyle name="40% - uthevingsfarge 5 42 2_BILAG 34-3 Brasil" xfId="34859" xr:uid="{00000000-0005-0000-0000-000028880000}"/>
    <cellStyle name="40% - uthevingsfarge 5 42 3" xfId="34860" xr:uid="{00000000-0005-0000-0000-000029880000}"/>
    <cellStyle name="40% - uthevingsfarge 5 42 4" xfId="34861" xr:uid="{00000000-0005-0000-0000-00002A880000}"/>
    <cellStyle name="40% - uthevingsfarge 5 42_BILAG 34-3 Brasil" xfId="34862" xr:uid="{00000000-0005-0000-0000-00002B880000}"/>
    <cellStyle name="40% - uthevingsfarge 5 43" xfId="34863" xr:uid="{00000000-0005-0000-0000-00002C880000}"/>
    <cellStyle name="40% - uthevingsfarge 5 43 2" xfId="34864" xr:uid="{00000000-0005-0000-0000-00002D880000}"/>
    <cellStyle name="40% - uthevingsfarge 5 43 2 2" xfId="34865" xr:uid="{00000000-0005-0000-0000-00002E880000}"/>
    <cellStyle name="40% - uthevingsfarge 5 43 2 3" xfId="34866" xr:uid="{00000000-0005-0000-0000-00002F880000}"/>
    <cellStyle name="40% - uthevingsfarge 5 43 2_BILAG 34-3 Brasil" xfId="34867" xr:uid="{00000000-0005-0000-0000-000030880000}"/>
    <cellStyle name="40% - uthevingsfarge 5 43 3" xfId="34868" xr:uid="{00000000-0005-0000-0000-000031880000}"/>
    <cellStyle name="40% - uthevingsfarge 5 43 4" xfId="34869" xr:uid="{00000000-0005-0000-0000-000032880000}"/>
    <cellStyle name="40% - uthevingsfarge 5 43_BILAG 34-3 Brasil" xfId="34870" xr:uid="{00000000-0005-0000-0000-000033880000}"/>
    <cellStyle name="40% - uthevingsfarge 5 44" xfId="34871" xr:uid="{00000000-0005-0000-0000-000034880000}"/>
    <cellStyle name="40% - uthevingsfarge 5 44 2" xfId="34872" xr:uid="{00000000-0005-0000-0000-000035880000}"/>
    <cellStyle name="40% - uthevingsfarge 5 44 2 2" xfId="34873" xr:uid="{00000000-0005-0000-0000-000036880000}"/>
    <cellStyle name="40% - uthevingsfarge 5 44 2 3" xfId="34874" xr:uid="{00000000-0005-0000-0000-000037880000}"/>
    <cellStyle name="40% - uthevingsfarge 5 44 2_BILAG 34-3 Brasil" xfId="34875" xr:uid="{00000000-0005-0000-0000-000038880000}"/>
    <cellStyle name="40% - uthevingsfarge 5 44 3" xfId="34876" xr:uid="{00000000-0005-0000-0000-000039880000}"/>
    <cellStyle name="40% - uthevingsfarge 5 44 4" xfId="34877" xr:uid="{00000000-0005-0000-0000-00003A880000}"/>
    <cellStyle name="40% - uthevingsfarge 5 44_BILAG 34-3 Brasil" xfId="34878" xr:uid="{00000000-0005-0000-0000-00003B880000}"/>
    <cellStyle name="40% - uthevingsfarge 5 45" xfId="34879" xr:uid="{00000000-0005-0000-0000-00003C880000}"/>
    <cellStyle name="40% - uthevingsfarge 5 45 2" xfId="34880" xr:uid="{00000000-0005-0000-0000-00003D880000}"/>
    <cellStyle name="40% - uthevingsfarge 5 45 2 2" xfId="34881" xr:uid="{00000000-0005-0000-0000-00003E880000}"/>
    <cellStyle name="40% - uthevingsfarge 5 45 2 3" xfId="34882" xr:uid="{00000000-0005-0000-0000-00003F880000}"/>
    <cellStyle name="40% - uthevingsfarge 5 45 2_BILAG 34-3 Brasil" xfId="34883" xr:uid="{00000000-0005-0000-0000-000040880000}"/>
    <cellStyle name="40% - uthevingsfarge 5 45 3" xfId="34884" xr:uid="{00000000-0005-0000-0000-000041880000}"/>
    <cellStyle name="40% - uthevingsfarge 5 45 4" xfId="34885" xr:uid="{00000000-0005-0000-0000-000042880000}"/>
    <cellStyle name="40% - uthevingsfarge 5 45_BILAG 34-3 Brasil" xfId="34886" xr:uid="{00000000-0005-0000-0000-000043880000}"/>
    <cellStyle name="40% - uthevingsfarge 5 46" xfId="34887" xr:uid="{00000000-0005-0000-0000-000044880000}"/>
    <cellStyle name="40% - uthevingsfarge 5 46 2" xfId="34888" xr:uid="{00000000-0005-0000-0000-000045880000}"/>
    <cellStyle name="40% - uthevingsfarge 5 46 2 2" xfId="34889" xr:uid="{00000000-0005-0000-0000-000046880000}"/>
    <cellStyle name="40% - uthevingsfarge 5 46 2 3" xfId="34890" xr:uid="{00000000-0005-0000-0000-000047880000}"/>
    <cellStyle name="40% - uthevingsfarge 5 46 2_BILAG 34-3 Brasil" xfId="34891" xr:uid="{00000000-0005-0000-0000-000048880000}"/>
    <cellStyle name="40% - uthevingsfarge 5 46 3" xfId="34892" xr:uid="{00000000-0005-0000-0000-000049880000}"/>
    <cellStyle name="40% - uthevingsfarge 5 46 4" xfId="34893" xr:uid="{00000000-0005-0000-0000-00004A880000}"/>
    <cellStyle name="40% - uthevingsfarge 5 46_BILAG 34-3 Brasil" xfId="34894" xr:uid="{00000000-0005-0000-0000-00004B880000}"/>
    <cellStyle name="40% - uthevingsfarge 5 47" xfId="34895" xr:uid="{00000000-0005-0000-0000-00004C880000}"/>
    <cellStyle name="40% - uthevingsfarge 5 47 2" xfId="34896" xr:uid="{00000000-0005-0000-0000-00004D880000}"/>
    <cellStyle name="40% - uthevingsfarge 5 47 2 2" xfId="34897" xr:uid="{00000000-0005-0000-0000-00004E880000}"/>
    <cellStyle name="40% - uthevingsfarge 5 47 2 3" xfId="34898" xr:uid="{00000000-0005-0000-0000-00004F880000}"/>
    <cellStyle name="40% - uthevingsfarge 5 47 2_BILAG 34-3 Brasil" xfId="34899" xr:uid="{00000000-0005-0000-0000-000050880000}"/>
    <cellStyle name="40% - uthevingsfarge 5 47 3" xfId="34900" xr:uid="{00000000-0005-0000-0000-000051880000}"/>
    <cellStyle name="40% - uthevingsfarge 5 47 4" xfId="34901" xr:uid="{00000000-0005-0000-0000-000052880000}"/>
    <cellStyle name="40% - uthevingsfarge 5 47_BILAG 34-3 Brasil" xfId="34902" xr:uid="{00000000-0005-0000-0000-000053880000}"/>
    <cellStyle name="40% - uthevingsfarge 5 48" xfId="34903" xr:uid="{00000000-0005-0000-0000-000054880000}"/>
    <cellStyle name="40% - uthevingsfarge 5 48 2" xfId="34904" xr:uid="{00000000-0005-0000-0000-000055880000}"/>
    <cellStyle name="40% - uthevingsfarge 5 48 2 2" xfId="34905" xr:uid="{00000000-0005-0000-0000-000056880000}"/>
    <cellStyle name="40% - uthevingsfarge 5 48 2 3" xfId="34906" xr:uid="{00000000-0005-0000-0000-000057880000}"/>
    <cellStyle name="40% - uthevingsfarge 5 48 2_BILAG 34-3 Brasil" xfId="34907" xr:uid="{00000000-0005-0000-0000-000058880000}"/>
    <cellStyle name="40% - uthevingsfarge 5 48 3" xfId="34908" xr:uid="{00000000-0005-0000-0000-000059880000}"/>
    <cellStyle name="40% - uthevingsfarge 5 48 4" xfId="34909" xr:uid="{00000000-0005-0000-0000-00005A880000}"/>
    <cellStyle name="40% - uthevingsfarge 5 48_BILAG 34-3 Brasil" xfId="34910" xr:uid="{00000000-0005-0000-0000-00005B880000}"/>
    <cellStyle name="40% - uthevingsfarge 5 49" xfId="34911" xr:uid="{00000000-0005-0000-0000-00005C880000}"/>
    <cellStyle name="40% - uthevingsfarge 5 49 2" xfId="34912" xr:uid="{00000000-0005-0000-0000-00005D880000}"/>
    <cellStyle name="40% - uthevingsfarge 5 49 2 2" xfId="34913" xr:uid="{00000000-0005-0000-0000-00005E880000}"/>
    <cellStyle name="40% - uthevingsfarge 5 49 2 3" xfId="34914" xr:uid="{00000000-0005-0000-0000-00005F880000}"/>
    <cellStyle name="40% - uthevingsfarge 5 49 2_BILAG 34-3 Brasil" xfId="34915" xr:uid="{00000000-0005-0000-0000-000060880000}"/>
    <cellStyle name="40% - uthevingsfarge 5 49 3" xfId="34916" xr:uid="{00000000-0005-0000-0000-000061880000}"/>
    <cellStyle name="40% - uthevingsfarge 5 49 4" xfId="34917" xr:uid="{00000000-0005-0000-0000-000062880000}"/>
    <cellStyle name="40% - uthevingsfarge 5 49_BILAG 34-3 Brasil" xfId="34918" xr:uid="{00000000-0005-0000-0000-000063880000}"/>
    <cellStyle name="40% - uthevingsfarge 5 5" xfId="34919" xr:uid="{00000000-0005-0000-0000-000064880000}"/>
    <cellStyle name="40% - uthevingsfarge 5 5 10" xfId="34920" xr:uid="{00000000-0005-0000-0000-000065880000}"/>
    <cellStyle name="40% - uthevingsfarge 5 5 11" xfId="34921" xr:uid="{00000000-0005-0000-0000-000066880000}"/>
    <cellStyle name="40% - uthevingsfarge 5 5 2" xfId="34922" xr:uid="{00000000-0005-0000-0000-000067880000}"/>
    <cellStyle name="40% - uthevingsfarge 5 5 2 2" xfId="34923" xr:uid="{00000000-0005-0000-0000-000068880000}"/>
    <cellStyle name="40% - uthevingsfarge 5 5 2 2 2" xfId="34924" xr:uid="{00000000-0005-0000-0000-000069880000}"/>
    <cellStyle name="40% - uthevingsfarge 5 5 2 2 2 2" xfId="34925" xr:uid="{00000000-0005-0000-0000-00006A880000}"/>
    <cellStyle name="40% - uthevingsfarge 5 5 2 2 2 2 2" xfId="34926" xr:uid="{00000000-0005-0000-0000-00006B880000}"/>
    <cellStyle name="40% - uthevingsfarge 5 5 2 2 2 2 2 2" xfId="34927" xr:uid="{00000000-0005-0000-0000-00006C880000}"/>
    <cellStyle name="40% - uthevingsfarge 5 5 2 2 2 2 2 2 2" xfId="34928" xr:uid="{00000000-0005-0000-0000-00006D880000}"/>
    <cellStyle name="40% - uthevingsfarge 5 5 2 2 2 2 2 3" xfId="34929" xr:uid="{00000000-0005-0000-0000-00006E880000}"/>
    <cellStyle name="40% - uthevingsfarge 5 5 2 2 2 2 3" xfId="34930" xr:uid="{00000000-0005-0000-0000-00006F880000}"/>
    <cellStyle name="40% - uthevingsfarge 5 5 2 2 2 2 3 2" xfId="34931" xr:uid="{00000000-0005-0000-0000-000070880000}"/>
    <cellStyle name="40% - uthevingsfarge 5 5 2 2 2 2 4" xfId="34932" xr:uid="{00000000-0005-0000-0000-000071880000}"/>
    <cellStyle name="40% - uthevingsfarge 5 5 2 2 2 3" xfId="34933" xr:uid="{00000000-0005-0000-0000-000072880000}"/>
    <cellStyle name="40% - uthevingsfarge 5 5 2 2 2 3 2" xfId="34934" xr:uid="{00000000-0005-0000-0000-000073880000}"/>
    <cellStyle name="40% - uthevingsfarge 5 5 2 2 2 3 2 2" xfId="34935" xr:uid="{00000000-0005-0000-0000-000074880000}"/>
    <cellStyle name="40% - uthevingsfarge 5 5 2 2 2 3 3" xfId="34936" xr:uid="{00000000-0005-0000-0000-000075880000}"/>
    <cellStyle name="40% - uthevingsfarge 5 5 2 2 2 4" xfId="34937" xr:uid="{00000000-0005-0000-0000-000076880000}"/>
    <cellStyle name="40% - uthevingsfarge 5 5 2 2 2 4 2" xfId="34938" xr:uid="{00000000-0005-0000-0000-000077880000}"/>
    <cellStyle name="40% - uthevingsfarge 5 5 2 2 2 5" xfId="34939" xr:uid="{00000000-0005-0000-0000-000078880000}"/>
    <cellStyle name="40% - uthevingsfarge 5 5 2 2 2_Innskuddsdekning" xfId="34940" xr:uid="{00000000-0005-0000-0000-000079880000}"/>
    <cellStyle name="40% - uthevingsfarge 5 5 2 2 3" xfId="34941" xr:uid="{00000000-0005-0000-0000-00007A880000}"/>
    <cellStyle name="40% - uthevingsfarge 5 5 2 2 3 2" xfId="34942" xr:uid="{00000000-0005-0000-0000-00007B880000}"/>
    <cellStyle name="40% - uthevingsfarge 5 5 2 2 3 2 2" xfId="34943" xr:uid="{00000000-0005-0000-0000-00007C880000}"/>
    <cellStyle name="40% - uthevingsfarge 5 5 2 2 3 2 2 2" xfId="34944" xr:uid="{00000000-0005-0000-0000-00007D880000}"/>
    <cellStyle name="40% - uthevingsfarge 5 5 2 2 3 2 3" xfId="34945" xr:uid="{00000000-0005-0000-0000-00007E880000}"/>
    <cellStyle name="40% - uthevingsfarge 5 5 2 2 3 3" xfId="34946" xr:uid="{00000000-0005-0000-0000-00007F880000}"/>
    <cellStyle name="40% - uthevingsfarge 5 5 2 2 3 3 2" xfId="34947" xr:uid="{00000000-0005-0000-0000-000080880000}"/>
    <cellStyle name="40% - uthevingsfarge 5 5 2 2 3 4" xfId="34948" xr:uid="{00000000-0005-0000-0000-000081880000}"/>
    <cellStyle name="40% - uthevingsfarge 5 5 2 2 4" xfId="34949" xr:uid="{00000000-0005-0000-0000-000082880000}"/>
    <cellStyle name="40% - uthevingsfarge 5 5 2 2 4 2" xfId="34950" xr:uid="{00000000-0005-0000-0000-000083880000}"/>
    <cellStyle name="40% - uthevingsfarge 5 5 2 2 4 2 2" xfId="34951" xr:uid="{00000000-0005-0000-0000-000084880000}"/>
    <cellStyle name="40% - uthevingsfarge 5 5 2 2 4 3" xfId="34952" xr:uid="{00000000-0005-0000-0000-000085880000}"/>
    <cellStyle name="40% - uthevingsfarge 5 5 2 2 5" xfId="34953" xr:uid="{00000000-0005-0000-0000-000086880000}"/>
    <cellStyle name="40% - uthevingsfarge 5 5 2 2 5 2" xfId="34954" xr:uid="{00000000-0005-0000-0000-000087880000}"/>
    <cellStyle name="40% - uthevingsfarge 5 5 2 2 6" xfId="34955" xr:uid="{00000000-0005-0000-0000-000088880000}"/>
    <cellStyle name="40% - uthevingsfarge 5 5 2 2_3. Chng in credit spreads" xfId="34956" xr:uid="{00000000-0005-0000-0000-000089880000}"/>
    <cellStyle name="40% - uthevingsfarge 5 5 2 3" xfId="34957" xr:uid="{00000000-0005-0000-0000-00008A880000}"/>
    <cellStyle name="40% - uthevingsfarge 5 5 2 3 2" xfId="34958" xr:uid="{00000000-0005-0000-0000-00008B880000}"/>
    <cellStyle name="40% - uthevingsfarge 5 5 2 3 2 2" xfId="34959" xr:uid="{00000000-0005-0000-0000-00008C880000}"/>
    <cellStyle name="40% - uthevingsfarge 5 5 2 3 2 2 2" xfId="34960" xr:uid="{00000000-0005-0000-0000-00008D880000}"/>
    <cellStyle name="40% - uthevingsfarge 5 5 2 3 2 2 2 2" xfId="34961" xr:uid="{00000000-0005-0000-0000-00008E880000}"/>
    <cellStyle name="40% - uthevingsfarge 5 5 2 3 2 2 2 2 2" xfId="34962" xr:uid="{00000000-0005-0000-0000-00008F880000}"/>
    <cellStyle name="40% - uthevingsfarge 5 5 2 3 2 2 2 3" xfId="34963" xr:uid="{00000000-0005-0000-0000-000090880000}"/>
    <cellStyle name="40% - uthevingsfarge 5 5 2 3 2 2 3" xfId="34964" xr:uid="{00000000-0005-0000-0000-000091880000}"/>
    <cellStyle name="40% - uthevingsfarge 5 5 2 3 2 2 3 2" xfId="34965" xr:uid="{00000000-0005-0000-0000-000092880000}"/>
    <cellStyle name="40% - uthevingsfarge 5 5 2 3 2 2 4" xfId="34966" xr:uid="{00000000-0005-0000-0000-000093880000}"/>
    <cellStyle name="40% - uthevingsfarge 5 5 2 3 2 3" xfId="34967" xr:uid="{00000000-0005-0000-0000-000094880000}"/>
    <cellStyle name="40% - uthevingsfarge 5 5 2 3 2 3 2" xfId="34968" xr:uid="{00000000-0005-0000-0000-000095880000}"/>
    <cellStyle name="40% - uthevingsfarge 5 5 2 3 2 3 2 2" xfId="34969" xr:uid="{00000000-0005-0000-0000-000096880000}"/>
    <cellStyle name="40% - uthevingsfarge 5 5 2 3 2 3 3" xfId="34970" xr:uid="{00000000-0005-0000-0000-000097880000}"/>
    <cellStyle name="40% - uthevingsfarge 5 5 2 3 2 4" xfId="34971" xr:uid="{00000000-0005-0000-0000-000098880000}"/>
    <cellStyle name="40% - uthevingsfarge 5 5 2 3 2 4 2" xfId="34972" xr:uid="{00000000-0005-0000-0000-000099880000}"/>
    <cellStyle name="40% - uthevingsfarge 5 5 2 3 2 5" xfId="34973" xr:uid="{00000000-0005-0000-0000-00009A880000}"/>
    <cellStyle name="40% - uthevingsfarge 5 5 2 3 2_Innskuddsdekning" xfId="34974" xr:uid="{00000000-0005-0000-0000-00009B880000}"/>
    <cellStyle name="40% - uthevingsfarge 5 5 2 3 3" xfId="34975" xr:uid="{00000000-0005-0000-0000-00009C880000}"/>
    <cellStyle name="40% - uthevingsfarge 5 5 2 3 3 2" xfId="34976" xr:uid="{00000000-0005-0000-0000-00009D880000}"/>
    <cellStyle name="40% - uthevingsfarge 5 5 2 3 3 2 2" xfId="34977" xr:uid="{00000000-0005-0000-0000-00009E880000}"/>
    <cellStyle name="40% - uthevingsfarge 5 5 2 3 3 2 2 2" xfId="34978" xr:uid="{00000000-0005-0000-0000-00009F880000}"/>
    <cellStyle name="40% - uthevingsfarge 5 5 2 3 3 2 3" xfId="34979" xr:uid="{00000000-0005-0000-0000-0000A0880000}"/>
    <cellStyle name="40% - uthevingsfarge 5 5 2 3 3 3" xfId="34980" xr:uid="{00000000-0005-0000-0000-0000A1880000}"/>
    <cellStyle name="40% - uthevingsfarge 5 5 2 3 3 3 2" xfId="34981" xr:uid="{00000000-0005-0000-0000-0000A2880000}"/>
    <cellStyle name="40% - uthevingsfarge 5 5 2 3 3 4" xfId="34982" xr:uid="{00000000-0005-0000-0000-0000A3880000}"/>
    <cellStyle name="40% - uthevingsfarge 5 5 2 3 4" xfId="34983" xr:uid="{00000000-0005-0000-0000-0000A4880000}"/>
    <cellStyle name="40% - uthevingsfarge 5 5 2 3 4 2" xfId="34984" xr:uid="{00000000-0005-0000-0000-0000A5880000}"/>
    <cellStyle name="40% - uthevingsfarge 5 5 2 3 4 2 2" xfId="34985" xr:uid="{00000000-0005-0000-0000-0000A6880000}"/>
    <cellStyle name="40% - uthevingsfarge 5 5 2 3 4 3" xfId="34986" xr:uid="{00000000-0005-0000-0000-0000A7880000}"/>
    <cellStyle name="40% - uthevingsfarge 5 5 2 3 5" xfId="34987" xr:uid="{00000000-0005-0000-0000-0000A8880000}"/>
    <cellStyle name="40% - uthevingsfarge 5 5 2 3 5 2" xfId="34988" xr:uid="{00000000-0005-0000-0000-0000A9880000}"/>
    <cellStyle name="40% - uthevingsfarge 5 5 2 3 6" xfId="34989" xr:uid="{00000000-0005-0000-0000-0000AA880000}"/>
    <cellStyle name="40% - uthevingsfarge 5 5 2 3_3. Chng in credit spreads" xfId="34990" xr:uid="{00000000-0005-0000-0000-0000AB880000}"/>
    <cellStyle name="40% - uthevingsfarge 5 5 2 4" xfId="34991" xr:uid="{00000000-0005-0000-0000-0000AC880000}"/>
    <cellStyle name="40% - uthevingsfarge 5 5 2 4 2" xfId="34992" xr:uid="{00000000-0005-0000-0000-0000AD880000}"/>
    <cellStyle name="40% - uthevingsfarge 5 5 2 4 2 2" xfId="34993" xr:uid="{00000000-0005-0000-0000-0000AE880000}"/>
    <cellStyle name="40% - uthevingsfarge 5 5 2 4 2 2 2" xfId="34994" xr:uid="{00000000-0005-0000-0000-0000AF880000}"/>
    <cellStyle name="40% - uthevingsfarge 5 5 2 4 2 2 2 2" xfId="34995" xr:uid="{00000000-0005-0000-0000-0000B0880000}"/>
    <cellStyle name="40% - uthevingsfarge 5 5 2 4 2 2 3" xfId="34996" xr:uid="{00000000-0005-0000-0000-0000B1880000}"/>
    <cellStyle name="40% - uthevingsfarge 5 5 2 4 2 3" xfId="34997" xr:uid="{00000000-0005-0000-0000-0000B2880000}"/>
    <cellStyle name="40% - uthevingsfarge 5 5 2 4 2 3 2" xfId="34998" xr:uid="{00000000-0005-0000-0000-0000B3880000}"/>
    <cellStyle name="40% - uthevingsfarge 5 5 2 4 2 4" xfId="34999" xr:uid="{00000000-0005-0000-0000-0000B4880000}"/>
    <cellStyle name="40% - uthevingsfarge 5 5 2 4 3" xfId="35000" xr:uid="{00000000-0005-0000-0000-0000B5880000}"/>
    <cellStyle name="40% - uthevingsfarge 5 5 2 4 3 2" xfId="35001" xr:uid="{00000000-0005-0000-0000-0000B6880000}"/>
    <cellStyle name="40% - uthevingsfarge 5 5 2 4 3 2 2" xfId="35002" xr:uid="{00000000-0005-0000-0000-0000B7880000}"/>
    <cellStyle name="40% - uthevingsfarge 5 5 2 4 3 3" xfId="35003" xr:uid="{00000000-0005-0000-0000-0000B8880000}"/>
    <cellStyle name="40% - uthevingsfarge 5 5 2 4 4" xfId="35004" xr:uid="{00000000-0005-0000-0000-0000B9880000}"/>
    <cellStyle name="40% - uthevingsfarge 5 5 2 4 4 2" xfId="35005" xr:uid="{00000000-0005-0000-0000-0000BA880000}"/>
    <cellStyle name="40% - uthevingsfarge 5 5 2 4 5" xfId="35006" xr:uid="{00000000-0005-0000-0000-0000BB880000}"/>
    <cellStyle name="40% - uthevingsfarge 5 5 2 4_Innskuddsdekning" xfId="35007" xr:uid="{00000000-0005-0000-0000-0000BC880000}"/>
    <cellStyle name="40% - uthevingsfarge 5 5 2 5" xfId="35008" xr:uid="{00000000-0005-0000-0000-0000BD880000}"/>
    <cellStyle name="40% - uthevingsfarge 5 5 2 5 2" xfId="35009" xr:uid="{00000000-0005-0000-0000-0000BE880000}"/>
    <cellStyle name="40% - uthevingsfarge 5 5 2 5 2 2" xfId="35010" xr:uid="{00000000-0005-0000-0000-0000BF880000}"/>
    <cellStyle name="40% - uthevingsfarge 5 5 2 5 2 2 2" xfId="35011" xr:uid="{00000000-0005-0000-0000-0000C0880000}"/>
    <cellStyle name="40% - uthevingsfarge 5 5 2 5 2 3" xfId="35012" xr:uid="{00000000-0005-0000-0000-0000C1880000}"/>
    <cellStyle name="40% - uthevingsfarge 5 5 2 5 3" xfId="35013" xr:uid="{00000000-0005-0000-0000-0000C2880000}"/>
    <cellStyle name="40% - uthevingsfarge 5 5 2 5 3 2" xfId="35014" xr:uid="{00000000-0005-0000-0000-0000C3880000}"/>
    <cellStyle name="40% - uthevingsfarge 5 5 2 5 4" xfId="35015" xr:uid="{00000000-0005-0000-0000-0000C4880000}"/>
    <cellStyle name="40% - uthevingsfarge 5 5 2 6" xfId="35016" xr:uid="{00000000-0005-0000-0000-0000C5880000}"/>
    <cellStyle name="40% - uthevingsfarge 5 5 2 6 2" xfId="35017" xr:uid="{00000000-0005-0000-0000-0000C6880000}"/>
    <cellStyle name="40% - uthevingsfarge 5 5 2 6 2 2" xfId="35018" xr:uid="{00000000-0005-0000-0000-0000C7880000}"/>
    <cellStyle name="40% - uthevingsfarge 5 5 2 6 3" xfId="35019" xr:uid="{00000000-0005-0000-0000-0000C8880000}"/>
    <cellStyle name="40% - uthevingsfarge 5 5 2 7" xfId="35020" xr:uid="{00000000-0005-0000-0000-0000C9880000}"/>
    <cellStyle name="40% - uthevingsfarge 5 5 2 7 2" xfId="35021" xr:uid="{00000000-0005-0000-0000-0000CA880000}"/>
    <cellStyle name="40% - uthevingsfarge 5 5 2 8" xfId="35022" xr:uid="{00000000-0005-0000-0000-0000CB880000}"/>
    <cellStyle name="40% - uthevingsfarge 5 5 2_3. Chng in credit spreads" xfId="35023" xr:uid="{00000000-0005-0000-0000-0000CC880000}"/>
    <cellStyle name="40% - uthevingsfarge 5 5 3" xfId="35024" xr:uid="{00000000-0005-0000-0000-0000CD880000}"/>
    <cellStyle name="40% - uthevingsfarge 5 5 3 2" xfId="35025" xr:uid="{00000000-0005-0000-0000-0000CE880000}"/>
    <cellStyle name="40% - uthevingsfarge 5 5 3 2 2" xfId="35026" xr:uid="{00000000-0005-0000-0000-0000CF880000}"/>
    <cellStyle name="40% - uthevingsfarge 5 5 3 2 2 2" xfId="35027" xr:uid="{00000000-0005-0000-0000-0000D0880000}"/>
    <cellStyle name="40% - uthevingsfarge 5 5 3 2 2 2 2" xfId="35028" xr:uid="{00000000-0005-0000-0000-0000D1880000}"/>
    <cellStyle name="40% - uthevingsfarge 5 5 3 2 2 2 2 2" xfId="35029" xr:uid="{00000000-0005-0000-0000-0000D2880000}"/>
    <cellStyle name="40% - uthevingsfarge 5 5 3 2 2 2 3" xfId="35030" xr:uid="{00000000-0005-0000-0000-0000D3880000}"/>
    <cellStyle name="40% - uthevingsfarge 5 5 3 2 2 3" xfId="35031" xr:uid="{00000000-0005-0000-0000-0000D4880000}"/>
    <cellStyle name="40% - uthevingsfarge 5 5 3 2 2 3 2" xfId="35032" xr:uid="{00000000-0005-0000-0000-0000D5880000}"/>
    <cellStyle name="40% - uthevingsfarge 5 5 3 2 2 4" xfId="35033" xr:uid="{00000000-0005-0000-0000-0000D6880000}"/>
    <cellStyle name="40% - uthevingsfarge 5 5 3 2 3" xfId="35034" xr:uid="{00000000-0005-0000-0000-0000D7880000}"/>
    <cellStyle name="40% - uthevingsfarge 5 5 3 2 3 2" xfId="35035" xr:uid="{00000000-0005-0000-0000-0000D8880000}"/>
    <cellStyle name="40% - uthevingsfarge 5 5 3 2 3 2 2" xfId="35036" xr:uid="{00000000-0005-0000-0000-0000D9880000}"/>
    <cellStyle name="40% - uthevingsfarge 5 5 3 2 3 3" xfId="35037" xr:uid="{00000000-0005-0000-0000-0000DA880000}"/>
    <cellStyle name="40% - uthevingsfarge 5 5 3 2 4" xfId="35038" xr:uid="{00000000-0005-0000-0000-0000DB880000}"/>
    <cellStyle name="40% - uthevingsfarge 5 5 3 2 4 2" xfId="35039" xr:uid="{00000000-0005-0000-0000-0000DC880000}"/>
    <cellStyle name="40% - uthevingsfarge 5 5 3 2 5" xfId="35040" xr:uid="{00000000-0005-0000-0000-0000DD880000}"/>
    <cellStyle name="40% - uthevingsfarge 5 5 3 2_Innskuddsdekning" xfId="35041" xr:uid="{00000000-0005-0000-0000-0000DE880000}"/>
    <cellStyle name="40% - uthevingsfarge 5 5 3 3" xfId="35042" xr:uid="{00000000-0005-0000-0000-0000DF880000}"/>
    <cellStyle name="40% - uthevingsfarge 5 5 3 3 2" xfId="35043" xr:uid="{00000000-0005-0000-0000-0000E0880000}"/>
    <cellStyle name="40% - uthevingsfarge 5 5 3 3 2 2" xfId="35044" xr:uid="{00000000-0005-0000-0000-0000E1880000}"/>
    <cellStyle name="40% - uthevingsfarge 5 5 3 3 2 2 2" xfId="35045" xr:uid="{00000000-0005-0000-0000-0000E2880000}"/>
    <cellStyle name="40% - uthevingsfarge 5 5 3 3 2 3" xfId="35046" xr:uid="{00000000-0005-0000-0000-0000E3880000}"/>
    <cellStyle name="40% - uthevingsfarge 5 5 3 3 3" xfId="35047" xr:uid="{00000000-0005-0000-0000-0000E4880000}"/>
    <cellStyle name="40% - uthevingsfarge 5 5 3 3 3 2" xfId="35048" xr:uid="{00000000-0005-0000-0000-0000E5880000}"/>
    <cellStyle name="40% - uthevingsfarge 5 5 3 3 4" xfId="35049" xr:uid="{00000000-0005-0000-0000-0000E6880000}"/>
    <cellStyle name="40% - uthevingsfarge 5 5 3 4" xfId="35050" xr:uid="{00000000-0005-0000-0000-0000E7880000}"/>
    <cellStyle name="40% - uthevingsfarge 5 5 3 4 2" xfId="35051" xr:uid="{00000000-0005-0000-0000-0000E8880000}"/>
    <cellStyle name="40% - uthevingsfarge 5 5 3 4 2 2" xfId="35052" xr:uid="{00000000-0005-0000-0000-0000E9880000}"/>
    <cellStyle name="40% - uthevingsfarge 5 5 3 4 3" xfId="35053" xr:uid="{00000000-0005-0000-0000-0000EA880000}"/>
    <cellStyle name="40% - uthevingsfarge 5 5 3 5" xfId="35054" xr:uid="{00000000-0005-0000-0000-0000EB880000}"/>
    <cellStyle name="40% - uthevingsfarge 5 5 3 5 2" xfId="35055" xr:uid="{00000000-0005-0000-0000-0000EC880000}"/>
    <cellStyle name="40% - uthevingsfarge 5 5 3 6" xfId="35056" xr:uid="{00000000-0005-0000-0000-0000ED880000}"/>
    <cellStyle name="40% - uthevingsfarge 5 5 3_3. Chng in credit spreads" xfId="35057" xr:uid="{00000000-0005-0000-0000-0000EE880000}"/>
    <cellStyle name="40% - uthevingsfarge 5 5 4" xfId="35058" xr:uid="{00000000-0005-0000-0000-0000EF880000}"/>
    <cellStyle name="40% - uthevingsfarge 5 5 4 2" xfId="35059" xr:uid="{00000000-0005-0000-0000-0000F0880000}"/>
    <cellStyle name="40% - uthevingsfarge 5 5 4 2 2" xfId="35060" xr:uid="{00000000-0005-0000-0000-0000F1880000}"/>
    <cellStyle name="40% - uthevingsfarge 5 5 4 2 2 2" xfId="35061" xr:uid="{00000000-0005-0000-0000-0000F2880000}"/>
    <cellStyle name="40% - uthevingsfarge 5 5 4 2 2 2 2" xfId="35062" xr:uid="{00000000-0005-0000-0000-0000F3880000}"/>
    <cellStyle name="40% - uthevingsfarge 5 5 4 2 2 2 2 2" xfId="35063" xr:uid="{00000000-0005-0000-0000-0000F4880000}"/>
    <cellStyle name="40% - uthevingsfarge 5 5 4 2 2 2 3" xfId="35064" xr:uid="{00000000-0005-0000-0000-0000F5880000}"/>
    <cellStyle name="40% - uthevingsfarge 5 5 4 2 2 3" xfId="35065" xr:uid="{00000000-0005-0000-0000-0000F6880000}"/>
    <cellStyle name="40% - uthevingsfarge 5 5 4 2 2 3 2" xfId="35066" xr:uid="{00000000-0005-0000-0000-0000F7880000}"/>
    <cellStyle name="40% - uthevingsfarge 5 5 4 2 2 4" xfId="35067" xr:uid="{00000000-0005-0000-0000-0000F8880000}"/>
    <cellStyle name="40% - uthevingsfarge 5 5 4 2 3" xfId="35068" xr:uid="{00000000-0005-0000-0000-0000F9880000}"/>
    <cellStyle name="40% - uthevingsfarge 5 5 4 2 3 2" xfId="35069" xr:uid="{00000000-0005-0000-0000-0000FA880000}"/>
    <cellStyle name="40% - uthevingsfarge 5 5 4 2 3 2 2" xfId="35070" xr:uid="{00000000-0005-0000-0000-0000FB880000}"/>
    <cellStyle name="40% - uthevingsfarge 5 5 4 2 3 3" xfId="35071" xr:uid="{00000000-0005-0000-0000-0000FC880000}"/>
    <cellStyle name="40% - uthevingsfarge 5 5 4 2 4" xfId="35072" xr:uid="{00000000-0005-0000-0000-0000FD880000}"/>
    <cellStyle name="40% - uthevingsfarge 5 5 4 2 4 2" xfId="35073" xr:uid="{00000000-0005-0000-0000-0000FE880000}"/>
    <cellStyle name="40% - uthevingsfarge 5 5 4 2 5" xfId="35074" xr:uid="{00000000-0005-0000-0000-0000FF880000}"/>
    <cellStyle name="40% - uthevingsfarge 5 5 4 2_Innskuddsdekning" xfId="35075" xr:uid="{00000000-0005-0000-0000-000000890000}"/>
    <cellStyle name="40% - uthevingsfarge 5 5 4 3" xfId="35076" xr:uid="{00000000-0005-0000-0000-000001890000}"/>
    <cellStyle name="40% - uthevingsfarge 5 5 4 3 2" xfId="35077" xr:uid="{00000000-0005-0000-0000-000002890000}"/>
    <cellStyle name="40% - uthevingsfarge 5 5 4 3 2 2" xfId="35078" xr:uid="{00000000-0005-0000-0000-000003890000}"/>
    <cellStyle name="40% - uthevingsfarge 5 5 4 3 2 2 2" xfId="35079" xr:uid="{00000000-0005-0000-0000-000004890000}"/>
    <cellStyle name="40% - uthevingsfarge 5 5 4 3 2 3" xfId="35080" xr:uid="{00000000-0005-0000-0000-000005890000}"/>
    <cellStyle name="40% - uthevingsfarge 5 5 4 3 3" xfId="35081" xr:uid="{00000000-0005-0000-0000-000006890000}"/>
    <cellStyle name="40% - uthevingsfarge 5 5 4 3 3 2" xfId="35082" xr:uid="{00000000-0005-0000-0000-000007890000}"/>
    <cellStyle name="40% - uthevingsfarge 5 5 4 3 4" xfId="35083" xr:uid="{00000000-0005-0000-0000-000008890000}"/>
    <cellStyle name="40% - uthevingsfarge 5 5 4 4" xfId="35084" xr:uid="{00000000-0005-0000-0000-000009890000}"/>
    <cellStyle name="40% - uthevingsfarge 5 5 4 4 2" xfId="35085" xr:uid="{00000000-0005-0000-0000-00000A890000}"/>
    <cellStyle name="40% - uthevingsfarge 5 5 4 4 2 2" xfId="35086" xr:uid="{00000000-0005-0000-0000-00000B890000}"/>
    <cellStyle name="40% - uthevingsfarge 5 5 4 4 3" xfId="35087" xr:uid="{00000000-0005-0000-0000-00000C890000}"/>
    <cellStyle name="40% - uthevingsfarge 5 5 4 5" xfId="35088" xr:uid="{00000000-0005-0000-0000-00000D890000}"/>
    <cellStyle name="40% - uthevingsfarge 5 5 4 5 2" xfId="35089" xr:uid="{00000000-0005-0000-0000-00000E890000}"/>
    <cellStyle name="40% - uthevingsfarge 5 5 4 6" xfId="35090" xr:uid="{00000000-0005-0000-0000-00000F890000}"/>
    <cellStyle name="40% - uthevingsfarge 5 5 4_3. Chng in credit spreads" xfId="35091" xr:uid="{00000000-0005-0000-0000-000010890000}"/>
    <cellStyle name="40% - uthevingsfarge 5 5 5" xfId="35092" xr:uid="{00000000-0005-0000-0000-000011890000}"/>
    <cellStyle name="40% - uthevingsfarge 5 5 5 2" xfId="35093" xr:uid="{00000000-0005-0000-0000-000012890000}"/>
    <cellStyle name="40% - uthevingsfarge 5 5 5 2 2" xfId="35094" xr:uid="{00000000-0005-0000-0000-000013890000}"/>
    <cellStyle name="40% - uthevingsfarge 5 5 5 2 2 2" xfId="35095" xr:uid="{00000000-0005-0000-0000-000014890000}"/>
    <cellStyle name="40% - uthevingsfarge 5 5 5 2 2 2 2" xfId="35096" xr:uid="{00000000-0005-0000-0000-000015890000}"/>
    <cellStyle name="40% - uthevingsfarge 5 5 5 2 2 3" xfId="35097" xr:uid="{00000000-0005-0000-0000-000016890000}"/>
    <cellStyle name="40% - uthevingsfarge 5 5 5 2 3" xfId="35098" xr:uid="{00000000-0005-0000-0000-000017890000}"/>
    <cellStyle name="40% - uthevingsfarge 5 5 5 2 3 2" xfId="35099" xr:uid="{00000000-0005-0000-0000-000018890000}"/>
    <cellStyle name="40% - uthevingsfarge 5 5 5 2 4" xfId="35100" xr:uid="{00000000-0005-0000-0000-000019890000}"/>
    <cellStyle name="40% - uthevingsfarge 5 5 5 3" xfId="35101" xr:uid="{00000000-0005-0000-0000-00001A890000}"/>
    <cellStyle name="40% - uthevingsfarge 5 5 5 3 2" xfId="35102" xr:uid="{00000000-0005-0000-0000-00001B890000}"/>
    <cellStyle name="40% - uthevingsfarge 5 5 5 3 2 2" xfId="35103" xr:uid="{00000000-0005-0000-0000-00001C890000}"/>
    <cellStyle name="40% - uthevingsfarge 5 5 5 3 3" xfId="35104" xr:uid="{00000000-0005-0000-0000-00001D890000}"/>
    <cellStyle name="40% - uthevingsfarge 5 5 5 4" xfId="35105" xr:uid="{00000000-0005-0000-0000-00001E890000}"/>
    <cellStyle name="40% - uthevingsfarge 5 5 5 4 2" xfId="35106" xr:uid="{00000000-0005-0000-0000-00001F890000}"/>
    <cellStyle name="40% - uthevingsfarge 5 5 5 5" xfId="35107" xr:uid="{00000000-0005-0000-0000-000020890000}"/>
    <cellStyle name="40% - uthevingsfarge 5 5 5_Innskuddsdekning" xfId="35108" xr:uid="{00000000-0005-0000-0000-000021890000}"/>
    <cellStyle name="40% - uthevingsfarge 5 5 6" xfId="35109" xr:uid="{00000000-0005-0000-0000-000022890000}"/>
    <cellStyle name="40% - uthevingsfarge 5 5 6 2" xfId="35110" xr:uid="{00000000-0005-0000-0000-000023890000}"/>
    <cellStyle name="40% - uthevingsfarge 5 5 6 2 2" xfId="35111" xr:uid="{00000000-0005-0000-0000-000024890000}"/>
    <cellStyle name="40% - uthevingsfarge 5 5 6 2 2 2" xfId="35112" xr:uid="{00000000-0005-0000-0000-000025890000}"/>
    <cellStyle name="40% - uthevingsfarge 5 5 6 2 3" xfId="35113" xr:uid="{00000000-0005-0000-0000-000026890000}"/>
    <cellStyle name="40% - uthevingsfarge 5 5 6 3" xfId="35114" xr:uid="{00000000-0005-0000-0000-000027890000}"/>
    <cellStyle name="40% - uthevingsfarge 5 5 6 3 2" xfId="35115" xr:uid="{00000000-0005-0000-0000-000028890000}"/>
    <cellStyle name="40% - uthevingsfarge 5 5 6 4" xfId="35116" xr:uid="{00000000-0005-0000-0000-000029890000}"/>
    <cellStyle name="40% - uthevingsfarge 5 5 7" xfId="35117" xr:uid="{00000000-0005-0000-0000-00002A890000}"/>
    <cellStyle name="40% - uthevingsfarge 5 5 7 2" xfId="35118" xr:uid="{00000000-0005-0000-0000-00002B890000}"/>
    <cellStyle name="40% - uthevingsfarge 5 5 7 2 2" xfId="35119" xr:uid="{00000000-0005-0000-0000-00002C890000}"/>
    <cellStyle name="40% - uthevingsfarge 5 5 7 3" xfId="35120" xr:uid="{00000000-0005-0000-0000-00002D890000}"/>
    <cellStyle name="40% - uthevingsfarge 5 5 8" xfId="35121" xr:uid="{00000000-0005-0000-0000-00002E890000}"/>
    <cellStyle name="40% - uthevingsfarge 5 5 8 2" xfId="35122" xr:uid="{00000000-0005-0000-0000-00002F890000}"/>
    <cellStyle name="40% - uthevingsfarge 5 5 9" xfId="35123" xr:uid="{00000000-0005-0000-0000-000030890000}"/>
    <cellStyle name="40% - uthevingsfarge 5 5_3. Chng in credit spreads" xfId="35124" xr:uid="{00000000-0005-0000-0000-000031890000}"/>
    <cellStyle name="40% - uthevingsfarge 5 50" xfId="35125" xr:uid="{00000000-0005-0000-0000-000032890000}"/>
    <cellStyle name="40% - uthevingsfarge 5 50 2" xfId="35126" xr:uid="{00000000-0005-0000-0000-000033890000}"/>
    <cellStyle name="40% - uthevingsfarge 5 50 2 2" xfId="35127" xr:uid="{00000000-0005-0000-0000-000034890000}"/>
    <cellStyle name="40% - uthevingsfarge 5 50 2 3" xfId="35128" xr:uid="{00000000-0005-0000-0000-000035890000}"/>
    <cellStyle name="40% - uthevingsfarge 5 50 2_BILAG 34-3 Brasil" xfId="35129" xr:uid="{00000000-0005-0000-0000-000036890000}"/>
    <cellStyle name="40% - uthevingsfarge 5 50 3" xfId="35130" xr:uid="{00000000-0005-0000-0000-000037890000}"/>
    <cellStyle name="40% - uthevingsfarge 5 50 4" xfId="35131" xr:uid="{00000000-0005-0000-0000-000038890000}"/>
    <cellStyle name="40% - uthevingsfarge 5 50_BILAG 34-3 Brasil" xfId="35132" xr:uid="{00000000-0005-0000-0000-000039890000}"/>
    <cellStyle name="40% - uthevingsfarge 5 51" xfId="35133" xr:uid="{00000000-0005-0000-0000-00003A890000}"/>
    <cellStyle name="40% - uthevingsfarge 5 51 2" xfId="35134" xr:uid="{00000000-0005-0000-0000-00003B890000}"/>
    <cellStyle name="40% - uthevingsfarge 5 51 2 2" xfId="35135" xr:uid="{00000000-0005-0000-0000-00003C890000}"/>
    <cellStyle name="40% - uthevingsfarge 5 51 2 3" xfId="35136" xr:uid="{00000000-0005-0000-0000-00003D890000}"/>
    <cellStyle name="40% - uthevingsfarge 5 51 2_BILAG 34-3 Brasil" xfId="35137" xr:uid="{00000000-0005-0000-0000-00003E890000}"/>
    <cellStyle name="40% - uthevingsfarge 5 51 3" xfId="35138" xr:uid="{00000000-0005-0000-0000-00003F890000}"/>
    <cellStyle name="40% - uthevingsfarge 5 51 4" xfId="35139" xr:uid="{00000000-0005-0000-0000-000040890000}"/>
    <cellStyle name="40% - uthevingsfarge 5 51_BILAG 34-3 Brasil" xfId="35140" xr:uid="{00000000-0005-0000-0000-000041890000}"/>
    <cellStyle name="40% - uthevingsfarge 5 52" xfId="35141" xr:uid="{00000000-0005-0000-0000-000042890000}"/>
    <cellStyle name="40% - uthevingsfarge 5 52 2" xfId="35142" xr:uid="{00000000-0005-0000-0000-000043890000}"/>
    <cellStyle name="40% - uthevingsfarge 5 52 2 2" xfId="35143" xr:uid="{00000000-0005-0000-0000-000044890000}"/>
    <cellStyle name="40% - uthevingsfarge 5 52 2 3" xfId="35144" xr:uid="{00000000-0005-0000-0000-000045890000}"/>
    <cellStyle name="40% - uthevingsfarge 5 52 2_BILAG 34-3 Brasil" xfId="35145" xr:uid="{00000000-0005-0000-0000-000046890000}"/>
    <cellStyle name="40% - uthevingsfarge 5 52 3" xfId="35146" xr:uid="{00000000-0005-0000-0000-000047890000}"/>
    <cellStyle name="40% - uthevingsfarge 5 52 4" xfId="35147" xr:uid="{00000000-0005-0000-0000-000048890000}"/>
    <cellStyle name="40% - uthevingsfarge 5 52_BILAG 34-3 Brasil" xfId="35148" xr:uid="{00000000-0005-0000-0000-000049890000}"/>
    <cellStyle name="40% - uthevingsfarge 5 53" xfId="35149" xr:uid="{00000000-0005-0000-0000-00004A890000}"/>
    <cellStyle name="40% - uthevingsfarge 5 53 2" xfId="35150" xr:uid="{00000000-0005-0000-0000-00004B890000}"/>
    <cellStyle name="40% - uthevingsfarge 5 53 2 2" xfId="35151" xr:uid="{00000000-0005-0000-0000-00004C890000}"/>
    <cellStyle name="40% - uthevingsfarge 5 53 2 3" xfId="35152" xr:uid="{00000000-0005-0000-0000-00004D890000}"/>
    <cellStyle name="40% - uthevingsfarge 5 53 2_BILAG 34-3 Brasil" xfId="35153" xr:uid="{00000000-0005-0000-0000-00004E890000}"/>
    <cellStyle name="40% - uthevingsfarge 5 53 3" xfId="35154" xr:uid="{00000000-0005-0000-0000-00004F890000}"/>
    <cellStyle name="40% - uthevingsfarge 5 53 4" xfId="35155" xr:uid="{00000000-0005-0000-0000-000050890000}"/>
    <cellStyle name="40% - uthevingsfarge 5 53_BILAG 34-3 Brasil" xfId="35156" xr:uid="{00000000-0005-0000-0000-000051890000}"/>
    <cellStyle name="40% - uthevingsfarge 5 54" xfId="35157" xr:uid="{00000000-0005-0000-0000-000052890000}"/>
    <cellStyle name="40% - uthevingsfarge 5 54 2" xfId="35158" xr:uid="{00000000-0005-0000-0000-000053890000}"/>
    <cellStyle name="40% - uthevingsfarge 5 54 2 2" xfId="35159" xr:uid="{00000000-0005-0000-0000-000054890000}"/>
    <cellStyle name="40% - uthevingsfarge 5 54 2 3" xfId="35160" xr:uid="{00000000-0005-0000-0000-000055890000}"/>
    <cellStyle name="40% - uthevingsfarge 5 54 2_BILAG 34-3 Brasil" xfId="35161" xr:uid="{00000000-0005-0000-0000-000056890000}"/>
    <cellStyle name="40% - uthevingsfarge 5 54 3" xfId="35162" xr:uid="{00000000-0005-0000-0000-000057890000}"/>
    <cellStyle name="40% - uthevingsfarge 5 54 4" xfId="35163" xr:uid="{00000000-0005-0000-0000-000058890000}"/>
    <cellStyle name="40% - uthevingsfarge 5 54_BILAG 34-3 Brasil" xfId="35164" xr:uid="{00000000-0005-0000-0000-000059890000}"/>
    <cellStyle name="40% - uthevingsfarge 5 55" xfId="35165" xr:uid="{00000000-0005-0000-0000-00005A890000}"/>
    <cellStyle name="40% - uthevingsfarge 5 55 2" xfId="35166" xr:uid="{00000000-0005-0000-0000-00005B890000}"/>
    <cellStyle name="40% - uthevingsfarge 5 55 2 2" xfId="35167" xr:uid="{00000000-0005-0000-0000-00005C890000}"/>
    <cellStyle name="40% - uthevingsfarge 5 55 2 3" xfId="35168" xr:uid="{00000000-0005-0000-0000-00005D890000}"/>
    <cellStyle name="40% - uthevingsfarge 5 55 2_BILAG 34-3 Brasil" xfId="35169" xr:uid="{00000000-0005-0000-0000-00005E890000}"/>
    <cellStyle name="40% - uthevingsfarge 5 55 3" xfId="35170" xr:uid="{00000000-0005-0000-0000-00005F890000}"/>
    <cellStyle name="40% - uthevingsfarge 5 55 4" xfId="35171" xr:uid="{00000000-0005-0000-0000-000060890000}"/>
    <cellStyle name="40% - uthevingsfarge 5 55_BILAG 34-3 Brasil" xfId="35172" xr:uid="{00000000-0005-0000-0000-000061890000}"/>
    <cellStyle name="40% - uthevingsfarge 5 56" xfId="35173" xr:uid="{00000000-0005-0000-0000-000062890000}"/>
    <cellStyle name="40% - uthevingsfarge 5 56 2" xfId="35174" xr:uid="{00000000-0005-0000-0000-000063890000}"/>
    <cellStyle name="40% - uthevingsfarge 5 56 2 2" xfId="35175" xr:uid="{00000000-0005-0000-0000-000064890000}"/>
    <cellStyle name="40% - uthevingsfarge 5 56 2 3" xfId="35176" xr:uid="{00000000-0005-0000-0000-000065890000}"/>
    <cellStyle name="40% - uthevingsfarge 5 56 2_BILAG 34-3 Brasil" xfId="35177" xr:uid="{00000000-0005-0000-0000-000066890000}"/>
    <cellStyle name="40% - uthevingsfarge 5 56 3" xfId="35178" xr:uid="{00000000-0005-0000-0000-000067890000}"/>
    <cellStyle name="40% - uthevingsfarge 5 56 4" xfId="35179" xr:uid="{00000000-0005-0000-0000-000068890000}"/>
    <cellStyle name="40% - uthevingsfarge 5 56_BILAG 34-3 Brasil" xfId="35180" xr:uid="{00000000-0005-0000-0000-000069890000}"/>
    <cellStyle name="40% - uthevingsfarge 5 57" xfId="35181" xr:uid="{00000000-0005-0000-0000-00006A890000}"/>
    <cellStyle name="40% - uthevingsfarge 5 57 2" xfId="35182" xr:uid="{00000000-0005-0000-0000-00006B890000}"/>
    <cellStyle name="40% - uthevingsfarge 5 57 2 2" xfId="35183" xr:uid="{00000000-0005-0000-0000-00006C890000}"/>
    <cellStyle name="40% - uthevingsfarge 5 57 2 3" xfId="35184" xr:uid="{00000000-0005-0000-0000-00006D890000}"/>
    <cellStyle name="40% - uthevingsfarge 5 57 2_BILAG 34-3 Brasil" xfId="35185" xr:uid="{00000000-0005-0000-0000-00006E890000}"/>
    <cellStyle name="40% - uthevingsfarge 5 57 3" xfId="35186" xr:uid="{00000000-0005-0000-0000-00006F890000}"/>
    <cellStyle name="40% - uthevingsfarge 5 57 4" xfId="35187" xr:uid="{00000000-0005-0000-0000-000070890000}"/>
    <cellStyle name="40% - uthevingsfarge 5 57_BILAG 34-3 Brasil" xfId="35188" xr:uid="{00000000-0005-0000-0000-000071890000}"/>
    <cellStyle name="40% - uthevingsfarge 5 58" xfId="35189" xr:uid="{00000000-0005-0000-0000-000072890000}"/>
    <cellStyle name="40% - uthevingsfarge 5 58 2" xfId="35190" xr:uid="{00000000-0005-0000-0000-000073890000}"/>
    <cellStyle name="40% - uthevingsfarge 5 58 2 2" xfId="35191" xr:uid="{00000000-0005-0000-0000-000074890000}"/>
    <cellStyle name="40% - uthevingsfarge 5 58 2 3" xfId="35192" xr:uid="{00000000-0005-0000-0000-000075890000}"/>
    <cellStyle name="40% - uthevingsfarge 5 58 2_BILAG 34-3 Brasil" xfId="35193" xr:uid="{00000000-0005-0000-0000-000076890000}"/>
    <cellStyle name="40% - uthevingsfarge 5 58 3" xfId="35194" xr:uid="{00000000-0005-0000-0000-000077890000}"/>
    <cellStyle name="40% - uthevingsfarge 5 58 4" xfId="35195" xr:uid="{00000000-0005-0000-0000-000078890000}"/>
    <cellStyle name="40% - uthevingsfarge 5 58_BILAG 34-3 Brasil" xfId="35196" xr:uid="{00000000-0005-0000-0000-000079890000}"/>
    <cellStyle name="40% - uthevingsfarge 5 59" xfId="35197" xr:uid="{00000000-0005-0000-0000-00007A890000}"/>
    <cellStyle name="40% - uthevingsfarge 5 59 2" xfId="35198" xr:uid="{00000000-0005-0000-0000-00007B890000}"/>
    <cellStyle name="40% - uthevingsfarge 5 59 2 2" xfId="35199" xr:uid="{00000000-0005-0000-0000-00007C890000}"/>
    <cellStyle name="40% - uthevingsfarge 5 59 2 3" xfId="35200" xr:uid="{00000000-0005-0000-0000-00007D890000}"/>
    <cellStyle name="40% - uthevingsfarge 5 59 2_BILAG 34-3 Brasil" xfId="35201" xr:uid="{00000000-0005-0000-0000-00007E890000}"/>
    <cellStyle name="40% - uthevingsfarge 5 59 3" xfId="35202" xr:uid="{00000000-0005-0000-0000-00007F890000}"/>
    <cellStyle name="40% - uthevingsfarge 5 59 4" xfId="35203" xr:uid="{00000000-0005-0000-0000-000080890000}"/>
    <cellStyle name="40% - uthevingsfarge 5 59_BILAG 34-3 Brasil" xfId="35204" xr:uid="{00000000-0005-0000-0000-000081890000}"/>
    <cellStyle name="40% - uthevingsfarge 5 6" xfId="35205" xr:uid="{00000000-0005-0000-0000-000082890000}"/>
    <cellStyle name="40% - uthevingsfarge 5 6 2" xfId="35206" xr:uid="{00000000-0005-0000-0000-000083890000}"/>
    <cellStyle name="40% - uthevingsfarge 5 6 2 2" xfId="35207" xr:uid="{00000000-0005-0000-0000-000084890000}"/>
    <cellStyle name="40% - uthevingsfarge 5 6 2 2 2" xfId="35208" xr:uid="{00000000-0005-0000-0000-000085890000}"/>
    <cellStyle name="40% - uthevingsfarge 5 6 2 2 2 2" xfId="35209" xr:uid="{00000000-0005-0000-0000-000086890000}"/>
    <cellStyle name="40% - uthevingsfarge 5 6 2 2 2 2 2" xfId="35210" xr:uid="{00000000-0005-0000-0000-000087890000}"/>
    <cellStyle name="40% - uthevingsfarge 5 6 2 2 2 2 2 2" xfId="35211" xr:uid="{00000000-0005-0000-0000-000088890000}"/>
    <cellStyle name="40% - uthevingsfarge 5 6 2 2 2 2 3" xfId="35212" xr:uid="{00000000-0005-0000-0000-000089890000}"/>
    <cellStyle name="40% - uthevingsfarge 5 6 2 2 2 3" xfId="35213" xr:uid="{00000000-0005-0000-0000-00008A890000}"/>
    <cellStyle name="40% - uthevingsfarge 5 6 2 2 2 3 2" xfId="35214" xr:uid="{00000000-0005-0000-0000-00008B890000}"/>
    <cellStyle name="40% - uthevingsfarge 5 6 2 2 2 4" xfId="35215" xr:uid="{00000000-0005-0000-0000-00008C890000}"/>
    <cellStyle name="40% - uthevingsfarge 5 6 2 2 3" xfId="35216" xr:uid="{00000000-0005-0000-0000-00008D890000}"/>
    <cellStyle name="40% - uthevingsfarge 5 6 2 2 3 2" xfId="35217" xr:uid="{00000000-0005-0000-0000-00008E890000}"/>
    <cellStyle name="40% - uthevingsfarge 5 6 2 2 3 2 2" xfId="35218" xr:uid="{00000000-0005-0000-0000-00008F890000}"/>
    <cellStyle name="40% - uthevingsfarge 5 6 2 2 3 3" xfId="35219" xr:uid="{00000000-0005-0000-0000-000090890000}"/>
    <cellStyle name="40% - uthevingsfarge 5 6 2 2 4" xfId="35220" xr:uid="{00000000-0005-0000-0000-000091890000}"/>
    <cellStyle name="40% - uthevingsfarge 5 6 2 2 4 2" xfId="35221" xr:uid="{00000000-0005-0000-0000-000092890000}"/>
    <cellStyle name="40% - uthevingsfarge 5 6 2 2 5" xfId="35222" xr:uid="{00000000-0005-0000-0000-000093890000}"/>
    <cellStyle name="40% - uthevingsfarge 5 6 2 2_Innskuddsdekning" xfId="35223" xr:uid="{00000000-0005-0000-0000-000094890000}"/>
    <cellStyle name="40% - uthevingsfarge 5 6 2 3" xfId="35224" xr:uid="{00000000-0005-0000-0000-000095890000}"/>
    <cellStyle name="40% - uthevingsfarge 5 6 2 3 2" xfId="35225" xr:uid="{00000000-0005-0000-0000-000096890000}"/>
    <cellStyle name="40% - uthevingsfarge 5 6 2 3 2 2" xfId="35226" xr:uid="{00000000-0005-0000-0000-000097890000}"/>
    <cellStyle name="40% - uthevingsfarge 5 6 2 3 2 2 2" xfId="35227" xr:uid="{00000000-0005-0000-0000-000098890000}"/>
    <cellStyle name="40% - uthevingsfarge 5 6 2 3 2 3" xfId="35228" xr:uid="{00000000-0005-0000-0000-000099890000}"/>
    <cellStyle name="40% - uthevingsfarge 5 6 2 3 3" xfId="35229" xr:uid="{00000000-0005-0000-0000-00009A890000}"/>
    <cellStyle name="40% - uthevingsfarge 5 6 2 3 3 2" xfId="35230" xr:uid="{00000000-0005-0000-0000-00009B890000}"/>
    <cellStyle name="40% - uthevingsfarge 5 6 2 3 4" xfId="35231" xr:uid="{00000000-0005-0000-0000-00009C890000}"/>
    <cellStyle name="40% - uthevingsfarge 5 6 2 4" xfId="35232" xr:uid="{00000000-0005-0000-0000-00009D890000}"/>
    <cellStyle name="40% - uthevingsfarge 5 6 2 4 2" xfId="35233" xr:uid="{00000000-0005-0000-0000-00009E890000}"/>
    <cellStyle name="40% - uthevingsfarge 5 6 2 4 2 2" xfId="35234" xr:uid="{00000000-0005-0000-0000-00009F890000}"/>
    <cellStyle name="40% - uthevingsfarge 5 6 2 4 3" xfId="35235" xr:uid="{00000000-0005-0000-0000-0000A0890000}"/>
    <cellStyle name="40% - uthevingsfarge 5 6 2 5" xfId="35236" xr:uid="{00000000-0005-0000-0000-0000A1890000}"/>
    <cellStyle name="40% - uthevingsfarge 5 6 2 5 2" xfId="35237" xr:uid="{00000000-0005-0000-0000-0000A2890000}"/>
    <cellStyle name="40% - uthevingsfarge 5 6 2 6" xfId="35238" xr:uid="{00000000-0005-0000-0000-0000A3890000}"/>
    <cellStyle name="40% - uthevingsfarge 5 6 2_3. Chng in credit spreads" xfId="35239" xr:uid="{00000000-0005-0000-0000-0000A4890000}"/>
    <cellStyle name="40% - uthevingsfarge 5 6 3" xfId="35240" xr:uid="{00000000-0005-0000-0000-0000A5890000}"/>
    <cellStyle name="40% - uthevingsfarge 5 6 3 2" xfId="35241" xr:uid="{00000000-0005-0000-0000-0000A6890000}"/>
    <cellStyle name="40% - uthevingsfarge 5 6 3 2 2" xfId="35242" xr:uid="{00000000-0005-0000-0000-0000A7890000}"/>
    <cellStyle name="40% - uthevingsfarge 5 6 3 2 2 2" xfId="35243" xr:uid="{00000000-0005-0000-0000-0000A8890000}"/>
    <cellStyle name="40% - uthevingsfarge 5 6 3 2 2 2 2" xfId="35244" xr:uid="{00000000-0005-0000-0000-0000A9890000}"/>
    <cellStyle name="40% - uthevingsfarge 5 6 3 2 2 2 2 2" xfId="35245" xr:uid="{00000000-0005-0000-0000-0000AA890000}"/>
    <cellStyle name="40% - uthevingsfarge 5 6 3 2 2 2 3" xfId="35246" xr:uid="{00000000-0005-0000-0000-0000AB890000}"/>
    <cellStyle name="40% - uthevingsfarge 5 6 3 2 2 3" xfId="35247" xr:uid="{00000000-0005-0000-0000-0000AC890000}"/>
    <cellStyle name="40% - uthevingsfarge 5 6 3 2 2 3 2" xfId="35248" xr:uid="{00000000-0005-0000-0000-0000AD890000}"/>
    <cellStyle name="40% - uthevingsfarge 5 6 3 2 2 4" xfId="35249" xr:uid="{00000000-0005-0000-0000-0000AE890000}"/>
    <cellStyle name="40% - uthevingsfarge 5 6 3 2 3" xfId="35250" xr:uid="{00000000-0005-0000-0000-0000AF890000}"/>
    <cellStyle name="40% - uthevingsfarge 5 6 3 2 3 2" xfId="35251" xr:uid="{00000000-0005-0000-0000-0000B0890000}"/>
    <cellStyle name="40% - uthevingsfarge 5 6 3 2 3 2 2" xfId="35252" xr:uid="{00000000-0005-0000-0000-0000B1890000}"/>
    <cellStyle name="40% - uthevingsfarge 5 6 3 2 3 3" xfId="35253" xr:uid="{00000000-0005-0000-0000-0000B2890000}"/>
    <cellStyle name="40% - uthevingsfarge 5 6 3 2 4" xfId="35254" xr:uid="{00000000-0005-0000-0000-0000B3890000}"/>
    <cellStyle name="40% - uthevingsfarge 5 6 3 2 4 2" xfId="35255" xr:uid="{00000000-0005-0000-0000-0000B4890000}"/>
    <cellStyle name="40% - uthevingsfarge 5 6 3 2 5" xfId="35256" xr:uid="{00000000-0005-0000-0000-0000B5890000}"/>
    <cellStyle name="40% - uthevingsfarge 5 6 3 2_Innskuddsdekning" xfId="35257" xr:uid="{00000000-0005-0000-0000-0000B6890000}"/>
    <cellStyle name="40% - uthevingsfarge 5 6 3 3" xfId="35258" xr:uid="{00000000-0005-0000-0000-0000B7890000}"/>
    <cellStyle name="40% - uthevingsfarge 5 6 3 3 2" xfId="35259" xr:uid="{00000000-0005-0000-0000-0000B8890000}"/>
    <cellStyle name="40% - uthevingsfarge 5 6 3 3 2 2" xfId="35260" xr:uid="{00000000-0005-0000-0000-0000B9890000}"/>
    <cellStyle name="40% - uthevingsfarge 5 6 3 3 2 2 2" xfId="35261" xr:uid="{00000000-0005-0000-0000-0000BA890000}"/>
    <cellStyle name="40% - uthevingsfarge 5 6 3 3 2 3" xfId="35262" xr:uid="{00000000-0005-0000-0000-0000BB890000}"/>
    <cellStyle name="40% - uthevingsfarge 5 6 3 3 3" xfId="35263" xr:uid="{00000000-0005-0000-0000-0000BC890000}"/>
    <cellStyle name="40% - uthevingsfarge 5 6 3 3 3 2" xfId="35264" xr:uid="{00000000-0005-0000-0000-0000BD890000}"/>
    <cellStyle name="40% - uthevingsfarge 5 6 3 3 4" xfId="35265" xr:uid="{00000000-0005-0000-0000-0000BE890000}"/>
    <cellStyle name="40% - uthevingsfarge 5 6 3 4" xfId="35266" xr:uid="{00000000-0005-0000-0000-0000BF890000}"/>
    <cellStyle name="40% - uthevingsfarge 5 6 3 4 2" xfId="35267" xr:uid="{00000000-0005-0000-0000-0000C0890000}"/>
    <cellStyle name="40% - uthevingsfarge 5 6 3 4 2 2" xfId="35268" xr:uid="{00000000-0005-0000-0000-0000C1890000}"/>
    <cellStyle name="40% - uthevingsfarge 5 6 3 4 3" xfId="35269" xr:uid="{00000000-0005-0000-0000-0000C2890000}"/>
    <cellStyle name="40% - uthevingsfarge 5 6 3 5" xfId="35270" xr:uid="{00000000-0005-0000-0000-0000C3890000}"/>
    <cellStyle name="40% - uthevingsfarge 5 6 3 5 2" xfId="35271" xr:uid="{00000000-0005-0000-0000-0000C4890000}"/>
    <cellStyle name="40% - uthevingsfarge 5 6 3 6" xfId="35272" xr:uid="{00000000-0005-0000-0000-0000C5890000}"/>
    <cellStyle name="40% - uthevingsfarge 5 6 3_3. Chng in credit spreads" xfId="35273" xr:uid="{00000000-0005-0000-0000-0000C6890000}"/>
    <cellStyle name="40% - uthevingsfarge 5 6 4" xfId="35274" xr:uid="{00000000-0005-0000-0000-0000C7890000}"/>
    <cellStyle name="40% - uthevingsfarge 5 6 4 2" xfId="35275" xr:uid="{00000000-0005-0000-0000-0000C8890000}"/>
    <cellStyle name="40% - uthevingsfarge 5 6 4 2 2" xfId="35276" xr:uid="{00000000-0005-0000-0000-0000C9890000}"/>
    <cellStyle name="40% - uthevingsfarge 5 6 4 2 2 2" xfId="35277" xr:uid="{00000000-0005-0000-0000-0000CA890000}"/>
    <cellStyle name="40% - uthevingsfarge 5 6 4 2 2 2 2" xfId="35278" xr:uid="{00000000-0005-0000-0000-0000CB890000}"/>
    <cellStyle name="40% - uthevingsfarge 5 6 4 2 2 3" xfId="35279" xr:uid="{00000000-0005-0000-0000-0000CC890000}"/>
    <cellStyle name="40% - uthevingsfarge 5 6 4 2 3" xfId="35280" xr:uid="{00000000-0005-0000-0000-0000CD890000}"/>
    <cellStyle name="40% - uthevingsfarge 5 6 4 2 3 2" xfId="35281" xr:uid="{00000000-0005-0000-0000-0000CE890000}"/>
    <cellStyle name="40% - uthevingsfarge 5 6 4 2 4" xfId="35282" xr:uid="{00000000-0005-0000-0000-0000CF890000}"/>
    <cellStyle name="40% - uthevingsfarge 5 6 4 3" xfId="35283" xr:uid="{00000000-0005-0000-0000-0000D0890000}"/>
    <cellStyle name="40% - uthevingsfarge 5 6 4 3 2" xfId="35284" xr:uid="{00000000-0005-0000-0000-0000D1890000}"/>
    <cellStyle name="40% - uthevingsfarge 5 6 4 3 2 2" xfId="35285" xr:uid="{00000000-0005-0000-0000-0000D2890000}"/>
    <cellStyle name="40% - uthevingsfarge 5 6 4 3 3" xfId="35286" xr:uid="{00000000-0005-0000-0000-0000D3890000}"/>
    <cellStyle name="40% - uthevingsfarge 5 6 4 4" xfId="35287" xr:uid="{00000000-0005-0000-0000-0000D4890000}"/>
    <cellStyle name="40% - uthevingsfarge 5 6 4 4 2" xfId="35288" xr:uid="{00000000-0005-0000-0000-0000D5890000}"/>
    <cellStyle name="40% - uthevingsfarge 5 6 4 5" xfId="35289" xr:uid="{00000000-0005-0000-0000-0000D6890000}"/>
    <cellStyle name="40% - uthevingsfarge 5 6 4_Innskuddsdekning" xfId="35290" xr:uid="{00000000-0005-0000-0000-0000D7890000}"/>
    <cellStyle name="40% - uthevingsfarge 5 6 5" xfId="35291" xr:uid="{00000000-0005-0000-0000-0000D8890000}"/>
    <cellStyle name="40% - uthevingsfarge 5 6 5 2" xfId="35292" xr:uid="{00000000-0005-0000-0000-0000D9890000}"/>
    <cellStyle name="40% - uthevingsfarge 5 6 5 2 2" xfId="35293" xr:uid="{00000000-0005-0000-0000-0000DA890000}"/>
    <cellStyle name="40% - uthevingsfarge 5 6 5 2 2 2" xfId="35294" xr:uid="{00000000-0005-0000-0000-0000DB890000}"/>
    <cellStyle name="40% - uthevingsfarge 5 6 5 2 3" xfId="35295" xr:uid="{00000000-0005-0000-0000-0000DC890000}"/>
    <cellStyle name="40% - uthevingsfarge 5 6 5 3" xfId="35296" xr:uid="{00000000-0005-0000-0000-0000DD890000}"/>
    <cellStyle name="40% - uthevingsfarge 5 6 5 3 2" xfId="35297" xr:uid="{00000000-0005-0000-0000-0000DE890000}"/>
    <cellStyle name="40% - uthevingsfarge 5 6 5 4" xfId="35298" xr:uid="{00000000-0005-0000-0000-0000DF890000}"/>
    <cellStyle name="40% - uthevingsfarge 5 6 6" xfId="35299" xr:uid="{00000000-0005-0000-0000-0000E0890000}"/>
    <cellStyle name="40% - uthevingsfarge 5 6 6 2" xfId="35300" xr:uid="{00000000-0005-0000-0000-0000E1890000}"/>
    <cellStyle name="40% - uthevingsfarge 5 6 6 2 2" xfId="35301" xr:uid="{00000000-0005-0000-0000-0000E2890000}"/>
    <cellStyle name="40% - uthevingsfarge 5 6 6 3" xfId="35302" xr:uid="{00000000-0005-0000-0000-0000E3890000}"/>
    <cellStyle name="40% - uthevingsfarge 5 6 7" xfId="35303" xr:uid="{00000000-0005-0000-0000-0000E4890000}"/>
    <cellStyle name="40% - uthevingsfarge 5 6 7 2" xfId="35304" xr:uid="{00000000-0005-0000-0000-0000E5890000}"/>
    <cellStyle name="40% - uthevingsfarge 5 6 8" xfId="35305" xr:uid="{00000000-0005-0000-0000-0000E6890000}"/>
    <cellStyle name="40% - uthevingsfarge 5 6_3. Chng in credit spreads" xfId="35306" xr:uid="{00000000-0005-0000-0000-0000E7890000}"/>
    <cellStyle name="40% - uthevingsfarge 5 60" xfId="35307" xr:uid="{00000000-0005-0000-0000-0000E8890000}"/>
    <cellStyle name="40% - uthevingsfarge 5 61" xfId="35308" xr:uid="{00000000-0005-0000-0000-0000E9890000}"/>
    <cellStyle name="40% - uthevingsfarge 5 62" xfId="35309" xr:uid="{00000000-0005-0000-0000-0000EA890000}"/>
    <cellStyle name="40% - uthevingsfarge 5 63" xfId="35310" xr:uid="{00000000-0005-0000-0000-0000EB890000}"/>
    <cellStyle name="40% - uthevingsfarge 5 64" xfId="35311" xr:uid="{00000000-0005-0000-0000-0000EC890000}"/>
    <cellStyle name="40% - uthevingsfarge 5 65" xfId="35312" xr:uid="{00000000-0005-0000-0000-0000ED890000}"/>
    <cellStyle name="40% - uthevingsfarge 5 66" xfId="35313" xr:uid="{00000000-0005-0000-0000-0000EE890000}"/>
    <cellStyle name="40% - uthevingsfarge 5 67" xfId="35314" xr:uid="{00000000-0005-0000-0000-0000EF890000}"/>
    <cellStyle name="40% - uthevingsfarge 5 68" xfId="35315" xr:uid="{00000000-0005-0000-0000-0000F0890000}"/>
    <cellStyle name="40% - uthevingsfarge 5 69" xfId="35316" xr:uid="{00000000-0005-0000-0000-0000F1890000}"/>
    <cellStyle name="40% - uthevingsfarge 5 7" xfId="35317" xr:uid="{00000000-0005-0000-0000-0000F2890000}"/>
    <cellStyle name="40% - uthevingsfarge 5 7 2" xfId="35318" xr:uid="{00000000-0005-0000-0000-0000F3890000}"/>
    <cellStyle name="40% - uthevingsfarge 5 7 2 2" xfId="35319" xr:uid="{00000000-0005-0000-0000-0000F4890000}"/>
    <cellStyle name="40% - uthevingsfarge 5 7 2 2 2" xfId="35320" xr:uid="{00000000-0005-0000-0000-0000F5890000}"/>
    <cellStyle name="40% - uthevingsfarge 5 7 2 2 2 2" xfId="35321" xr:uid="{00000000-0005-0000-0000-0000F6890000}"/>
    <cellStyle name="40% - uthevingsfarge 5 7 2 2 2 2 2" xfId="35322" xr:uid="{00000000-0005-0000-0000-0000F7890000}"/>
    <cellStyle name="40% - uthevingsfarge 5 7 2 2 2 3" xfId="35323" xr:uid="{00000000-0005-0000-0000-0000F8890000}"/>
    <cellStyle name="40% - uthevingsfarge 5 7 2 2 3" xfId="35324" xr:uid="{00000000-0005-0000-0000-0000F9890000}"/>
    <cellStyle name="40% - uthevingsfarge 5 7 2 2 3 2" xfId="35325" xr:uid="{00000000-0005-0000-0000-0000FA890000}"/>
    <cellStyle name="40% - uthevingsfarge 5 7 2 2 4" xfId="35326" xr:uid="{00000000-0005-0000-0000-0000FB890000}"/>
    <cellStyle name="40% - uthevingsfarge 5 7 2 3" xfId="35327" xr:uid="{00000000-0005-0000-0000-0000FC890000}"/>
    <cellStyle name="40% - uthevingsfarge 5 7 2 3 2" xfId="35328" xr:uid="{00000000-0005-0000-0000-0000FD890000}"/>
    <cellStyle name="40% - uthevingsfarge 5 7 2 3 2 2" xfId="35329" xr:uid="{00000000-0005-0000-0000-0000FE890000}"/>
    <cellStyle name="40% - uthevingsfarge 5 7 2 3 3" xfId="35330" xr:uid="{00000000-0005-0000-0000-0000FF890000}"/>
    <cellStyle name="40% - uthevingsfarge 5 7 2 4" xfId="35331" xr:uid="{00000000-0005-0000-0000-0000008A0000}"/>
    <cellStyle name="40% - uthevingsfarge 5 7 2 4 2" xfId="35332" xr:uid="{00000000-0005-0000-0000-0000018A0000}"/>
    <cellStyle name="40% - uthevingsfarge 5 7 2 5" xfId="35333" xr:uid="{00000000-0005-0000-0000-0000028A0000}"/>
    <cellStyle name="40% - uthevingsfarge 5 7 2_BILAG 34-3 Brasil" xfId="35334" xr:uid="{00000000-0005-0000-0000-0000038A0000}"/>
    <cellStyle name="40% - uthevingsfarge 5 7 3" xfId="35335" xr:uid="{00000000-0005-0000-0000-0000048A0000}"/>
    <cellStyle name="40% - uthevingsfarge 5 7 3 2" xfId="35336" xr:uid="{00000000-0005-0000-0000-0000058A0000}"/>
    <cellStyle name="40% - uthevingsfarge 5 7 3 2 2" xfId="35337" xr:uid="{00000000-0005-0000-0000-0000068A0000}"/>
    <cellStyle name="40% - uthevingsfarge 5 7 3 2 2 2" xfId="35338" xr:uid="{00000000-0005-0000-0000-0000078A0000}"/>
    <cellStyle name="40% - uthevingsfarge 5 7 3 2 3" xfId="35339" xr:uid="{00000000-0005-0000-0000-0000088A0000}"/>
    <cellStyle name="40% - uthevingsfarge 5 7 3 3" xfId="35340" xr:uid="{00000000-0005-0000-0000-0000098A0000}"/>
    <cellStyle name="40% - uthevingsfarge 5 7 3 3 2" xfId="35341" xr:uid="{00000000-0005-0000-0000-00000A8A0000}"/>
    <cellStyle name="40% - uthevingsfarge 5 7 3 4" xfId="35342" xr:uid="{00000000-0005-0000-0000-00000B8A0000}"/>
    <cellStyle name="40% - uthevingsfarge 5 7 4" xfId="35343" xr:uid="{00000000-0005-0000-0000-00000C8A0000}"/>
    <cellStyle name="40% - uthevingsfarge 5 7 4 2" xfId="35344" xr:uid="{00000000-0005-0000-0000-00000D8A0000}"/>
    <cellStyle name="40% - uthevingsfarge 5 7 4 2 2" xfId="35345" xr:uid="{00000000-0005-0000-0000-00000E8A0000}"/>
    <cellStyle name="40% - uthevingsfarge 5 7 4 3" xfId="35346" xr:uid="{00000000-0005-0000-0000-00000F8A0000}"/>
    <cellStyle name="40% - uthevingsfarge 5 7 5" xfId="35347" xr:uid="{00000000-0005-0000-0000-0000108A0000}"/>
    <cellStyle name="40% - uthevingsfarge 5 7 5 2" xfId="35348" xr:uid="{00000000-0005-0000-0000-0000118A0000}"/>
    <cellStyle name="40% - uthevingsfarge 5 7 6" xfId="35349" xr:uid="{00000000-0005-0000-0000-0000128A0000}"/>
    <cellStyle name="40% - uthevingsfarge 5 7_3. Chng in credit spreads" xfId="35350" xr:uid="{00000000-0005-0000-0000-0000138A0000}"/>
    <cellStyle name="40% - uthevingsfarge 5 70" xfId="35351" xr:uid="{00000000-0005-0000-0000-0000148A0000}"/>
    <cellStyle name="40% - uthevingsfarge 5 71" xfId="35352" xr:uid="{00000000-0005-0000-0000-0000158A0000}"/>
    <cellStyle name="40% - uthevingsfarge 5 72" xfId="35353" xr:uid="{00000000-0005-0000-0000-0000168A0000}"/>
    <cellStyle name="40% - uthevingsfarge 5 73" xfId="35354" xr:uid="{00000000-0005-0000-0000-0000178A0000}"/>
    <cellStyle name="40% - uthevingsfarge 5 74" xfId="35355" xr:uid="{00000000-0005-0000-0000-0000188A0000}"/>
    <cellStyle name="40% - uthevingsfarge 5 75" xfId="35356" xr:uid="{00000000-0005-0000-0000-0000198A0000}"/>
    <cellStyle name="40% - uthevingsfarge 5 76" xfId="35357" xr:uid="{00000000-0005-0000-0000-00001A8A0000}"/>
    <cellStyle name="40% - uthevingsfarge 5 77" xfId="35358" xr:uid="{00000000-0005-0000-0000-00001B8A0000}"/>
    <cellStyle name="40% - uthevingsfarge 5 78" xfId="35359" xr:uid="{00000000-0005-0000-0000-00001C8A0000}"/>
    <cellStyle name="40% - uthevingsfarge 5 79" xfId="35360" xr:uid="{00000000-0005-0000-0000-00001D8A0000}"/>
    <cellStyle name="40% - uthevingsfarge 5 8" xfId="35361" xr:uid="{00000000-0005-0000-0000-00001E8A0000}"/>
    <cellStyle name="40% - uthevingsfarge 5 8 2" xfId="35362" xr:uid="{00000000-0005-0000-0000-00001F8A0000}"/>
    <cellStyle name="40% - uthevingsfarge 5 8 2 2" xfId="35363" xr:uid="{00000000-0005-0000-0000-0000208A0000}"/>
    <cellStyle name="40% - uthevingsfarge 5 8 2 2 2" xfId="35364" xr:uid="{00000000-0005-0000-0000-0000218A0000}"/>
    <cellStyle name="40% - uthevingsfarge 5 8 2 2 2 2" xfId="35365" xr:uid="{00000000-0005-0000-0000-0000228A0000}"/>
    <cellStyle name="40% - uthevingsfarge 5 8 2 2 2 2 2" xfId="35366" xr:uid="{00000000-0005-0000-0000-0000238A0000}"/>
    <cellStyle name="40% - uthevingsfarge 5 8 2 2 2 3" xfId="35367" xr:uid="{00000000-0005-0000-0000-0000248A0000}"/>
    <cellStyle name="40% - uthevingsfarge 5 8 2 2 3" xfId="35368" xr:uid="{00000000-0005-0000-0000-0000258A0000}"/>
    <cellStyle name="40% - uthevingsfarge 5 8 2 2 3 2" xfId="35369" xr:uid="{00000000-0005-0000-0000-0000268A0000}"/>
    <cellStyle name="40% - uthevingsfarge 5 8 2 2 4" xfId="35370" xr:uid="{00000000-0005-0000-0000-0000278A0000}"/>
    <cellStyle name="40% - uthevingsfarge 5 8 2 3" xfId="35371" xr:uid="{00000000-0005-0000-0000-0000288A0000}"/>
    <cellStyle name="40% - uthevingsfarge 5 8 2 3 2" xfId="35372" xr:uid="{00000000-0005-0000-0000-0000298A0000}"/>
    <cellStyle name="40% - uthevingsfarge 5 8 2 3 2 2" xfId="35373" xr:uid="{00000000-0005-0000-0000-00002A8A0000}"/>
    <cellStyle name="40% - uthevingsfarge 5 8 2 3 3" xfId="35374" xr:uid="{00000000-0005-0000-0000-00002B8A0000}"/>
    <cellStyle name="40% - uthevingsfarge 5 8 2 4" xfId="35375" xr:uid="{00000000-0005-0000-0000-00002C8A0000}"/>
    <cellStyle name="40% - uthevingsfarge 5 8 2 4 2" xfId="35376" xr:uid="{00000000-0005-0000-0000-00002D8A0000}"/>
    <cellStyle name="40% - uthevingsfarge 5 8 2 5" xfId="35377" xr:uid="{00000000-0005-0000-0000-00002E8A0000}"/>
    <cellStyle name="40% - uthevingsfarge 5 8 2_BILAG 34-3 Brasil" xfId="35378" xr:uid="{00000000-0005-0000-0000-00002F8A0000}"/>
    <cellStyle name="40% - uthevingsfarge 5 8 3" xfId="35379" xr:uid="{00000000-0005-0000-0000-0000308A0000}"/>
    <cellStyle name="40% - uthevingsfarge 5 8 3 2" xfId="35380" xr:uid="{00000000-0005-0000-0000-0000318A0000}"/>
    <cellStyle name="40% - uthevingsfarge 5 8 3 2 2" xfId="35381" xr:uid="{00000000-0005-0000-0000-0000328A0000}"/>
    <cellStyle name="40% - uthevingsfarge 5 8 3 2 2 2" xfId="35382" xr:uid="{00000000-0005-0000-0000-0000338A0000}"/>
    <cellStyle name="40% - uthevingsfarge 5 8 3 2 3" xfId="35383" xr:uid="{00000000-0005-0000-0000-0000348A0000}"/>
    <cellStyle name="40% - uthevingsfarge 5 8 3 3" xfId="35384" xr:uid="{00000000-0005-0000-0000-0000358A0000}"/>
    <cellStyle name="40% - uthevingsfarge 5 8 3 3 2" xfId="35385" xr:uid="{00000000-0005-0000-0000-0000368A0000}"/>
    <cellStyle name="40% - uthevingsfarge 5 8 3 4" xfId="35386" xr:uid="{00000000-0005-0000-0000-0000378A0000}"/>
    <cellStyle name="40% - uthevingsfarge 5 8 4" xfId="35387" xr:uid="{00000000-0005-0000-0000-0000388A0000}"/>
    <cellStyle name="40% - uthevingsfarge 5 8 4 2" xfId="35388" xr:uid="{00000000-0005-0000-0000-0000398A0000}"/>
    <cellStyle name="40% - uthevingsfarge 5 8 4 2 2" xfId="35389" xr:uid="{00000000-0005-0000-0000-00003A8A0000}"/>
    <cellStyle name="40% - uthevingsfarge 5 8 4 3" xfId="35390" xr:uid="{00000000-0005-0000-0000-00003B8A0000}"/>
    <cellStyle name="40% - uthevingsfarge 5 8 5" xfId="35391" xr:uid="{00000000-0005-0000-0000-00003C8A0000}"/>
    <cellStyle name="40% - uthevingsfarge 5 8 5 2" xfId="35392" xr:uid="{00000000-0005-0000-0000-00003D8A0000}"/>
    <cellStyle name="40% - uthevingsfarge 5 8 6" xfId="35393" xr:uid="{00000000-0005-0000-0000-00003E8A0000}"/>
    <cellStyle name="40% - uthevingsfarge 5 8_3. Chng in credit spreads" xfId="35394" xr:uid="{00000000-0005-0000-0000-00003F8A0000}"/>
    <cellStyle name="40% - uthevingsfarge 5 80" xfId="35395" xr:uid="{00000000-0005-0000-0000-0000408A0000}"/>
    <cellStyle name="40% - uthevingsfarge 5 81" xfId="35396" xr:uid="{00000000-0005-0000-0000-0000418A0000}"/>
    <cellStyle name="40% - uthevingsfarge 5 82" xfId="35397" xr:uid="{00000000-0005-0000-0000-0000428A0000}"/>
    <cellStyle name="40% - uthevingsfarge 5 83" xfId="35398" xr:uid="{00000000-0005-0000-0000-0000438A0000}"/>
    <cellStyle name="40% - uthevingsfarge 5 84" xfId="35399" xr:uid="{00000000-0005-0000-0000-0000448A0000}"/>
    <cellStyle name="40% - uthevingsfarge 5 85" xfId="35400" xr:uid="{00000000-0005-0000-0000-0000458A0000}"/>
    <cellStyle name="40% - uthevingsfarge 5 86" xfId="35401" xr:uid="{00000000-0005-0000-0000-0000468A0000}"/>
    <cellStyle name="40% - uthevingsfarge 5 87" xfId="35402" xr:uid="{00000000-0005-0000-0000-0000478A0000}"/>
    <cellStyle name="40% - uthevingsfarge 5 88" xfId="35403" xr:uid="{00000000-0005-0000-0000-0000488A0000}"/>
    <cellStyle name="40% - uthevingsfarge 5 89" xfId="35404" xr:uid="{00000000-0005-0000-0000-0000498A0000}"/>
    <cellStyle name="40% - uthevingsfarge 5 9" xfId="35405" xr:uid="{00000000-0005-0000-0000-00004A8A0000}"/>
    <cellStyle name="40% - uthevingsfarge 5 9 2" xfId="35406" xr:uid="{00000000-0005-0000-0000-00004B8A0000}"/>
    <cellStyle name="40% - uthevingsfarge 5 9 2 2" xfId="35407" xr:uid="{00000000-0005-0000-0000-00004C8A0000}"/>
    <cellStyle name="40% - uthevingsfarge 5 9 2 2 2" xfId="35408" xr:uid="{00000000-0005-0000-0000-00004D8A0000}"/>
    <cellStyle name="40% - uthevingsfarge 5 9 2 2 2 2" xfId="35409" xr:uid="{00000000-0005-0000-0000-00004E8A0000}"/>
    <cellStyle name="40% - uthevingsfarge 5 9 2 2 3" xfId="35410" xr:uid="{00000000-0005-0000-0000-00004F8A0000}"/>
    <cellStyle name="40% - uthevingsfarge 5 9 2 3" xfId="35411" xr:uid="{00000000-0005-0000-0000-0000508A0000}"/>
    <cellStyle name="40% - uthevingsfarge 5 9 2 3 2" xfId="35412" xr:uid="{00000000-0005-0000-0000-0000518A0000}"/>
    <cellStyle name="40% - uthevingsfarge 5 9 2 4" xfId="35413" xr:uid="{00000000-0005-0000-0000-0000528A0000}"/>
    <cellStyle name="40% - uthevingsfarge 5 9 2_BILAG 34-3 Brasil" xfId="35414" xr:uid="{00000000-0005-0000-0000-0000538A0000}"/>
    <cellStyle name="40% - uthevingsfarge 5 9 3" xfId="35415" xr:uid="{00000000-0005-0000-0000-0000548A0000}"/>
    <cellStyle name="40% - uthevingsfarge 5 9 3 2" xfId="35416" xr:uid="{00000000-0005-0000-0000-0000558A0000}"/>
    <cellStyle name="40% - uthevingsfarge 5 9 3 2 2" xfId="35417" xr:uid="{00000000-0005-0000-0000-0000568A0000}"/>
    <cellStyle name="40% - uthevingsfarge 5 9 3 3" xfId="35418" xr:uid="{00000000-0005-0000-0000-0000578A0000}"/>
    <cellStyle name="40% - uthevingsfarge 5 9 4" xfId="35419" xr:uid="{00000000-0005-0000-0000-0000588A0000}"/>
    <cellStyle name="40% - uthevingsfarge 5 9 4 2" xfId="35420" xr:uid="{00000000-0005-0000-0000-0000598A0000}"/>
    <cellStyle name="40% - uthevingsfarge 5 9 5" xfId="35421" xr:uid="{00000000-0005-0000-0000-00005A8A0000}"/>
    <cellStyle name="40% - uthevingsfarge 5 9_BILAG 34-3 Brasil" xfId="35422" xr:uid="{00000000-0005-0000-0000-00005B8A0000}"/>
    <cellStyle name="40% - uthevingsfarge 5 90" xfId="35423" xr:uid="{00000000-0005-0000-0000-00005C8A0000}"/>
    <cellStyle name="40% - uthevingsfarge 5 91" xfId="35424" xr:uid="{00000000-0005-0000-0000-00005D8A0000}"/>
    <cellStyle name="40% - uthevingsfarge 5 92" xfId="35425" xr:uid="{00000000-0005-0000-0000-00005E8A0000}"/>
    <cellStyle name="40% - uthevingsfarge 5 93" xfId="35426" xr:uid="{00000000-0005-0000-0000-00005F8A0000}"/>
    <cellStyle name="40% - uthevingsfarge 5 94" xfId="35427" xr:uid="{00000000-0005-0000-0000-0000608A0000}"/>
    <cellStyle name="40% - uthevingsfarge 5 95" xfId="35428" xr:uid="{00000000-0005-0000-0000-0000618A0000}"/>
    <cellStyle name="40% - uthevingsfarge 5 96" xfId="35429" xr:uid="{00000000-0005-0000-0000-0000628A0000}"/>
    <cellStyle name="40% - uthevingsfarge 5 97" xfId="35430" xr:uid="{00000000-0005-0000-0000-0000638A0000}"/>
    <cellStyle name="40% - uthevingsfarge 5 98" xfId="35431" xr:uid="{00000000-0005-0000-0000-0000648A0000}"/>
    <cellStyle name="40% - uthevingsfarge 5 99" xfId="35432" xr:uid="{00000000-0005-0000-0000-0000658A0000}"/>
    <cellStyle name="40% - uthevingsfarge 6 10" xfId="35433" xr:uid="{00000000-0005-0000-0000-0000668A0000}"/>
    <cellStyle name="40% - uthevingsfarge 6 10 2" xfId="35434" xr:uid="{00000000-0005-0000-0000-0000678A0000}"/>
    <cellStyle name="40% - uthevingsfarge 6 10 2 2" xfId="35435" xr:uid="{00000000-0005-0000-0000-0000688A0000}"/>
    <cellStyle name="40% - uthevingsfarge 6 10 2 2 2" xfId="35436" xr:uid="{00000000-0005-0000-0000-0000698A0000}"/>
    <cellStyle name="40% - uthevingsfarge 6 10 2 3" xfId="35437" xr:uid="{00000000-0005-0000-0000-00006A8A0000}"/>
    <cellStyle name="40% - uthevingsfarge 6 10 2_BILAG 34-3 Brasil" xfId="35438" xr:uid="{00000000-0005-0000-0000-00006B8A0000}"/>
    <cellStyle name="40% - uthevingsfarge 6 10 3" xfId="35439" xr:uid="{00000000-0005-0000-0000-00006C8A0000}"/>
    <cellStyle name="40% - uthevingsfarge 6 10 3 2" xfId="35440" xr:uid="{00000000-0005-0000-0000-00006D8A0000}"/>
    <cellStyle name="40% - uthevingsfarge 6 10 4" xfId="35441" xr:uid="{00000000-0005-0000-0000-00006E8A0000}"/>
    <cellStyle name="40% - uthevingsfarge 6 10_BILAG 34-3 Brasil" xfId="35442" xr:uid="{00000000-0005-0000-0000-00006F8A0000}"/>
    <cellStyle name="40% - uthevingsfarge 6 100" xfId="35443" xr:uid="{00000000-0005-0000-0000-0000708A0000}"/>
    <cellStyle name="40% - uthevingsfarge 6 101" xfId="35444" xr:uid="{00000000-0005-0000-0000-0000718A0000}"/>
    <cellStyle name="40% - uthevingsfarge 6 102" xfId="35445" xr:uid="{00000000-0005-0000-0000-0000728A0000}"/>
    <cellStyle name="40% - uthevingsfarge 6 103" xfId="35446" xr:uid="{00000000-0005-0000-0000-0000738A0000}"/>
    <cellStyle name="40% - uthevingsfarge 6 104" xfId="35447" xr:uid="{00000000-0005-0000-0000-0000748A0000}"/>
    <cellStyle name="40% - uthevingsfarge 6 105" xfId="35448" xr:uid="{00000000-0005-0000-0000-0000758A0000}"/>
    <cellStyle name="40% - uthevingsfarge 6 106" xfId="35449" xr:uid="{00000000-0005-0000-0000-0000768A0000}"/>
    <cellStyle name="40% - uthevingsfarge 6 107" xfId="35450" xr:uid="{00000000-0005-0000-0000-0000778A0000}"/>
    <cellStyle name="40% - uthevingsfarge 6 108" xfId="35451" xr:uid="{00000000-0005-0000-0000-0000788A0000}"/>
    <cellStyle name="40% - uthevingsfarge 6 109" xfId="35452" xr:uid="{00000000-0005-0000-0000-0000798A0000}"/>
    <cellStyle name="40% - uthevingsfarge 6 11" xfId="35453" xr:uid="{00000000-0005-0000-0000-00007A8A0000}"/>
    <cellStyle name="40% - uthevingsfarge 6 11 2" xfId="35454" xr:uid="{00000000-0005-0000-0000-00007B8A0000}"/>
    <cellStyle name="40% - uthevingsfarge 6 11 2 2" xfId="35455" xr:uid="{00000000-0005-0000-0000-00007C8A0000}"/>
    <cellStyle name="40% - uthevingsfarge 6 11 2 3" xfId="35456" xr:uid="{00000000-0005-0000-0000-00007D8A0000}"/>
    <cellStyle name="40% - uthevingsfarge 6 11 2_BILAG 34-3 Brasil" xfId="35457" xr:uid="{00000000-0005-0000-0000-00007E8A0000}"/>
    <cellStyle name="40% - uthevingsfarge 6 11 3" xfId="35458" xr:uid="{00000000-0005-0000-0000-00007F8A0000}"/>
    <cellStyle name="40% - uthevingsfarge 6 11 4" xfId="35459" xr:uid="{00000000-0005-0000-0000-0000808A0000}"/>
    <cellStyle name="40% - uthevingsfarge 6 11_BILAG 34-3 Brasil" xfId="35460" xr:uid="{00000000-0005-0000-0000-0000818A0000}"/>
    <cellStyle name="40% - uthevingsfarge 6 110" xfId="35461" xr:uid="{00000000-0005-0000-0000-0000828A0000}"/>
    <cellStyle name="40% - uthevingsfarge 6 111" xfId="35462" xr:uid="{00000000-0005-0000-0000-0000838A0000}"/>
    <cellStyle name="40% - uthevingsfarge 6 112" xfId="35463" xr:uid="{00000000-0005-0000-0000-0000848A0000}"/>
    <cellStyle name="40% - uthevingsfarge 6 113" xfId="35464" xr:uid="{00000000-0005-0000-0000-0000858A0000}"/>
    <cellStyle name="40% - uthevingsfarge 6 114" xfId="35465" xr:uid="{00000000-0005-0000-0000-0000868A0000}"/>
    <cellStyle name="40% - uthevingsfarge 6 115" xfId="35466" xr:uid="{00000000-0005-0000-0000-0000878A0000}"/>
    <cellStyle name="40% - uthevingsfarge 6 116" xfId="35467" xr:uid="{00000000-0005-0000-0000-0000888A0000}"/>
    <cellStyle name="40% - uthevingsfarge 6 117" xfId="35468" xr:uid="{00000000-0005-0000-0000-0000898A0000}"/>
    <cellStyle name="40% - uthevingsfarge 6 118" xfId="35469" xr:uid="{00000000-0005-0000-0000-00008A8A0000}"/>
    <cellStyle name="40% - uthevingsfarge 6 119" xfId="35470" xr:uid="{00000000-0005-0000-0000-00008B8A0000}"/>
    <cellStyle name="40% - uthevingsfarge 6 12" xfId="35471" xr:uid="{00000000-0005-0000-0000-00008C8A0000}"/>
    <cellStyle name="40% - uthevingsfarge 6 12 2" xfId="35472" xr:uid="{00000000-0005-0000-0000-00008D8A0000}"/>
    <cellStyle name="40% - uthevingsfarge 6 12 2 2" xfId="35473" xr:uid="{00000000-0005-0000-0000-00008E8A0000}"/>
    <cellStyle name="40% - uthevingsfarge 6 12 2 3" xfId="35474" xr:uid="{00000000-0005-0000-0000-00008F8A0000}"/>
    <cellStyle name="40% - uthevingsfarge 6 12 2_BILAG 34-3 Brasil" xfId="35475" xr:uid="{00000000-0005-0000-0000-0000908A0000}"/>
    <cellStyle name="40% - uthevingsfarge 6 12 3" xfId="35476" xr:uid="{00000000-0005-0000-0000-0000918A0000}"/>
    <cellStyle name="40% - uthevingsfarge 6 12 4" xfId="35477" xr:uid="{00000000-0005-0000-0000-0000928A0000}"/>
    <cellStyle name="40% - uthevingsfarge 6 12_BILAG 34-3 Brasil" xfId="35478" xr:uid="{00000000-0005-0000-0000-0000938A0000}"/>
    <cellStyle name="40% - uthevingsfarge 6 120" xfId="35479" xr:uid="{00000000-0005-0000-0000-0000948A0000}"/>
    <cellStyle name="40% - uthevingsfarge 6 121" xfId="35480" xr:uid="{00000000-0005-0000-0000-0000958A0000}"/>
    <cellStyle name="40% - uthevingsfarge 6 122" xfId="35481" xr:uid="{00000000-0005-0000-0000-0000968A0000}"/>
    <cellStyle name="40% - uthevingsfarge 6 123" xfId="35482" xr:uid="{00000000-0005-0000-0000-0000978A0000}"/>
    <cellStyle name="40% - uthevingsfarge 6 124" xfId="35483" xr:uid="{00000000-0005-0000-0000-0000988A0000}"/>
    <cellStyle name="40% - uthevingsfarge 6 125" xfId="35484" xr:uid="{00000000-0005-0000-0000-0000998A0000}"/>
    <cellStyle name="40% - uthevingsfarge 6 126" xfId="35485" xr:uid="{00000000-0005-0000-0000-00009A8A0000}"/>
    <cellStyle name="40% - uthevingsfarge 6 127" xfId="35486" xr:uid="{00000000-0005-0000-0000-00009B8A0000}"/>
    <cellStyle name="40% - uthevingsfarge 6 128" xfId="35487" xr:uid="{00000000-0005-0000-0000-00009C8A0000}"/>
    <cellStyle name="40% - uthevingsfarge 6 129" xfId="35488" xr:uid="{00000000-0005-0000-0000-00009D8A0000}"/>
    <cellStyle name="40% - uthevingsfarge 6 13" xfId="35489" xr:uid="{00000000-0005-0000-0000-00009E8A0000}"/>
    <cellStyle name="40% - uthevingsfarge 6 13 2" xfId="35490" xr:uid="{00000000-0005-0000-0000-00009F8A0000}"/>
    <cellStyle name="40% - uthevingsfarge 6 13 2 2" xfId="35491" xr:uid="{00000000-0005-0000-0000-0000A08A0000}"/>
    <cellStyle name="40% - uthevingsfarge 6 13 2 3" xfId="35492" xr:uid="{00000000-0005-0000-0000-0000A18A0000}"/>
    <cellStyle name="40% - uthevingsfarge 6 13 2_BILAG 34-3 Brasil" xfId="35493" xr:uid="{00000000-0005-0000-0000-0000A28A0000}"/>
    <cellStyle name="40% - uthevingsfarge 6 13 3" xfId="35494" xr:uid="{00000000-0005-0000-0000-0000A38A0000}"/>
    <cellStyle name="40% - uthevingsfarge 6 13 4" xfId="35495" xr:uid="{00000000-0005-0000-0000-0000A48A0000}"/>
    <cellStyle name="40% - uthevingsfarge 6 13_BILAG 34-3 Brasil" xfId="35496" xr:uid="{00000000-0005-0000-0000-0000A58A0000}"/>
    <cellStyle name="40% - uthevingsfarge 6 130" xfId="35497" xr:uid="{00000000-0005-0000-0000-0000A68A0000}"/>
    <cellStyle name="40% - uthevingsfarge 6 131" xfId="35498" xr:uid="{00000000-0005-0000-0000-0000A78A0000}"/>
    <cellStyle name="40% - uthevingsfarge 6 132" xfId="35499" xr:uid="{00000000-0005-0000-0000-0000A88A0000}"/>
    <cellStyle name="40% - uthevingsfarge 6 133" xfId="35500" xr:uid="{00000000-0005-0000-0000-0000A98A0000}"/>
    <cellStyle name="40% - uthevingsfarge 6 134" xfId="35501" xr:uid="{00000000-0005-0000-0000-0000AA8A0000}"/>
    <cellStyle name="40% - uthevingsfarge 6 135" xfId="35502" xr:uid="{00000000-0005-0000-0000-0000AB8A0000}"/>
    <cellStyle name="40% - uthevingsfarge 6 136" xfId="35503" xr:uid="{00000000-0005-0000-0000-0000AC8A0000}"/>
    <cellStyle name="40% - uthevingsfarge 6 137" xfId="35504" xr:uid="{00000000-0005-0000-0000-0000AD8A0000}"/>
    <cellStyle name="40% - uthevingsfarge 6 138" xfId="35505" xr:uid="{00000000-0005-0000-0000-0000AE8A0000}"/>
    <cellStyle name="40% - uthevingsfarge 6 139" xfId="35506" xr:uid="{00000000-0005-0000-0000-0000AF8A0000}"/>
    <cellStyle name="40% - uthevingsfarge 6 14" xfId="35507" xr:uid="{00000000-0005-0000-0000-0000B08A0000}"/>
    <cellStyle name="40% - uthevingsfarge 6 14 2" xfId="35508" xr:uid="{00000000-0005-0000-0000-0000B18A0000}"/>
    <cellStyle name="40% - uthevingsfarge 6 14 2 2" xfId="35509" xr:uid="{00000000-0005-0000-0000-0000B28A0000}"/>
    <cellStyle name="40% - uthevingsfarge 6 14 2 3" xfId="35510" xr:uid="{00000000-0005-0000-0000-0000B38A0000}"/>
    <cellStyle name="40% - uthevingsfarge 6 14 2_BILAG 34-3 Brasil" xfId="35511" xr:uid="{00000000-0005-0000-0000-0000B48A0000}"/>
    <cellStyle name="40% - uthevingsfarge 6 14 3" xfId="35512" xr:uid="{00000000-0005-0000-0000-0000B58A0000}"/>
    <cellStyle name="40% - uthevingsfarge 6 14 4" xfId="35513" xr:uid="{00000000-0005-0000-0000-0000B68A0000}"/>
    <cellStyle name="40% - uthevingsfarge 6 14_BILAG 34-3 Brasil" xfId="35514" xr:uid="{00000000-0005-0000-0000-0000B78A0000}"/>
    <cellStyle name="40% - uthevingsfarge 6 140" xfId="35515" xr:uid="{00000000-0005-0000-0000-0000B88A0000}"/>
    <cellStyle name="40% - uthevingsfarge 6 141" xfId="35516" xr:uid="{00000000-0005-0000-0000-0000B98A0000}"/>
    <cellStyle name="40% - uthevingsfarge 6 142" xfId="35517" xr:uid="{00000000-0005-0000-0000-0000BA8A0000}"/>
    <cellStyle name="40% - uthevingsfarge 6 143" xfId="35518" xr:uid="{00000000-0005-0000-0000-0000BB8A0000}"/>
    <cellStyle name="40% - uthevingsfarge 6 144" xfId="35519" xr:uid="{00000000-0005-0000-0000-0000BC8A0000}"/>
    <cellStyle name="40% - uthevingsfarge 6 145" xfId="35520" xr:uid="{00000000-0005-0000-0000-0000BD8A0000}"/>
    <cellStyle name="40% - uthevingsfarge 6 146" xfId="35521" xr:uid="{00000000-0005-0000-0000-0000BE8A0000}"/>
    <cellStyle name="40% - uthevingsfarge 6 147" xfId="35522" xr:uid="{00000000-0005-0000-0000-0000BF8A0000}"/>
    <cellStyle name="40% - uthevingsfarge 6 148" xfId="35523" xr:uid="{00000000-0005-0000-0000-0000C08A0000}"/>
    <cellStyle name="40% - uthevingsfarge 6 149" xfId="35524" xr:uid="{00000000-0005-0000-0000-0000C18A0000}"/>
    <cellStyle name="40% - uthevingsfarge 6 15" xfId="35525" xr:uid="{00000000-0005-0000-0000-0000C28A0000}"/>
    <cellStyle name="40% - uthevingsfarge 6 15 2" xfId="35526" xr:uid="{00000000-0005-0000-0000-0000C38A0000}"/>
    <cellStyle name="40% - uthevingsfarge 6 15 2 2" xfId="35527" xr:uid="{00000000-0005-0000-0000-0000C48A0000}"/>
    <cellStyle name="40% - uthevingsfarge 6 15 2 3" xfId="35528" xr:uid="{00000000-0005-0000-0000-0000C58A0000}"/>
    <cellStyle name="40% - uthevingsfarge 6 15 2_BILAG 34-3 Brasil" xfId="35529" xr:uid="{00000000-0005-0000-0000-0000C68A0000}"/>
    <cellStyle name="40% - uthevingsfarge 6 15 3" xfId="35530" xr:uid="{00000000-0005-0000-0000-0000C78A0000}"/>
    <cellStyle name="40% - uthevingsfarge 6 15 4" xfId="35531" xr:uid="{00000000-0005-0000-0000-0000C88A0000}"/>
    <cellStyle name="40% - uthevingsfarge 6 15_BILAG 34-3 Brasil" xfId="35532" xr:uid="{00000000-0005-0000-0000-0000C98A0000}"/>
    <cellStyle name="40% - uthevingsfarge 6 150" xfId="35533" xr:uid="{00000000-0005-0000-0000-0000CA8A0000}"/>
    <cellStyle name="40% - uthevingsfarge 6 151" xfId="35534" xr:uid="{00000000-0005-0000-0000-0000CB8A0000}"/>
    <cellStyle name="40% - uthevingsfarge 6 152" xfId="35535" xr:uid="{00000000-0005-0000-0000-0000CC8A0000}"/>
    <cellStyle name="40% - uthevingsfarge 6 153" xfId="35536" xr:uid="{00000000-0005-0000-0000-0000CD8A0000}"/>
    <cellStyle name="40% - uthevingsfarge 6 154" xfId="35537" xr:uid="{00000000-0005-0000-0000-0000CE8A0000}"/>
    <cellStyle name="40% - uthevingsfarge 6 155" xfId="35538" xr:uid="{00000000-0005-0000-0000-0000CF8A0000}"/>
    <cellStyle name="40% - uthevingsfarge 6 156" xfId="35539" xr:uid="{00000000-0005-0000-0000-0000D08A0000}"/>
    <cellStyle name="40% - uthevingsfarge 6 157" xfId="35540" xr:uid="{00000000-0005-0000-0000-0000D18A0000}"/>
    <cellStyle name="40% - uthevingsfarge 6 158" xfId="35541" xr:uid="{00000000-0005-0000-0000-0000D28A0000}"/>
    <cellStyle name="40% - uthevingsfarge 6 159" xfId="35542" xr:uid="{00000000-0005-0000-0000-0000D38A0000}"/>
    <cellStyle name="40% - uthevingsfarge 6 16" xfId="35543" xr:uid="{00000000-0005-0000-0000-0000D48A0000}"/>
    <cellStyle name="40% - uthevingsfarge 6 16 2" xfId="35544" xr:uid="{00000000-0005-0000-0000-0000D58A0000}"/>
    <cellStyle name="40% - uthevingsfarge 6 16 2 2" xfId="35545" xr:uid="{00000000-0005-0000-0000-0000D68A0000}"/>
    <cellStyle name="40% - uthevingsfarge 6 16 2 3" xfId="35546" xr:uid="{00000000-0005-0000-0000-0000D78A0000}"/>
    <cellStyle name="40% - uthevingsfarge 6 16 2_BILAG 34-3 Brasil" xfId="35547" xr:uid="{00000000-0005-0000-0000-0000D88A0000}"/>
    <cellStyle name="40% - uthevingsfarge 6 16 3" xfId="35548" xr:uid="{00000000-0005-0000-0000-0000D98A0000}"/>
    <cellStyle name="40% - uthevingsfarge 6 16 4" xfId="35549" xr:uid="{00000000-0005-0000-0000-0000DA8A0000}"/>
    <cellStyle name="40% - uthevingsfarge 6 16_BILAG 34-3 Brasil" xfId="35550" xr:uid="{00000000-0005-0000-0000-0000DB8A0000}"/>
    <cellStyle name="40% - uthevingsfarge 6 160" xfId="35551" xr:uid="{00000000-0005-0000-0000-0000DC8A0000}"/>
    <cellStyle name="40% - uthevingsfarge 6 161" xfId="35552" xr:uid="{00000000-0005-0000-0000-0000DD8A0000}"/>
    <cellStyle name="40% - uthevingsfarge 6 162" xfId="35553" xr:uid="{00000000-0005-0000-0000-0000DE8A0000}"/>
    <cellStyle name="40% - uthevingsfarge 6 163" xfId="35554" xr:uid="{00000000-0005-0000-0000-0000DF8A0000}"/>
    <cellStyle name="40% - uthevingsfarge 6 164" xfId="35555" xr:uid="{00000000-0005-0000-0000-0000E08A0000}"/>
    <cellStyle name="40% - uthevingsfarge 6 165" xfId="35556" xr:uid="{00000000-0005-0000-0000-0000E18A0000}"/>
    <cellStyle name="40% - uthevingsfarge 6 166" xfId="35557" xr:uid="{00000000-0005-0000-0000-0000E28A0000}"/>
    <cellStyle name="40% - uthevingsfarge 6 167" xfId="35558" xr:uid="{00000000-0005-0000-0000-0000E38A0000}"/>
    <cellStyle name="40% - uthevingsfarge 6 168" xfId="35559" xr:uid="{00000000-0005-0000-0000-0000E48A0000}"/>
    <cellStyle name="40% - uthevingsfarge 6 169" xfId="35560" xr:uid="{00000000-0005-0000-0000-0000E58A0000}"/>
    <cellStyle name="40% - uthevingsfarge 6 17" xfId="35561" xr:uid="{00000000-0005-0000-0000-0000E68A0000}"/>
    <cellStyle name="40% - uthevingsfarge 6 17 2" xfId="35562" xr:uid="{00000000-0005-0000-0000-0000E78A0000}"/>
    <cellStyle name="40% - uthevingsfarge 6 17 2 2" xfId="35563" xr:uid="{00000000-0005-0000-0000-0000E88A0000}"/>
    <cellStyle name="40% - uthevingsfarge 6 17 2 3" xfId="35564" xr:uid="{00000000-0005-0000-0000-0000E98A0000}"/>
    <cellStyle name="40% - uthevingsfarge 6 17 2_BILAG 34-3 Brasil" xfId="35565" xr:uid="{00000000-0005-0000-0000-0000EA8A0000}"/>
    <cellStyle name="40% - uthevingsfarge 6 17 3" xfId="35566" xr:uid="{00000000-0005-0000-0000-0000EB8A0000}"/>
    <cellStyle name="40% - uthevingsfarge 6 17 4" xfId="35567" xr:uid="{00000000-0005-0000-0000-0000EC8A0000}"/>
    <cellStyle name="40% - uthevingsfarge 6 17_BILAG 34-3 Brasil" xfId="35568" xr:uid="{00000000-0005-0000-0000-0000ED8A0000}"/>
    <cellStyle name="40% - uthevingsfarge 6 170" xfId="35569" xr:uid="{00000000-0005-0000-0000-0000EE8A0000}"/>
    <cellStyle name="40% - uthevingsfarge 6 171" xfId="35570" xr:uid="{00000000-0005-0000-0000-0000EF8A0000}"/>
    <cellStyle name="40% - uthevingsfarge 6 172" xfId="35571" xr:uid="{00000000-0005-0000-0000-0000F08A0000}"/>
    <cellStyle name="40% - uthevingsfarge 6 173" xfId="35572" xr:uid="{00000000-0005-0000-0000-0000F18A0000}"/>
    <cellStyle name="40% - uthevingsfarge 6 174" xfId="35573" xr:uid="{00000000-0005-0000-0000-0000F28A0000}"/>
    <cellStyle name="40% - uthevingsfarge 6 175" xfId="35574" xr:uid="{00000000-0005-0000-0000-0000F38A0000}"/>
    <cellStyle name="40% - uthevingsfarge 6 176" xfId="35575" xr:uid="{00000000-0005-0000-0000-0000F48A0000}"/>
    <cellStyle name="40% - uthevingsfarge 6 177" xfId="35576" xr:uid="{00000000-0005-0000-0000-0000F58A0000}"/>
    <cellStyle name="40% - uthevingsfarge 6 178" xfId="35577" xr:uid="{00000000-0005-0000-0000-0000F68A0000}"/>
    <cellStyle name="40% - uthevingsfarge 6 179" xfId="35578" xr:uid="{00000000-0005-0000-0000-0000F78A0000}"/>
    <cellStyle name="40% - uthevingsfarge 6 18" xfId="35579" xr:uid="{00000000-0005-0000-0000-0000F88A0000}"/>
    <cellStyle name="40% - uthevingsfarge 6 18 2" xfId="35580" xr:uid="{00000000-0005-0000-0000-0000F98A0000}"/>
    <cellStyle name="40% - uthevingsfarge 6 18 2 2" xfId="35581" xr:uid="{00000000-0005-0000-0000-0000FA8A0000}"/>
    <cellStyle name="40% - uthevingsfarge 6 18 2 3" xfId="35582" xr:uid="{00000000-0005-0000-0000-0000FB8A0000}"/>
    <cellStyle name="40% - uthevingsfarge 6 18 2_BILAG 34-3 Brasil" xfId="35583" xr:uid="{00000000-0005-0000-0000-0000FC8A0000}"/>
    <cellStyle name="40% - uthevingsfarge 6 18 3" xfId="35584" xr:uid="{00000000-0005-0000-0000-0000FD8A0000}"/>
    <cellStyle name="40% - uthevingsfarge 6 18 4" xfId="35585" xr:uid="{00000000-0005-0000-0000-0000FE8A0000}"/>
    <cellStyle name="40% - uthevingsfarge 6 18_BILAG 34-3 Brasil" xfId="35586" xr:uid="{00000000-0005-0000-0000-0000FF8A0000}"/>
    <cellStyle name="40% - uthevingsfarge 6 180" xfId="35587" xr:uid="{00000000-0005-0000-0000-0000008B0000}"/>
    <cellStyle name="40% - uthevingsfarge 6 181" xfId="35588" xr:uid="{00000000-0005-0000-0000-0000018B0000}"/>
    <cellStyle name="40% - uthevingsfarge 6 182" xfId="35589" xr:uid="{00000000-0005-0000-0000-0000028B0000}"/>
    <cellStyle name="40% - uthevingsfarge 6 183" xfId="35590" xr:uid="{00000000-0005-0000-0000-0000038B0000}"/>
    <cellStyle name="40% - uthevingsfarge 6 184" xfId="35591" xr:uid="{00000000-0005-0000-0000-0000048B0000}"/>
    <cellStyle name="40% - uthevingsfarge 6 185" xfId="35592" xr:uid="{00000000-0005-0000-0000-0000058B0000}"/>
    <cellStyle name="40% - uthevingsfarge 6 186" xfId="35593" xr:uid="{00000000-0005-0000-0000-0000068B0000}"/>
    <cellStyle name="40% - uthevingsfarge 6 187" xfId="35594" xr:uid="{00000000-0005-0000-0000-0000078B0000}"/>
    <cellStyle name="40% - uthevingsfarge 6 188" xfId="35595" xr:uid="{00000000-0005-0000-0000-0000088B0000}"/>
    <cellStyle name="40% - uthevingsfarge 6 189" xfId="35596" xr:uid="{00000000-0005-0000-0000-0000098B0000}"/>
    <cellStyle name="40% - uthevingsfarge 6 19" xfId="35597" xr:uid="{00000000-0005-0000-0000-00000A8B0000}"/>
    <cellStyle name="40% - uthevingsfarge 6 19 2" xfId="35598" xr:uid="{00000000-0005-0000-0000-00000B8B0000}"/>
    <cellStyle name="40% - uthevingsfarge 6 19 2 2" xfId="35599" xr:uid="{00000000-0005-0000-0000-00000C8B0000}"/>
    <cellStyle name="40% - uthevingsfarge 6 19 2 3" xfId="35600" xr:uid="{00000000-0005-0000-0000-00000D8B0000}"/>
    <cellStyle name="40% - uthevingsfarge 6 19 2_BILAG 34-3 Brasil" xfId="35601" xr:uid="{00000000-0005-0000-0000-00000E8B0000}"/>
    <cellStyle name="40% - uthevingsfarge 6 19 3" xfId="35602" xr:uid="{00000000-0005-0000-0000-00000F8B0000}"/>
    <cellStyle name="40% - uthevingsfarge 6 19 4" xfId="35603" xr:uid="{00000000-0005-0000-0000-0000108B0000}"/>
    <cellStyle name="40% - uthevingsfarge 6 19_BILAG 34-3 Brasil" xfId="35604" xr:uid="{00000000-0005-0000-0000-0000118B0000}"/>
    <cellStyle name="40% - uthevingsfarge 6 190" xfId="35605" xr:uid="{00000000-0005-0000-0000-0000128B0000}"/>
    <cellStyle name="40% - uthevingsfarge 6 191" xfId="35606" xr:uid="{00000000-0005-0000-0000-0000138B0000}"/>
    <cellStyle name="40% - uthevingsfarge 6 192" xfId="35607" xr:uid="{00000000-0005-0000-0000-0000148B0000}"/>
    <cellStyle name="40% - uthevingsfarge 6 193" xfId="35608" xr:uid="{00000000-0005-0000-0000-0000158B0000}"/>
    <cellStyle name="40% - uthevingsfarge 6 194" xfId="35609" xr:uid="{00000000-0005-0000-0000-0000168B0000}"/>
    <cellStyle name="40% - uthevingsfarge 6 195" xfId="35610" xr:uid="{00000000-0005-0000-0000-0000178B0000}"/>
    <cellStyle name="40% - uthevingsfarge 6 196" xfId="35611" xr:uid="{00000000-0005-0000-0000-0000188B0000}"/>
    <cellStyle name="40% - uthevingsfarge 6 197" xfId="35612" xr:uid="{00000000-0005-0000-0000-0000198B0000}"/>
    <cellStyle name="40% - uthevingsfarge 6 198" xfId="35613" xr:uid="{00000000-0005-0000-0000-00001A8B0000}"/>
    <cellStyle name="40% - uthevingsfarge 6 199" xfId="35614" xr:uid="{00000000-0005-0000-0000-00001B8B0000}"/>
    <cellStyle name="40% - uthevingsfarge 6 2" xfId="35615" xr:uid="{00000000-0005-0000-0000-00001C8B0000}"/>
    <cellStyle name="40% - uthevingsfarge 6 2 10" xfId="35616" xr:uid="{00000000-0005-0000-0000-00001D8B0000}"/>
    <cellStyle name="40% - uthevingsfarge 6 2 10 2" xfId="35617" xr:uid="{00000000-0005-0000-0000-00001E8B0000}"/>
    <cellStyle name="40% - uthevingsfarge 6 2 10 2 2" xfId="35618" xr:uid="{00000000-0005-0000-0000-00001F8B0000}"/>
    <cellStyle name="40% - uthevingsfarge 6 2 10 3" xfId="35619" xr:uid="{00000000-0005-0000-0000-0000208B0000}"/>
    <cellStyle name="40% - uthevingsfarge 6 2 11" xfId="35620" xr:uid="{00000000-0005-0000-0000-0000218B0000}"/>
    <cellStyle name="40% - uthevingsfarge 6 2 11 2" xfId="35621" xr:uid="{00000000-0005-0000-0000-0000228B0000}"/>
    <cellStyle name="40% - uthevingsfarge 6 2 12" xfId="35622" xr:uid="{00000000-0005-0000-0000-0000238B0000}"/>
    <cellStyle name="40% - uthevingsfarge 6 2 12 2" xfId="35623" xr:uid="{00000000-0005-0000-0000-0000248B0000}"/>
    <cellStyle name="40% - uthevingsfarge 6 2 13" xfId="35624" xr:uid="{00000000-0005-0000-0000-0000258B0000}"/>
    <cellStyle name="40% - uthevingsfarge 6 2 14" xfId="35625" xr:uid="{00000000-0005-0000-0000-0000268B0000}"/>
    <cellStyle name="40% - uthevingsfarge 6 2 15" xfId="35626" xr:uid="{00000000-0005-0000-0000-0000278B0000}"/>
    <cellStyle name="40% - uthevingsfarge 6 2 2" xfId="35627" xr:uid="{00000000-0005-0000-0000-0000288B0000}"/>
    <cellStyle name="40% - uthevingsfarge 6 2 2 10" xfId="35628" xr:uid="{00000000-0005-0000-0000-0000298B0000}"/>
    <cellStyle name="40% - uthevingsfarge 6 2 2 11" xfId="35629" xr:uid="{00000000-0005-0000-0000-00002A8B0000}"/>
    <cellStyle name="40% - uthevingsfarge 6 2 2 12" xfId="35630" xr:uid="{00000000-0005-0000-0000-00002B8B0000}"/>
    <cellStyle name="40% - uthevingsfarge 6 2 2 2" xfId="35631" xr:uid="{00000000-0005-0000-0000-00002C8B0000}"/>
    <cellStyle name="40% - uthevingsfarge 6 2 2 2 10" xfId="35632" xr:uid="{00000000-0005-0000-0000-00002D8B0000}"/>
    <cellStyle name="40% - uthevingsfarge 6 2 2 2 11" xfId="35633" xr:uid="{00000000-0005-0000-0000-00002E8B0000}"/>
    <cellStyle name="40% - uthevingsfarge 6 2 2 2 2" xfId="35634" xr:uid="{00000000-0005-0000-0000-00002F8B0000}"/>
    <cellStyle name="40% - uthevingsfarge 6 2 2 2 2 2" xfId="35635" xr:uid="{00000000-0005-0000-0000-0000308B0000}"/>
    <cellStyle name="40% - uthevingsfarge 6 2 2 2 2 2 2" xfId="35636" xr:uid="{00000000-0005-0000-0000-0000318B0000}"/>
    <cellStyle name="40% - uthevingsfarge 6 2 2 2 2 2 2 2" xfId="35637" xr:uid="{00000000-0005-0000-0000-0000328B0000}"/>
    <cellStyle name="40% - uthevingsfarge 6 2 2 2 2 2 2 2 2" xfId="35638" xr:uid="{00000000-0005-0000-0000-0000338B0000}"/>
    <cellStyle name="40% - uthevingsfarge 6 2 2 2 2 2 2 2 2 2" xfId="35639" xr:uid="{00000000-0005-0000-0000-0000348B0000}"/>
    <cellStyle name="40% - uthevingsfarge 6 2 2 2 2 2 2 2 3" xfId="35640" xr:uid="{00000000-0005-0000-0000-0000358B0000}"/>
    <cellStyle name="40% - uthevingsfarge 6 2 2 2 2 2 2 3" xfId="35641" xr:uid="{00000000-0005-0000-0000-0000368B0000}"/>
    <cellStyle name="40% - uthevingsfarge 6 2 2 2 2 2 2 3 2" xfId="35642" xr:uid="{00000000-0005-0000-0000-0000378B0000}"/>
    <cellStyle name="40% - uthevingsfarge 6 2 2 2 2 2 2 4" xfId="35643" xr:uid="{00000000-0005-0000-0000-0000388B0000}"/>
    <cellStyle name="40% - uthevingsfarge 6 2 2 2 2 2 2_Innskuddsdekning" xfId="35644" xr:uid="{00000000-0005-0000-0000-0000398B0000}"/>
    <cellStyle name="40% - uthevingsfarge 6 2 2 2 2 2 3" xfId="35645" xr:uid="{00000000-0005-0000-0000-00003A8B0000}"/>
    <cellStyle name="40% - uthevingsfarge 6 2 2 2 2 2 3 2" xfId="35646" xr:uid="{00000000-0005-0000-0000-00003B8B0000}"/>
    <cellStyle name="40% - uthevingsfarge 6 2 2 2 2 2 3 2 2" xfId="35647" xr:uid="{00000000-0005-0000-0000-00003C8B0000}"/>
    <cellStyle name="40% - uthevingsfarge 6 2 2 2 2 2 3 3" xfId="35648" xr:uid="{00000000-0005-0000-0000-00003D8B0000}"/>
    <cellStyle name="40% - uthevingsfarge 6 2 2 2 2 2 4" xfId="35649" xr:uid="{00000000-0005-0000-0000-00003E8B0000}"/>
    <cellStyle name="40% - uthevingsfarge 6 2 2 2 2 2 4 2" xfId="35650" xr:uid="{00000000-0005-0000-0000-00003F8B0000}"/>
    <cellStyle name="40% - uthevingsfarge 6 2 2 2 2 2 5" xfId="35651" xr:uid="{00000000-0005-0000-0000-0000408B0000}"/>
    <cellStyle name="40% - uthevingsfarge 6 2 2 2 2 2_3. Chng in credit spreads" xfId="35652" xr:uid="{00000000-0005-0000-0000-0000418B0000}"/>
    <cellStyle name="40% - uthevingsfarge 6 2 2 2 2 3" xfId="35653" xr:uid="{00000000-0005-0000-0000-0000428B0000}"/>
    <cellStyle name="40% - uthevingsfarge 6 2 2 2 2 3 2" xfId="35654" xr:uid="{00000000-0005-0000-0000-0000438B0000}"/>
    <cellStyle name="40% - uthevingsfarge 6 2 2 2 2 3 2 2" xfId="35655" xr:uid="{00000000-0005-0000-0000-0000448B0000}"/>
    <cellStyle name="40% - uthevingsfarge 6 2 2 2 2 3 2 2 2" xfId="35656" xr:uid="{00000000-0005-0000-0000-0000458B0000}"/>
    <cellStyle name="40% - uthevingsfarge 6 2 2 2 2 3 2 3" xfId="35657" xr:uid="{00000000-0005-0000-0000-0000468B0000}"/>
    <cellStyle name="40% - uthevingsfarge 6 2 2 2 2 3 3" xfId="35658" xr:uid="{00000000-0005-0000-0000-0000478B0000}"/>
    <cellStyle name="40% - uthevingsfarge 6 2 2 2 2 3 3 2" xfId="35659" xr:uid="{00000000-0005-0000-0000-0000488B0000}"/>
    <cellStyle name="40% - uthevingsfarge 6 2 2 2 2 3 4" xfId="35660" xr:uid="{00000000-0005-0000-0000-0000498B0000}"/>
    <cellStyle name="40% - uthevingsfarge 6 2 2 2 2 3_Innskuddsdekning" xfId="35661" xr:uid="{00000000-0005-0000-0000-00004A8B0000}"/>
    <cellStyle name="40% - uthevingsfarge 6 2 2 2 2 4" xfId="35662" xr:uid="{00000000-0005-0000-0000-00004B8B0000}"/>
    <cellStyle name="40% - uthevingsfarge 6 2 2 2 2 4 2" xfId="35663" xr:uid="{00000000-0005-0000-0000-00004C8B0000}"/>
    <cellStyle name="40% - uthevingsfarge 6 2 2 2 2 4 2 2" xfId="35664" xr:uid="{00000000-0005-0000-0000-00004D8B0000}"/>
    <cellStyle name="40% - uthevingsfarge 6 2 2 2 2 4 3" xfId="35665" xr:uid="{00000000-0005-0000-0000-00004E8B0000}"/>
    <cellStyle name="40% - uthevingsfarge 6 2 2 2 2 5" xfId="35666" xr:uid="{00000000-0005-0000-0000-00004F8B0000}"/>
    <cellStyle name="40% - uthevingsfarge 6 2 2 2 2 5 2" xfId="35667" xr:uid="{00000000-0005-0000-0000-0000508B0000}"/>
    <cellStyle name="40% - uthevingsfarge 6 2 2 2 2 6" xfId="35668" xr:uid="{00000000-0005-0000-0000-0000518B0000}"/>
    <cellStyle name="40% - uthevingsfarge 6 2 2 2 2 7" xfId="35669" xr:uid="{00000000-0005-0000-0000-0000528B0000}"/>
    <cellStyle name="40% - uthevingsfarge 6 2 2 2 2 8" xfId="35670" xr:uid="{00000000-0005-0000-0000-0000538B0000}"/>
    <cellStyle name="40% - uthevingsfarge 6 2 2 2 2_3. Chng in credit spreads" xfId="35671" xr:uid="{00000000-0005-0000-0000-0000548B0000}"/>
    <cellStyle name="40% - uthevingsfarge 6 2 2 2 3" xfId="35672" xr:uid="{00000000-0005-0000-0000-0000558B0000}"/>
    <cellStyle name="40% - uthevingsfarge 6 2 2 2 3 2" xfId="35673" xr:uid="{00000000-0005-0000-0000-0000568B0000}"/>
    <cellStyle name="40% - uthevingsfarge 6 2 2 2 3 2 2" xfId="35674" xr:uid="{00000000-0005-0000-0000-0000578B0000}"/>
    <cellStyle name="40% - uthevingsfarge 6 2 2 2 3 2 2 2" xfId="35675" xr:uid="{00000000-0005-0000-0000-0000588B0000}"/>
    <cellStyle name="40% - uthevingsfarge 6 2 2 2 3 2 2 2 2" xfId="35676" xr:uid="{00000000-0005-0000-0000-0000598B0000}"/>
    <cellStyle name="40% - uthevingsfarge 6 2 2 2 3 2 2 2 2 2" xfId="35677" xr:uid="{00000000-0005-0000-0000-00005A8B0000}"/>
    <cellStyle name="40% - uthevingsfarge 6 2 2 2 3 2 2 2 3" xfId="35678" xr:uid="{00000000-0005-0000-0000-00005B8B0000}"/>
    <cellStyle name="40% - uthevingsfarge 6 2 2 2 3 2 2 3" xfId="35679" xr:uid="{00000000-0005-0000-0000-00005C8B0000}"/>
    <cellStyle name="40% - uthevingsfarge 6 2 2 2 3 2 2 3 2" xfId="35680" xr:uid="{00000000-0005-0000-0000-00005D8B0000}"/>
    <cellStyle name="40% - uthevingsfarge 6 2 2 2 3 2 2 4" xfId="35681" xr:uid="{00000000-0005-0000-0000-00005E8B0000}"/>
    <cellStyle name="40% - uthevingsfarge 6 2 2 2 3 2 2_Innskuddsdekning" xfId="35682" xr:uid="{00000000-0005-0000-0000-00005F8B0000}"/>
    <cellStyle name="40% - uthevingsfarge 6 2 2 2 3 2 3" xfId="35683" xr:uid="{00000000-0005-0000-0000-0000608B0000}"/>
    <cellStyle name="40% - uthevingsfarge 6 2 2 2 3 2 3 2" xfId="35684" xr:uid="{00000000-0005-0000-0000-0000618B0000}"/>
    <cellStyle name="40% - uthevingsfarge 6 2 2 2 3 2 3 2 2" xfId="35685" xr:uid="{00000000-0005-0000-0000-0000628B0000}"/>
    <cellStyle name="40% - uthevingsfarge 6 2 2 2 3 2 3 3" xfId="35686" xr:uid="{00000000-0005-0000-0000-0000638B0000}"/>
    <cellStyle name="40% - uthevingsfarge 6 2 2 2 3 2 4" xfId="35687" xr:uid="{00000000-0005-0000-0000-0000648B0000}"/>
    <cellStyle name="40% - uthevingsfarge 6 2 2 2 3 2 4 2" xfId="35688" xr:uid="{00000000-0005-0000-0000-0000658B0000}"/>
    <cellStyle name="40% - uthevingsfarge 6 2 2 2 3 2 5" xfId="35689" xr:uid="{00000000-0005-0000-0000-0000668B0000}"/>
    <cellStyle name="40% - uthevingsfarge 6 2 2 2 3 2_3. Chng in credit spreads" xfId="35690" xr:uid="{00000000-0005-0000-0000-0000678B0000}"/>
    <cellStyle name="40% - uthevingsfarge 6 2 2 2 3 3" xfId="35691" xr:uid="{00000000-0005-0000-0000-0000688B0000}"/>
    <cellStyle name="40% - uthevingsfarge 6 2 2 2 3 3 2" xfId="35692" xr:uid="{00000000-0005-0000-0000-0000698B0000}"/>
    <cellStyle name="40% - uthevingsfarge 6 2 2 2 3 3 2 2" xfId="35693" xr:uid="{00000000-0005-0000-0000-00006A8B0000}"/>
    <cellStyle name="40% - uthevingsfarge 6 2 2 2 3 3 2 2 2" xfId="35694" xr:uid="{00000000-0005-0000-0000-00006B8B0000}"/>
    <cellStyle name="40% - uthevingsfarge 6 2 2 2 3 3 2 3" xfId="35695" xr:uid="{00000000-0005-0000-0000-00006C8B0000}"/>
    <cellStyle name="40% - uthevingsfarge 6 2 2 2 3 3 3" xfId="35696" xr:uid="{00000000-0005-0000-0000-00006D8B0000}"/>
    <cellStyle name="40% - uthevingsfarge 6 2 2 2 3 3 3 2" xfId="35697" xr:uid="{00000000-0005-0000-0000-00006E8B0000}"/>
    <cellStyle name="40% - uthevingsfarge 6 2 2 2 3 3 4" xfId="35698" xr:uid="{00000000-0005-0000-0000-00006F8B0000}"/>
    <cellStyle name="40% - uthevingsfarge 6 2 2 2 3 3_Innskuddsdekning" xfId="35699" xr:uid="{00000000-0005-0000-0000-0000708B0000}"/>
    <cellStyle name="40% - uthevingsfarge 6 2 2 2 3 4" xfId="35700" xr:uid="{00000000-0005-0000-0000-0000718B0000}"/>
    <cellStyle name="40% - uthevingsfarge 6 2 2 2 3 4 2" xfId="35701" xr:uid="{00000000-0005-0000-0000-0000728B0000}"/>
    <cellStyle name="40% - uthevingsfarge 6 2 2 2 3 4 2 2" xfId="35702" xr:uid="{00000000-0005-0000-0000-0000738B0000}"/>
    <cellStyle name="40% - uthevingsfarge 6 2 2 2 3 4 3" xfId="35703" xr:uid="{00000000-0005-0000-0000-0000748B0000}"/>
    <cellStyle name="40% - uthevingsfarge 6 2 2 2 3 5" xfId="35704" xr:uid="{00000000-0005-0000-0000-0000758B0000}"/>
    <cellStyle name="40% - uthevingsfarge 6 2 2 2 3 5 2" xfId="35705" xr:uid="{00000000-0005-0000-0000-0000768B0000}"/>
    <cellStyle name="40% - uthevingsfarge 6 2 2 2 3 6" xfId="35706" xr:uid="{00000000-0005-0000-0000-0000778B0000}"/>
    <cellStyle name="40% - uthevingsfarge 6 2 2 2 3_3. Chng in credit spreads" xfId="35707" xr:uid="{00000000-0005-0000-0000-0000788B0000}"/>
    <cellStyle name="40% - uthevingsfarge 6 2 2 2 4" xfId="35708" xr:uid="{00000000-0005-0000-0000-0000798B0000}"/>
    <cellStyle name="40% - uthevingsfarge 6 2 2 2 4 2" xfId="35709" xr:uid="{00000000-0005-0000-0000-00007A8B0000}"/>
    <cellStyle name="40% - uthevingsfarge 6 2 2 2 4 2 2" xfId="35710" xr:uid="{00000000-0005-0000-0000-00007B8B0000}"/>
    <cellStyle name="40% - uthevingsfarge 6 2 2 2 4 2 2 2" xfId="35711" xr:uid="{00000000-0005-0000-0000-00007C8B0000}"/>
    <cellStyle name="40% - uthevingsfarge 6 2 2 2 4 2 2 2 2" xfId="35712" xr:uid="{00000000-0005-0000-0000-00007D8B0000}"/>
    <cellStyle name="40% - uthevingsfarge 6 2 2 2 4 2 2 2 2 2" xfId="35713" xr:uid="{00000000-0005-0000-0000-00007E8B0000}"/>
    <cellStyle name="40% - uthevingsfarge 6 2 2 2 4 2 2 2 3" xfId="35714" xr:uid="{00000000-0005-0000-0000-00007F8B0000}"/>
    <cellStyle name="40% - uthevingsfarge 6 2 2 2 4 2 2 3" xfId="35715" xr:uid="{00000000-0005-0000-0000-0000808B0000}"/>
    <cellStyle name="40% - uthevingsfarge 6 2 2 2 4 2 2 3 2" xfId="35716" xr:uid="{00000000-0005-0000-0000-0000818B0000}"/>
    <cellStyle name="40% - uthevingsfarge 6 2 2 2 4 2 2 4" xfId="35717" xr:uid="{00000000-0005-0000-0000-0000828B0000}"/>
    <cellStyle name="40% - uthevingsfarge 6 2 2 2 4 2 3" xfId="35718" xr:uid="{00000000-0005-0000-0000-0000838B0000}"/>
    <cellStyle name="40% - uthevingsfarge 6 2 2 2 4 2 3 2" xfId="35719" xr:uid="{00000000-0005-0000-0000-0000848B0000}"/>
    <cellStyle name="40% - uthevingsfarge 6 2 2 2 4 2 3 2 2" xfId="35720" xr:uid="{00000000-0005-0000-0000-0000858B0000}"/>
    <cellStyle name="40% - uthevingsfarge 6 2 2 2 4 2 3 3" xfId="35721" xr:uid="{00000000-0005-0000-0000-0000868B0000}"/>
    <cellStyle name="40% - uthevingsfarge 6 2 2 2 4 2 4" xfId="35722" xr:uid="{00000000-0005-0000-0000-0000878B0000}"/>
    <cellStyle name="40% - uthevingsfarge 6 2 2 2 4 2 4 2" xfId="35723" xr:uid="{00000000-0005-0000-0000-0000888B0000}"/>
    <cellStyle name="40% - uthevingsfarge 6 2 2 2 4 2 5" xfId="35724" xr:uid="{00000000-0005-0000-0000-0000898B0000}"/>
    <cellStyle name="40% - uthevingsfarge 6 2 2 2 4 2_Innskuddsdekning" xfId="35725" xr:uid="{00000000-0005-0000-0000-00008A8B0000}"/>
    <cellStyle name="40% - uthevingsfarge 6 2 2 2 4 3" xfId="35726" xr:uid="{00000000-0005-0000-0000-00008B8B0000}"/>
    <cellStyle name="40% - uthevingsfarge 6 2 2 2 4 3 2" xfId="35727" xr:uid="{00000000-0005-0000-0000-00008C8B0000}"/>
    <cellStyle name="40% - uthevingsfarge 6 2 2 2 4 3 2 2" xfId="35728" xr:uid="{00000000-0005-0000-0000-00008D8B0000}"/>
    <cellStyle name="40% - uthevingsfarge 6 2 2 2 4 3 2 2 2" xfId="35729" xr:uid="{00000000-0005-0000-0000-00008E8B0000}"/>
    <cellStyle name="40% - uthevingsfarge 6 2 2 2 4 3 2 3" xfId="35730" xr:uid="{00000000-0005-0000-0000-00008F8B0000}"/>
    <cellStyle name="40% - uthevingsfarge 6 2 2 2 4 3 3" xfId="35731" xr:uid="{00000000-0005-0000-0000-0000908B0000}"/>
    <cellStyle name="40% - uthevingsfarge 6 2 2 2 4 3 3 2" xfId="35732" xr:uid="{00000000-0005-0000-0000-0000918B0000}"/>
    <cellStyle name="40% - uthevingsfarge 6 2 2 2 4 3 4" xfId="35733" xr:uid="{00000000-0005-0000-0000-0000928B0000}"/>
    <cellStyle name="40% - uthevingsfarge 6 2 2 2 4 4" xfId="35734" xr:uid="{00000000-0005-0000-0000-0000938B0000}"/>
    <cellStyle name="40% - uthevingsfarge 6 2 2 2 4 4 2" xfId="35735" xr:uid="{00000000-0005-0000-0000-0000948B0000}"/>
    <cellStyle name="40% - uthevingsfarge 6 2 2 2 4 4 2 2" xfId="35736" xr:uid="{00000000-0005-0000-0000-0000958B0000}"/>
    <cellStyle name="40% - uthevingsfarge 6 2 2 2 4 4 3" xfId="35737" xr:uid="{00000000-0005-0000-0000-0000968B0000}"/>
    <cellStyle name="40% - uthevingsfarge 6 2 2 2 4 5" xfId="35738" xr:uid="{00000000-0005-0000-0000-0000978B0000}"/>
    <cellStyle name="40% - uthevingsfarge 6 2 2 2 4 5 2" xfId="35739" xr:uid="{00000000-0005-0000-0000-0000988B0000}"/>
    <cellStyle name="40% - uthevingsfarge 6 2 2 2 4 6" xfId="35740" xr:uid="{00000000-0005-0000-0000-0000998B0000}"/>
    <cellStyle name="40% - uthevingsfarge 6 2 2 2 4_3. Chng in credit spreads" xfId="35741" xr:uid="{00000000-0005-0000-0000-00009A8B0000}"/>
    <cellStyle name="40% - uthevingsfarge 6 2 2 2 5" xfId="35742" xr:uid="{00000000-0005-0000-0000-00009B8B0000}"/>
    <cellStyle name="40% - uthevingsfarge 6 2 2 2 5 2" xfId="35743" xr:uid="{00000000-0005-0000-0000-00009C8B0000}"/>
    <cellStyle name="40% - uthevingsfarge 6 2 2 2 5 2 2" xfId="35744" xr:uid="{00000000-0005-0000-0000-00009D8B0000}"/>
    <cellStyle name="40% - uthevingsfarge 6 2 2 2 5 2 2 2" xfId="35745" xr:uid="{00000000-0005-0000-0000-00009E8B0000}"/>
    <cellStyle name="40% - uthevingsfarge 6 2 2 2 5 2 2 2 2" xfId="35746" xr:uid="{00000000-0005-0000-0000-00009F8B0000}"/>
    <cellStyle name="40% - uthevingsfarge 6 2 2 2 5 2 2 3" xfId="35747" xr:uid="{00000000-0005-0000-0000-0000A08B0000}"/>
    <cellStyle name="40% - uthevingsfarge 6 2 2 2 5 2 3" xfId="35748" xr:uid="{00000000-0005-0000-0000-0000A18B0000}"/>
    <cellStyle name="40% - uthevingsfarge 6 2 2 2 5 2 3 2" xfId="35749" xr:uid="{00000000-0005-0000-0000-0000A28B0000}"/>
    <cellStyle name="40% - uthevingsfarge 6 2 2 2 5 2 4" xfId="35750" xr:uid="{00000000-0005-0000-0000-0000A38B0000}"/>
    <cellStyle name="40% - uthevingsfarge 6 2 2 2 5 2_Innskuddsdekning" xfId="35751" xr:uid="{00000000-0005-0000-0000-0000A48B0000}"/>
    <cellStyle name="40% - uthevingsfarge 6 2 2 2 5 3" xfId="35752" xr:uid="{00000000-0005-0000-0000-0000A58B0000}"/>
    <cellStyle name="40% - uthevingsfarge 6 2 2 2 5 3 2" xfId="35753" xr:uid="{00000000-0005-0000-0000-0000A68B0000}"/>
    <cellStyle name="40% - uthevingsfarge 6 2 2 2 5 3 2 2" xfId="35754" xr:uid="{00000000-0005-0000-0000-0000A78B0000}"/>
    <cellStyle name="40% - uthevingsfarge 6 2 2 2 5 3 3" xfId="35755" xr:uid="{00000000-0005-0000-0000-0000A88B0000}"/>
    <cellStyle name="40% - uthevingsfarge 6 2 2 2 5 4" xfId="35756" xr:uid="{00000000-0005-0000-0000-0000A98B0000}"/>
    <cellStyle name="40% - uthevingsfarge 6 2 2 2 5 4 2" xfId="35757" xr:uid="{00000000-0005-0000-0000-0000AA8B0000}"/>
    <cellStyle name="40% - uthevingsfarge 6 2 2 2 5 5" xfId="35758" xr:uid="{00000000-0005-0000-0000-0000AB8B0000}"/>
    <cellStyle name="40% - uthevingsfarge 6 2 2 2 5_3. Chng in credit spreads" xfId="35759" xr:uid="{00000000-0005-0000-0000-0000AC8B0000}"/>
    <cellStyle name="40% - uthevingsfarge 6 2 2 2 6" xfId="35760" xr:uid="{00000000-0005-0000-0000-0000AD8B0000}"/>
    <cellStyle name="40% - uthevingsfarge 6 2 2 2 6 2" xfId="35761" xr:uid="{00000000-0005-0000-0000-0000AE8B0000}"/>
    <cellStyle name="40% - uthevingsfarge 6 2 2 2 6 2 2" xfId="35762" xr:uid="{00000000-0005-0000-0000-0000AF8B0000}"/>
    <cellStyle name="40% - uthevingsfarge 6 2 2 2 6 2 2 2" xfId="35763" xr:uid="{00000000-0005-0000-0000-0000B08B0000}"/>
    <cellStyle name="40% - uthevingsfarge 6 2 2 2 6 2 3" xfId="35764" xr:uid="{00000000-0005-0000-0000-0000B18B0000}"/>
    <cellStyle name="40% - uthevingsfarge 6 2 2 2 6 3" xfId="35765" xr:uid="{00000000-0005-0000-0000-0000B28B0000}"/>
    <cellStyle name="40% - uthevingsfarge 6 2 2 2 6 3 2" xfId="35766" xr:uid="{00000000-0005-0000-0000-0000B38B0000}"/>
    <cellStyle name="40% - uthevingsfarge 6 2 2 2 6 4" xfId="35767" xr:uid="{00000000-0005-0000-0000-0000B48B0000}"/>
    <cellStyle name="40% - uthevingsfarge 6 2 2 2 6_Innskuddsdekning" xfId="35768" xr:uid="{00000000-0005-0000-0000-0000B58B0000}"/>
    <cellStyle name="40% - uthevingsfarge 6 2 2 2 7" xfId="35769" xr:uid="{00000000-0005-0000-0000-0000B68B0000}"/>
    <cellStyle name="40% - uthevingsfarge 6 2 2 2 7 2" xfId="35770" xr:uid="{00000000-0005-0000-0000-0000B78B0000}"/>
    <cellStyle name="40% - uthevingsfarge 6 2 2 2 7 2 2" xfId="35771" xr:uid="{00000000-0005-0000-0000-0000B88B0000}"/>
    <cellStyle name="40% - uthevingsfarge 6 2 2 2 7 3" xfId="35772" xr:uid="{00000000-0005-0000-0000-0000B98B0000}"/>
    <cellStyle name="40% - uthevingsfarge 6 2 2 2 8" xfId="35773" xr:uid="{00000000-0005-0000-0000-0000BA8B0000}"/>
    <cellStyle name="40% - uthevingsfarge 6 2 2 2 8 2" xfId="35774" xr:uid="{00000000-0005-0000-0000-0000BB8B0000}"/>
    <cellStyle name="40% - uthevingsfarge 6 2 2 2 9" xfId="35775" xr:uid="{00000000-0005-0000-0000-0000BC8B0000}"/>
    <cellStyle name="40% - uthevingsfarge 6 2 2 2_3. Chng in credit spreads" xfId="35776" xr:uid="{00000000-0005-0000-0000-0000BD8B0000}"/>
    <cellStyle name="40% - uthevingsfarge 6 2 2 3" xfId="35777" xr:uid="{00000000-0005-0000-0000-0000BE8B0000}"/>
    <cellStyle name="40% - uthevingsfarge 6 2 2 3 2" xfId="35778" xr:uid="{00000000-0005-0000-0000-0000BF8B0000}"/>
    <cellStyle name="40% - uthevingsfarge 6 2 2 3 2 2" xfId="35779" xr:uid="{00000000-0005-0000-0000-0000C08B0000}"/>
    <cellStyle name="40% - uthevingsfarge 6 2 2 3 2 2 2" xfId="35780" xr:uid="{00000000-0005-0000-0000-0000C18B0000}"/>
    <cellStyle name="40% - uthevingsfarge 6 2 2 3 2 2 2 2" xfId="35781" xr:uid="{00000000-0005-0000-0000-0000C28B0000}"/>
    <cellStyle name="40% - uthevingsfarge 6 2 2 3 2 2 2 2 2" xfId="35782" xr:uid="{00000000-0005-0000-0000-0000C38B0000}"/>
    <cellStyle name="40% - uthevingsfarge 6 2 2 3 2 2 2 3" xfId="35783" xr:uid="{00000000-0005-0000-0000-0000C48B0000}"/>
    <cellStyle name="40% - uthevingsfarge 6 2 2 3 2 2 3" xfId="35784" xr:uid="{00000000-0005-0000-0000-0000C58B0000}"/>
    <cellStyle name="40% - uthevingsfarge 6 2 2 3 2 2 3 2" xfId="35785" xr:uid="{00000000-0005-0000-0000-0000C68B0000}"/>
    <cellStyle name="40% - uthevingsfarge 6 2 2 3 2 2 4" xfId="35786" xr:uid="{00000000-0005-0000-0000-0000C78B0000}"/>
    <cellStyle name="40% - uthevingsfarge 6 2 2 3 2 2_Innskuddsdekning" xfId="35787" xr:uid="{00000000-0005-0000-0000-0000C88B0000}"/>
    <cellStyle name="40% - uthevingsfarge 6 2 2 3 2 3" xfId="35788" xr:uid="{00000000-0005-0000-0000-0000C98B0000}"/>
    <cellStyle name="40% - uthevingsfarge 6 2 2 3 2 3 2" xfId="35789" xr:uid="{00000000-0005-0000-0000-0000CA8B0000}"/>
    <cellStyle name="40% - uthevingsfarge 6 2 2 3 2 3 2 2" xfId="35790" xr:uid="{00000000-0005-0000-0000-0000CB8B0000}"/>
    <cellStyle name="40% - uthevingsfarge 6 2 2 3 2 3 3" xfId="35791" xr:uid="{00000000-0005-0000-0000-0000CC8B0000}"/>
    <cellStyle name="40% - uthevingsfarge 6 2 2 3 2 4" xfId="35792" xr:uid="{00000000-0005-0000-0000-0000CD8B0000}"/>
    <cellStyle name="40% - uthevingsfarge 6 2 2 3 2 4 2" xfId="35793" xr:uid="{00000000-0005-0000-0000-0000CE8B0000}"/>
    <cellStyle name="40% - uthevingsfarge 6 2 2 3 2 5" xfId="35794" xr:uid="{00000000-0005-0000-0000-0000CF8B0000}"/>
    <cellStyle name="40% - uthevingsfarge 6 2 2 3 2_3. Chng in credit spreads" xfId="35795" xr:uid="{00000000-0005-0000-0000-0000D08B0000}"/>
    <cellStyle name="40% - uthevingsfarge 6 2 2 3 3" xfId="35796" xr:uid="{00000000-0005-0000-0000-0000D18B0000}"/>
    <cellStyle name="40% - uthevingsfarge 6 2 2 3 3 2" xfId="35797" xr:uid="{00000000-0005-0000-0000-0000D28B0000}"/>
    <cellStyle name="40% - uthevingsfarge 6 2 2 3 3 2 2" xfId="35798" xr:uid="{00000000-0005-0000-0000-0000D38B0000}"/>
    <cellStyle name="40% - uthevingsfarge 6 2 2 3 3 2 2 2" xfId="35799" xr:uid="{00000000-0005-0000-0000-0000D48B0000}"/>
    <cellStyle name="40% - uthevingsfarge 6 2 2 3 3 2 3" xfId="35800" xr:uid="{00000000-0005-0000-0000-0000D58B0000}"/>
    <cellStyle name="40% - uthevingsfarge 6 2 2 3 3 3" xfId="35801" xr:uid="{00000000-0005-0000-0000-0000D68B0000}"/>
    <cellStyle name="40% - uthevingsfarge 6 2 2 3 3 3 2" xfId="35802" xr:uid="{00000000-0005-0000-0000-0000D78B0000}"/>
    <cellStyle name="40% - uthevingsfarge 6 2 2 3 3 4" xfId="35803" xr:uid="{00000000-0005-0000-0000-0000D88B0000}"/>
    <cellStyle name="40% - uthevingsfarge 6 2 2 3 3_Innskuddsdekning" xfId="35804" xr:uid="{00000000-0005-0000-0000-0000D98B0000}"/>
    <cellStyle name="40% - uthevingsfarge 6 2 2 3 4" xfId="35805" xr:uid="{00000000-0005-0000-0000-0000DA8B0000}"/>
    <cellStyle name="40% - uthevingsfarge 6 2 2 3 4 2" xfId="35806" xr:uid="{00000000-0005-0000-0000-0000DB8B0000}"/>
    <cellStyle name="40% - uthevingsfarge 6 2 2 3 4 2 2" xfId="35807" xr:uid="{00000000-0005-0000-0000-0000DC8B0000}"/>
    <cellStyle name="40% - uthevingsfarge 6 2 2 3 4 3" xfId="35808" xr:uid="{00000000-0005-0000-0000-0000DD8B0000}"/>
    <cellStyle name="40% - uthevingsfarge 6 2 2 3 5" xfId="35809" xr:uid="{00000000-0005-0000-0000-0000DE8B0000}"/>
    <cellStyle name="40% - uthevingsfarge 6 2 2 3 5 2" xfId="35810" xr:uid="{00000000-0005-0000-0000-0000DF8B0000}"/>
    <cellStyle name="40% - uthevingsfarge 6 2 2 3 6" xfId="35811" xr:uid="{00000000-0005-0000-0000-0000E08B0000}"/>
    <cellStyle name="40% - uthevingsfarge 6 2 2 3 7" xfId="35812" xr:uid="{00000000-0005-0000-0000-0000E18B0000}"/>
    <cellStyle name="40% - uthevingsfarge 6 2 2 3 8" xfId="35813" xr:uid="{00000000-0005-0000-0000-0000E28B0000}"/>
    <cellStyle name="40% - uthevingsfarge 6 2 2 3_3. Chng in credit spreads" xfId="35814" xr:uid="{00000000-0005-0000-0000-0000E38B0000}"/>
    <cellStyle name="40% - uthevingsfarge 6 2 2 4" xfId="35815" xr:uid="{00000000-0005-0000-0000-0000E48B0000}"/>
    <cellStyle name="40% - uthevingsfarge 6 2 2 4 2" xfId="35816" xr:uid="{00000000-0005-0000-0000-0000E58B0000}"/>
    <cellStyle name="40% - uthevingsfarge 6 2 2 4 2 2" xfId="35817" xr:uid="{00000000-0005-0000-0000-0000E68B0000}"/>
    <cellStyle name="40% - uthevingsfarge 6 2 2 4 2 2 2" xfId="35818" xr:uid="{00000000-0005-0000-0000-0000E78B0000}"/>
    <cellStyle name="40% - uthevingsfarge 6 2 2 4 2 2 2 2" xfId="35819" xr:uid="{00000000-0005-0000-0000-0000E88B0000}"/>
    <cellStyle name="40% - uthevingsfarge 6 2 2 4 2 2 2 2 2" xfId="35820" xr:uid="{00000000-0005-0000-0000-0000E98B0000}"/>
    <cellStyle name="40% - uthevingsfarge 6 2 2 4 2 2 2 3" xfId="35821" xr:uid="{00000000-0005-0000-0000-0000EA8B0000}"/>
    <cellStyle name="40% - uthevingsfarge 6 2 2 4 2 2 3" xfId="35822" xr:uid="{00000000-0005-0000-0000-0000EB8B0000}"/>
    <cellStyle name="40% - uthevingsfarge 6 2 2 4 2 2 3 2" xfId="35823" xr:uid="{00000000-0005-0000-0000-0000EC8B0000}"/>
    <cellStyle name="40% - uthevingsfarge 6 2 2 4 2 2 4" xfId="35824" xr:uid="{00000000-0005-0000-0000-0000ED8B0000}"/>
    <cellStyle name="40% - uthevingsfarge 6 2 2 4 2 2_Innskuddsdekning" xfId="35825" xr:uid="{00000000-0005-0000-0000-0000EE8B0000}"/>
    <cellStyle name="40% - uthevingsfarge 6 2 2 4 2 3" xfId="35826" xr:uid="{00000000-0005-0000-0000-0000EF8B0000}"/>
    <cellStyle name="40% - uthevingsfarge 6 2 2 4 2 3 2" xfId="35827" xr:uid="{00000000-0005-0000-0000-0000F08B0000}"/>
    <cellStyle name="40% - uthevingsfarge 6 2 2 4 2 3 2 2" xfId="35828" xr:uid="{00000000-0005-0000-0000-0000F18B0000}"/>
    <cellStyle name="40% - uthevingsfarge 6 2 2 4 2 3 3" xfId="35829" xr:uid="{00000000-0005-0000-0000-0000F28B0000}"/>
    <cellStyle name="40% - uthevingsfarge 6 2 2 4 2 4" xfId="35830" xr:uid="{00000000-0005-0000-0000-0000F38B0000}"/>
    <cellStyle name="40% - uthevingsfarge 6 2 2 4 2 4 2" xfId="35831" xr:uid="{00000000-0005-0000-0000-0000F48B0000}"/>
    <cellStyle name="40% - uthevingsfarge 6 2 2 4 2 5" xfId="35832" xr:uid="{00000000-0005-0000-0000-0000F58B0000}"/>
    <cellStyle name="40% - uthevingsfarge 6 2 2 4 2_3. Chng in credit spreads" xfId="35833" xr:uid="{00000000-0005-0000-0000-0000F68B0000}"/>
    <cellStyle name="40% - uthevingsfarge 6 2 2 4 3" xfId="35834" xr:uid="{00000000-0005-0000-0000-0000F78B0000}"/>
    <cellStyle name="40% - uthevingsfarge 6 2 2 4 3 2" xfId="35835" xr:uid="{00000000-0005-0000-0000-0000F88B0000}"/>
    <cellStyle name="40% - uthevingsfarge 6 2 2 4 3 2 2" xfId="35836" xr:uid="{00000000-0005-0000-0000-0000F98B0000}"/>
    <cellStyle name="40% - uthevingsfarge 6 2 2 4 3 2 2 2" xfId="35837" xr:uid="{00000000-0005-0000-0000-0000FA8B0000}"/>
    <cellStyle name="40% - uthevingsfarge 6 2 2 4 3 2 3" xfId="35838" xr:uid="{00000000-0005-0000-0000-0000FB8B0000}"/>
    <cellStyle name="40% - uthevingsfarge 6 2 2 4 3 3" xfId="35839" xr:uid="{00000000-0005-0000-0000-0000FC8B0000}"/>
    <cellStyle name="40% - uthevingsfarge 6 2 2 4 3 3 2" xfId="35840" xr:uid="{00000000-0005-0000-0000-0000FD8B0000}"/>
    <cellStyle name="40% - uthevingsfarge 6 2 2 4 3 4" xfId="35841" xr:uid="{00000000-0005-0000-0000-0000FE8B0000}"/>
    <cellStyle name="40% - uthevingsfarge 6 2 2 4 3_Innskuddsdekning" xfId="35842" xr:uid="{00000000-0005-0000-0000-0000FF8B0000}"/>
    <cellStyle name="40% - uthevingsfarge 6 2 2 4 4" xfId="35843" xr:uid="{00000000-0005-0000-0000-0000008C0000}"/>
    <cellStyle name="40% - uthevingsfarge 6 2 2 4 4 2" xfId="35844" xr:uid="{00000000-0005-0000-0000-0000018C0000}"/>
    <cellStyle name="40% - uthevingsfarge 6 2 2 4 4 2 2" xfId="35845" xr:uid="{00000000-0005-0000-0000-0000028C0000}"/>
    <cellStyle name="40% - uthevingsfarge 6 2 2 4 4 3" xfId="35846" xr:uid="{00000000-0005-0000-0000-0000038C0000}"/>
    <cellStyle name="40% - uthevingsfarge 6 2 2 4 5" xfId="35847" xr:uid="{00000000-0005-0000-0000-0000048C0000}"/>
    <cellStyle name="40% - uthevingsfarge 6 2 2 4 5 2" xfId="35848" xr:uid="{00000000-0005-0000-0000-0000058C0000}"/>
    <cellStyle name="40% - uthevingsfarge 6 2 2 4 6" xfId="35849" xr:uid="{00000000-0005-0000-0000-0000068C0000}"/>
    <cellStyle name="40% - uthevingsfarge 6 2 2 4_3. Chng in credit spreads" xfId="35850" xr:uid="{00000000-0005-0000-0000-0000078C0000}"/>
    <cellStyle name="40% - uthevingsfarge 6 2 2 5" xfId="35851" xr:uid="{00000000-0005-0000-0000-0000088C0000}"/>
    <cellStyle name="40% - uthevingsfarge 6 2 2 5 2" xfId="35852" xr:uid="{00000000-0005-0000-0000-0000098C0000}"/>
    <cellStyle name="40% - uthevingsfarge 6 2 2 5 2 2" xfId="35853" xr:uid="{00000000-0005-0000-0000-00000A8C0000}"/>
    <cellStyle name="40% - uthevingsfarge 6 2 2 5 2 2 2" xfId="35854" xr:uid="{00000000-0005-0000-0000-00000B8C0000}"/>
    <cellStyle name="40% - uthevingsfarge 6 2 2 5 2 2 2 2" xfId="35855" xr:uid="{00000000-0005-0000-0000-00000C8C0000}"/>
    <cellStyle name="40% - uthevingsfarge 6 2 2 5 2 2 2 2 2" xfId="35856" xr:uid="{00000000-0005-0000-0000-00000D8C0000}"/>
    <cellStyle name="40% - uthevingsfarge 6 2 2 5 2 2 2 3" xfId="35857" xr:uid="{00000000-0005-0000-0000-00000E8C0000}"/>
    <cellStyle name="40% - uthevingsfarge 6 2 2 5 2 2 3" xfId="35858" xr:uid="{00000000-0005-0000-0000-00000F8C0000}"/>
    <cellStyle name="40% - uthevingsfarge 6 2 2 5 2 2 3 2" xfId="35859" xr:uid="{00000000-0005-0000-0000-0000108C0000}"/>
    <cellStyle name="40% - uthevingsfarge 6 2 2 5 2 2 4" xfId="35860" xr:uid="{00000000-0005-0000-0000-0000118C0000}"/>
    <cellStyle name="40% - uthevingsfarge 6 2 2 5 2 2_Innskuddsdekning" xfId="35861" xr:uid="{00000000-0005-0000-0000-0000128C0000}"/>
    <cellStyle name="40% - uthevingsfarge 6 2 2 5 2 3" xfId="35862" xr:uid="{00000000-0005-0000-0000-0000138C0000}"/>
    <cellStyle name="40% - uthevingsfarge 6 2 2 5 2 3 2" xfId="35863" xr:uid="{00000000-0005-0000-0000-0000148C0000}"/>
    <cellStyle name="40% - uthevingsfarge 6 2 2 5 2 3 2 2" xfId="35864" xr:uid="{00000000-0005-0000-0000-0000158C0000}"/>
    <cellStyle name="40% - uthevingsfarge 6 2 2 5 2 3 3" xfId="35865" xr:uid="{00000000-0005-0000-0000-0000168C0000}"/>
    <cellStyle name="40% - uthevingsfarge 6 2 2 5 2 4" xfId="35866" xr:uid="{00000000-0005-0000-0000-0000178C0000}"/>
    <cellStyle name="40% - uthevingsfarge 6 2 2 5 2 4 2" xfId="35867" xr:uid="{00000000-0005-0000-0000-0000188C0000}"/>
    <cellStyle name="40% - uthevingsfarge 6 2 2 5 2 5" xfId="35868" xr:uid="{00000000-0005-0000-0000-0000198C0000}"/>
    <cellStyle name="40% - uthevingsfarge 6 2 2 5 2_3. Chng in credit spreads" xfId="35869" xr:uid="{00000000-0005-0000-0000-00001A8C0000}"/>
    <cellStyle name="40% - uthevingsfarge 6 2 2 5 3" xfId="35870" xr:uid="{00000000-0005-0000-0000-00001B8C0000}"/>
    <cellStyle name="40% - uthevingsfarge 6 2 2 5 3 2" xfId="35871" xr:uid="{00000000-0005-0000-0000-00001C8C0000}"/>
    <cellStyle name="40% - uthevingsfarge 6 2 2 5 3 2 2" xfId="35872" xr:uid="{00000000-0005-0000-0000-00001D8C0000}"/>
    <cellStyle name="40% - uthevingsfarge 6 2 2 5 3 2 2 2" xfId="35873" xr:uid="{00000000-0005-0000-0000-00001E8C0000}"/>
    <cellStyle name="40% - uthevingsfarge 6 2 2 5 3 2 3" xfId="35874" xr:uid="{00000000-0005-0000-0000-00001F8C0000}"/>
    <cellStyle name="40% - uthevingsfarge 6 2 2 5 3 3" xfId="35875" xr:uid="{00000000-0005-0000-0000-0000208C0000}"/>
    <cellStyle name="40% - uthevingsfarge 6 2 2 5 3 3 2" xfId="35876" xr:uid="{00000000-0005-0000-0000-0000218C0000}"/>
    <cellStyle name="40% - uthevingsfarge 6 2 2 5 3 4" xfId="35877" xr:uid="{00000000-0005-0000-0000-0000228C0000}"/>
    <cellStyle name="40% - uthevingsfarge 6 2 2 5 3_Innskuddsdekning" xfId="35878" xr:uid="{00000000-0005-0000-0000-0000238C0000}"/>
    <cellStyle name="40% - uthevingsfarge 6 2 2 5 4" xfId="35879" xr:uid="{00000000-0005-0000-0000-0000248C0000}"/>
    <cellStyle name="40% - uthevingsfarge 6 2 2 5 4 2" xfId="35880" xr:uid="{00000000-0005-0000-0000-0000258C0000}"/>
    <cellStyle name="40% - uthevingsfarge 6 2 2 5 4 2 2" xfId="35881" xr:uid="{00000000-0005-0000-0000-0000268C0000}"/>
    <cellStyle name="40% - uthevingsfarge 6 2 2 5 4 3" xfId="35882" xr:uid="{00000000-0005-0000-0000-0000278C0000}"/>
    <cellStyle name="40% - uthevingsfarge 6 2 2 5 5" xfId="35883" xr:uid="{00000000-0005-0000-0000-0000288C0000}"/>
    <cellStyle name="40% - uthevingsfarge 6 2 2 5 5 2" xfId="35884" xr:uid="{00000000-0005-0000-0000-0000298C0000}"/>
    <cellStyle name="40% - uthevingsfarge 6 2 2 5 6" xfId="35885" xr:uid="{00000000-0005-0000-0000-00002A8C0000}"/>
    <cellStyle name="40% - uthevingsfarge 6 2 2 5_3. Chng in credit spreads" xfId="35886" xr:uid="{00000000-0005-0000-0000-00002B8C0000}"/>
    <cellStyle name="40% - uthevingsfarge 6 2 2 6" xfId="35887" xr:uid="{00000000-0005-0000-0000-00002C8C0000}"/>
    <cellStyle name="40% - uthevingsfarge 6 2 2 6 2" xfId="35888" xr:uid="{00000000-0005-0000-0000-00002D8C0000}"/>
    <cellStyle name="40% - uthevingsfarge 6 2 2 6 2 2" xfId="35889" xr:uid="{00000000-0005-0000-0000-00002E8C0000}"/>
    <cellStyle name="40% - uthevingsfarge 6 2 2 6 2 2 2" xfId="35890" xr:uid="{00000000-0005-0000-0000-00002F8C0000}"/>
    <cellStyle name="40% - uthevingsfarge 6 2 2 6 2 2 2 2" xfId="35891" xr:uid="{00000000-0005-0000-0000-0000308C0000}"/>
    <cellStyle name="40% - uthevingsfarge 6 2 2 6 2 2 3" xfId="35892" xr:uid="{00000000-0005-0000-0000-0000318C0000}"/>
    <cellStyle name="40% - uthevingsfarge 6 2 2 6 2 3" xfId="35893" xr:uid="{00000000-0005-0000-0000-0000328C0000}"/>
    <cellStyle name="40% - uthevingsfarge 6 2 2 6 2 3 2" xfId="35894" xr:uid="{00000000-0005-0000-0000-0000338C0000}"/>
    <cellStyle name="40% - uthevingsfarge 6 2 2 6 2 4" xfId="35895" xr:uid="{00000000-0005-0000-0000-0000348C0000}"/>
    <cellStyle name="40% - uthevingsfarge 6 2 2 6 2_Innskuddsdekning" xfId="35896" xr:uid="{00000000-0005-0000-0000-0000358C0000}"/>
    <cellStyle name="40% - uthevingsfarge 6 2 2 6 3" xfId="35897" xr:uid="{00000000-0005-0000-0000-0000368C0000}"/>
    <cellStyle name="40% - uthevingsfarge 6 2 2 6 3 2" xfId="35898" xr:uid="{00000000-0005-0000-0000-0000378C0000}"/>
    <cellStyle name="40% - uthevingsfarge 6 2 2 6 3 2 2" xfId="35899" xr:uid="{00000000-0005-0000-0000-0000388C0000}"/>
    <cellStyle name="40% - uthevingsfarge 6 2 2 6 3 3" xfId="35900" xr:uid="{00000000-0005-0000-0000-0000398C0000}"/>
    <cellStyle name="40% - uthevingsfarge 6 2 2 6 4" xfId="35901" xr:uid="{00000000-0005-0000-0000-00003A8C0000}"/>
    <cellStyle name="40% - uthevingsfarge 6 2 2 6 4 2" xfId="35902" xr:uid="{00000000-0005-0000-0000-00003B8C0000}"/>
    <cellStyle name="40% - uthevingsfarge 6 2 2 6 5" xfId="35903" xr:uid="{00000000-0005-0000-0000-00003C8C0000}"/>
    <cellStyle name="40% - uthevingsfarge 6 2 2 6_3. Chng in credit spreads" xfId="35904" xr:uid="{00000000-0005-0000-0000-00003D8C0000}"/>
    <cellStyle name="40% - uthevingsfarge 6 2 2 7" xfId="35905" xr:uid="{00000000-0005-0000-0000-00003E8C0000}"/>
    <cellStyle name="40% - uthevingsfarge 6 2 2 7 2" xfId="35906" xr:uid="{00000000-0005-0000-0000-00003F8C0000}"/>
    <cellStyle name="40% - uthevingsfarge 6 2 2 7 2 2" xfId="35907" xr:uid="{00000000-0005-0000-0000-0000408C0000}"/>
    <cellStyle name="40% - uthevingsfarge 6 2 2 7 2 2 2" xfId="35908" xr:uid="{00000000-0005-0000-0000-0000418C0000}"/>
    <cellStyle name="40% - uthevingsfarge 6 2 2 7 2 3" xfId="35909" xr:uid="{00000000-0005-0000-0000-0000428C0000}"/>
    <cellStyle name="40% - uthevingsfarge 6 2 2 7 3" xfId="35910" xr:uid="{00000000-0005-0000-0000-0000438C0000}"/>
    <cellStyle name="40% - uthevingsfarge 6 2 2 7 3 2" xfId="35911" xr:uid="{00000000-0005-0000-0000-0000448C0000}"/>
    <cellStyle name="40% - uthevingsfarge 6 2 2 7 4" xfId="35912" xr:uid="{00000000-0005-0000-0000-0000458C0000}"/>
    <cellStyle name="40% - uthevingsfarge 6 2 2 7_Innskuddsdekning" xfId="35913" xr:uid="{00000000-0005-0000-0000-0000468C0000}"/>
    <cellStyle name="40% - uthevingsfarge 6 2 2 8" xfId="35914" xr:uid="{00000000-0005-0000-0000-0000478C0000}"/>
    <cellStyle name="40% - uthevingsfarge 6 2 2 8 2" xfId="35915" xr:uid="{00000000-0005-0000-0000-0000488C0000}"/>
    <cellStyle name="40% - uthevingsfarge 6 2 2 8 2 2" xfId="35916" xr:uid="{00000000-0005-0000-0000-0000498C0000}"/>
    <cellStyle name="40% - uthevingsfarge 6 2 2 8 3" xfId="35917" xr:uid="{00000000-0005-0000-0000-00004A8C0000}"/>
    <cellStyle name="40% - uthevingsfarge 6 2 2 9" xfId="35918" xr:uid="{00000000-0005-0000-0000-00004B8C0000}"/>
    <cellStyle name="40% - uthevingsfarge 6 2 2 9 2" xfId="35919" xr:uid="{00000000-0005-0000-0000-00004C8C0000}"/>
    <cellStyle name="40% - uthevingsfarge 6 2 2_3. Chng in credit spreads" xfId="35920" xr:uid="{00000000-0005-0000-0000-00004D8C0000}"/>
    <cellStyle name="40% - uthevingsfarge 6 2 3" xfId="35921" xr:uid="{00000000-0005-0000-0000-00004E8C0000}"/>
    <cellStyle name="40% - uthevingsfarge 6 2 3 10" xfId="35922" xr:uid="{00000000-0005-0000-0000-00004F8C0000}"/>
    <cellStyle name="40% - uthevingsfarge 6 2 3 11" xfId="35923" xr:uid="{00000000-0005-0000-0000-0000508C0000}"/>
    <cellStyle name="40% - uthevingsfarge 6 2 3 12" xfId="35924" xr:uid="{00000000-0005-0000-0000-0000518C0000}"/>
    <cellStyle name="40% - uthevingsfarge 6 2 3 2" xfId="35925" xr:uid="{00000000-0005-0000-0000-0000528C0000}"/>
    <cellStyle name="40% - uthevingsfarge 6 2 3 2 10" xfId="35926" xr:uid="{00000000-0005-0000-0000-0000538C0000}"/>
    <cellStyle name="40% - uthevingsfarge 6 2 3 2 2" xfId="35927" xr:uid="{00000000-0005-0000-0000-0000548C0000}"/>
    <cellStyle name="40% - uthevingsfarge 6 2 3 2 2 2" xfId="35928" xr:uid="{00000000-0005-0000-0000-0000558C0000}"/>
    <cellStyle name="40% - uthevingsfarge 6 2 3 2 2 2 2" xfId="35929" xr:uid="{00000000-0005-0000-0000-0000568C0000}"/>
    <cellStyle name="40% - uthevingsfarge 6 2 3 2 2 2 2 2" xfId="35930" xr:uid="{00000000-0005-0000-0000-0000578C0000}"/>
    <cellStyle name="40% - uthevingsfarge 6 2 3 2 2 2 2 2 2" xfId="35931" xr:uid="{00000000-0005-0000-0000-0000588C0000}"/>
    <cellStyle name="40% - uthevingsfarge 6 2 3 2 2 2 2 2 2 2" xfId="35932" xr:uid="{00000000-0005-0000-0000-0000598C0000}"/>
    <cellStyle name="40% - uthevingsfarge 6 2 3 2 2 2 2 2 3" xfId="35933" xr:uid="{00000000-0005-0000-0000-00005A8C0000}"/>
    <cellStyle name="40% - uthevingsfarge 6 2 3 2 2 2 2 3" xfId="35934" xr:uid="{00000000-0005-0000-0000-00005B8C0000}"/>
    <cellStyle name="40% - uthevingsfarge 6 2 3 2 2 2 2 3 2" xfId="35935" xr:uid="{00000000-0005-0000-0000-00005C8C0000}"/>
    <cellStyle name="40% - uthevingsfarge 6 2 3 2 2 2 2 4" xfId="35936" xr:uid="{00000000-0005-0000-0000-00005D8C0000}"/>
    <cellStyle name="40% - uthevingsfarge 6 2 3 2 2 2 3" xfId="35937" xr:uid="{00000000-0005-0000-0000-00005E8C0000}"/>
    <cellStyle name="40% - uthevingsfarge 6 2 3 2 2 2 3 2" xfId="35938" xr:uid="{00000000-0005-0000-0000-00005F8C0000}"/>
    <cellStyle name="40% - uthevingsfarge 6 2 3 2 2 2 3 2 2" xfId="35939" xr:uid="{00000000-0005-0000-0000-0000608C0000}"/>
    <cellStyle name="40% - uthevingsfarge 6 2 3 2 2 2 3 3" xfId="35940" xr:uid="{00000000-0005-0000-0000-0000618C0000}"/>
    <cellStyle name="40% - uthevingsfarge 6 2 3 2 2 2 4" xfId="35941" xr:uid="{00000000-0005-0000-0000-0000628C0000}"/>
    <cellStyle name="40% - uthevingsfarge 6 2 3 2 2 2 4 2" xfId="35942" xr:uid="{00000000-0005-0000-0000-0000638C0000}"/>
    <cellStyle name="40% - uthevingsfarge 6 2 3 2 2 2 5" xfId="35943" xr:uid="{00000000-0005-0000-0000-0000648C0000}"/>
    <cellStyle name="40% - uthevingsfarge 6 2 3 2 2 2_Innskuddsdekning" xfId="35944" xr:uid="{00000000-0005-0000-0000-0000658C0000}"/>
    <cellStyle name="40% - uthevingsfarge 6 2 3 2 2 3" xfId="35945" xr:uid="{00000000-0005-0000-0000-0000668C0000}"/>
    <cellStyle name="40% - uthevingsfarge 6 2 3 2 2 3 2" xfId="35946" xr:uid="{00000000-0005-0000-0000-0000678C0000}"/>
    <cellStyle name="40% - uthevingsfarge 6 2 3 2 2 3 2 2" xfId="35947" xr:uid="{00000000-0005-0000-0000-0000688C0000}"/>
    <cellStyle name="40% - uthevingsfarge 6 2 3 2 2 3 2 2 2" xfId="35948" xr:uid="{00000000-0005-0000-0000-0000698C0000}"/>
    <cellStyle name="40% - uthevingsfarge 6 2 3 2 2 3 2 3" xfId="35949" xr:uid="{00000000-0005-0000-0000-00006A8C0000}"/>
    <cellStyle name="40% - uthevingsfarge 6 2 3 2 2 3 3" xfId="35950" xr:uid="{00000000-0005-0000-0000-00006B8C0000}"/>
    <cellStyle name="40% - uthevingsfarge 6 2 3 2 2 3 3 2" xfId="35951" xr:uid="{00000000-0005-0000-0000-00006C8C0000}"/>
    <cellStyle name="40% - uthevingsfarge 6 2 3 2 2 3 4" xfId="35952" xr:uid="{00000000-0005-0000-0000-00006D8C0000}"/>
    <cellStyle name="40% - uthevingsfarge 6 2 3 2 2 4" xfId="35953" xr:uid="{00000000-0005-0000-0000-00006E8C0000}"/>
    <cellStyle name="40% - uthevingsfarge 6 2 3 2 2 4 2" xfId="35954" xr:uid="{00000000-0005-0000-0000-00006F8C0000}"/>
    <cellStyle name="40% - uthevingsfarge 6 2 3 2 2 4 2 2" xfId="35955" xr:uid="{00000000-0005-0000-0000-0000708C0000}"/>
    <cellStyle name="40% - uthevingsfarge 6 2 3 2 2 4 3" xfId="35956" xr:uid="{00000000-0005-0000-0000-0000718C0000}"/>
    <cellStyle name="40% - uthevingsfarge 6 2 3 2 2 5" xfId="35957" xr:uid="{00000000-0005-0000-0000-0000728C0000}"/>
    <cellStyle name="40% - uthevingsfarge 6 2 3 2 2 5 2" xfId="35958" xr:uid="{00000000-0005-0000-0000-0000738C0000}"/>
    <cellStyle name="40% - uthevingsfarge 6 2 3 2 2 6" xfId="35959" xr:uid="{00000000-0005-0000-0000-0000748C0000}"/>
    <cellStyle name="40% - uthevingsfarge 6 2 3 2 2_3. Chng in credit spreads" xfId="35960" xr:uid="{00000000-0005-0000-0000-0000758C0000}"/>
    <cellStyle name="40% - uthevingsfarge 6 2 3 2 3" xfId="35961" xr:uid="{00000000-0005-0000-0000-0000768C0000}"/>
    <cellStyle name="40% - uthevingsfarge 6 2 3 2 3 2" xfId="35962" xr:uid="{00000000-0005-0000-0000-0000778C0000}"/>
    <cellStyle name="40% - uthevingsfarge 6 2 3 2 3 2 2" xfId="35963" xr:uid="{00000000-0005-0000-0000-0000788C0000}"/>
    <cellStyle name="40% - uthevingsfarge 6 2 3 2 3 2 2 2" xfId="35964" xr:uid="{00000000-0005-0000-0000-0000798C0000}"/>
    <cellStyle name="40% - uthevingsfarge 6 2 3 2 3 2 2 2 2" xfId="35965" xr:uid="{00000000-0005-0000-0000-00007A8C0000}"/>
    <cellStyle name="40% - uthevingsfarge 6 2 3 2 3 2 2 2 2 2" xfId="35966" xr:uid="{00000000-0005-0000-0000-00007B8C0000}"/>
    <cellStyle name="40% - uthevingsfarge 6 2 3 2 3 2 2 2 3" xfId="35967" xr:uid="{00000000-0005-0000-0000-00007C8C0000}"/>
    <cellStyle name="40% - uthevingsfarge 6 2 3 2 3 2 2 3" xfId="35968" xr:uid="{00000000-0005-0000-0000-00007D8C0000}"/>
    <cellStyle name="40% - uthevingsfarge 6 2 3 2 3 2 2 3 2" xfId="35969" xr:uid="{00000000-0005-0000-0000-00007E8C0000}"/>
    <cellStyle name="40% - uthevingsfarge 6 2 3 2 3 2 2 4" xfId="35970" xr:uid="{00000000-0005-0000-0000-00007F8C0000}"/>
    <cellStyle name="40% - uthevingsfarge 6 2 3 2 3 2 3" xfId="35971" xr:uid="{00000000-0005-0000-0000-0000808C0000}"/>
    <cellStyle name="40% - uthevingsfarge 6 2 3 2 3 2 3 2" xfId="35972" xr:uid="{00000000-0005-0000-0000-0000818C0000}"/>
    <cellStyle name="40% - uthevingsfarge 6 2 3 2 3 2 3 2 2" xfId="35973" xr:uid="{00000000-0005-0000-0000-0000828C0000}"/>
    <cellStyle name="40% - uthevingsfarge 6 2 3 2 3 2 3 3" xfId="35974" xr:uid="{00000000-0005-0000-0000-0000838C0000}"/>
    <cellStyle name="40% - uthevingsfarge 6 2 3 2 3 2 4" xfId="35975" xr:uid="{00000000-0005-0000-0000-0000848C0000}"/>
    <cellStyle name="40% - uthevingsfarge 6 2 3 2 3 2 4 2" xfId="35976" xr:uid="{00000000-0005-0000-0000-0000858C0000}"/>
    <cellStyle name="40% - uthevingsfarge 6 2 3 2 3 2 5" xfId="35977" xr:uid="{00000000-0005-0000-0000-0000868C0000}"/>
    <cellStyle name="40% - uthevingsfarge 6 2 3 2 3 2_Innskuddsdekning" xfId="35978" xr:uid="{00000000-0005-0000-0000-0000878C0000}"/>
    <cellStyle name="40% - uthevingsfarge 6 2 3 2 3 3" xfId="35979" xr:uid="{00000000-0005-0000-0000-0000888C0000}"/>
    <cellStyle name="40% - uthevingsfarge 6 2 3 2 3 3 2" xfId="35980" xr:uid="{00000000-0005-0000-0000-0000898C0000}"/>
    <cellStyle name="40% - uthevingsfarge 6 2 3 2 3 3 2 2" xfId="35981" xr:uid="{00000000-0005-0000-0000-00008A8C0000}"/>
    <cellStyle name="40% - uthevingsfarge 6 2 3 2 3 3 2 2 2" xfId="35982" xr:uid="{00000000-0005-0000-0000-00008B8C0000}"/>
    <cellStyle name="40% - uthevingsfarge 6 2 3 2 3 3 2 3" xfId="35983" xr:uid="{00000000-0005-0000-0000-00008C8C0000}"/>
    <cellStyle name="40% - uthevingsfarge 6 2 3 2 3 3 3" xfId="35984" xr:uid="{00000000-0005-0000-0000-00008D8C0000}"/>
    <cellStyle name="40% - uthevingsfarge 6 2 3 2 3 3 3 2" xfId="35985" xr:uid="{00000000-0005-0000-0000-00008E8C0000}"/>
    <cellStyle name="40% - uthevingsfarge 6 2 3 2 3 3 4" xfId="35986" xr:uid="{00000000-0005-0000-0000-00008F8C0000}"/>
    <cellStyle name="40% - uthevingsfarge 6 2 3 2 3 4" xfId="35987" xr:uid="{00000000-0005-0000-0000-0000908C0000}"/>
    <cellStyle name="40% - uthevingsfarge 6 2 3 2 3 4 2" xfId="35988" xr:uid="{00000000-0005-0000-0000-0000918C0000}"/>
    <cellStyle name="40% - uthevingsfarge 6 2 3 2 3 4 2 2" xfId="35989" xr:uid="{00000000-0005-0000-0000-0000928C0000}"/>
    <cellStyle name="40% - uthevingsfarge 6 2 3 2 3 4 3" xfId="35990" xr:uid="{00000000-0005-0000-0000-0000938C0000}"/>
    <cellStyle name="40% - uthevingsfarge 6 2 3 2 3 5" xfId="35991" xr:uid="{00000000-0005-0000-0000-0000948C0000}"/>
    <cellStyle name="40% - uthevingsfarge 6 2 3 2 3 5 2" xfId="35992" xr:uid="{00000000-0005-0000-0000-0000958C0000}"/>
    <cellStyle name="40% - uthevingsfarge 6 2 3 2 3 6" xfId="35993" xr:uid="{00000000-0005-0000-0000-0000968C0000}"/>
    <cellStyle name="40% - uthevingsfarge 6 2 3 2 3_3. Chng in credit spreads" xfId="35994" xr:uid="{00000000-0005-0000-0000-0000978C0000}"/>
    <cellStyle name="40% - uthevingsfarge 6 2 3 2 4" xfId="35995" xr:uid="{00000000-0005-0000-0000-0000988C0000}"/>
    <cellStyle name="40% - uthevingsfarge 6 2 3 2 4 2" xfId="35996" xr:uid="{00000000-0005-0000-0000-0000998C0000}"/>
    <cellStyle name="40% - uthevingsfarge 6 2 3 2 4 2 2" xfId="35997" xr:uid="{00000000-0005-0000-0000-00009A8C0000}"/>
    <cellStyle name="40% - uthevingsfarge 6 2 3 2 4 2 2 2" xfId="35998" xr:uid="{00000000-0005-0000-0000-00009B8C0000}"/>
    <cellStyle name="40% - uthevingsfarge 6 2 3 2 4 2 2 2 2" xfId="35999" xr:uid="{00000000-0005-0000-0000-00009C8C0000}"/>
    <cellStyle name="40% - uthevingsfarge 6 2 3 2 4 2 2 3" xfId="36000" xr:uid="{00000000-0005-0000-0000-00009D8C0000}"/>
    <cellStyle name="40% - uthevingsfarge 6 2 3 2 4 2 3" xfId="36001" xr:uid="{00000000-0005-0000-0000-00009E8C0000}"/>
    <cellStyle name="40% - uthevingsfarge 6 2 3 2 4 2 3 2" xfId="36002" xr:uid="{00000000-0005-0000-0000-00009F8C0000}"/>
    <cellStyle name="40% - uthevingsfarge 6 2 3 2 4 2 4" xfId="36003" xr:uid="{00000000-0005-0000-0000-0000A08C0000}"/>
    <cellStyle name="40% - uthevingsfarge 6 2 3 2 4 2_Innskuddsdekning" xfId="36004" xr:uid="{00000000-0005-0000-0000-0000A18C0000}"/>
    <cellStyle name="40% - uthevingsfarge 6 2 3 2 4 3" xfId="36005" xr:uid="{00000000-0005-0000-0000-0000A28C0000}"/>
    <cellStyle name="40% - uthevingsfarge 6 2 3 2 4 3 2" xfId="36006" xr:uid="{00000000-0005-0000-0000-0000A38C0000}"/>
    <cellStyle name="40% - uthevingsfarge 6 2 3 2 4 3 2 2" xfId="36007" xr:uid="{00000000-0005-0000-0000-0000A48C0000}"/>
    <cellStyle name="40% - uthevingsfarge 6 2 3 2 4 3 3" xfId="36008" xr:uid="{00000000-0005-0000-0000-0000A58C0000}"/>
    <cellStyle name="40% - uthevingsfarge 6 2 3 2 4 4" xfId="36009" xr:uid="{00000000-0005-0000-0000-0000A68C0000}"/>
    <cellStyle name="40% - uthevingsfarge 6 2 3 2 4 4 2" xfId="36010" xr:uid="{00000000-0005-0000-0000-0000A78C0000}"/>
    <cellStyle name="40% - uthevingsfarge 6 2 3 2 4 5" xfId="36011" xr:uid="{00000000-0005-0000-0000-0000A88C0000}"/>
    <cellStyle name="40% - uthevingsfarge 6 2 3 2 4_3. Chng in credit spreads" xfId="36012" xr:uid="{00000000-0005-0000-0000-0000A98C0000}"/>
    <cellStyle name="40% - uthevingsfarge 6 2 3 2 5" xfId="36013" xr:uid="{00000000-0005-0000-0000-0000AA8C0000}"/>
    <cellStyle name="40% - uthevingsfarge 6 2 3 2 5 2" xfId="36014" xr:uid="{00000000-0005-0000-0000-0000AB8C0000}"/>
    <cellStyle name="40% - uthevingsfarge 6 2 3 2 5 2 2" xfId="36015" xr:uid="{00000000-0005-0000-0000-0000AC8C0000}"/>
    <cellStyle name="40% - uthevingsfarge 6 2 3 2 5 2 2 2" xfId="36016" xr:uid="{00000000-0005-0000-0000-0000AD8C0000}"/>
    <cellStyle name="40% - uthevingsfarge 6 2 3 2 5 2 3" xfId="36017" xr:uid="{00000000-0005-0000-0000-0000AE8C0000}"/>
    <cellStyle name="40% - uthevingsfarge 6 2 3 2 5 3" xfId="36018" xr:uid="{00000000-0005-0000-0000-0000AF8C0000}"/>
    <cellStyle name="40% - uthevingsfarge 6 2 3 2 5 3 2" xfId="36019" xr:uid="{00000000-0005-0000-0000-0000B08C0000}"/>
    <cellStyle name="40% - uthevingsfarge 6 2 3 2 5 4" xfId="36020" xr:uid="{00000000-0005-0000-0000-0000B18C0000}"/>
    <cellStyle name="40% - uthevingsfarge 6 2 3 2 5_Innskuddsdekning" xfId="36021" xr:uid="{00000000-0005-0000-0000-0000B28C0000}"/>
    <cellStyle name="40% - uthevingsfarge 6 2 3 2 6" xfId="36022" xr:uid="{00000000-0005-0000-0000-0000B38C0000}"/>
    <cellStyle name="40% - uthevingsfarge 6 2 3 2 6 2" xfId="36023" xr:uid="{00000000-0005-0000-0000-0000B48C0000}"/>
    <cellStyle name="40% - uthevingsfarge 6 2 3 2 6 2 2" xfId="36024" xr:uid="{00000000-0005-0000-0000-0000B58C0000}"/>
    <cellStyle name="40% - uthevingsfarge 6 2 3 2 6 3" xfId="36025" xr:uid="{00000000-0005-0000-0000-0000B68C0000}"/>
    <cellStyle name="40% - uthevingsfarge 6 2 3 2 7" xfId="36026" xr:uid="{00000000-0005-0000-0000-0000B78C0000}"/>
    <cellStyle name="40% - uthevingsfarge 6 2 3 2 7 2" xfId="36027" xr:uid="{00000000-0005-0000-0000-0000B88C0000}"/>
    <cellStyle name="40% - uthevingsfarge 6 2 3 2 8" xfId="36028" xr:uid="{00000000-0005-0000-0000-0000B98C0000}"/>
    <cellStyle name="40% - uthevingsfarge 6 2 3 2 9" xfId="36029" xr:uid="{00000000-0005-0000-0000-0000BA8C0000}"/>
    <cellStyle name="40% - uthevingsfarge 6 2 3 2_3. Chng in credit spreads" xfId="36030" xr:uid="{00000000-0005-0000-0000-0000BB8C0000}"/>
    <cellStyle name="40% - uthevingsfarge 6 2 3 3" xfId="36031" xr:uid="{00000000-0005-0000-0000-0000BC8C0000}"/>
    <cellStyle name="40% - uthevingsfarge 6 2 3 3 2" xfId="36032" xr:uid="{00000000-0005-0000-0000-0000BD8C0000}"/>
    <cellStyle name="40% - uthevingsfarge 6 2 3 3 2 2" xfId="36033" xr:uid="{00000000-0005-0000-0000-0000BE8C0000}"/>
    <cellStyle name="40% - uthevingsfarge 6 2 3 3 2 2 2" xfId="36034" xr:uid="{00000000-0005-0000-0000-0000BF8C0000}"/>
    <cellStyle name="40% - uthevingsfarge 6 2 3 3 2 2 2 2" xfId="36035" xr:uid="{00000000-0005-0000-0000-0000C08C0000}"/>
    <cellStyle name="40% - uthevingsfarge 6 2 3 3 2 2 2 2 2" xfId="36036" xr:uid="{00000000-0005-0000-0000-0000C18C0000}"/>
    <cellStyle name="40% - uthevingsfarge 6 2 3 3 2 2 2 3" xfId="36037" xr:uid="{00000000-0005-0000-0000-0000C28C0000}"/>
    <cellStyle name="40% - uthevingsfarge 6 2 3 3 2 2 3" xfId="36038" xr:uid="{00000000-0005-0000-0000-0000C38C0000}"/>
    <cellStyle name="40% - uthevingsfarge 6 2 3 3 2 2 3 2" xfId="36039" xr:uid="{00000000-0005-0000-0000-0000C48C0000}"/>
    <cellStyle name="40% - uthevingsfarge 6 2 3 3 2 2 4" xfId="36040" xr:uid="{00000000-0005-0000-0000-0000C58C0000}"/>
    <cellStyle name="40% - uthevingsfarge 6 2 3 3 2 2_Innskuddsdekning" xfId="36041" xr:uid="{00000000-0005-0000-0000-0000C68C0000}"/>
    <cellStyle name="40% - uthevingsfarge 6 2 3 3 2 3" xfId="36042" xr:uid="{00000000-0005-0000-0000-0000C78C0000}"/>
    <cellStyle name="40% - uthevingsfarge 6 2 3 3 2 3 2" xfId="36043" xr:uid="{00000000-0005-0000-0000-0000C88C0000}"/>
    <cellStyle name="40% - uthevingsfarge 6 2 3 3 2 3 2 2" xfId="36044" xr:uid="{00000000-0005-0000-0000-0000C98C0000}"/>
    <cellStyle name="40% - uthevingsfarge 6 2 3 3 2 3 3" xfId="36045" xr:uid="{00000000-0005-0000-0000-0000CA8C0000}"/>
    <cellStyle name="40% - uthevingsfarge 6 2 3 3 2 4" xfId="36046" xr:uid="{00000000-0005-0000-0000-0000CB8C0000}"/>
    <cellStyle name="40% - uthevingsfarge 6 2 3 3 2 4 2" xfId="36047" xr:uid="{00000000-0005-0000-0000-0000CC8C0000}"/>
    <cellStyle name="40% - uthevingsfarge 6 2 3 3 2 5" xfId="36048" xr:uid="{00000000-0005-0000-0000-0000CD8C0000}"/>
    <cellStyle name="40% - uthevingsfarge 6 2 3 3 2_3. Chng in credit spreads" xfId="36049" xr:uid="{00000000-0005-0000-0000-0000CE8C0000}"/>
    <cellStyle name="40% - uthevingsfarge 6 2 3 3 3" xfId="36050" xr:uid="{00000000-0005-0000-0000-0000CF8C0000}"/>
    <cellStyle name="40% - uthevingsfarge 6 2 3 3 3 2" xfId="36051" xr:uid="{00000000-0005-0000-0000-0000D08C0000}"/>
    <cellStyle name="40% - uthevingsfarge 6 2 3 3 3 2 2" xfId="36052" xr:uid="{00000000-0005-0000-0000-0000D18C0000}"/>
    <cellStyle name="40% - uthevingsfarge 6 2 3 3 3 2 2 2" xfId="36053" xr:uid="{00000000-0005-0000-0000-0000D28C0000}"/>
    <cellStyle name="40% - uthevingsfarge 6 2 3 3 3 2 3" xfId="36054" xr:uid="{00000000-0005-0000-0000-0000D38C0000}"/>
    <cellStyle name="40% - uthevingsfarge 6 2 3 3 3 3" xfId="36055" xr:uid="{00000000-0005-0000-0000-0000D48C0000}"/>
    <cellStyle name="40% - uthevingsfarge 6 2 3 3 3 3 2" xfId="36056" xr:uid="{00000000-0005-0000-0000-0000D58C0000}"/>
    <cellStyle name="40% - uthevingsfarge 6 2 3 3 3 4" xfId="36057" xr:uid="{00000000-0005-0000-0000-0000D68C0000}"/>
    <cellStyle name="40% - uthevingsfarge 6 2 3 3 3_Innskuddsdekning" xfId="36058" xr:uid="{00000000-0005-0000-0000-0000D78C0000}"/>
    <cellStyle name="40% - uthevingsfarge 6 2 3 3 4" xfId="36059" xr:uid="{00000000-0005-0000-0000-0000D88C0000}"/>
    <cellStyle name="40% - uthevingsfarge 6 2 3 3 4 2" xfId="36060" xr:uid="{00000000-0005-0000-0000-0000D98C0000}"/>
    <cellStyle name="40% - uthevingsfarge 6 2 3 3 4 2 2" xfId="36061" xr:uid="{00000000-0005-0000-0000-0000DA8C0000}"/>
    <cellStyle name="40% - uthevingsfarge 6 2 3 3 4 3" xfId="36062" xr:uid="{00000000-0005-0000-0000-0000DB8C0000}"/>
    <cellStyle name="40% - uthevingsfarge 6 2 3 3 5" xfId="36063" xr:uid="{00000000-0005-0000-0000-0000DC8C0000}"/>
    <cellStyle name="40% - uthevingsfarge 6 2 3 3 5 2" xfId="36064" xr:uid="{00000000-0005-0000-0000-0000DD8C0000}"/>
    <cellStyle name="40% - uthevingsfarge 6 2 3 3 6" xfId="36065" xr:uid="{00000000-0005-0000-0000-0000DE8C0000}"/>
    <cellStyle name="40% - uthevingsfarge 6 2 3 3_3. Chng in credit spreads" xfId="36066" xr:uid="{00000000-0005-0000-0000-0000DF8C0000}"/>
    <cellStyle name="40% - uthevingsfarge 6 2 3 4" xfId="36067" xr:uid="{00000000-0005-0000-0000-0000E08C0000}"/>
    <cellStyle name="40% - uthevingsfarge 6 2 3 4 2" xfId="36068" xr:uid="{00000000-0005-0000-0000-0000E18C0000}"/>
    <cellStyle name="40% - uthevingsfarge 6 2 3 4 2 2" xfId="36069" xr:uid="{00000000-0005-0000-0000-0000E28C0000}"/>
    <cellStyle name="40% - uthevingsfarge 6 2 3 4 2 2 2" xfId="36070" xr:uid="{00000000-0005-0000-0000-0000E38C0000}"/>
    <cellStyle name="40% - uthevingsfarge 6 2 3 4 2 2 2 2" xfId="36071" xr:uid="{00000000-0005-0000-0000-0000E48C0000}"/>
    <cellStyle name="40% - uthevingsfarge 6 2 3 4 2 2 2 2 2" xfId="36072" xr:uid="{00000000-0005-0000-0000-0000E58C0000}"/>
    <cellStyle name="40% - uthevingsfarge 6 2 3 4 2 2 2 3" xfId="36073" xr:uid="{00000000-0005-0000-0000-0000E68C0000}"/>
    <cellStyle name="40% - uthevingsfarge 6 2 3 4 2 2 3" xfId="36074" xr:uid="{00000000-0005-0000-0000-0000E78C0000}"/>
    <cellStyle name="40% - uthevingsfarge 6 2 3 4 2 2 3 2" xfId="36075" xr:uid="{00000000-0005-0000-0000-0000E88C0000}"/>
    <cellStyle name="40% - uthevingsfarge 6 2 3 4 2 2 4" xfId="36076" xr:uid="{00000000-0005-0000-0000-0000E98C0000}"/>
    <cellStyle name="40% - uthevingsfarge 6 2 3 4 2 3" xfId="36077" xr:uid="{00000000-0005-0000-0000-0000EA8C0000}"/>
    <cellStyle name="40% - uthevingsfarge 6 2 3 4 2 3 2" xfId="36078" xr:uid="{00000000-0005-0000-0000-0000EB8C0000}"/>
    <cellStyle name="40% - uthevingsfarge 6 2 3 4 2 3 2 2" xfId="36079" xr:uid="{00000000-0005-0000-0000-0000EC8C0000}"/>
    <cellStyle name="40% - uthevingsfarge 6 2 3 4 2 3 3" xfId="36080" xr:uid="{00000000-0005-0000-0000-0000ED8C0000}"/>
    <cellStyle name="40% - uthevingsfarge 6 2 3 4 2 4" xfId="36081" xr:uid="{00000000-0005-0000-0000-0000EE8C0000}"/>
    <cellStyle name="40% - uthevingsfarge 6 2 3 4 2 4 2" xfId="36082" xr:uid="{00000000-0005-0000-0000-0000EF8C0000}"/>
    <cellStyle name="40% - uthevingsfarge 6 2 3 4 2 5" xfId="36083" xr:uid="{00000000-0005-0000-0000-0000F08C0000}"/>
    <cellStyle name="40% - uthevingsfarge 6 2 3 4 2_Innskuddsdekning" xfId="36084" xr:uid="{00000000-0005-0000-0000-0000F18C0000}"/>
    <cellStyle name="40% - uthevingsfarge 6 2 3 4 3" xfId="36085" xr:uid="{00000000-0005-0000-0000-0000F28C0000}"/>
    <cellStyle name="40% - uthevingsfarge 6 2 3 4 3 2" xfId="36086" xr:uid="{00000000-0005-0000-0000-0000F38C0000}"/>
    <cellStyle name="40% - uthevingsfarge 6 2 3 4 3 2 2" xfId="36087" xr:uid="{00000000-0005-0000-0000-0000F48C0000}"/>
    <cellStyle name="40% - uthevingsfarge 6 2 3 4 3 2 2 2" xfId="36088" xr:uid="{00000000-0005-0000-0000-0000F58C0000}"/>
    <cellStyle name="40% - uthevingsfarge 6 2 3 4 3 2 3" xfId="36089" xr:uid="{00000000-0005-0000-0000-0000F68C0000}"/>
    <cellStyle name="40% - uthevingsfarge 6 2 3 4 3 3" xfId="36090" xr:uid="{00000000-0005-0000-0000-0000F78C0000}"/>
    <cellStyle name="40% - uthevingsfarge 6 2 3 4 3 3 2" xfId="36091" xr:uid="{00000000-0005-0000-0000-0000F88C0000}"/>
    <cellStyle name="40% - uthevingsfarge 6 2 3 4 3 4" xfId="36092" xr:uid="{00000000-0005-0000-0000-0000F98C0000}"/>
    <cellStyle name="40% - uthevingsfarge 6 2 3 4 4" xfId="36093" xr:uid="{00000000-0005-0000-0000-0000FA8C0000}"/>
    <cellStyle name="40% - uthevingsfarge 6 2 3 4 4 2" xfId="36094" xr:uid="{00000000-0005-0000-0000-0000FB8C0000}"/>
    <cellStyle name="40% - uthevingsfarge 6 2 3 4 4 2 2" xfId="36095" xr:uid="{00000000-0005-0000-0000-0000FC8C0000}"/>
    <cellStyle name="40% - uthevingsfarge 6 2 3 4 4 3" xfId="36096" xr:uid="{00000000-0005-0000-0000-0000FD8C0000}"/>
    <cellStyle name="40% - uthevingsfarge 6 2 3 4 5" xfId="36097" xr:uid="{00000000-0005-0000-0000-0000FE8C0000}"/>
    <cellStyle name="40% - uthevingsfarge 6 2 3 4 5 2" xfId="36098" xr:uid="{00000000-0005-0000-0000-0000FF8C0000}"/>
    <cellStyle name="40% - uthevingsfarge 6 2 3 4 6" xfId="36099" xr:uid="{00000000-0005-0000-0000-0000008D0000}"/>
    <cellStyle name="40% - uthevingsfarge 6 2 3 4_3. Chng in credit spreads" xfId="36100" xr:uid="{00000000-0005-0000-0000-0000018D0000}"/>
    <cellStyle name="40% - uthevingsfarge 6 2 3 5" xfId="36101" xr:uid="{00000000-0005-0000-0000-0000028D0000}"/>
    <cellStyle name="40% - uthevingsfarge 6 2 3 5 2" xfId="36102" xr:uid="{00000000-0005-0000-0000-0000038D0000}"/>
    <cellStyle name="40% - uthevingsfarge 6 2 3 5 2 2" xfId="36103" xr:uid="{00000000-0005-0000-0000-0000048D0000}"/>
    <cellStyle name="40% - uthevingsfarge 6 2 3 5 2 2 2" xfId="36104" xr:uid="{00000000-0005-0000-0000-0000058D0000}"/>
    <cellStyle name="40% - uthevingsfarge 6 2 3 5 2 2 2 2" xfId="36105" xr:uid="{00000000-0005-0000-0000-0000068D0000}"/>
    <cellStyle name="40% - uthevingsfarge 6 2 3 5 2 2 2 2 2" xfId="36106" xr:uid="{00000000-0005-0000-0000-0000078D0000}"/>
    <cellStyle name="40% - uthevingsfarge 6 2 3 5 2 2 2 3" xfId="36107" xr:uid="{00000000-0005-0000-0000-0000088D0000}"/>
    <cellStyle name="40% - uthevingsfarge 6 2 3 5 2 2 3" xfId="36108" xr:uid="{00000000-0005-0000-0000-0000098D0000}"/>
    <cellStyle name="40% - uthevingsfarge 6 2 3 5 2 2 3 2" xfId="36109" xr:uid="{00000000-0005-0000-0000-00000A8D0000}"/>
    <cellStyle name="40% - uthevingsfarge 6 2 3 5 2 2 4" xfId="36110" xr:uid="{00000000-0005-0000-0000-00000B8D0000}"/>
    <cellStyle name="40% - uthevingsfarge 6 2 3 5 2 3" xfId="36111" xr:uid="{00000000-0005-0000-0000-00000C8D0000}"/>
    <cellStyle name="40% - uthevingsfarge 6 2 3 5 2 3 2" xfId="36112" xr:uid="{00000000-0005-0000-0000-00000D8D0000}"/>
    <cellStyle name="40% - uthevingsfarge 6 2 3 5 2 3 2 2" xfId="36113" xr:uid="{00000000-0005-0000-0000-00000E8D0000}"/>
    <cellStyle name="40% - uthevingsfarge 6 2 3 5 2 3 3" xfId="36114" xr:uid="{00000000-0005-0000-0000-00000F8D0000}"/>
    <cellStyle name="40% - uthevingsfarge 6 2 3 5 2 4" xfId="36115" xr:uid="{00000000-0005-0000-0000-0000108D0000}"/>
    <cellStyle name="40% - uthevingsfarge 6 2 3 5 2 4 2" xfId="36116" xr:uid="{00000000-0005-0000-0000-0000118D0000}"/>
    <cellStyle name="40% - uthevingsfarge 6 2 3 5 2 5" xfId="36117" xr:uid="{00000000-0005-0000-0000-0000128D0000}"/>
    <cellStyle name="40% - uthevingsfarge 6 2 3 5 2_Innskuddsdekning" xfId="36118" xr:uid="{00000000-0005-0000-0000-0000138D0000}"/>
    <cellStyle name="40% - uthevingsfarge 6 2 3 5 3" xfId="36119" xr:uid="{00000000-0005-0000-0000-0000148D0000}"/>
    <cellStyle name="40% - uthevingsfarge 6 2 3 5 3 2" xfId="36120" xr:uid="{00000000-0005-0000-0000-0000158D0000}"/>
    <cellStyle name="40% - uthevingsfarge 6 2 3 5 3 2 2" xfId="36121" xr:uid="{00000000-0005-0000-0000-0000168D0000}"/>
    <cellStyle name="40% - uthevingsfarge 6 2 3 5 3 2 2 2" xfId="36122" xr:uid="{00000000-0005-0000-0000-0000178D0000}"/>
    <cellStyle name="40% - uthevingsfarge 6 2 3 5 3 2 3" xfId="36123" xr:uid="{00000000-0005-0000-0000-0000188D0000}"/>
    <cellStyle name="40% - uthevingsfarge 6 2 3 5 3 3" xfId="36124" xr:uid="{00000000-0005-0000-0000-0000198D0000}"/>
    <cellStyle name="40% - uthevingsfarge 6 2 3 5 3 3 2" xfId="36125" xr:uid="{00000000-0005-0000-0000-00001A8D0000}"/>
    <cellStyle name="40% - uthevingsfarge 6 2 3 5 3 4" xfId="36126" xr:uid="{00000000-0005-0000-0000-00001B8D0000}"/>
    <cellStyle name="40% - uthevingsfarge 6 2 3 5 4" xfId="36127" xr:uid="{00000000-0005-0000-0000-00001C8D0000}"/>
    <cellStyle name="40% - uthevingsfarge 6 2 3 5 4 2" xfId="36128" xr:uid="{00000000-0005-0000-0000-00001D8D0000}"/>
    <cellStyle name="40% - uthevingsfarge 6 2 3 5 4 2 2" xfId="36129" xr:uid="{00000000-0005-0000-0000-00001E8D0000}"/>
    <cellStyle name="40% - uthevingsfarge 6 2 3 5 4 3" xfId="36130" xr:uid="{00000000-0005-0000-0000-00001F8D0000}"/>
    <cellStyle name="40% - uthevingsfarge 6 2 3 5 5" xfId="36131" xr:uid="{00000000-0005-0000-0000-0000208D0000}"/>
    <cellStyle name="40% - uthevingsfarge 6 2 3 5 5 2" xfId="36132" xr:uid="{00000000-0005-0000-0000-0000218D0000}"/>
    <cellStyle name="40% - uthevingsfarge 6 2 3 5 6" xfId="36133" xr:uid="{00000000-0005-0000-0000-0000228D0000}"/>
    <cellStyle name="40% - uthevingsfarge 6 2 3 5_3. Chng in credit spreads" xfId="36134" xr:uid="{00000000-0005-0000-0000-0000238D0000}"/>
    <cellStyle name="40% - uthevingsfarge 6 2 3 6" xfId="36135" xr:uid="{00000000-0005-0000-0000-0000248D0000}"/>
    <cellStyle name="40% - uthevingsfarge 6 2 3 6 2" xfId="36136" xr:uid="{00000000-0005-0000-0000-0000258D0000}"/>
    <cellStyle name="40% - uthevingsfarge 6 2 3 6 2 2" xfId="36137" xr:uid="{00000000-0005-0000-0000-0000268D0000}"/>
    <cellStyle name="40% - uthevingsfarge 6 2 3 6 2 2 2" xfId="36138" xr:uid="{00000000-0005-0000-0000-0000278D0000}"/>
    <cellStyle name="40% - uthevingsfarge 6 2 3 6 2 2 2 2" xfId="36139" xr:uid="{00000000-0005-0000-0000-0000288D0000}"/>
    <cellStyle name="40% - uthevingsfarge 6 2 3 6 2 2 3" xfId="36140" xr:uid="{00000000-0005-0000-0000-0000298D0000}"/>
    <cellStyle name="40% - uthevingsfarge 6 2 3 6 2 3" xfId="36141" xr:uid="{00000000-0005-0000-0000-00002A8D0000}"/>
    <cellStyle name="40% - uthevingsfarge 6 2 3 6 2 3 2" xfId="36142" xr:uid="{00000000-0005-0000-0000-00002B8D0000}"/>
    <cellStyle name="40% - uthevingsfarge 6 2 3 6 2 4" xfId="36143" xr:uid="{00000000-0005-0000-0000-00002C8D0000}"/>
    <cellStyle name="40% - uthevingsfarge 6 2 3 6 2_Innskuddsdekning" xfId="36144" xr:uid="{00000000-0005-0000-0000-00002D8D0000}"/>
    <cellStyle name="40% - uthevingsfarge 6 2 3 6 3" xfId="36145" xr:uid="{00000000-0005-0000-0000-00002E8D0000}"/>
    <cellStyle name="40% - uthevingsfarge 6 2 3 6 3 2" xfId="36146" xr:uid="{00000000-0005-0000-0000-00002F8D0000}"/>
    <cellStyle name="40% - uthevingsfarge 6 2 3 6 3 2 2" xfId="36147" xr:uid="{00000000-0005-0000-0000-0000308D0000}"/>
    <cellStyle name="40% - uthevingsfarge 6 2 3 6 3 3" xfId="36148" xr:uid="{00000000-0005-0000-0000-0000318D0000}"/>
    <cellStyle name="40% - uthevingsfarge 6 2 3 6 4" xfId="36149" xr:uid="{00000000-0005-0000-0000-0000328D0000}"/>
    <cellStyle name="40% - uthevingsfarge 6 2 3 6 4 2" xfId="36150" xr:uid="{00000000-0005-0000-0000-0000338D0000}"/>
    <cellStyle name="40% - uthevingsfarge 6 2 3 6 5" xfId="36151" xr:uid="{00000000-0005-0000-0000-0000348D0000}"/>
    <cellStyle name="40% - uthevingsfarge 6 2 3 6_3. Chng in credit spreads" xfId="36152" xr:uid="{00000000-0005-0000-0000-0000358D0000}"/>
    <cellStyle name="40% - uthevingsfarge 6 2 3 7" xfId="36153" xr:uid="{00000000-0005-0000-0000-0000368D0000}"/>
    <cellStyle name="40% - uthevingsfarge 6 2 3 7 2" xfId="36154" xr:uid="{00000000-0005-0000-0000-0000378D0000}"/>
    <cellStyle name="40% - uthevingsfarge 6 2 3 7 2 2" xfId="36155" xr:uid="{00000000-0005-0000-0000-0000388D0000}"/>
    <cellStyle name="40% - uthevingsfarge 6 2 3 7 2 2 2" xfId="36156" xr:uid="{00000000-0005-0000-0000-0000398D0000}"/>
    <cellStyle name="40% - uthevingsfarge 6 2 3 7 2 3" xfId="36157" xr:uid="{00000000-0005-0000-0000-00003A8D0000}"/>
    <cellStyle name="40% - uthevingsfarge 6 2 3 7 3" xfId="36158" xr:uid="{00000000-0005-0000-0000-00003B8D0000}"/>
    <cellStyle name="40% - uthevingsfarge 6 2 3 7 3 2" xfId="36159" xr:uid="{00000000-0005-0000-0000-00003C8D0000}"/>
    <cellStyle name="40% - uthevingsfarge 6 2 3 7 4" xfId="36160" xr:uid="{00000000-0005-0000-0000-00003D8D0000}"/>
    <cellStyle name="40% - uthevingsfarge 6 2 3 7_Innskuddsdekning" xfId="36161" xr:uid="{00000000-0005-0000-0000-00003E8D0000}"/>
    <cellStyle name="40% - uthevingsfarge 6 2 3 8" xfId="36162" xr:uid="{00000000-0005-0000-0000-00003F8D0000}"/>
    <cellStyle name="40% - uthevingsfarge 6 2 3 8 2" xfId="36163" xr:uid="{00000000-0005-0000-0000-0000408D0000}"/>
    <cellStyle name="40% - uthevingsfarge 6 2 3 8 2 2" xfId="36164" xr:uid="{00000000-0005-0000-0000-0000418D0000}"/>
    <cellStyle name="40% - uthevingsfarge 6 2 3 8 3" xfId="36165" xr:uid="{00000000-0005-0000-0000-0000428D0000}"/>
    <cellStyle name="40% - uthevingsfarge 6 2 3 9" xfId="36166" xr:uid="{00000000-0005-0000-0000-0000438D0000}"/>
    <cellStyle name="40% - uthevingsfarge 6 2 3 9 2" xfId="36167" xr:uid="{00000000-0005-0000-0000-0000448D0000}"/>
    <cellStyle name="40% - uthevingsfarge 6 2 3_3. Chng in credit spreads" xfId="36168" xr:uid="{00000000-0005-0000-0000-0000458D0000}"/>
    <cellStyle name="40% - uthevingsfarge 6 2 4" xfId="36169" xr:uid="{00000000-0005-0000-0000-0000468D0000}"/>
    <cellStyle name="40% - uthevingsfarge 6 2 4 10" xfId="36170" xr:uid="{00000000-0005-0000-0000-0000478D0000}"/>
    <cellStyle name="40% - uthevingsfarge 6 2 4 2" xfId="36171" xr:uid="{00000000-0005-0000-0000-0000488D0000}"/>
    <cellStyle name="40% - uthevingsfarge 6 2 4 2 2" xfId="36172" xr:uid="{00000000-0005-0000-0000-0000498D0000}"/>
    <cellStyle name="40% - uthevingsfarge 6 2 4 2 2 2" xfId="36173" xr:uid="{00000000-0005-0000-0000-00004A8D0000}"/>
    <cellStyle name="40% - uthevingsfarge 6 2 4 2 2 2 2" xfId="36174" xr:uid="{00000000-0005-0000-0000-00004B8D0000}"/>
    <cellStyle name="40% - uthevingsfarge 6 2 4 2 2 2 2 2" xfId="36175" xr:uid="{00000000-0005-0000-0000-00004C8D0000}"/>
    <cellStyle name="40% - uthevingsfarge 6 2 4 2 2 2 2 2 2" xfId="36176" xr:uid="{00000000-0005-0000-0000-00004D8D0000}"/>
    <cellStyle name="40% - uthevingsfarge 6 2 4 2 2 2 2 3" xfId="36177" xr:uid="{00000000-0005-0000-0000-00004E8D0000}"/>
    <cellStyle name="40% - uthevingsfarge 6 2 4 2 2 2 3" xfId="36178" xr:uid="{00000000-0005-0000-0000-00004F8D0000}"/>
    <cellStyle name="40% - uthevingsfarge 6 2 4 2 2 2 3 2" xfId="36179" xr:uid="{00000000-0005-0000-0000-0000508D0000}"/>
    <cellStyle name="40% - uthevingsfarge 6 2 4 2 2 2 4" xfId="36180" xr:uid="{00000000-0005-0000-0000-0000518D0000}"/>
    <cellStyle name="40% - uthevingsfarge 6 2 4 2 2 3" xfId="36181" xr:uid="{00000000-0005-0000-0000-0000528D0000}"/>
    <cellStyle name="40% - uthevingsfarge 6 2 4 2 2 3 2" xfId="36182" xr:uid="{00000000-0005-0000-0000-0000538D0000}"/>
    <cellStyle name="40% - uthevingsfarge 6 2 4 2 2 3 2 2" xfId="36183" xr:uid="{00000000-0005-0000-0000-0000548D0000}"/>
    <cellStyle name="40% - uthevingsfarge 6 2 4 2 2 3 3" xfId="36184" xr:uid="{00000000-0005-0000-0000-0000558D0000}"/>
    <cellStyle name="40% - uthevingsfarge 6 2 4 2 2 4" xfId="36185" xr:uid="{00000000-0005-0000-0000-0000568D0000}"/>
    <cellStyle name="40% - uthevingsfarge 6 2 4 2 2 4 2" xfId="36186" xr:uid="{00000000-0005-0000-0000-0000578D0000}"/>
    <cellStyle name="40% - uthevingsfarge 6 2 4 2 2 5" xfId="36187" xr:uid="{00000000-0005-0000-0000-0000588D0000}"/>
    <cellStyle name="40% - uthevingsfarge 6 2 4 2 2_Innskuddsdekning" xfId="36188" xr:uid="{00000000-0005-0000-0000-0000598D0000}"/>
    <cellStyle name="40% - uthevingsfarge 6 2 4 2 3" xfId="36189" xr:uid="{00000000-0005-0000-0000-00005A8D0000}"/>
    <cellStyle name="40% - uthevingsfarge 6 2 4 2 3 2" xfId="36190" xr:uid="{00000000-0005-0000-0000-00005B8D0000}"/>
    <cellStyle name="40% - uthevingsfarge 6 2 4 2 3 2 2" xfId="36191" xr:uid="{00000000-0005-0000-0000-00005C8D0000}"/>
    <cellStyle name="40% - uthevingsfarge 6 2 4 2 3 2 2 2" xfId="36192" xr:uid="{00000000-0005-0000-0000-00005D8D0000}"/>
    <cellStyle name="40% - uthevingsfarge 6 2 4 2 3 2 3" xfId="36193" xr:uid="{00000000-0005-0000-0000-00005E8D0000}"/>
    <cellStyle name="40% - uthevingsfarge 6 2 4 2 3 3" xfId="36194" xr:uid="{00000000-0005-0000-0000-00005F8D0000}"/>
    <cellStyle name="40% - uthevingsfarge 6 2 4 2 3 3 2" xfId="36195" xr:uid="{00000000-0005-0000-0000-0000608D0000}"/>
    <cellStyle name="40% - uthevingsfarge 6 2 4 2 3 4" xfId="36196" xr:uid="{00000000-0005-0000-0000-0000618D0000}"/>
    <cellStyle name="40% - uthevingsfarge 6 2 4 2 4" xfId="36197" xr:uid="{00000000-0005-0000-0000-0000628D0000}"/>
    <cellStyle name="40% - uthevingsfarge 6 2 4 2 4 2" xfId="36198" xr:uid="{00000000-0005-0000-0000-0000638D0000}"/>
    <cellStyle name="40% - uthevingsfarge 6 2 4 2 4 2 2" xfId="36199" xr:uid="{00000000-0005-0000-0000-0000648D0000}"/>
    <cellStyle name="40% - uthevingsfarge 6 2 4 2 4 3" xfId="36200" xr:uid="{00000000-0005-0000-0000-0000658D0000}"/>
    <cellStyle name="40% - uthevingsfarge 6 2 4 2 5" xfId="36201" xr:uid="{00000000-0005-0000-0000-0000668D0000}"/>
    <cellStyle name="40% - uthevingsfarge 6 2 4 2 5 2" xfId="36202" xr:uid="{00000000-0005-0000-0000-0000678D0000}"/>
    <cellStyle name="40% - uthevingsfarge 6 2 4 2 6" xfId="36203" xr:uid="{00000000-0005-0000-0000-0000688D0000}"/>
    <cellStyle name="40% - uthevingsfarge 6 2 4 2_3. Chng in credit spreads" xfId="36204" xr:uid="{00000000-0005-0000-0000-0000698D0000}"/>
    <cellStyle name="40% - uthevingsfarge 6 2 4 3" xfId="36205" xr:uid="{00000000-0005-0000-0000-00006A8D0000}"/>
    <cellStyle name="40% - uthevingsfarge 6 2 4 3 2" xfId="36206" xr:uid="{00000000-0005-0000-0000-00006B8D0000}"/>
    <cellStyle name="40% - uthevingsfarge 6 2 4 3 2 2" xfId="36207" xr:uid="{00000000-0005-0000-0000-00006C8D0000}"/>
    <cellStyle name="40% - uthevingsfarge 6 2 4 3 2 2 2" xfId="36208" xr:uid="{00000000-0005-0000-0000-00006D8D0000}"/>
    <cellStyle name="40% - uthevingsfarge 6 2 4 3 2 2 2 2" xfId="36209" xr:uid="{00000000-0005-0000-0000-00006E8D0000}"/>
    <cellStyle name="40% - uthevingsfarge 6 2 4 3 2 2 2 2 2" xfId="36210" xr:uid="{00000000-0005-0000-0000-00006F8D0000}"/>
    <cellStyle name="40% - uthevingsfarge 6 2 4 3 2 2 2 3" xfId="36211" xr:uid="{00000000-0005-0000-0000-0000708D0000}"/>
    <cellStyle name="40% - uthevingsfarge 6 2 4 3 2 2 3" xfId="36212" xr:uid="{00000000-0005-0000-0000-0000718D0000}"/>
    <cellStyle name="40% - uthevingsfarge 6 2 4 3 2 2 3 2" xfId="36213" xr:uid="{00000000-0005-0000-0000-0000728D0000}"/>
    <cellStyle name="40% - uthevingsfarge 6 2 4 3 2 2 4" xfId="36214" xr:uid="{00000000-0005-0000-0000-0000738D0000}"/>
    <cellStyle name="40% - uthevingsfarge 6 2 4 3 2 3" xfId="36215" xr:uid="{00000000-0005-0000-0000-0000748D0000}"/>
    <cellStyle name="40% - uthevingsfarge 6 2 4 3 2 3 2" xfId="36216" xr:uid="{00000000-0005-0000-0000-0000758D0000}"/>
    <cellStyle name="40% - uthevingsfarge 6 2 4 3 2 3 2 2" xfId="36217" xr:uid="{00000000-0005-0000-0000-0000768D0000}"/>
    <cellStyle name="40% - uthevingsfarge 6 2 4 3 2 3 3" xfId="36218" xr:uid="{00000000-0005-0000-0000-0000778D0000}"/>
    <cellStyle name="40% - uthevingsfarge 6 2 4 3 2 4" xfId="36219" xr:uid="{00000000-0005-0000-0000-0000788D0000}"/>
    <cellStyle name="40% - uthevingsfarge 6 2 4 3 2 4 2" xfId="36220" xr:uid="{00000000-0005-0000-0000-0000798D0000}"/>
    <cellStyle name="40% - uthevingsfarge 6 2 4 3 2 5" xfId="36221" xr:uid="{00000000-0005-0000-0000-00007A8D0000}"/>
    <cellStyle name="40% - uthevingsfarge 6 2 4 3 2_Innskuddsdekning" xfId="36222" xr:uid="{00000000-0005-0000-0000-00007B8D0000}"/>
    <cellStyle name="40% - uthevingsfarge 6 2 4 3 3" xfId="36223" xr:uid="{00000000-0005-0000-0000-00007C8D0000}"/>
    <cellStyle name="40% - uthevingsfarge 6 2 4 3 3 2" xfId="36224" xr:uid="{00000000-0005-0000-0000-00007D8D0000}"/>
    <cellStyle name="40% - uthevingsfarge 6 2 4 3 3 2 2" xfId="36225" xr:uid="{00000000-0005-0000-0000-00007E8D0000}"/>
    <cellStyle name="40% - uthevingsfarge 6 2 4 3 3 2 2 2" xfId="36226" xr:uid="{00000000-0005-0000-0000-00007F8D0000}"/>
    <cellStyle name="40% - uthevingsfarge 6 2 4 3 3 2 3" xfId="36227" xr:uid="{00000000-0005-0000-0000-0000808D0000}"/>
    <cellStyle name="40% - uthevingsfarge 6 2 4 3 3 3" xfId="36228" xr:uid="{00000000-0005-0000-0000-0000818D0000}"/>
    <cellStyle name="40% - uthevingsfarge 6 2 4 3 3 3 2" xfId="36229" xr:uid="{00000000-0005-0000-0000-0000828D0000}"/>
    <cellStyle name="40% - uthevingsfarge 6 2 4 3 3 4" xfId="36230" xr:uid="{00000000-0005-0000-0000-0000838D0000}"/>
    <cellStyle name="40% - uthevingsfarge 6 2 4 3 4" xfId="36231" xr:uid="{00000000-0005-0000-0000-0000848D0000}"/>
    <cellStyle name="40% - uthevingsfarge 6 2 4 3 4 2" xfId="36232" xr:uid="{00000000-0005-0000-0000-0000858D0000}"/>
    <cellStyle name="40% - uthevingsfarge 6 2 4 3 4 2 2" xfId="36233" xr:uid="{00000000-0005-0000-0000-0000868D0000}"/>
    <cellStyle name="40% - uthevingsfarge 6 2 4 3 4 3" xfId="36234" xr:uid="{00000000-0005-0000-0000-0000878D0000}"/>
    <cellStyle name="40% - uthevingsfarge 6 2 4 3 5" xfId="36235" xr:uid="{00000000-0005-0000-0000-0000888D0000}"/>
    <cellStyle name="40% - uthevingsfarge 6 2 4 3 5 2" xfId="36236" xr:uid="{00000000-0005-0000-0000-0000898D0000}"/>
    <cellStyle name="40% - uthevingsfarge 6 2 4 3 6" xfId="36237" xr:uid="{00000000-0005-0000-0000-00008A8D0000}"/>
    <cellStyle name="40% - uthevingsfarge 6 2 4 3_3. Chng in credit spreads" xfId="36238" xr:uid="{00000000-0005-0000-0000-00008B8D0000}"/>
    <cellStyle name="40% - uthevingsfarge 6 2 4 4" xfId="36239" xr:uid="{00000000-0005-0000-0000-00008C8D0000}"/>
    <cellStyle name="40% - uthevingsfarge 6 2 4 4 2" xfId="36240" xr:uid="{00000000-0005-0000-0000-00008D8D0000}"/>
    <cellStyle name="40% - uthevingsfarge 6 2 4 4 2 2" xfId="36241" xr:uid="{00000000-0005-0000-0000-00008E8D0000}"/>
    <cellStyle name="40% - uthevingsfarge 6 2 4 4 2 2 2" xfId="36242" xr:uid="{00000000-0005-0000-0000-00008F8D0000}"/>
    <cellStyle name="40% - uthevingsfarge 6 2 4 4 2 2 2 2" xfId="36243" xr:uid="{00000000-0005-0000-0000-0000908D0000}"/>
    <cellStyle name="40% - uthevingsfarge 6 2 4 4 2 2 3" xfId="36244" xr:uid="{00000000-0005-0000-0000-0000918D0000}"/>
    <cellStyle name="40% - uthevingsfarge 6 2 4 4 2 3" xfId="36245" xr:uid="{00000000-0005-0000-0000-0000928D0000}"/>
    <cellStyle name="40% - uthevingsfarge 6 2 4 4 2 3 2" xfId="36246" xr:uid="{00000000-0005-0000-0000-0000938D0000}"/>
    <cellStyle name="40% - uthevingsfarge 6 2 4 4 2 4" xfId="36247" xr:uid="{00000000-0005-0000-0000-0000948D0000}"/>
    <cellStyle name="40% - uthevingsfarge 6 2 4 4 2_Innskuddsdekning" xfId="36248" xr:uid="{00000000-0005-0000-0000-0000958D0000}"/>
    <cellStyle name="40% - uthevingsfarge 6 2 4 4 3" xfId="36249" xr:uid="{00000000-0005-0000-0000-0000968D0000}"/>
    <cellStyle name="40% - uthevingsfarge 6 2 4 4 3 2" xfId="36250" xr:uid="{00000000-0005-0000-0000-0000978D0000}"/>
    <cellStyle name="40% - uthevingsfarge 6 2 4 4 3 2 2" xfId="36251" xr:uid="{00000000-0005-0000-0000-0000988D0000}"/>
    <cellStyle name="40% - uthevingsfarge 6 2 4 4 3 3" xfId="36252" xr:uid="{00000000-0005-0000-0000-0000998D0000}"/>
    <cellStyle name="40% - uthevingsfarge 6 2 4 4 4" xfId="36253" xr:uid="{00000000-0005-0000-0000-00009A8D0000}"/>
    <cellStyle name="40% - uthevingsfarge 6 2 4 4 4 2" xfId="36254" xr:uid="{00000000-0005-0000-0000-00009B8D0000}"/>
    <cellStyle name="40% - uthevingsfarge 6 2 4 4 5" xfId="36255" xr:uid="{00000000-0005-0000-0000-00009C8D0000}"/>
    <cellStyle name="40% - uthevingsfarge 6 2 4 4_3. Chng in credit spreads" xfId="36256" xr:uid="{00000000-0005-0000-0000-00009D8D0000}"/>
    <cellStyle name="40% - uthevingsfarge 6 2 4 5" xfId="36257" xr:uid="{00000000-0005-0000-0000-00009E8D0000}"/>
    <cellStyle name="40% - uthevingsfarge 6 2 4 5 2" xfId="36258" xr:uid="{00000000-0005-0000-0000-00009F8D0000}"/>
    <cellStyle name="40% - uthevingsfarge 6 2 4 5 2 2" xfId="36259" xr:uid="{00000000-0005-0000-0000-0000A08D0000}"/>
    <cellStyle name="40% - uthevingsfarge 6 2 4 5 2 2 2" xfId="36260" xr:uid="{00000000-0005-0000-0000-0000A18D0000}"/>
    <cellStyle name="40% - uthevingsfarge 6 2 4 5 2 3" xfId="36261" xr:uid="{00000000-0005-0000-0000-0000A28D0000}"/>
    <cellStyle name="40% - uthevingsfarge 6 2 4 5 3" xfId="36262" xr:uid="{00000000-0005-0000-0000-0000A38D0000}"/>
    <cellStyle name="40% - uthevingsfarge 6 2 4 5 3 2" xfId="36263" xr:uid="{00000000-0005-0000-0000-0000A48D0000}"/>
    <cellStyle name="40% - uthevingsfarge 6 2 4 5 4" xfId="36264" xr:uid="{00000000-0005-0000-0000-0000A58D0000}"/>
    <cellStyle name="40% - uthevingsfarge 6 2 4 5_Innskuddsdekning" xfId="36265" xr:uid="{00000000-0005-0000-0000-0000A68D0000}"/>
    <cellStyle name="40% - uthevingsfarge 6 2 4 6" xfId="36266" xr:uid="{00000000-0005-0000-0000-0000A78D0000}"/>
    <cellStyle name="40% - uthevingsfarge 6 2 4 6 2" xfId="36267" xr:uid="{00000000-0005-0000-0000-0000A88D0000}"/>
    <cellStyle name="40% - uthevingsfarge 6 2 4 6 2 2" xfId="36268" xr:uid="{00000000-0005-0000-0000-0000A98D0000}"/>
    <cellStyle name="40% - uthevingsfarge 6 2 4 6 3" xfId="36269" xr:uid="{00000000-0005-0000-0000-0000AA8D0000}"/>
    <cellStyle name="40% - uthevingsfarge 6 2 4 7" xfId="36270" xr:uid="{00000000-0005-0000-0000-0000AB8D0000}"/>
    <cellStyle name="40% - uthevingsfarge 6 2 4 7 2" xfId="36271" xr:uid="{00000000-0005-0000-0000-0000AC8D0000}"/>
    <cellStyle name="40% - uthevingsfarge 6 2 4 8" xfId="36272" xr:uid="{00000000-0005-0000-0000-0000AD8D0000}"/>
    <cellStyle name="40% - uthevingsfarge 6 2 4 9" xfId="36273" xr:uid="{00000000-0005-0000-0000-0000AE8D0000}"/>
    <cellStyle name="40% - uthevingsfarge 6 2 4_3. Chng in credit spreads" xfId="36274" xr:uid="{00000000-0005-0000-0000-0000AF8D0000}"/>
    <cellStyle name="40% - uthevingsfarge 6 2 5" xfId="36275" xr:uid="{00000000-0005-0000-0000-0000B08D0000}"/>
    <cellStyle name="40% - uthevingsfarge 6 2 5 2" xfId="36276" xr:uid="{00000000-0005-0000-0000-0000B18D0000}"/>
    <cellStyle name="40% - uthevingsfarge 6 2 5 2 2" xfId="36277" xr:uid="{00000000-0005-0000-0000-0000B28D0000}"/>
    <cellStyle name="40% - uthevingsfarge 6 2 5 2 2 2" xfId="36278" xr:uid="{00000000-0005-0000-0000-0000B38D0000}"/>
    <cellStyle name="40% - uthevingsfarge 6 2 5 2 2 2 2" xfId="36279" xr:uid="{00000000-0005-0000-0000-0000B48D0000}"/>
    <cellStyle name="40% - uthevingsfarge 6 2 5 2 2 2 2 2" xfId="36280" xr:uid="{00000000-0005-0000-0000-0000B58D0000}"/>
    <cellStyle name="40% - uthevingsfarge 6 2 5 2 2 2 3" xfId="36281" xr:uid="{00000000-0005-0000-0000-0000B68D0000}"/>
    <cellStyle name="40% - uthevingsfarge 6 2 5 2 2 3" xfId="36282" xr:uid="{00000000-0005-0000-0000-0000B78D0000}"/>
    <cellStyle name="40% - uthevingsfarge 6 2 5 2 2 3 2" xfId="36283" xr:uid="{00000000-0005-0000-0000-0000B88D0000}"/>
    <cellStyle name="40% - uthevingsfarge 6 2 5 2 2 4" xfId="36284" xr:uid="{00000000-0005-0000-0000-0000B98D0000}"/>
    <cellStyle name="40% - uthevingsfarge 6 2 5 2 2_Innskuddsdekning" xfId="36285" xr:uid="{00000000-0005-0000-0000-0000BA8D0000}"/>
    <cellStyle name="40% - uthevingsfarge 6 2 5 2 3" xfId="36286" xr:uid="{00000000-0005-0000-0000-0000BB8D0000}"/>
    <cellStyle name="40% - uthevingsfarge 6 2 5 2 3 2" xfId="36287" xr:uid="{00000000-0005-0000-0000-0000BC8D0000}"/>
    <cellStyle name="40% - uthevingsfarge 6 2 5 2 3 2 2" xfId="36288" xr:uid="{00000000-0005-0000-0000-0000BD8D0000}"/>
    <cellStyle name="40% - uthevingsfarge 6 2 5 2 3 3" xfId="36289" xr:uid="{00000000-0005-0000-0000-0000BE8D0000}"/>
    <cellStyle name="40% - uthevingsfarge 6 2 5 2 4" xfId="36290" xr:uid="{00000000-0005-0000-0000-0000BF8D0000}"/>
    <cellStyle name="40% - uthevingsfarge 6 2 5 2 4 2" xfId="36291" xr:uid="{00000000-0005-0000-0000-0000C08D0000}"/>
    <cellStyle name="40% - uthevingsfarge 6 2 5 2 5" xfId="36292" xr:uid="{00000000-0005-0000-0000-0000C18D0000}"/>
    <cellStyle name="40% - uthevingsfarge 6 2 5 2_3. Chng in credit spreads" xfId="36293" xr:uid="{00000000-0005-0000-0000-0000C28D0000}"/>
    <cellStyle name="40% - uthevingsfarge 6 2 5 3" xfId="36294" xr:uid="{00000000-0005-0000-0000-0000C38D0000}"/>
    <cellStyle name="40% - uthevingsfarge 6 2 5 3 2" xfId="36295" xr:uid="{00000000-0005-0000-0000-0000C48D0000}"/>
    <cellStyle name="40% - uthevingsfarge 6 2 5 3 2 2" xfId="36296" xr:uid="{00000000-0005-0000-0000-0000C58D0000}"/>
    <cellStyle name="40% - uthevingsfarge 6 2 5 3 2 2 2" xfId="36297" xr:uid="{00000000-0005-0000-0000-0000C68D0000}"/>
    <cellStyle name="40% - uthevingsfarge 6 2 5 3 2 3" xfId="36298" xr:uid="{00000000-0005-0000-0000-0000C78D0000}"/>
    <cellStyle name="40% - uthevingsfarge 6 2 5 3 3" xfId="36299" xr:uid="{00000000-0005-0000-0000-0000C88D0000}"/>
    <cellStyle name="40% - uthevingsfarge 6 2 5 3 3 2" xfId="36300" xr:uid="{00000000-0005-0000-0000-0000C98D0000}"/>
    <cellStyle name="40% - uthevingsfarge 6 2 5 3 4" xfId="36301" xr:uid="{00000000-0005-0000-0000-0000CA8D0000}"/>
    <cellStyle name="40% - uthevingsfarge 6 2 5 3_Innskuddsdekning" xfId="36302" xr:uid="{00000000-0005-0000-0000-0000CB8D0000}"/>
    <cellStyle name="40% - uthevingsfarge 6 2 5 4" xfId="36303" xr:uid="{00000000-0005-0000-0000-0000CC8D0000}"/>
    <cellStyle name="40% - uthevingsfarge 6 2 5 4 2" xfId="36304" xr:uid="{00000000-0005-0000-0000-0000CD8D0000}"/>
    <cellStyle name="40% - uthevingsfarge 6 2 5 4 2 2" xfId="36305" xr:uid="{00000000-0005-0000-0000-0000CE8D0000}"/>
    <cellStyle name="40% - uthevingsfarge 6 2 5 4 3" xfId="36306" xr:uid="{00000000-0005-0000-0000-0000CF8D0000}"/>
    <cellStyle name="40% - uthevingsfarge 6 2 5 5" xfId="36307" xr:uid="{00000000-0005-0000-0000-0000D08D0000}"/>
    <cellStyle name="40% - uthevingsfarge 6 2 5 5 2" xfId="36308" xr:uid="{00000000-0005-0000-0000-0000D18D0000}"/>
    <cellStyle name="40% - uthevingsfarge 6 2 5 6" xfId="36309" xr:uid="{00000000-0005-0000-0000-0000D28D0000}"/>
    <cellStyle name="40% - uthevingsfarge 6 2 5_3. Chng in credit spreads" xfId="36310" xr:uid="{00000000-0005-0000-0000-0000D38D0000}"/>
    <cellStyle name="40% - uthevingsfarge 6 2 6" xfId="36311" xr:uid="{00000000-0005-0000-0000-0000D48D0000}"/>
    <cellStyle name="40% - uthevingsfarge 6 2 6 2" xfId="36312" xr:uid="{00000000-0005-0000-0000-0000D58D0000}"/>
    <cellStyle name="40% - uthevingsfarge 6 2 6 2 2" xfId="36313" xr:uid="{00000000-0005-0000-0000-0000D68D0000}"/>
    <cellStyle name="40% - uthevingsfarge 6 2 6 2 2 2" xfId="36314" xr:uid="{00000000-0005-0000-0000-0000D78D0000}"/>
    <cellStyle name="40% - uthevingsfarge 6 2 6 2 2 2 2" xfId="36315" xr:uid="{00000000-0005-0000-0000-0000D88D0000}"/>
    <cellStyle name="40% - uthevingsfarge 6 2 6 2 2 2 2 2" xfId="36316" xr:uid="{00000000-0005-0000-0000-0000D98D0000}"/>
    <cellStyle name="40% - uthevingsfarge 6 2 6 2 2 2 3" xfId="36317" xr:uid="{00000000-0005-0000-0000-0000DA8D0000}"/>
    <cellStyle name="40% - uthevingsfarge 6 2 6 2 2 3" xfId="36318" xr:uid="{00000000-0005-0000-0000-0000DB8D0000}"/>
    <cellStyle name="40% - uthevingsfarge 6 2 6 2 2 3 2" xfId="36319" xr:uid="{00000000-0005-0000-0000-0000DC8D0000}"/>
    <cellStyle name="40% - uthevingsfarge 6 2 6 2 2 4" xfId="36320" xr:uid="{00000000-0005-0000-0000-0000DD8D0000}"/>
    <cellStyle name="40% - uthevingsfarge 6 2 6 2 2_Innskuddsdekning" xfId="36321" xr:uid="{00000000-0005-0000-0000-0000DE8D0000}"/>
    <cellStyle name="40% - uthevingsfarge 6 2 6 2 3" xfId="36322" xr:uid="{00000000-0005-0000-0000-0000DF8D0000}"/>
    <cellStyle name="40% - uthevingsfarge 6 2 6 2 3 2" xfId="36323" xr:uid="{00000000-0005-0000-0000-0000E08D0000}"/>
    <cellStyle name="40% - uthevingsfarge 6 2 6 2 3 2 2" xfId="36324" xr:uid="{00000000-0005-0000-0000-0000E18D0000}"/>
    <cellStyle name="40% - uthevingsfarge 6 2 6 2 3 3" xfId="36325" xr:uid="{00000000-0005-0000-0000-0000E28D0000}"/>
    <cellStyle name="40% - uthevingsfarge 6 2 6 2 4" xfId="36326" xr:uid="{00000000-0005-0000-0000-0000E38D0000}"/>
    <cellStyle name="40% - uthevingsfarge 6 2 6 2 4 2" xfId="36327" xr:uid="{00000000-0005-0000-0000-0000E48D0000}"/>
    <cellStyle name="40% - uthevingsfarge 6 2 6 2 5" xfId="36328" xr:uid="{00000000-0005-0000-0000-0000E58D0000}"/>
    <cellStyle name="40% - uthevingsfarge 6 2 6 2_3. Chng in credit spreads" xfId="36329" xr:uid="{00000000-0005-0000-0000-0000E68D0000}"/>
    <cellStyle name="40% - uthevingsfarge 6 2 6 3" xfId="36330" xr:uid="{00000000-0005-0000-0000-0000E78D0000}"/>
    <cellStyle name="40% - uthevingsfarge 6 2 6 3 2" xfId="36331" xr:uid="{00000000-0005-0000-0000-0000E88D0000}"/>
    <cellStyle name="40% - uthevingsfarge 6 2 6 3 2 2" xfId="36332" xr:uid="{00000000-0005-0000-0000-0000E98D0000}"/>
    <cellStyle name="40% - uthevingsfarge 6 2 6 3 2 2 2" xfId="36333" xr:uid="{00000000-0005-0000-0000-0000EA8D0000}"/>
    <cellStyle name="40% - uthevingsfarge 6 2 6 3 2 3" xfId="36334" xr:uid="{00000000-0005-0000-0000-0000EB8D0000}"/>
    <cellStyle name="40% - uthevingsfarge 6 2 6 3 3" xfId="36335" xr:uid="{00000000-0005-0000-0000-0000EC8D0000}"/>
    <cellStyle name="40% - uthevingsfarge 6 2 6 3 3 2" xfId="36336" xr:uid="{00000000-0005-0000-0000-0000ED8D0000}"/>
    <cellStyle name="40% - uthevingsfarge 6 2 6 3 4" xfId="36337" xr:uid="{00000000-0005-0000-0000-0000EE8D0000}"/>
    <cellStyle name="40% - uthevingsfarge 6 2 6 3_Innskuddsdekning" xfId="36338" xr:uid="{00000000-0005-0000-0000-0000EF8D0000}"/>
    <cellStyle name="40% - uthevingsfarge 6 2 6 4" xfId="36339" xr:uid="{00000000-0005-0000-0000-0000F08D0000}"/>
    <cellStyle name="40% - uthevingsfarge 6 2 6 4 2" xfId="36340" xr:uid="{00000000-0005-0000-0000-0000F18D0000}"/>
    <cellStyle name="40% - uthevingsfarge 6 2 6 4 2 2" xfId="36341" xr:uid="{00000000-0005-0000-0000-0000F28D0000}"/>
    <cellStyle name="40% - uthevingsfarge 6 2 6 4 3" xfId="36342" xr:uid="{00000000-0005-0000-0000-0000F38D0000}"/>
    <cellStyle name="40% - uthevingsfarge 6 2 6 5" xfId="36343" xr:uid="{00000000-0005-0000-0000-0000F48D0000}"/>
    <cellStyle name="40% - uthevingsfarge 6 2 6 5 2" xfId="36344" xr:uid="{00000000-0005-0000-0000-0000F58D0000}"/>
    <cellStyle name="40% - uthevingsfarge 6 2 6 6" xfId="36345" xr:uid="{00000000-0005-0000-0000-0000F68D0000}"/>
    <cellStyle name="40% - uthevingsfarge 6 2 6_3. Chng in credit spreads" xfId="36346" xr:uid="{00000000-0005-0000-0000-0000F78D0000}"/>
    <cellStyle name="40% - uthevingsfarge 6 2 7" xfId="36347" xr:uid="{00000000-0005-0000-0000-0000F88D0000}"/>
    <cellStyle name="40% - uthevingsfarge 6 2 7 2" xfId="36348" xr:uid="{00000000-0005-0000-0000-0000F98D0000}"/>
    <cellStyle name="40% - uthevingsfarge 6 2 7 2 2" xfId="36349" xr:uid="{00000000-0005-0000-0000-0000FA8D0000}"/>
    <cellStyle name="40% - uthevingsfarge 6 2 7 2 2 2" xfId="36350" xr:uid="{00000000-0005-0000-0000-0000FB8D0000}"/>
    <cellStyle name="40% - uthevingsfarge 6 2 7 2 2 2 2" xfId="36351" xr:uid="{00000000-0005-0000-0000-0000FC8D0000}"/>
    <cellStyle name="40% - uthevingsfarge 6 2 7 2 2 2 2 2" xfId="36352" xr:uid="{00000000-0005-0000-0000-0000FD8D0000}"/>
    <cellStyle name="40% - uthevingsfarge 6 2 7 2 2 2 3" xfId="36353" xr:uid="{00000000-0005-0000-0000-0000FE8D0000}"/>
    <cellStyle name="40% - uthevingsfarge 6 2 7 2 2 3" xfId="36354" xr:uid="{00000000-0005-0000-0000-0000FF8D0000}"/>
    <cellStyle name="40% - uthevingsfarge 6 2 7 2 2 3 2" xfId="36355" xr:uid="{00000000-0005-0000-0000-0000008E0000}"/>
    <cellStyle name="40% - uthevingsfarge 6 2 7 2 2 4" xfId="36356" xr:uid="{00000000-0005-0000-0000-0000018E0000}"/>
    <cellStyle name="40% - uthevingsfarge 6 2 7 2 3" xfId="36357" xr:uid="{00000000-0005-0000-0000-0000028E0000}"/>
    <cellStyle name="40% - uthevingsfarge 6 2 7 2 3 2" xfId="36358" xr:uid="{00000000-0005-0000-0000-0000038E0000}"/>
    <cellStyle name="40% - uthevingsfarge 6 2 7 2 3 2 2" xfId="36359" xr:uid="{00000000-0005-0000-0000-0000048E0000}"/>
    <cellStyle name="40% - uthevingsfarge 6 2 7 2 3 3" xfId="36360" xr:uid="{00000000-0005-0000-0000-0000058E0000}"/>
    <cellStyle name="40% - uthevingsfarge 6 2 7 2 4" xfId="36361" xr:uid="{00000000-0005-0000-0000-0000068E0000}"/>
    <cellStyle name="40% - uthevingsfarge 6 2 7 2 4 2" xfId="36362" xr:uid="{00000000-0005-0000-0000-0000078E0000}"/>
    <cellStyle name="40% - uthevingsfarge 6 2 7 2 5" xfId="36363" xr:uid="{00000000-0005-0000-0000-0000088E0000}"/>
    <cellStyle name="40% - uthevingsfarge 6 2 7 2_Innskuddsdekning" xfId="36364" xr:uid="{00000000-0005-0000-0000-0000098E0000}"/>
    <cellStyle name="40% - uthevingsfarge 6 2 7 3" xfId="36365" xr:uid="{00000000-0005-0000-0000-00000A8E0000}"/>
    <cellStyle name="40% - uthevingsfarge 6 2 7 3 2" xfId="36366" xr:uid="{00000000-0005-0000-0000-00000B8E0000}"/>
    <cellStyle name="40% - uthevingsfarge 6 2 7 3 2 2" xfId="36367" xr:uid="{00000000-0005-0000-0000-00000C8E0000}"/>
    <cellStyle name="40% - uthevingsfarge 6 2 7 3 2 2 2" xfId="36368" xr:uid="{00000000-0005-0000-0000-00000D8E0000}"/>
    <cellStyle name="40% - uthevingsfarge 6 2 7 3 2 3" xfId="36369" xr:uid="{00000000-0005-0000-0000-00000E8E0000}"/>
    <cellStyle name="40% - uthevingsfarge 6 2 7 3 3" xfId="36370" xr:uid="{00000000-0005-0000-0000-00000F8E0000}"/>
    <cellStyle name="40% - uthevingsfarge 6 2 7 3 3 2" xfId="36371" xr:uid="{00000000-0005-0000-0000-0000108E0000}"/>
    <cellStyle name="40% - uthevingsfarge 6 2 7 3 4" xfId="36372" xr:uid="{00000000-0005-0000-0000-0000118E0000}"/>
    <cellStyle name="40% - uthevingsfarge 6 2 7 4" xfId="36373" xr:uid="{00000000-0005-0000-0000-0000128E0000}"/>
    <cellStyle name="40% - uthevingsfarge 6 2 7 4 2" xfId="36374" xr:uid="{00000000-0005-0000-0000-0000138E0000}"/>
    <cellStyle name="40% - uthevingsfarge 6 2 7 4 2 2" xfId="36375" xr:uid="{00000000-0005-0000-0000-0000148E0000}"/>
    <cellStyle name="40% - uthevingsfarge 6 2 7 4 3" xfId="36376" xr:uid="{00000000-0005-0000-0000-0000158E0000}"/>
    <cellStyle name="40% - uthevingsfarge 6 2 7 5" xfId="36377" xr:uid="{00000000-0005-0000-0000-0000168E0000}"/>
    <cellStyle name="40% - uthevingsfarge 6 2 7 5 2" xfId="36378" xr:uid="{00000000-0005-0000-0000-0000178E0000}"/>
    <cellStyle name="40% - uthevingsfarge 6 2 7 6" xfId="36379" xr:uid="{00000000-0005-0000-0000-0000188E0000}"/>
    <cellStyle name="40% - uthevingsfarge 6 2 7_3. Chng in credit spreads" xfId="36380" xr:uid="{00000000-0005-0000-0000-0000198E0000}"/>
    <cellStyle name="40% - uthevingsfarge 6 2 8" xfId="36381" xr:uid="{00000000-0005-0000-0000-00001A8E0000}"/>
    <cellStyle name="40% - uthevingsfarge 6 2 8 2" xfId="36382" xr:uid="{00000000-0005-0000-0000-00001B8E0000}"/>
    <cellStyle name="40% - uthevingsfarge 6 2 8 2 2" xfId="36383" xr:uid="{00000000-0005-0000-0000-00001C8E0000}"/>
    <cellStyle name="40% - uthevingsfarge 6 2 8 2 2 2" xfId="36384" xr:uid="{00000000-0005-0000-0000-00001D8E0000}"/>
    <cellStyle name="40% - uthevingsfarge 6 2 8 2 2 2 2" xfId="36385" xr:uid="{00000000-0005-0000-0000-00001E8E0000}"/>
    <cellStyle name="40% - uthevingsfarge 6 2 8 2 2 3" xfId="36386" xr:uid="{00000000-0005-0000-0000-00001F8E0000}"/>
    <cellStyle name="40% - uthevingsfarge 6 2 8 2 3" xfId="36387" xr:uid="{00000000-0005-0000-0000-0000208E0000}"/>
    <cellStyle name="40% - uthevingsfarge 6 2 8 2 3 2" xfId="36388" xr:uid="{00000000-0005-0000-0000-0000218E0000}"/>
    <cellStyle name="40% - uthevingsfarge 6 2 8 2 4" xfId="36389" xr:uid="{00000000-0005-0000-0000-0000228E0000}"/>
    <cellStyle name="40% - uthevingsfarge 6 2 8 2_Innskuddsdekning" xfId="36390" xr:uid="{00000000-0005-0000-0000-0000238E0000}"/>
    <cellStyle name="40% - uthevingsfarge 6 2 8 3" xfId="36391" xr:uid="{00000000-0005-0000-0000-0000248E0000}"/>
    <cellStyle name="40% - uthevingsfarge 6 2 8 3 2" xfId="36392" xr:uid="{00000000-0005-0000-0000-0000258E0000}"/>
    <cellStyle name="40% - uthevingsfarge 6 2 8 3 2 2" xfId="36393" xr:uid="{00000000-0005-0000-0000-0000268E0000}"/>
    <cellStyle name="40% - uthevingsfarge 6 2 8 3 3" xfId="36394" xr:uid="{00000000-0005-0000-0000-0000278E0000}"/>
    <cellStyle name="40% - uthevingsfarge 6 2 8 4" xfId="36395" xr:uid="{00000000-0005-0000-0000-0000288E0000}"/>
    <cellStyle name="40% - uthevingsfarge 6 2 8 4 2" xfId="36396" xr:uid="{00000000-0005-0000-0000-0000298E0000}"/>
    <cellStyle name="40% - uthevingsfarge 6 2 8 5" xfId="36397" xr:uid="{00000000-0005-0000-0000-00002A8E0000}"/>
    <cellStyle name="40% - uthevingsfarge 6 2 8_3. Chng in credit spreads" xfId="36398" xr:uid="{00000000-0005-0000-0000-00002B8E0000}"/>
    <cellStyle name="40% - uthevingsfarge 6 2 9" xfId="36399" xr:uid="{00000000-0005-0000-0000-00002C8E0000}"/>
    <cellStyle name="40% - uthevingsfarge 6 2 9 2" xfId="36400" xr:uid="{00000000-0005-0000-0000-00002D8E0000}"/>
    <cellStyle name="40% - uthevingsfarge 6 2 9 2 2" xfId="36401" xr:uid="{00000000-0005-0000-0000-00002E8E0000}"/>
    <cellStyle name="40% - uthevingsfarge 6 2 9 2 2 2" xfId="36402" xr:uid="{00000000-0005-0000-0000-00002F8E0000}"/>
    <cellStyle name="40% - uthevingsfarge 6 2 9 2 3" xfId="36403" xr:uid="{00000000-0005-0000-0000-0000308E0000}"/>
    <cellStyle name="40% - uthevingsfarge 6 2 9 3" xfId="36404" xr:uid="{00000000-0005-0000-0000-0000318E0000}"/>
    <cellStyle name="40% - uthevingsfarge 6 2 9 3 2" xfId="36405" xr:uid="{00000000-0005-0000-0000-0000328E0000}"/>
    <cellStyle name="40% - uthevingsfarge 6 2 9 4" xfId="36406" xr:uid="{00000000-0005-0000-0000-0000338E0000}"/>
    <cellStyle name="40% - uthevingsfarge 6 2_Adj_Operating_expenses" xfId="36407" xr:uid="{00000000-0005-0000-0000-0000348E0000}"/>
    <cellStyle name="40% - uthevingsfarge 6 20" xfId="36408" xr:uid="{00000000-0005-0000-0000-0000358E0000}"/>
    <cellStyle name="40% - uthevingsfarge 6 20 2" xfId="36409" xr:uid="{00000000-0005-0000-0000-0000368E0000}"/>
    <cellStyle name="40% - uthevingsfarge 6 20 2 2" xfId="36410" xr:uid="{00000000-0005-0000-0000-0000378E0000}"/>
    <cellStyle name="40% - uthevingsfarge 6 20 2 3" xfId="36411" xr:uid="{00000000-0005-0000-0000-0000388E0000}"/>
    <cellStyle name="40% - uthevingsfarge 6 20 2_BILAG 34-3 Brasil" xfId="36412" xr:uid="{00000000-0005-0000-0000-0000398E0000}"/>
    <cellStyle name="40% - uthevingsfarge 6 20 3" xfId="36413" xr:uid="{00000000-0005-0000-0000-00003A8E0000}"/>
    <cellStyle name="40% - uthevingsfarge 6 20 4" xfId="36414" xr:uid="{00000000-0005-0000-0000-00003B8E0000}"/>
    <cellStyle name="40% - uthevingsfarge 6 20_BILAG 34-3 Brasil" xfId="36415" xr:uid="{00000000-0005-0000-0000-00003C8E0000}"/>
    <cellStyle name="40% - uthevingsfarge 6 200" xfId="36416" xr:uid="{00000000-0005-0000-0000-00003D8E0000}"/>
    <cellStyle name="40% - uthevingsfarge 6 201" xfId="36417" xr:uid="{00000000-0005-0000-0000-00003E8E0000}"/>
    <cellStyle name="40% - uthevingsfarge 6 202" xfId="36418" xr:uid="{00000000-0005-0000-0000-00003F8E0000}"/>
    <cellStyle name="40% - uthevingsfarge 6 203" xfId="36419" xr:uid="{00000000-0005-0000-0000-0000408E0000}"/>
    <cellStyle name="40% - uthevingsfarge 6 204" xfId="36420" xr:uid="{00000000-0005-0000-0000-0000418E0000}"/>
    <cellStyle name="40% - uthevingsfarge 6 205" xfId="36421" xr:uid="{00000000-0005-0000-0000-0000428E0000}"/>
    <cellStyle name="40% - uthevingsfarge 6 206" xfId="36422" xr:uid="{00000000-0005-0000-0000-0000438E0000}"/>
    <cellStyle name="40% - uthevingsfarge 6 207" xfId="36423" xr:uid="{00000000-0005-0000-0000-0000448E0000}"/>
    <cellStyle name="40% - uthevingsfarge 6 208" xfId="36424" xr:uid="{00000000-0005-0000-0000-0000458E0000}"/>
    <cellStyle name="40% - uthevingsfarge 6 209" xfId="36425" xr:uid="{00000000-0005-0000-0000-0000468E0000}"/>
    <cellStyle name="40% - uthevingsfarge 6 21" xfId="36426" xr:uid="{00000000-0005-0000-0000-0000478E0000}"/>
    <cellStyle name="40% - uthevingsfarge 6 21 2" xfId="36427" xr:uid="{00000000-0005-0000-0000-0000488E0000}"/>
    <cellStyle name="40% - uthevingsfarge 6 21 2 2" xfId="36428" xr:uid="{00000000-0005-0000-0000-0000498E0000}"/>
    <cellStyle name="40% - uthevingsfarge 6 21 2 3" xfId="36429" xr:uid="{00000000-0005-0000-0000-00004A8E0000}"/>
    <cellStyle name="40% - uthevingsfarge 6 21 2_BILAG 34-3 Brasil" xfId="36430" xr:uid="{00000000-0005-0000-0000-00004B8E0000}"/>
    <cellStyle name="40% - uthevingsfarge 6 21 3" xfId="36431" xr:uid="{00000000-0005-0000-0000-00004C8E0000}"/>
    <cellStyle name="40% - uthevingsfarge 6 21 4" xfId="36432" xr:uid="{00000000-0005-0000-0000-00004D8E0000}"/>
    <cellStyle name="40% - uthevingsfarge 6 21_BILAG 34-3 Brasil" xfId="36433" xr:uid="{00000000-0005-0000-0000-00004E8E0000}"/>
    <cellStyle name="40% - uthevingsfarge 6 210" xfId="36434" xr:uid="{00000000-0005-0000-0000-00004F8E0000}"/>
    <cellStyle name="40% - uthevingsfarge 6 211" xfId="36435" xr:uid="{00000000-0005-0000-0000-0000508E0000}"/>
    <cellStyle name="40% - uthevingsfarge 6 212" xfId="36436" xr:uid="{00000000-0005-0000-0000-0000518E0000}"/>
    <cellStyle name="40% - uthevingsfarge 6 213" xfId="36437" xr:uid="{00000000-0005-0000-0000-0000528E0000}"/>
    <cellStyle name="40% - uthevingsfarge 6 214" xfId="36438" xr:uid="{00000000-0005-0000-0000-0000538E0000}"/>
    <cellStyle name="40% - uthevingsfarge 6 215" xfId="36439" xr:uid="{00000000-0005-0000-0000-0000548E0000}"/>
    <cellStyle name="40% - uthevingsfarge 6 216" xfId="36440" xr:uid="{00000000-0005-0000-0000-0000558E0000}"/>
    <cellStyle name="40% - uthevingsfarge 6 217" xfId="36441" xr:uid="{00000000-0005-0000-0000-0000568E0000}"/>
    <cellStyle name="40% - uthevingsfarge 6 218" xfId="36442" xr:uid="{00000000-0005-0000-0000-0000578E0000}"/>
    <cellStyle name="40% - uthevingsfarge 6 219" xfId="36443" xr:uid="{00000000-0005-0000-0000-0000588E0000}"/>
    <cellStyle name="40% - uthevingsfarge 6 22" xfId="36444" xr:uid="{00000000-0005-0000-0000-0000598E0000}"/>
    <cellStyle name="40% - uthevingsfarge 6 22 2" xfId="36445" xr:uid="{00000000-0005-0000-0000-00005A8E0000}"/>
    <cellStyle name="40% - uthevingsfarge 6 22 2 2" xfId="36446" xr:uid="{00000000-0005-0000-0000-00005B8E0000}"/>
    <cellStyle name="40% - uthevingsfarge 6 22 2 3" xfId="36447" xr:uid="{00000000-0005-0000-0000-00005C8E0000}"/>
    <cellStyle name="40% - uthevingsfarge 6 22 2_BILAG 34-3 Brasil" xfId="36448" xr:uid="{00000000-0005-0000-0000-00005D8E0000}"/>
    <cellStyle name="40% - uthevingsfarge 6 22 3" xfId="36449" xr:uid="{00000000-0005-0000-0000-00005E8E0000}"/>
    <cellStyle name="40% - uthevingsfarge 6 22 4" xfId="36450" xr:uid="{00000000-0005-0000-0000-00005F8E0000}"/>
    <cellStyle name="40% - uthevingsfarge 6 22_BILAG 34-3 Brasil" xfId="36451" xr:uid="{00000000-0005-0000-0000-0000608E0000}"/>
    <cellStyle name="40% - uthevingsfarge 6 220" xfId="36452" xr:uid="{00000000-0005-0000-0000-0000618E0000}"/>
    <cellStyle name="40% - uthevingsfarge 6 221" xfId="36453" xr:uid="{00000000-0005-0000-0000-0000628E0000}"/>
    <cellStyle name="40% - uthevingsfarge 6 222" xfId="36454" xr:uid="{00000000-0005-0000-0000-0000638E0000}"/>
    <cellStyle name="40% - uthevingsfarge 6 223" xfId="36455" xr:uid="{00000000-0005-0000-0000-0000648E0000}"/>
    <cellStyle name="40% - uthevingsfarge 6 224" xfId="36456" xr:uid="{00000000-0005-0000-0000-0000658E0000}"/>
    <cellStyle name="40% - uthevingsfarge 6 225" xfId="36457" xr:uid="{00000000-0005-0000-0000-0000668E0000}"/>
    <cellStyle name="40% - uthevingsfarge 6 226" xfId="36458" xr:uid="{00000000-0005-0000-0000-0000678E0000}"/>
    <cellStyle name="40% - uthevingsfarge 6 227" xfId="36459" xr:uid="{00000000-0005-0000-0000-0000688E0000}"/>
    <cellStyle name="40% - uthevingsfarge 6 228" xfId="36460" xr:uid="{00000000-0005-0000-0000-0000698E0000}"/>
    <cellStyle name="40% - uthevingsfarge 6 229" xfId="36461" xr:uid="{00000000-0005-0000-0000-00006A8E0000}"/>
    <cellStyle name="40% - uthevingsfarge 6 23" xfId="36462" xr:uid="{00000000-0005-0000-0000-00006B8E0000}"/>
    <cellStyle name="40% - uthevingsfarge 6 23 2" xfId="36463" xr:uid="{00000000-0005-0000-0000-00006C8E0000}"/>
    <cellStyle name="40% - uthevingsfarge 6 23 2 2" xfId="36464" xr:uid="{00000000-0005-0000-0000-00006D8E0000}"/>
    <cellStyle name="40% - uthevingsfarge 6 23 2 3" xfId="36465" xr:uid="{00000000-0005-0000-0000-00006E8E0000}"/>
    <cellStyle name="40% - uthevingsfarge 6 23 2_BILAG 34-3 Brasil" xfId="36466" xr:uid="{00000000-0005-0000-0000-00006F8E0000}"/>
    <cellStyle name="40% - uthevingsfarge 6 23 3" xfId="36467" xr:uid="{00000000-0005-0000-0000-0000708E0000}"/>
    <cellStyle name="40% - uthevingsfarge 6 23 4" xfId="36468" xr:uid="{00000000-0005-0000-0000-0000718E0000}"/>
    <cellStyle name="40% - uthevingsfarge 6 23_BILAG 34-3 Brasil" xfId="36469" xr:uid="{00000000-0005-0000-0000-0000728E0000}"/>
    <cellStyle name="40% - uthevingsfarge 6 230" xfId="36470" xr:uid="{00000000-0005-0000-0000-0000738E0000}"/>
    <cellStyle name="40% - uthevingsfarge 6 24" xfId="36471" xr:uid="{00000000-0005-0000-0000-0000748E0000}"/>
    <cellStyle name="40% - uthevingsfarge 6 24 2" xfId="36472" xr:uid="{00000000-0005-0000-0000-0000758E0000}"/>
    <cellStyle name="40% - uthevingsfarge 6 24 2 2" xfId="36473" xr:uid="{00000000-0005-0000-0000-0000768E0000}"/>
    <cellStyle name="40% - uthevingsfarge 6 24 2 3" xfId="36474" xr:uid="{00000000-0005-0000-0000-0000778E0000}"/>
    <cellStyle name="40% - uthevingsfarge 6 24 2_BILAG 34-3 Brasil" xfId="36475" xr:uid="{00000000-0005-0000-0000-0000788E0000}"/>
    <cellStyle name="40% - uthevingsfarge 6 24 3" xfId="36476" xr:uid="{00000000-0005-0000-0000-0000798E0000}"/>
    <cellStyle name="40% - uthevingsfarge 6 24 4" xfId="36477" xr:uid="{00000000-0005-0000-0000-00007A8E0000}"/>
    <cellStyle name="40% - uthevingsfarge 6 24_BILAG 34-3 Brasil" xfId="36478" xr:uid="{00000000-0005-0000-0000-00007B8E0000}"/>
    <cellStyle name="40% - uthevingsfarge 6 25" xfId="36479" xr:uid="{00000000-0005-0000-0000-00007C8E0000}"/>
    <cellStyle name="40% - uthevingsfarge 6 25 2" xfId="36480" xr:uid="{00000000-0005-0000-0000-00007D8E0000}"/>
    <cellStyle name="40% - uthevingsfarge 6 25 2 2" xfId="36481" xr:uid="{00000000-0005-0000-0000-00007E8E0000}"/>
    <cellStyle name="40% - uthevingsfarge 6 25 2 3" xfId="36482" xr:uid="{00000000-0005-0000-0000-00007F8E0000}"/>
    <cellStyle name="40% - uthevingsfarge 6 25 2_BILAG 34-3 Brasil" xfId="36483" xr:uid="{00000000-0005-0000-0000-0000808E0000}"/>
    <cellStyle name="40% - uthevingsfarge 6 25 3" xfId="36484" xr:uid="{00000000-0005-0000-0000-0000818E0000}"/>
    <cellStyle name="40% - uthevingsfarge 6 25 4" xfId="36485" xr:uid="{00000000-0005-0000-0000-0000828E0000}"/>
    <cellStyle name="40% - uthevingsfarge 6 25_BILAG 34-3 Brasil" xfId="36486" xr:uid="{00000000-0005-0000-0000-0000838E0000}"/>
    <cellStyle name="40% - uthevingsfarge 6 26" xfId="36487" xr:uid="{00000000-0005-0000-0000-0000848E0000}"/>
    <cellStyle name="40% - uthevingsfarge 6 26 2" xfId="36488" xr:uid="{00000000-0005-0000-0000-0000858E0000}"/>
    <cellStyle name="40% - uthevingsfarge 6 26 2 2" xfId="36489" xr:uid="{00000000-0005-0000-0000-0000868E0000}"/>
    <cellStyle name="40% - uthevingsfarge 6 26 2 3" xfId="36490" xr:uid="{00000000-0005-0000-0000-0000878E0000}"/>
    <cellStyle name="40% - uthevingsfarge 6 26 2_BILAG 34-3 Brasil" xfId="36491" xr:uid="{00000000-0005-0000-0000-0000888E0000}"/>
    <cellStyle name="40% - uthevingsfarge 6 26 3" xfId="36492" xr:uid="{00000000-0005-0000-0000-0000898E0000}"/>
    <cellStyle name="40% - uthevingsfarge 6 26 4" xfId="36493" xr:uid="{00000000-0005-0000-0000-00008A8E0000}"/>
    <cellStyle name="40% - uthevingsfarge 6 26_BILAG 34-3 Brasil" xfId="36494" xr:uid="{00000000-0005-0000-0000-00008B8E0000}"/>
    <cellStyle name="40% - uthevingsfarge 6 27" xfId="36495" xr:uid="{00000000-0005-0000-0000-00008C8E0000}"/>
    <cellStyle name="40% - uthevingsfarge 6 27 2" xfId="36496" xr:uid="{00000000-0005-0000-0000-00008D8E0000}"/>
    <cellStyle name="40% - uthevingsfarge 6 27 2 2" xfId="36497" xr:uid="{00000000-0005-0000-0000-00008E8E0000}"/>
    <cellStyle name="40% - uthevingsfarge 6 27 2 3" xfId="36498" xr:uid="{00000000-0005-0000-0000-00008F8E0000}"/>
    <cellStyle name="40% - uthevingsfarge 6 27 2_BILAG 34-3 Brasil" xfId="36499" xr:uid="{00000000-0005-0000-0000-0000908E0000}"/>
    <cellStyle name="40% - uthevingsfarge 6 27 3" xfId="36500" xr:uid="{00000000-0005-0000-0000-0000918E0000}"/>
    <cellStyle name="40% - uthevingsfarge 6 27 4" xfId="36501" xr:uid="{00000000-0005-0000-0000-0000928E0000}"/>
    <cellStyle name="40% - uthevingsfarge 6 27_BILAG 34-3 Brasil" xfId="36502" xr:uid="{00000000-0005-0000-0000-0000938E0000}"/>
    <cellStyle name="40% - uthevingsfarge 6 28" xfId="36503" xr:uid="{00000000-0005-0000-0000-0000948E0000}"/>
    <cellStyle name="40% - uthevingsfarge 6 28 2" xfId="36504" xr:uid="{00000000-0005-0000-0000-0000958E0000}"/>
    <cellStyle name="40% - uthevingsfarge 6 28 2 2" xfId="36505" xr:uid="{00000000-0005-0000-0000-0000968E0000}"/>
    <cellStyle name="40% - uthevingsfarge 6 28 2 3" xfId="36506" xr:uid="{00000000-0005-0000-0000-0000978E0000}"/>
    <cellStyle name="40% - uthevingsfarge 6 28 2_BILAG 34-3 Brasil" xfId="36507" xr:uid="{00000000-0005-0000-0000-0000988E0000}"/>
    <cellStyle name="40% - uthevingsfarge 6 28 3" xfId="36508" xr:uid="{00000000-0005-0000-0000-0000998E0000}"/>
    <cellStyle name="40% - uthevingsfarge 6 28 4" xfId="36509" xr:uid="{00000000-0005-0000-0000-00009A8E0000}"/>
    <cellStyle name="40% - uthevingsfarge 6 28_BILAG 34-3 Brasil" xfId="36510" xr:uid="{00000000-0005-0000-0000-00009B8E0000}"/>
    <cellStyle name="40% - uthevingsfarge 6 29" xfId="36511" xr:uid="{00000000-0005-0000-0000-00009C8E0000}"/>
    <cellStyle name="40% - uthevingsfarge 6 29 2" xfId="36512" xr:uid="{00000000-0005-0000-0000-00009D8E0000}"/>
    <cellStyle name="40% - uthevingsfarge 6 29 2 2" xfId="36513" xr:uid="{00000000-0005-0000-0000-00009E8E0000}"/>
    <cellStyle name="40% - uthevingsfarge 6 29 2 3" xfId="36514" xr:uid="{00000000-0005-0000-0000-00009F8E0000}"/>
    <cellStyle name="40% - uthevingsfarge 6 29 2_BILAG 34-3 Brasil" xfId="36515" xr:uid="{00000000-0005-0000-0000-0000A08E0000}"/>
    <cellStyle name="40% - uthevingsfarge 6 29 3" xfId="36516" xr:uid="{00000000-0005-0000-0000-0000A18E0000}"/>
    <cellStyle name="40% - uthevingsfarge 6 29 4" xfId="36517" xr:uid="{00000000-0005-0000-0000-0000A28E0000}"/>
    <cellStyle name="40% - uthevingsfarge 6 29_BILAG 34-3 Brasil" xfId="36518" xr:uid="{00000000-0005-0000-0000-0000A38E0000}"/>
    <cellStyle name="40% - uthevingsfarge 6 3" xfId="36519" xr:uid="{00000000-0005-0000-0000-0000A48E0000}"/>
    <cellStyle name="40% - uthevingsfarge 6 3 10" xfId="36520" xr:uid="{00000000-0005-0000-0000-0000A58E0000}"/>
    <cellStyle name="40% - uthevingsfarge 6 3 2" xfId="36521" xr:uid="{00000000-0005-0000-0000-0000A68E0000}"/>
    <cellStyle name="40% - uthevingsfarge 6 3 2 10" xfId="36522" xr:uid="{00000000-0005-0000-0000-0000A78E0000}"/>
    <cellStyle name="40% - uthevingsfarge 6 3 2 11" xfId="36523" xr:uid="{00000000-0005-0000-0000-0000A88E0000}"/>
    <cellStyle name="40% - uthevingsfarge 6 3 2 2" xfId="36524" xr:uid="{00000000-0005-0000-0000-0000A98E0000}"/>
    <cellStyle name="40% - uthevingsfarge 6 3 2 2 10" xfId="36525" xr:uid="{00000000-0005-0000-0000-0000AA8E0000}"/>
    <cellStyle name="40% - uthevingsfarge 6 3 2 2 2" xfId="36526" xr:uid="{00000000-0005-0000-0000-0000AB8E0000}"/>
    <cellStyle name="40% - uthevingsfarge 6 3 2 2 2 2" xfId="36527" xr:uid="{00000000-0005-0000-0000-0000AC8E0000}"/>
    <cellStyle name="40% - uthevingsfarge 6 3 2 2 2 2 2" xfId="36528" xr:uid="{00000000-0005-0000-0000-0000AD8E0000}"/>
    <cellStyle name="40% - uthevingsfarge 6 3 2 2 2 2 2 2" xfId="36529" xr:uid="{00000000-0005-0000-0000-0000AE8E0000}"/>
    <cellStyle name="40% - uthevingsfarge 6 3 2 2 2 2 2 2 2" xfId="36530" xr:uid="{00000000-0005-0000-0000-0000AF8E0000}"/>
    <cellStyle name="40% - uthevingsfarge 6 3 2 2 2 2 2 2 2 2" xfId="36531" xr:uid="{00000000-0005-0000-0000-0000B08E0000}"/>
    <cellStyle name="40% - uthevingsfarge 6 3 2 2 2 2 2 2 3" xfId="36532" xr:uid="{00000000-0005-0000-0000-0000B18E0000}"/>
    <cellStyle name="40% - uthevingsfarge 6 3 2 2 2 2 2 3" xfId="36533" xr:uid="{00000000-0005-0000-0000-0000B28E0000}"/>
    <cellStyle name="40% - uthevingsfarge 6 3 2 2 2 2 2 3 2" xfId="36534" xr:uid="{00000000-0005-0000-0000-0000B38E0000}"/>
    <cellStyle name="40% - uthevingsfarge 6 3 2 2 2 2 2 4" xfId="36535" xr:uid="{00000000-0005-0000-0000-0000B48E0000}"/>
    <cellStyle name="40% - uthevingsfarge 6 3 2 2 2 2 3" xfId="36536" xr:uid="{00000000-0005-0000-0000-0000B58E0000}"/>
    <cellStyle name="40% - uthevingsfarge 6 3 2 2 2 2 3 2" xfId="36537" xr:uid="{00000000-0005-0000-0000-0000B68E0000}"/>
    <cellStyle name="40% - uthevingsfarge 6 3 2 2 2 2 3 2 2" xfId="36538" xr:uid="{00000000-0005-0000-0000-0000B78E0000}"/>
    <cellStyle name="40% - uthevingsfarge 6 3 2 2 2 2 3 3" xfId="36539" xr:uid="{00000000-0005-0000-0000-0000B88E0000}"/>
    <cellStyle name="40% - uthevingsfarge 6 3 2 2 2 2 4" xfId="36540" xr:uid="{00000000-0005-0000-0000-0000B98E0000}"/>
    <cellStyle name="40% - uthevingsfarge 6 3 2 2 2 2 4 2" xfId="36541" xr:uid="{00000000-0005-0000-0000-0000BA8E0000}"/>
    <cellStyle name="40% - uthevingsfarge 6 3 2 2 2 2 5" xfId="36542" xr:uid="{00000000-0005-0000-0000-0000BB8E0000}"/>
    <cellStyle name="40% - uthevingsfarge 6 3 2 2 2 2_Innskuddsdekning" xfId="36543" xr:uid="{00000000-0005-0000-0000-0000BC8E0000}"/>
    <cellStyle name="40% - uthevingsfarge 6 3 2 2 2 3" xfId="36544" xr:uid="{00000000-0005-0000-0000-0000BD8E0000}"/>
    <cellStyle name="40% - uthevingsfarge 6 3 2 2 2 3 2" xfId="36545" xr:uid="{00000000-0005-0000-0000-0000BE8E0000}"/>
    <cellStyle name="40% - uthevingsfarge 6 3 2 2 2 3 2 2" xfId="36546" xr:uid="{00000000-0005-0000-0000-0000BF8E0000}"/>
    <cellStyle name="40% - uthevingsfarge 6 3 2 2 2 3 2 2 2" xfId="36547" xr:uid="{00000000-0005-0000-0000-0000C08E0000}"/>
    <cellStyle name="40% - uthevingsfarge 6 3 2 2 2 3 2 3" xfId="36548" xr:uid="{00000000-0005-0000-0000-0000C18E0000}"/>
    <cellStyle name="40% - uthevingsfarge 6 3 2 2 2 3 3" xfId="36549" xr:uid="{00000000-0005-0000-0000-0000C28E0000}"/>
    <cellStyle name="40% - uthevingsfarge 6 3 2 2 2 3 3 2" xfId="36550" xr:uid="{00000000-0005-0000-0000-0000C38E0000}"/>
    <cellStyle name="40% - uthevingsfarge 6 3 2 2 2 3 4" xfId="36551" xr:uid="{00000000-0005-0000-0000-0000C48E0000}"/>
    <cellStyle name="40% - uthevingsfarge 6 3 2 2 2 4" xfId="36552" xr:uid="{00000000-0005-0000-0000-0000C58E0000}"/>
    <cellStyle name="40% - uthevingsfarge 6 3 2 2 2 4 2" xfId="36553" xr:uid="{00000000-0005-0000-0000-0000C68E0000}"/>
    <cellStyle name="40% - uthevingsfarge 6 3 2 2 2 4 2 2" xfId="36554" xr:uid="{00000000-0005-0000-0000-0000C78E0000}"/>
    <cellStyle name="40% - uthevingsfarge 6 3 2 2 2 4 3" xfId="36555" xr:uid="{00000000-0005-0000-0000-0000C88E0000}"/>
    <cellStyle name="40% - uthevingsfarge 6 3 2 2 2 5" xfId="36556" xr:uid="{00000000-0005-0000-0000-0000C98E0000}"/>
    <cellStyle name="40% - uthevingsfarge 6 3 2 2 2 5 2" xfId="36557" xr:uid="{00000000-0005-0000-0000-0000CA8E0000}"/>
    <cellStyle name="40% - uthevingsfarge 6 3 2 2 2 6" xfId="36558" xr:uid="{00000000-0005-0000-0000-0000CB8E0000}"/>
    <cellStyle name="40% - uthevingsfarge 6 3 2 2 2_3. Chng in credit spreads" xfId="36559" xr:uid="{00000000-0005-0000-0000-0000CC8E0000}"/>
    <cellStyle name="40% - uthevingsfarge 6 3 2 2 3" xfId="36560" xr:uid="{00000000-0005-0000-0000-0000CD8E0000}"/>
    <cellStyle name="40% - uthevingsfarge 6 3 2 2 3 2" xfId="36561" xr:uid="{00000000-0005-0000-0000-0000CE8E0000}"/>
    <cellStyle name="40% - uthevingsfarge 6 3 2 2 3 2 2" xfId="36562" xr:uid="{00000000-0005-0000-0000-0000CF8E0000}"/>
    <cellStyle name="40% - uthevingsfarge 6 3 2 2 3 2 2 2" xfId="36563" xr:uid="{00000000-0005-0000-0000-0000D08E0000}"/>
    <cellStyle name="40% - uthevingsfarge 6 3 2 2 3 2 2 2 2" xfId="36564" xr:uid="{00000000-0005-0000-0000-0000D18E0000}"/>
    <cellStyle name="40% - uthevingsfarge 6 3 2 2 3 2 2 2 2 2" xfId="36565" xr:uid="{00000000-0005-0000-0000-0000D28E0000}"/>
    <cellStyle name="40% - uthevingsfarge 6 3 2 2 3 2 2 2 3" xfId="36566" xr:uid="{00000000-0005-0000-0000-0000D38E0000}"/>
    <cellStyle name="40% - uthevingsfarge 6 3 2 2 3 2 2 3" xfId="36567" xr:uid="{00000000-0005-0000-0000-0000D48E0000}"/>
    <cellStyle name="40% - uthevingsfarge 6 3 2 2 3 2 2 3 2" xfId="36568" xr:uid="{00000000-0005-0000-0000-0000D58E0000}"/>
    <cellStyle name="40% - uthevingsfarge 6 3 2 2 3 2 2 4" xfId="36569" xr:uid="{00000000-0005-0000-0000-0000D68E0000}"/>
    <cellStyle name="40% - uthevingsfarge 6 3 2 2 3 2 3" xfId="36570" xr:uid="{00000000-0005-0000-0000-0000D78E0000}"/>
    <cellStyle name="40% - uthevingsfarge 6 3 2 2 3 2 3 2" xfId="36571" xr:uid="{00000000-0005-0000-0000-0000D88E0000}"/>
    <cellStyle name="40% - uthevingsfarge 6 3 2 2 3 2 3 2 2" xfId="36572" xr:uid="{00000000-0005-0000-0000-0000D98E0000}"/>
    <cellStyle name="40% - uthevingsfarge 6 3 2 2 3 2 3 3" xfId="36573" xr:uid="{00000000-0005-0000-0000-0000DA8E0000}"/>
    <cellStyle name="40% - uthevingsfarge 6 3 2 2 3 2 4" xfId="36574" xr:uid="{00000000-0005-0000-0000-0000DB8E0000}"/>
    <cellStyle name="40% - uthevingsfarge 6 3 2 2 3 2 4 2" xfId="36575" xr:uid="{00000000-0005-0000-0000-0000DC8E0000}"/>
    <cellStyle name="40% - uthevingsfarge 6 3 2 2 3 2 5" xfId="36576" xr:uid="{00000000-0005-0000-0000-0000DD8E0000}"/>
    <cellStyle name="40% - uthevingsfarge 6 3 2 2 3 2_Innskuddsdekning" xfId="36577" xr:uid="{00000000-0005-0000-0000-0000DE8E0000}"/>
    <cellStyle name="40% - uthevingsfarge 6 3 2 2 3 3" xfId="36578" xr:uid="{00000000-0005-0000-0000-0000DF8E0000}"/>
    <cellStyle name="40% - uthevingsfarge 6 3 2 2 3 3 2" xfId="36579" xr:uid="{00000000-0005-0000-0000-0000E08E0000}"/>
    <cellStyle name="40% - uthevingsfarge 6 3 2 2 3 3 2 2" xfId="36580" xr:uid="{00000000-0005-0000-0000-0000E18E0000}"/>
    <cellStyle name="40% - uthevingsfarge 6 3 2 2 3 3 2 2 2" xfId="36581" xr:uid="{00000000-0005-0000-0000-0000E28E0000}"/>
    <cellStyle name="40% - uthevingsfarge 6 3 2 2 3 3 2 3" xfId="36582" xr:uid="{00000000-0005-0000-0000-0000E38E0000}"/>
    <cellStyle name="40% - uthevingsfarge 6 3 2 2 3 3 3" xfId="36583" xr:uid="{00000000-0005-0000-0000-0000E48E0000}"/>
    <cellStyle name="40% - uthevingsfarge 6 3 2 2 3 3 3 2" xfId="36584" xr:uid="{00000000-0005-0000-0000-0000E58E0000}"/>
    <cellStyle name="40% - uthevingsfarge 6 3 2 2 3 3 4" xfId="36585" xr:uid="{00000000-0005-0000-0000-0000E68E0000}"/>
    <cellStyle name="40% - uthevingsfarge 6 3 2 2 3 4" xfId="36586" xr:uid="{00000000-0005-0000-0000-0000E78E0000}"/>
    <cellStyle name="40% - uthevingsfarge 6 3 2 2 3 4 2" xfId="36587" xr:uid="{00000000-0005-0000-0000-0000E88E0000}"/>
    <cellStyle name="40% - uthevingsfarge 6 3 2 2 3 4 2 2" xfId="36588" xr:uid="{00000000-0005-0000-0000-0000E98E0000}"/>
    <cellStyle name="40% - uthevingsfarge 6 3 2 2 3 4 3" xfId="36589" xr:uid="{00000000-0005-0000-0000-0000EA8E0000}"/>
    <cellStyle name="40% - uthevingsfarge 6 3 2 2 3 5" xfId="36590" xr:uid="{00000000-0005-0000-0000-0000EB8E0000}"/>
    <cellStyle name="40% - uthevingsfarge 6 3 2 2 3 5 2" xfId="36591" xr:uid="{00000000-0005-0000-0000-0000EC8E0000}"/>
    <cellStyle name="40% - uthevingsfarge 6 3 2 2 3 6" xfId="36592" xr:uid="{00000000-0005-0000-0000-0000ED8E0000}"/>
    <cellStyle name="40% - uthevingsfarge 6 3 2 2 3_3. Chng in credit spreads" xfId="36593" xr:uid="{00000000-0005-0000-0000-0000EE8E0000}"/>
    <cellStyle name="40% - uthevingsfarge 6 3 2 2 4" xfId="36594" xr:uid="{00000000-0005-0000-0000-0000EF8E0000}"/>
    <cellStyle name="40% - uthevingsfarge 6 3 2 2 4 2" xfId="36595" xr:uid="{00000000-0005-0000-0000-0000F08E0000}"/>
    <cellStyle name="40% - uthevingsfarge 6 3 2 2 4 2 2" xfId="36596" xr:uid="{00000000-0005-0000-0000-0000F18E0000}"/>
    <cellStyle name="40% - uthevingsfarge 6 3 2 2 4 2 2 2" xfId="36597" xr:uid="{00000000-0005-0000-0000-0000F28E0000}"/>
    <cellStyle name="40% - uthevingsfarge 6 3 2 2 4 2 2 2 2" xfId="36598" xr:uid="{00000000-0005-0000-0000-0000F38E0000}"/>
    <cellStyle name="40% - uthevingsfarge 6 3 2 2 4 2 2 3" xfId="36599" xr:uid="{00000000-0005-0000-0000-0000F48E0000}"/>
    <cellStyle name="40% - uthevingsfarge 6 3 2 2 4 2 3" xfId="36600" xr:uid="{00000000-0005-0000-0000-0000F58E0000}"/>
    <cellStyle name="40% - uthevingsfarge 6 3 2 2 4 2 3 2" xfId="36601" xr:uid="{00000000-0005-0000-0000-0000F68E0000}"/>
    <cellStyle name="40% - uthevingsfarge 6 3 2 2 4 2 4" xfId="36602" xr:uid="{00000000-0005-0000-0000-0000F78E0000}"/>
    <cellStyle name="40% - uthevingsfarge 6 3 2 2 4 3" xfId="36603" xr:uid="{00000000-0005-0000-0000-0000F88E0000}"/>
    <cellStyle name="40% - uthevingsfarge 6 3 2 2 4 3 2" xfId="36604" xr:uid="{00000000-0005-0000-0000-0000F98E0000}"/>
    <cellStyle name="40% - uthevingsfarge 6 3 2 2 4 3 2 2" xfId="36605" xr:uid="{00000000-0005-0000-0000-0000FA8E0000}"/>
    <cellStyle name="40% - uthevingsfarge 6 3 2 2 4 3 3" xfId="36606" xr:uid="{00000000-0005-0000-0000-0000FB8E0000}"/>
    <cellStyle name="40% - uthevingsfarge 6 3 2 2 4 4" xfId="36607" xr:uid="{00000000-0005-0000-0000-0000FC8E0000}"/>
    <cellStyle name="40% - uthevingsfarge 6 3 2 2 4 4 2" xfId="36608" xr:uid="{00000000-0005-0000-0000-0000FD8E0000}"/>
    <cellStyle name="40% - uthevingsfarge 6 3 2 2 4 5" xfId="36609" xr:uid="{00000000-0005-0000-0000-0000FE8E0000}"/>
    <cellStyle name="40% - uthevingsfarge 6 3 2 2 4_Innskuddsdekning" xfId="36610" xr:uid="{00000000-0005-0000-0000-0000FF8E0000}"/>
    <cellStyle name="40% - uthevingsfarge 6 3 2 2 5" xfId="36611" xr:uid="{00000000-0005-0000-0000-0000008F0000}"/>
    <cellStyle name="40% - uthevingsfarge 6 3 2 2 5 2" xfId="36612" xr:uid="{00000000-0005-0000-0000-0000018F0000}"/>
    <cellStyle name="40% - uthevingsfarge 6 3 2 2 5 2 2" xfId="36613" xr:uid="{00000000-0005-0000-0000-0000028F0000}"/>
    <cellStyle name="40% - uthevingsfarge 6 3 2 2 5 2 2 2" xfId="36614" xr:uid="{00000000-0005-0000-0000-0000038F0000}"/>
    <cellStyle name="40% - uthevingsfarge 6 3 2 2 5 2 3" xfId="36615" xr:uid="{00000000-0005-0000-0000-0000048F0000}"/>
    <cellStyle name="40% - uthevingsfarge 6 3 2 2 5 3" xfId="36616" xr:uid="{00000000-0005-0000-0000-0000058F0000}"/>
    <cellStyle name="40% - uthevingsfarge 6 3 2 2 5 3 2" xfId="36617" xr:uid="{00000000-0005-0000-0000-0000068F0000}"/>
    <cellStyle name="40% - uthevingsfarge 6 3 2 2 5 4" xfId="36618" xr:uid="{00000000-0005-0000-0000-0000078F0000}"/>
    <cellStyle name="40% - uthevingsfarge 6 3 2 2 6" xfId="36619" xr:uid="{00000000-0005-0000-0000-0000088F0000}"/>
    <cellStyle name="40% - uthevingsfarge 6 3 2 2 6 2" xfId="36620" xr:uid="{00000000-0005-0000-0000-0000098F0000}"/>
    <cellStyle name="40% - uthevingsfarge 6 3 2 2 6 2 2" xfId="36621" xr:uid="{00000000-0005-0000-0000-00000A8F0000}"/>
    <cellStyle name="40% - uthevingsfarge 6 3 2 2 6 3" xfId="36622" xr:uid="{00000000-0005-0000-0000-00000B8F0000}"/>
    <cellStyle name="40% - uthevingsfarge 6 3 2 2 7" xfId="36623" xr:uid="{00000000-0005-0000-0000-00000C8F0000}"/>
    <cellStyle name="40% - uthevingsfarge 6 3 2 2 7 2" xfId="36624" xr:uid="{00000000-0005-0000-0000-00000D8F0000}"/>
    <cellStyle name="40% - uthevingsfarge 6 3 2 2 8" xfId="36625" xr:uid="{00000000-0005-0000-0000-00000E8F0000}"/>
    <cellStyle name="40% - uthevingsfarge 6 3 2 2 9" xfId="36626" xr:uid="{00000000-0005-0000-0000-00000F8F0000}"/>
    <cellStyle name="40% - uthevingsfarge 6 3 2 2_3. Chng in credit spreads" xfId="36627" xr:uid="{00000000-0005-0000-0000-0000108F0000}"/>
    <cellStyle name="40% - uthevingsfarge 6 3 2 3" xfId="36628" xr:uid="{00000000-0005-0000-0000-0000118F0000}"/>
    <cellStyle name="40% - uthevingsfarge 6 3 2 3 2" xfId="36629" xr:uid="{00000000-0005-0000-0000-0000128F0000}"/>
    <cellStyle name="40% - uthevingsfarge 6 3 2 3 2 2" xfId="36630" xr:uid="{00000000-0005-0000-0000-0000138F0000}"/>
    <cellStyle name="40% - uthevingsfarge 6 3 2 3 2 2 2" xfId="36631" xr:uid="{00000000-0005-0000-0000-0000148F0000}"/>
    <cellStyle name="40% - uthevingsfarge 6 3 2 3 2 2 2 2" xfId="36632" xr:uid="{00000000-0005-0000-0000-0000158F0000}"/>
    <cellStyle name="40% - uthevingsfarge 6 3 2 3 2 2 2 2 2" xfId="36633" xr:uid="{00000000-0005-0000-0000-0000168F0000}"/>
    <cellStyle name="40% - uthevingsfarge 6 3 2 3 2 2 2 3" xfId="36634" xr:uid="{00000000-0005-0000-0000-0000178F0000}"/>
    <cellStyle name="40% - uthevingsfarge 6 3 2 3 2 2 3" xfId="36635" xr:uid="{00000000-0005-0000-0000-0000188F0000}"/>
    <cellStyle name="40% - uthevingsfarge 6 3 2 3 2 2 3 2" xfId="36636" xr:uid="{00000000-0005-0000-0000-0000198F0000}"/>
    <cellStyle name="40% - uthevingsfarge 6 3 2 3 2 2 4" xfId="36637" xr:uid="{00000000-0005-0000-0000-00001A8F0000}"/>
    <cellStyle name="40% - uthevingsfarge 6 3 2 3 2 3" xfId="36638" xr:uid="{00000000-0005-0000-0000-00001B8F0000}"/>
    <cellStyle name="40% - uthevingsfarge 6 3 2 3 2 3 2" xfId="36639" xr:uid="{00000000-0005-0000-0000-00001C8F0000}"/>
    <cellStyle name="40% - uthevingsfarge 6 3 2 3 2 3 2 2" xfId="36640" xr:uid="{00000000-0005-0000-0000-00001D8F0000}"/>
    <cellStyle name="40% - uthevingsfarge 6 3 2 3 2 3 3" xfId="36641" xr:uid="{00000000-0005-0000-0000-00001E8F0000}"/>
    <cellStyle name="40% - uthevingsfarge 6 3 2 3 2 4" xfId="36642" xr:uid="{00000000-0005-0000-0000-00001F8F0000}"/>
    <cellStyle name="40% - uthevingsfarge 6 3 2 3 2 4 2" xfId="36643" xr:uid="{00000000-0005-0000-0000-0000208F0000}"/>
    <cellStyle name="40% - uthevingsfarge 6 3 2 3 2 5" xfId="36644" xr:uid="{00000000-0005-0000-0000-0000218F0000}"/>
    <cellStyle name="40% - uthevingsfarge 6 3 2 3 2_Innskuddsdekning" xfId="36645" xr:uid="{00000000-0005-0000-0000-0000228F0000}"/>
    <cellStyle name="40% - uthevingsfarge 6 3 2 3 3" xfId="36646" xr:uid="{00000000-0005-0000-0000-0000238F0000}"/>
    <cellStyle name="40% - uthevingsfarge 6 3 2 3 3 2" xfId="36647" xr:uid="{00000000-0005-0000-0000-0000248F0000}"/>
    <cellStyle name="40% - uthevingsfarge 6 3 2 3 3 2 2" xfId="36648" xr:uid="{00000000-0005-0000-0000-0000258F0000}"/>
    <cellStyle name="40% - uthevingsfarge 6 3 2 3 3 2 2 2" xfId="36649" xr:uid="{00000000-0005-0000-0000-0000268F0000}"/>
    <cellStyle name="40% - uthevingsfarge 6 3 2 3 3 2 3" xfId="36650" xr:uid="{00000000-0005-0000-0000-0000278F0000}"/>
    <cellStyle name="40% - uthevingsfarge 6 3 2 3 3 3" xfId="36651" xr:uid="{00000000-0005-0000-0000-0000288F0000}"/>
    <cellStyle name="40% - uthevingsfarge 6 3 2 3 3 3 2" xfId="36652" xr:uid="{00000000-0005-0000-0000-0000298F0000}"/>
    <cellStyle name="40% - uthevingsfarge 6 3 2 3 3 4" xfId="36653" xr:uid="{00000000-0005-0000-0000-00002A8F0000}"/>
    <cellStyle name="40% - uthevingsfarge 6 3 2 3 4" xfId="36654" xr:uid="{00000000-0005-0000-0000-00002B8F0000}"/>
    <cellStyle name="40% - uthevingsfarge 6 3 2 3 4 2" xfId="36655" xr:uid="{00000000-0005-0000-0000-00002C8F0000}"/>
    <cellStyle name="40% - uthevingsfarge 6 3 2 3 4 2 2" xfId="36656" xr:uid="{00000000-0005-0000-0000-00002D8F0000}"/>
    <cellStyle name="40% - uthevingsfarge 6 3 2 3 4 3" xfId="36657" xr:uid="{00000000-0005-0000-0000-00002E8F0000}"/>
    <cellStyle name="40% - uthevingsfarge 6 3 2 3 5" xfId="36658" xr:uid="{00000000-0005-0000-0000-00002F8F0000}"/>
    <cellStyle name="40% - uthevingsfarge 6 3 2 3 5 2" xfId="36659" xr:uid="{00000000-0005-0000-0000-0000308F0000}"/>
    <cellStyle name="40% - uthevingsfarge 6 3 2 3 6" xfId="36660" xr:uid="{00000000-0005-0000-0000-0000318F0000}"/>
    <cellStyle name="40% - uthevingsfarge 6 3 2 3_3. Chng in credit spreads" xfId="36661" xr:uid="{00000000-0005-0000-0000-0000328F0000}"/>
    <cellStyle name="40% - uthevingsfarge 6 3 2 4" xfId="36662" xr:uid="{00000000-0005-0000-0000-0000338F0000}"/>
    <cellStyle name="40% - uthevingsfarge 6 3 2 4 2" xfId="36663" xr:uid="{00000000-0005-0000-0000-0000348F0000}"/>
    <cellStyle name="40% - uthevingsfarge 6 3 2 4 2 2" xfId="36664" xr:uid="{00000000-0005-0000-0000-0000358F0000}"/>
    <cellStyle name="40% - uthevingsfarge 6 3 2 4 2 2 2" xfId="36665" xr:uid="{00000000-0005-0000-0000-0000368F0000}"/>
    <cellStyle name="40% - uthevingsfarge 6 3 2 4 2 2 2 2" xfId="36666" xr:uid="{00000000-0005-0000-0000-0000378F0000}"/>
    <cellStyle name="40% - uthevingsfarge 6 3 2 4 2 2 2 2 2" xfId="36667" xr:uid="{00000000-0005-0000-0000-0000388F0000}"/>
    <cellStyle name="40% - uthevingsfarge 6 3 2 4 2 2 2 3" xfId="36668" xr:uid="{00000000-0005-0000-0000-0000398F0000}"/>
    <cellStyle name="40% - uthevingsfarge 6 3 2 4 2 2 3" xfId="36669" xr:uid="{00000000-0005-0000-0000-00003A8F0000}"/>
    <cellStyle name="40% - uthevingsfarge 6 3 2 4 2 2 3 2" xfId="36670" xr:uid="{00000000-0005-0000-0000-00003B8F0000}"/>
    <cellStyle name="40% - uthevingsfarge 6 3 2 4 2 2 4" xfId="36671" xr:uid="{00000000-0005-0000-0000-00003C8F0000}"/>
    <cellStyle name="40% - uthevingsfarge 6 3 2 4 2 3" xfId="36672" xr:uid="{00000000-0005-0000-0000-00003D8F0000}"/>
    <cellStyle name="40% - uthevingsfarge 6 3 2 4 2 3 2" xfId="36673" xr:uid="{00000000-0005-0000-0000-00003E8F0000}"/>
    <cellStyle name="40% - uthevingsfarge 6 3 2 4 2 3 2 2" xfId="36674" xr:uid="{00000000-0005-0000-0000-00003F8F0000}"/>
    <cellStyle name="40% - uthevingsfarge 6 3 2 4 2 3 3" xfId="36675" xr:uid="{00000000-0005-0000-0000-0000408F0000}"/>
    <cellStyle name="40% - uthevingsfarge 6 3 2 4 2 4" xfId="36676" xr:uid="{00000000-0005-0000-0000-0000418F0000}"/>
    <cellStyle name="40% - uthevingsfarge 6 3 2 4 2 4 2" xfId="36677" xr:uid="{00000000-0005-0000-0000-0000428F0000}"/>
    <cellStyle name="40% - uthevingsfarge 6 3 2 4 2 5" xfId="36678" xr:uid="{00000000-0005-0000-0000-0000438F0000}"/>
    <cellStyle name="40% - uthevingsfarge 6 3 2 4 2_Innskuddsdekning" xfId="36679" xr:uid="{00000000-0005-0000-0000-0000448F0000}"/>
    <cellStyle name="40% - uthevingsfarge 6 3 2 4 3" xfId="36680" xr:uid="{00000000-0005-0000-0000-0000458F0000}"/>
    <cellStyle name="40% - uthevingsfarge 6 3 2 4 3 2" xfId="36681" xr:uid="{00000000-0005-0000-0000-0000468F0000}"/>
    <cellStyle name="40% - uthevingsfarge 6 3 2 4 3 2 2" xfId="36682" xr:uid="{00000000-0005-0000-0000-0000478F0000}"/>
    <cellStyle name="40% - uthevingsfarge 6 3 2 4 3 2 2 2" xfId="36683" xr:uid="{00000000-0005-0000-0000-0000488F0000}"/>
    <cellStyle name="40% - uthevingsfarge 6 3 2 4 3 2 3" xfId="36684" xr:uid="{00000000-0005-0000-0000-0000498F0000}"/>
    <cellStyle name="40% - uthevingsfarge 6 3 2 4 3 3" xfId="36685" xr:uid="{00000000-0005-0000-0000-00004A8F0000}"/>
    <cellStyle name="40% - uthevingsfarge 6 3 2 4 3 3 2" xfId="36686" xr:uid="{00000000-0005-0000-0000-00004B8F0000}"/>
    <cellStyle name="40% - uthevingsfarge 6 3 2 4 3 4" xfId="36687" xr:uid="{00000000-0005-0000-0000-00004C8F0000}"/>
    <cellStyle name="40% - uthevingsfarge 6 3 2 4 4" xfId="36688" xr:uid="{00000000-0005-0000-0000-00004D8F0000}"/>
    <cellStyle name="40% - uthevingsfarge 6 3 2 4 4 2" xfId="36689" xr:uid="{00000000-0005-0000-0000-00004E8F0000}"/>
    <cellStyle name="40% - uthevingsfarge 6 3 2 4 4 2 2" xfId="36690" xr:uid="{00000000-0005-0000-0000-00004F8F0000}"/>
    <cellStyle name="40% - uthevingsfarge 6 3 2 4 4 3" xfId="36691" xr:uid="{00000000-0005-0000-0000-0000508F0000}"/>
    <cellStyle name="40% - uthevingsfarge 6 3 2 4 5" xfId="36692" xr:uid="{00000000-0005-0000-0000-0000518F0000}"/>
    <cellStyle name="40% - uthevingsfarge 6 3 2 4 5 2" xfId="36693" xr:uid="{00000000-0005-0000-0000-0000528F0000}"/>
    <cellStyle name="40% - uthevingsfarge 6 3 2 4 6" xfId="36694" xr:uid="{00000000-0005-0000-0000-0000538F0000}"/>
    <cellStyle name="40% - uthevingsfarge 6 3 2 4_3. Chng in credit spreads" xfId="36695" xr:uid="{00000000-0005-0000-0000-0000548F0000}"/>
    <cellStyle name="40% - uthevingsfarge 6 3 2 5" xfId="36696" xr:uid="{00000000-0005-0000-0000-0000558F0000}"/>
    <cellStyle name="40% - uthevingsfarge 6 3 2 5 2" xfId="36697" xr:uid="{00000000-0005-0000-0000-0000568F0000}"/>
    <cellStyle name="40% - uthevingsfarge 6 3 2 5 2 2" xfId="36698" xr:uid="{00000000-0005-0000-0000-0000578F0000}"/>
    <cellStyle name="40% - uthevingsfarge 6 3 2 5 2 2 2" xfId="36699" xr:uid="{00000000-0005-0000-0000-0000588F0000}"/>
    <cellStyle name="40% - uthevingsfarge 6 3 2 5 2 2 2 2" xfId="36700" xr:uid="{00000000-0005-0000-0000-0000598F0000}"/>
    <cellStyle name="40% - uthevingsfarge 6 3 2 5 2 2 3" xfId="36701" xr:uid="{00000000-0005-0000-0000-00005A8F0000}"/>
    <cellStyle name="40% - uthevingsfarge 6 3 2 5 2 3" xfId="36702" xr:uid="{00000000-0005-0000-0000-00005B8F0000}"/>
    <cellStyle name="40% - uthevingsfarge 6 3 2 5 2 3 2" xfId="36703" xr:uid="{00000000-0005-0000-0000-00005C8F0000}"/>
    <cellStyle name="40% - uthevingsfarge 6 3 2 5 2 4" xfId="36704" xr:uid="{00000000-0005-0000-0000-00005D8F0000}"/>
    <cellStyle name="40% - uthevingsfarge 6 3 2 5 3" xfId="36705" xr:uid="{00000000-0005-0000-0000-00005E8F0000}"/>
    <cellStyle name="40% - uthevingsfarge 6 3 2 5 3 2" xfId="36706" xr:uid="{00000000-0005-0000-0000-00005F8F0000}"/>
    <cellStyle name="40% - uthevingsfarge 6 3 2 5 3 2 2" xfId="36707" xr:uid="{00000000-0005-0000-0000-0000608F0000}"/>
    <cellStyle name="40% - uthevingsfarge 6 3 2 5 3 3" xfId="36708" xr:uid="{00000000-0005-0000-0000-0000618F0000}"/>
    <cellStyle name="40% - uthevingsfarge 6 3 2 5 4" xfId="36709" xr:uid="{00000000-0005-0000-0000-0000628F0000}"/>
    <cellStyle name="40% - uthevingsfarge 6 3 2 5 4 2" xfId="36710" xr:uid="{00000000-0005-0000-0000-0000638F0000}"/>
    <cellStyle name="40% - uthevingsfarge 6 3 2 5 5" xfId="36711" xr:uid="{00000000-0005-0000-0000-0000648F0000}"/>
    <cellStyle name="40% - uthevingsfarge 6 3 2 5_Innskuddsdekning" xfId="36712" xr:uid="{00000000-0005-0000-0000-0000658F0000}"/>
    <cellStyle name="40% - uthevingsfarge 6 3 2 6" xfId="36713" xr:uid="{00000000-0005-0000-0000-0000668F0000}"/>
    <cellStyle name="40% - uthevingsfarge 6 3 2 6 2" xfId="36714" xr:uid="{00000000-0005-0000-0000-0000678F0000}"/>
    <cellStyle name="40% - uthevingsfarge 6 3 2 6 2 2" xfId="36715" xr:uid="{00000000-0005-0000-0000-0000688F0000}"/>
    <cellStyle name="40% - uthevingsfarge 6 3 2 6 2 2 2" xfId="36716" xr:uid="{00000000-0005-0000-0000-0000698F0000}"/>
    <cellStyle name="40% - uthevingsfarge 6 3 2 6 2 3" xfId="36717" xr:uid="{00000000-0005-0000-0000-00006A8F0000}"/>
    <cellStyle name="40% - uthevingsfarge 6 3 2 6 3" xfId="36718" xr:uid="{00000000-0005-0000-0000-00006B8F0000}"/>
    <cellStyle name="40% - uthevingsfarge 6 3 2 6 3 2" xfId="36719" xr:uid="{00000000-0005-0000-0000-00006C8F0000}"/>
    <cellStyle name="40% - uthevingsfarge 6 3 2 6 4" xfId="36720" xr:uid="{00000000-0005-0000-0000-00006D8F0000}"/>
    <cellStyle name="40% - uthevingsfarge 6 3 2 7" xfId="36721" xr:uid="{00000000-0005-0000-0000-00006E8F0000}"/>
    <cellStyle name="40% - uthevingsfarge 6 3 2 7 2" xfId="36722" xr:uid="{00000000-0005-0000-0000-00006F8F0000}"/>
    <cellStyle name="40% - uthevingsfarge 6 3 2 7 2 2" xfId="36723" xr:uid="{00000000-0005-0000-0000-0000708F0000}"/>
    <cellStyle name="40% - uthevingsfarge 6 3 2 7 3" xfId="36724" xr:uid="{00000000-0005-0000-0000-0000718F0000}"/>
    <cellStyle name="40% - uthevingsfarge 6 3 2 8" xfId="36725" xr:uid="{00000000-0005-0000-0000-0000728F0000}"/>
    <cellStyle name="40% - uthevingsfarge 6 3 2 8 2" xfId="36726" xr:uid="{00000000-0005-0000-0000-0000738F0000}"/>
    <cellStyle name="40% - uthevingsfarge 6 3 2 9" xfId="36727" xr:uid="{00000000-0005-0000-0000-0000748F0000}"/>
    <cellStyle name="40% - uthevingsfarge 6 3 2_3. Chng in credit spreads" xfId="36728" xr:uid="{00000000-0005-0000-0000-0000758F0000}"/>
    <cellStyle name="40% - uthevingsfarge 6 3 3" xfId="36729" xr:uid="{00000000-0005-0000-0000-0000768F0000}"/>
    <cellStyle name="40% - uthevingsfarge 6 3 3 10" xfId="36730" xr:uid="{00000000-0005-0000-0000-0000778F0000}"/>
    <cellStyle name="40% - uthevingsfarge 6 3 3 11" xfId="36731" xr:uid="{00000000-0005-0000-0000-0000788F0000}"/>
    <cellStyle name="40% - uthevingsfarge 6 3 3 2" xfId="36732" xr:uid="{00000000-0005-0000-0000-0000798F0000}"/>
    <cellStyle name="40% - uthevingsfarge 6 3 3 2 2" xfId="36733" xr:uid="{00000000-0005-0000-0000-00007A8F0000}"/>
    <cellStyle name="40% - uthevingsfarge 6 3 3 2 2 2" xfId="36734" xr:uid="{00000000-0005-0000-0000-00007B8F0000}"/>
    <cellStyle name="40% - uthevingsfarge 6 3 3 2 2 2 2" xfId="36735" xr:uid="{00000000-0005-0000-0000-00007C8F0000}"/>
    <cellStyle name="40% - uthevingsfarge 6 3 3 2 2 2 2 2" xfId="36736" xr:uid="{00000000-0005-0000-0000-00007D8F0000}"/>
    <cellStyle name="40% - uthevingsfarge 6 3 3 2 2 2 2 2 2" xfId="36737" xr:uid="{00000000-0005-0000-0000-00007E8F0000}"/>
    <cellStyle name="40% - uthevingsfarge 6 3 3 2 2 2 2 2 2 2" xfId="36738" xr:uid="{00000000-0005-0000-0000-00007F8F0000}"/>
    <cellStyle name="40% - uthevingsfarge 6 3 3 2 2 2 2 2 3" xfId="36739" xr:uid="{00000000-0005-0000-0000-0000808F0000}"/>
    <cellStyle name="40% - uthevingsfarge 6 3 3 2 2 2 2 3" xfId="36740" xr:uid="{00000000-0005-0000-0000-0000818F0000}"/>
    <cellStyle name="40% - uthevingsfarge 6 3 3 2 2 2 2 3 2" xfId="36741" xr:uid="{00000000-0005-0000-0000-0000828F0000}"/>
    <cellStyle name="40% - uthevingsfarge 6 3 3 2 2 2 2 4" xfId="36742" xr:uid="{00000000-0005-0000-0000-0000838F0000}"/>
    <cellStyle name="40% - uthevingsfarge 6 3 3 2 2 2 3" xfId="36743" xr:uid="{00000000-0005-0000-0000-0000848F0000}"/>
    <cellStyle name="40% - uthevingsfarge 6 3 3 2 2 2 3 2" xfId="36744" xr:uid="{00000000-0005-0000-0000-0000858F0000}"/>
    <cellStyle name="40% - uthevingsfarge 6 3 3 2 2 2 3 2 2" xfId="36745" xr:uid="{00000000-0005-0000-0000-0000868F0000}"/>
    <cellStyle name="40% - uthevingsfarge 6 3 3 2 2 2 3 3" xfId="36746" xr:uid="{00000000-0005-0000-0000-0000878F0000}"/>
    <cellStyle name="40% - uthevingsfarge 6 3 3 2 2 2 4" xfId="36747" xr:uid="{00000000-0005-0000-0000-0000888F0000}"/>
    <cellStyle name="40% - uthevingsfarge 6 3 3 2 2 2 4 2" xfId="36748" xr:uid="{00000000-0005-0000-0000-0000898F0000}"/>
    <cellStyle name="40% - uthevingsfarge 6 3 3 2 2 2 5" xfId="36749" xr:uid="{00000000-0005-0000-0000-00008A8F0000}"/>
    <cellStyle name="40% - uthevingsfarge 6 3 3 2 2 2_Innskuddsdekning" xfId="36750" xr:uid="{00000000-0005-0000-0000-00008B8F0000}"/>
    <cellStyle name="40% - uthevingsfarge 6 3 3 2 2 3" xfId="36751" xr:uid="{00000000-0005-0000-0000-00008C8F0000}"/>
    <cellStyle name="40% - uthevingsfarge 6 3 3 2 2 3 2" xfId="36752" xr:uid="{00000000-0005-0000-0000-00008D8F0000}"/>
    <cellStyle name="40% - uthevingsfarge 6 3 3 2 2 3 2 2" xfId="36753" xr:uid="{00000000-0005-0000-0000-00008E8F0000}"/>
    <cellStyle name="40% - uthevingsfarge 6 3 3 2 2 3 2 2 2" xfId="36754" xr:uid="{00000000-0005-0000-0000-00008F8F0000}"/>
    <cellStyle name="40% - uthevingsfarge 6 3 3 2 2 3 2 3" xfId="36755" xr:uid="{00000000-0005-0000-0000-0000908F0000}"/>
    <cellStyle name="40% - uthevingsfarge 6 3 3 2 2 3 3" xfId="36756" xr:uid="{00000000-0005-0000-0000-0000918F0000}"/>
    <cellStyle name="40% - uthevingsfarge 6 3 3 2 2 3 3 2" xfId="36757" xr:uid="{00000000-0005-0000-0000-0000928F0000}"/>
    <cellStyle name="40% - uthevingsfarge 6 3 3 2 2 3 4" xfId="36758" xr:uid="{00000000-0005-0000-0000-0000938F0000}"/>
    <cellStyle name="40% - uthevingsfarge 6 3 3 2 2 4" xfId="36759" xr:uid="{00000000-0005-0000-0000-0000948F0000}"/>
    <cellStyle name="40% - uthevingsfarge 6 3 3 2 2 4 2" xfId="36760" xr:uid="{00000000-0005-0000-0000-0000958F0000}"/>
    <cellStyle name="40% - uthevingsfarge 6 3 3 2 2 4 2 2" xfId="36761" xr:uid="{00000000-0005-0000-0000-0000968F0000}"/>
    <cellStyle name="40% - uthevingsfarge 6 3 3 2 2 4 3" xfId="36762" xr:uid="{00000000-0005-0000-0000-0000978F0000}"/>
    <cellStyle name="40% - uthevingsfarge 6 3 3 2 2 5" xfId="36763" xr:uid="{00000000-0005-0000-0000-0000988F0000}"/>
    <cellStyle name="40% - uthevingsfarge 6 3 3 2 2 5 2" xfId="36764" xr:uid="{00000000-0005-0000-0000-0000998F0000}"/>
    <cellStyle name="40% - uthevingsfarge 6 3 3 2 2 6" xfId="36765" xr:uid="{00000000-0005-0000-0000-00009A8F0000}"/>
    <cellStyle name="40% - uthevingsfarge 6 3 3 2 2_3. Chng in credit spreads" xfId="36766" xr:uid="{00000000-0005-0000-0000-00009B8F0000}"/>
    <cellStyle name="40% - uthevingsfarge 6 3 3 2 3" xfId="36767" xr:uid="{00000000-0005-0000-0000-00009C8F0000}"/>
    <cellStyle name="40% - uthevingsfarge 6 3 3 2 3 2" xfId="36768" xr:uid="{00000000-0005-0000-0000-00009D8F0000}"/>
    <cellStyle name="40% - uthevingsfarge 6 3 3 2 3 2 2" xfId="36769" xr:uid="{00000000-0005-0000-0000-00009E8F0000}"/>
    <cellStyle name="40% - uthevingsfarge 6 3 3 2 3 2 2 2" xfId="36770" xr:uid="{00000000-0005-0000-0000-00009F8F0000}"/>
    <cellStyle name="40% - uthevingsfarge 6 3 3 2 3 2 2 2 2" xfId="36771" xr:uid="{00000000-0005-0000-0000-0000A08F0000}"/>
    <cellStyle name="40% - uthevingsfarge 6 3 3 2 3 2 2 2 2 2" xfId="36772" xr:uid="{00000000-0005-0000-0000-0000A18F0000}"/>
    <cellStyle name="40% - uthevingsfarge 6 3 3 2 3 2 2 2 3" xfId="36773" xr:uid="{00000000-0005-0000-0000-0000A28F0000}"/>
    <cellStyle name="40% - uthevingsfarge 6 3 3 2 3 2 2 3" xfId="36774" xr:uid="{00000000-0005-0000-0000-0000A38F0000}"/>
    <cellStyle name="40% - uthevingsfarge 6 3 3 2 3 2 2 3 2" xfId="36775" xr:uid="{00000000-0005-0000-0000-0000A48F0000}"/>
    <cellStyle name="40% - uthevingsfarge 6 3 3 2 3 2 2 4" xfId="36776" xr:uid="{00000000-0005-0000-0000-0000A58F0000}"/>
    <cellStyle name="40% - uthevingsfarge 6 3 3 2 3 2 3" xfId="36777" xr:uid="{00000000-0005-0000-0000-0000A68F0000}"/>
    <cellStyle name="40% - uthevingsfarge 6 3 3 2 3 2 3 2" xfId="36778" xr:uid="{00000000-0005-0000-0000-0000A78F0000}"/>
    <cellStyle name="40% - uthevingsfarge 6 3 3 2 3 2 3 2 2" xfId="36779" xr:uid="{00000000-0005-0000-0000-0000A88F0000}"/>
    <cellStyle name="40% - uthevingsfarge 6 3 3 2 3 2 3 3" xfId="36780" xr:uid="{00000000-0005-0000-0000-0000A98F0000}"/>
    <cellStyle name="40% - uthevingsfarge 6 3 3 2 3 2 4" xfId="36781" xr:uid="{00000000-0005-0000-0000-0000AA8F0000}"/>
    <cellStyle name="40% - uthevingsfarge 6 3 3 2 3 2 4 2" xfId="36782" xr:uid="{00000000-0005-0000-0000-0000AB8F0000}"/>
    <cellStyle name="40% - uthevingsfarge 6 3 3 2 3 2 5" xfId="36783" xr:uid="{00000000-0005-0000-0000-0000AC8F0000}"/>
    <cellStyle name="40% - uthevingsfarge 6 3 3 2 3 2_Innskuddsdekning" xfId="36784" xr:uid="{00000000-0005-0000-0000-0000AD8F0000}"/>
    <cellStyle name="40% - uthevingsfarge 6 3 3 2 3 3" xfId="36785" xr:uid="{00000000-0005-0000-0000-0000AE8F0000}"/>
    <cellStyle name="40% - uthevingsfarge 6 3 3 2 3 3 2" xfId="36786" xr:uid="{00000000-0005-0000-0000-0000AF8F0000}"/>
    <cellStyle name="40% - uthevingsfarge 6 3 3 2 3 3 2 2" xfId="36787" xr:uid="{00000000-0005-0000-0000-0000B08F0000}"/>
    <cellStyle name="40% - uthevingsfarge 6 3 3 2 3 3 2 2 2" xfId="36788" xr:uid="{00000000-0005-0000-0000-0000B18F0000}"/>
    <cellStyle name="40% - uthevingsfarge 6 3 3 2 3 3 2 3" xfId="36789" xr:uid="{00000000-0005-0000-0000-0000B28F0000}"/>
    <cellStyle name="40% - uthevingsfarge 6 3 3 2 3 3 3" xfId="36790" xr:uid="{00000000-0005-0000-0000-0000B38F0000}"/>
    <cellStyle name="40% - uthevingsfarge 6 3 3 2 3 3 3 2" xfId="36791" xr:uid="{00000000-0005-0000-0000-0000B48F0000}"/>
    <cellStyle name="40% - uthevingsfarge 6 3 3 2 3 3 4" xfId="36792" xr:uid="{00000000-0005-0000-0000-0000B58F0000}"/>
    <cellStyle name="40% - uthevingsfarge 6 3 3 2 3 4" xfId="36793" xr:uid="{00000000-0005-0000-0000-0000B68F0000}"/>
    <cellStyle name="40% - uthevingsfarge 6 3 3 2 3 4 2" xfId="36794" xr:uid="{00000000-0005-0000-0000-0000B78F0000}"/>
    <cellStyle name="40% - uthevingsfarge 6 3 3 2 3 4 2 2" xfId="36795" xr:uid="{00000000-0005-0000-0000-0000B88F0000}"/>
    <cellStyle name="40% - uthevingsfarge 6 3 3 2 3 4 3" xfId="36796" xr:uid="{00000000-0005-0000-0000-0000B98F0000}"/>
    <cellStyle name="40% - uthevingsfarge 6 3 3 2 3 5" xfId="36797" xr:uid="{00000000-0005-0000-0000-0000BA8F0000}"/>
    <cellStyle name="40% - uthevingsfarge 6 3 3 2 3 5 2" xfId="36798" xr:uid="{00000000-0005-0000-0000-0000BB8F0000}"/>
    <cellStyle name="40% - uthevingsfarge 6 3 3 2 3 6" xfId="36799" xr:uid="{00000000-0005-0000-0000-0000BC8F0000}"/>
    <cellStyle name="40% - uthevingsfarge 6 3 3 2 3_3. Chng in credit spreads" xfId="36800" xr:uid="{00000000-0005-0000-0000-0000BD8F0000}"/>
    <cellStyle name="40% - uthevingsfarge 6 3 3 2 4" xfId="36801" xr:uid="{00000000-0005-0000-0000-0000BE8F0000}"/>
    <cellStyle name="40% - uthevingsfarge 6 3 3 2 4 2" xfId="36802" xr:uid="{00000000-0005-0000-0000-0000BF8F0000}"/>
    <cellStyle name="40% - uthevingsfarge 6 3 3 2 4 2 2" xfId="36803" xr:uid="{00000000-0005-0000-0000-0000C08F0000}"/>
    <cellStyle name="40% - uthevingsfarge 6 3 3 2 4 2 2 2" xfId="36804" xr:uid="{00000000-0005-0000-0000-0000C18F0000}"/>
    <cellStyle name="40% - uthevingsfarge 6 3 3 2 4 2 2 2 2" xfId="36805" xr:uid="{00000000-0005-0000-0000-0000C28F0000}"/>
    <cellStyle name="40% - uthevingsfarge 6 3 3 2 4 2 2 3" xfId="36806" xr:uid="{00000000-0005-0000-0000-0000C38F0000}"/>
    <cellStyle name="40% - uthevingsfarge 6 3 3 2 4 2 3" xfId="36807" xr:uid="{00000000-0005-0000-0000-0000C48F0000}"/>
    <cellStyle name="40% - uthevingsfarge 6 3 3 2 4 2 3 2" xfId="36808" xr:uid="{00000000-0005-0000-0000-0000C58F0000}"/>
    <cellStyle name="40% - uthevingsfarge 6 3 3 2 4 2 4" xfId="36809" xr:uid="{00000000-0005-0000-0000-0000C68F0000}"/>
    <cellStyle name="40% - uthevingsfarge 6 3 3 2 4 3" xfId="36810" xr:uid="{00000000-0005-0000-0000-0000C78F0000}"/>
    <cellStyle name="40% - uthevingsfarge 6 3 3 2 4 3 2" xfId="36811" xr:uid="{00000000-0005-0000-0000-0000C88F0000}"/>
    <cellStyle name="40% - uthevingsfarge 6 3 3 2 4 3 2 2" xfId="36812" xr:uid="{00000000-0005-0000-0000-0000C98F0000}"/>
    <cellStyle name="40% - uthevingsfarge 6 3 3 2 4 3 3" xfId="36813" xr:uid="{00000000-0005-0000-0000-0000CA8F0000}"/>
    <cellStyle name="40% - uthevingsfarge 6 3 3 2 4 4" xfId="36814" xr:uid="{00000000-0005-0000-0000-0000CB8F0000}"/>
    <cellStyle name="40% - uthevingsfarge 6 3 3 2 4 4 2" xfId="36815" xr:uid="{00000000-0005-0000-0000-0000CC8F0000}"/>
    <cellStyle name="40% - uthevingsfarge 6 3 3 2 4 5" xfId="36816" xr:uid="{00000000-0005-0000-0000-0000CD8F0000}"/>
    <cellStyle name="40% - uthevingsfarge 6 3 3 2 4_Innskuddsdekning" xfId="36817" xr:uid="{00000000-0005-0000-0000-0000CE8F0000}"/>
    <cellStyle name="40% - uthevingsfarge 6 3 3 2 5" xfId="36818" xr:uid="{00000000-0005-0000-0000-0000CF8F0000}"/>
    <cellStyle name="40% - uthevingsfarge 6 3 3 2 5 2" xfId="36819" xr:uid="{00000000-0005-0000-0000-0000D08F0000}"/>
    <cellStyle name="40% - uthevingsfarge 6 3 3 2 5 2 2" xfId="36820" xr:uid="{00000000-0005-0000-0000-0000D18F0000}"/>
    <cellStyle name="40% - uthevingsfarge 6 3 3 2 5 2 2 2" xfId="36821" xr:uid="{00000000-0005-0000-0000-0000D28F0000}"/>
    <cellStyle name="40% - uthevingsfarge 6 3 3 2 5 2 3" xfId="36822" xr:uid="{00000000-0005-0000-0000-0000D38F0000}"/>
    <cellStyle name="40% - uthevingsfarge 6 3 3 2 5 3" xfId="36823" xr:uid="{00000000-0005-0000-0000-0000D48F0000}"/>
    <cellStyle name="40% - uthevingsfarge 6 3 3 2 5 3 2" xfId="36824" xr:uid="{00000000-0005-0000-0000-0000D58F0000}"/>
    <cellStyle name="40% - uthevingsfarge 6 3 3 2 5 4" xfId="36825" xr:uid="{00000000-0005-0000-0000-0000D68F0000}"/>
    <cellStyle name="40% - uthevingsfarge 6 3 3 2 6" xfId="36826" xr:uid="{00000000-0005-0000-0000-0000D78F0000}"/>
    <cellStyle name="40% - uthevingsfarge 6 3 3 2 6 2" xfId="36827" xr:uid="{00000000-0005-0000-0000-0000D88F0000}"/>
    <cellStyle name="40% - uthevingsfarge 6 3 3 2 6 2 2" xfId="36828" xr:uid="{00000000-0005-0000-0000-0000D98F0000}"/>
    <cellStyle name="40% - uthevingsfarge 6 3 3 2 6 3" xfId="36829" xr:uid="{00000000-0005-0000-0000-0000DA8F0000}"/>
    <cellStyle name="40% - uthevingsfarge 6 3 3 2 7" xfId="36830" xr:uid="{00000000-0005-0000-0000-0000DB8F0000}"/>
    <cellStyle name="40% - uthevingsfarge 6 3 3 2 7 2" xfId="36831" xr:uid="{00000000-0005-0000-0000-0000DC8F0000}"/>
    <cellStyle name="40% - uthevingsfarge 6 3 3 2 8" xfId="36832" xr:uid="{00000000-0005-0000-0000-0000DD8F0000}"/>
    <cellStyle name="40% - uthevingsfarge 6 3 3 2_3. Chng in credit spreads" xfId="36833" xr:uid="{00000000-0005-0000-0000-0000DE8F0000}"/>
    <cellStyle name="40% - uthevingsfarge 6 3 3 3" xfId="36834" xr:uid="{00000000-0005-0000-0000-0000DF8F0000}"/>
    <cellStyle name="40% - uthevingsfarge 6 3 3 3 2" xfId="36835" xr:uid="{00000000-0005-0000-0000-0000E08F0000}"/>
    <cellStyle name="40% - uthevingsfarge 6 3 3 3 2 2" xfId="36836" xr:uid="{00000000-0005-0000-0000-0000E18F0000}"/>
    <cellStyle name="40% - uthevingsfarge 6 3 3 3 2 2 2" xfId="36837" xr:uid="{00000000-0005-0000-0000-0000E28F0000}"/>
    <cellStyle name="40% - uthevingsfarge 6 3 3 3 2 2 2 2" xfId="36838" xr:uid="{00000000-0005-0000-0000-0000E38F0000}"/>
    <cellStyle name="40% - uthevingsfarge 6 3 3 3 2 2 2 2 2" xfId="36839" xr:uid="{00000000-0005-0000-0000-0000E48F0000}"/>
    <cellStyle name="40% - uthevingsfarge 6 3 3 3 2 2 2 3" xfId="36840" xr:uid="{00000000-0005-0000-0000-0000E58F0000}"/>
    <cellStyle name="40% - uthevingsfarge 6 3 3 3 2 2 3" xfId="36841" xr:uid="{00000000-0005-0000-0000-0000E68F0000}"/>
    <cellStyle name="40% - uthevingsfarge 6 3 3 3 2 2 3 2" xfId="36842" xr:uid="{00000000-0005-0000-0000-0000E78F0000}"/>
    <cellStyle name="40% - uthevingsfarge 6 3 3 3 2 2 4" xfId="36843" xr:uid="{00000000-0005-0000-0000-0000E88F0000}"/>
    <cellStyle name="40% - uthevingsfarge 6 3 3 3 2 3" xfId="36844" xr:uid="{00000000-0005-0000-0000-0000E98F0000}"/>
    <cellStyle name="40% - uthevingsfarge 6 3 3 3 2 3 2" xfId="36845" xr:uid="{00000000-0005-0000-0000-0000EA8F0000}"/>
    <cellStyle name="40% - uthevingsfarge 6 3 3 3 2 3 2 2" xfId="36846" xr:uid="{00000000-0005-0000-0000-0000EB8F0000}"/>
    <cellStyle name="40% - uthevingsfarge 6 3 3 3 2 3 3" xfId="36847" xr:uid="{00000000-0005-0000-0000-0000EC8F0000}"/>
    <cellStyle name="40% - uthevingsfarge 6 3 3 3 2 4" xfId="36848" xr:uid="{00000000-0005-0000-0000-0000ED8F0000}"/>
    <cellStyle name="40% - uthevingsfarge 6 3 3 3 2 4 2" xfId="36849" xr:uid="{00000000-0005-0000-0000-0000EE8F0000}"/>
    <cellStyle name="40% - uthevingsfarge 6 3 3 3 2 5" xfId="36850" xr:uid="{00000000-0005-0000-0000-0000EF8F0000}"/>
    <cellStyle name="40% - uthevingsfarge 6 3 3 3 2_Innskuddsdekning" xfId="36851" xr:uid="{00000000-0005-0000-0000-0000F08F0000}"/>
    <cellStyle name="40% - uthevingsfarge 6 3 3 3 3" xfId="36852" xr:uid="{00000000-0005-0000-0000-0000F18F0000}"/>
    <cellStyle name="40% - uthevingsfarge 6 3 3 3 3 2" xfId="36853" xr:uid="{00000000-0005-0000-0000-0000F28F0000}"/>
    <cellStyle name="40% - uthevingsfarge 6 3 3 3 3 2 2" xfId="36854" xr:uid="{00000000-0005-0000-0000-0000F38F0000}"/>
    <cellStyle name="40% - uthevingsfarge 6 3 3 3 3 2 2 2" xfId="36855" xr:uid="{00000000-0005-0000-0000-0000F48F0000}"/>
    <cellStyle name="40% - uthevingsfarge 6 3 3 3 3 2 3" xfId="36856" xr:uid="{00000000-0005-0000-0000-0000F58F0000}"/>
    <cellStyle name="40% - uthevingsfarge 6 3 3 3 3 3" xfId="36857" xr:uid="{00000000-0005-0000-0000-0000F68F0000}"/>
    <cellStyle name="40% - uthevingsfarge 6 3 3 3 3 3 2" xfId="36858" xr:uid="{00000000-0005-0000-0000-0000F78F0000}"/>
    <cellStyle name="40% - uthevingsfarge 6 3 3 3 3 4" xfId="36859" xr:uid="{00000000-0005-0000-0000-0000F88F0000}"/>
    <cellStyle name="40% - uthevingsfarge 6 3 3 3 4" xfId="36860" xr:uid="{00000000-0005-0000-0000-0000F98F0000}"/>
    <cellStyle name="40% - uthevingsfarge 6 3 3 3 4 2" xfId="36861" xr:uid="{00000000-0005-0000-0000-0000FA8F0000}"/>
    <cellStyle name="40% - uthevingsfarge 6 3 3 3 4 2 2" xfId="36862" xr:uid="{00000000-0005-0000-0000-0000FB8F0000}"/>
    <cellStyle name="40% - uthevingsfarge 6 3 3 3 4 3" xfId="36863" xr:uid="{00000000-0005-0000-0000-0000FC8F0000}"/>
    <cellStyle name="40% - uthevingsfarge 6 3 3 3 5" xfId="36864" xr:uid="{00000000-0005-0000-0000-0000FD8F0000}"/>
    <cellStyle name="40% - uthevingsfarge 6 3 3 3 5 2" xfId="36865" xr:uid="{00000000-0005-0000-0000-0000FE8F0000}"/>
    <cellStyle name="40% - uthevingsfarge 6 3 3 3 6" xfId="36866" xr:uid="{00000000-0005-0000-0000-0000FF8F0000}"/>
    <cellStyle name="40% - uthevingsfarge 6 3 3 3_3. Chng in credit spreads" xfId="36867" xr:uid="{00000000-0005-0000-0000-000000900000}"/>
    <cellStyle name="40% - uthevingsfarge 6 3 3 4" xfId="36868" xr:uid="{00000000-0005-0000-0000-000001900000}"/>
    <cellStyle name="40% - uthevingsfarge 6 3 3 4 2" xfId="36869" xr:uid="{00000000-0005-0000-0000-000002900000}"/>
    <cellStyle name="40% - uthevingsfarge 6 3 3 4 2 2" xfId="36870" xr:uid="{00000000-0005-0000-0000-000003900000}"/>
    <cellStyle name="40% - uthevingsfarge 6 3 3 4 2 2 2" xfId="36871" xr:uid="{00000000-0005-0000-0000-000004900000}"/>
    <cellStyle name="40% - uthevingsfarge 6 3 3 4 2 2 2 2" xfId="36872" xr:uid="{00000000-0005-0000-0000-000005900000}"/>
    <cellStyle name="40% - uthevingsfarge 6 3 3 4 2 2 2 2 2" xfId="36873" xr:uid="{00000000-0005-0000-0000-000006900000}"/>
    <cellStyle name="40% - uthevingsfarge 6 3 3 4 2 2 2 3" xfId="36874" xr:uid="{00000000-0005-0000-0000-000007900000}"/>
    <cellStyle name="40% - uthevingsfarge 6 3 3 4 2 2 3" xfId="36875" xr:uid="{00000000-0005-0000-0000-000008900000}"/>
    <cellStyle name="40% - uthevingsfarge 6 3 3 4 2 2 3 2" xfId="36876" xr:uid="{00000000-0005-0000-0000-000009900000}"/>
    <cellStyle name="40% - uthevingsfarge 6 3 3 4 2 2 4" xfId="36877" xr:uid="{00000000-0005-0000-0000-00000A900000}"/>
    <cellStyle name="40% - uthevingsfarge 6 3 3 4 2 3" xfId="36878" xr:uid="{00000000-0005-0000-0000-00000B900000}"/>
    <cellStyle name="40% - uthevingsfarge 6 3 3 4 2 3 2" xfId="36879" xr:uid="{00000000-0005-0000-0000-00000C900000}"/>
    <cellStyle name="40% - uthevingsfarge 6 3 3 4 2 3 2 2" xfId="36880" xr:uid="{00000000-0005-0000-0000-00000D900000}"/>
    <cellStyle name="40% - uthevingsfarge 6 3 3 4 2 3 3" xfId="36881" xr:uid="{00000000-0005-0000-0000-00000E900000}"/>
    <cellStyle name="40% - uthevingsfarge 6 3 3 4 2 4" xfId="36882" xr:uid="{00000000-0005-0000-0000-00000F900000}"/>
    <cellStyle name="40% - uthevingsfarge 6 3 3 4 2 4 2" xfId="36883" xr:uid="{00000000-0005-0000-0000-000010900000}"/>
    <cellStyle name="40% - uthevingsfarge 6 3 3 4 2 5" xfId="36884" xr:uid="{00000000-0005-0000-0000-000011900000}"/>
    <cellStyle name="40% - uthevingsfarge 6 3 3 4 2_Innskuddsdekning" xfId="36885" xr:uid="{00000000-0005-0000-0000-000012900000}"/>
    <cellStyle name="40% - uthevingsfarge 6 3 3 4 3" xfId="36886" xr:uid="{00000000-0005-0000-0000-000013900000}"/>
    <cellStyle name="40% - uthevingsfarge 6 3 3 4 3 2" xfId="36887" xr:uid="{00000000-0005-0000-0000-000014900000}"/>
    <cellStyle name="40% - uthevingsfarge 6 3 3 4 3 2 2" xfId="36888" xr:uid="{00000000-0005-0000-0000-000015900000}"/>
    <cellStyle name="40% - uthevingsfarge 6 3 3 4 3 2 2 2" xfId="36889" xr:uid="{00000000-0005-0000-0000-000016900000}"/>
    <cellStyle name="40% - uthevingsfarge 6 3 3 4 3 2 3" xfId="36890" xr:uid="{00000000-0005-0000-0000-000017900000}"/>
    <cellStyle name="40% - uthevingsfarge 6 3 3 4 3 3" xfId="36891" xr:uid="{00000000-0005-0000-0000-000018900000}"/>
    <cellStyle name="40% - uthevingsfarge 6 3 3 4 3 3 2" xfId="36892" xr:uid="{00000000-0005-0000-0000-000019900000}"/>
    <cellStyle name="40% - uthevingsfarge 6 3 3 4 3 4" xfId="36893" xr:uid="{00000000-0005-0000-0000-00001A900000}"/>
    <cellStyle name="40% - uthevingsfarge 6 3 3 4 4" xfId="36894" xr:uid="{00000000-0005-0000-0000-00001B900000}"/>
    <cellStyle name="40% - uthevingsfarge 6 3 3 4 4 2" xfId="36895" xr:uid="{00000000-0005-0000-0000-00001C900000}"/>
    <cellStyle name="40% - uthevingsfarge 6 3 3 4 4 2 2" xfId="36896" xr:uid="{00000000-0005-0000-0000-00001D900000}"/>
    <cellStyle name="40% - uthevingsfarge 6 3 3 4 4 3" xfId="36897" xr:uid="{00000000-0005-0000-0000-00001E900000}"/>
    <cellStyle name="40% - uthevingsfarge 6 3 3 4 5" xfId="36898" xr:uid="{00000000-0005-0000-0000-00001F900000}"/>
    <cellStyle name="40% - uthevingsfarge 6 3 3 4 5 2" xfId="36899" xr:uid="{00000000-0005-0000-0000-000020900000}"/>
    <cellStyle name="40% - uthevingsfarge 6 3 3 4 6" xfId="36900" xr:uid="{00000000-0005-0000-0000-000021900000}"/>
    <cellStyle name="40% - uthevingsfarge 6 3 3 4_3. Chng in credit spreads" xfId="36901" xr:uid="{00000000-0005-0000-0000-000022900000}"/>
    <cellStyle name="40% - uthevingsfarge 6 3 3 5" xfId="36902" xr:uid="{00000000-0005-0000-0000-000023900000}"/>
    <cellStyle name="40% - uthevingsfarge 6 3 3 5 2" xfId="36903" xr:uid="{00000000-0005-0000-0000-000024900000}"/>
    <cellStyle name="40% - uthevingsfarge 6 3 3 5 2 2" xfId="36904" xr:uid="{00000000-0005-0000-0000-000025900000}"/>
    <cellStyle name="40% - uthevingsfarge 6 3 3 5 2 2 2" xfId="36905" xr:uid="{00000000-0005-0000-0000-000026900000}"/>
    <cellStyle name="40% - uthevingsfarge 6 3 3 5 2 2 2 2" xfId="36906" xr:uid="{00000000-0005-0000-0000-000027900000}"/>
    <cellStyle name="40% - uthevingsfarge 6 3 3 5 2 2 3" xfId="36907" xr:uid="{00000000-0005-0000-0000-000028900000}"/>
    <cellStyle name="40% - uthevingsfarge 6 3 3 5 2 3" xfId="36908" xr:uid="{00000000-0005-0000-0000-000029900000}"/>
    <cellStyle name="40% - uthevingsfarge 6 3 3 5 2 3 2" xfId="36909" xr:uid="{00000000-0005-0000-0000-00002A900000}"/>
    <cellStyle name="40% - uthevingsfarge 6 3 3 5 2 4" xfId="36910" xr:uid="{00000000-0005-0000-0000-00002B900000}"/>
    <cellStyle name="40% - uthevingsfarge 6 3 3 5 3" xfId="36911" xr:uid="{00000000-0005-0000-0000-00002C900000}"/>
    <cellStyle name="40% - uthevingsfarge 6 3 3 5 3 2" xfId="36912" xr:uid="{00000000-0005-0000-0000-00002D900000}"/>
    <cellStyle name="40% - uthevingsfarge 6 3 3 5 3 2 2" xfId="36913" xr:uid="{00000000-0005-0000-0000-00002E900000}"/>
    <cellStyle name="40% - uthevingsfarge 6 3 3 5 3 3" xfId="36914" xr:uid="{00000000-0005-0000-0000-00002F900000}"/>
    <cellStyle name="40% - uthevingsfarge 6 3 3 5 4" xfId="36915" xr:uid="{00000000-0005-0000-0000-000030900000}"/>
    <cellStyle name="40% - uthevingsfarge 6 3 3 5 4 2" xfId="36916" xr:uid="{00000000-0005-0000-0000-000031900000}"/>
    <cellStyle name="40% - uthevingsfarge 6 3 3 5 5" xfId="36917" xr:uid="{00000000-0005-0000-0000-000032900000}"/>
    <cellStyle name="40% - uthevingsfarge 6 3 3 5_Innskuddsdekning" xfId="36918" xr:uid="{00000000-0005-0000-0000-000033900000}"/>
    <cellStyle name="40% - uthevingsfarge 6 3 3 6" xfId="36919" xr:uid="{00000000-0005-0000-0000-000034900000}"/>
    <cellStyle name="40% - uthevingsfarge 6 3 3 6 2" xfId="36920" xr:uid="{00000000-0005-0000-0000-000035900000}"/>
    <cellStyle name="40% - uthevingsfarge 6 3 3 6 2 2" xfId="36921" xr:uid="{00000000-0005-0000-0000-000036900000}"/>
    <cellStyle name="40% - uthevingsfarge 6 3 3 6 2 2 2" xfId="36922" xr:uid="{00000000-0005-0000-0000-000037900000}"/>
    <cellStyle name="40% - uthevingsfarge 6 3 3 6 2 3" xfId="36923" xr:uid="{00000000-0005-0000-0000-000038900000}"/>
    <cellStyle name="40% - uthevingsfarge 6 3 3 6 3" xfId="36924" xr:uid="{00000000-0005-0000-0000-000039900000}"/>
    <cellStyle name="40% - uthevingsfarge 6 3 3 6 3 2" xfId="36925" xr:uid="{00000000-0005-0000-0000-00003A900000}"/>
    <cellStyle name="40% - uthevingsfarge 6 3 3 6 4" xfId="36926" xr:uid="{00000000-0005-0000-0000-00003B900000}"/>
    <cellStyle name="40% - uthevingsfarge 6 3 3 7" xfId="36927" xr:uid="{00000000-0005-0000-0000-00003C900000}"/>
    <cellStyle name="40% - uthevingsfarge 6 3 3 7 2" xfId="36928" xr:uid="{00000000-0005-0000-0000-00003D900000}"/>
    <cellStyle name="40% - uthevingsfarge 6 3 3 7 2 2" xfId="36929" xr:uid="{00000000-0005-0000-0000-00003E900000}"/>
    <cellStyle name="40% - uthevingsfarge 6 3 3 7 3" xfId="36930" xr:uid="{00000000-0005-0000-0000-00003F900000}"/>
    <cellStyle name="40% - uthevingsfarge 6 3 3 8" xfId="36931" xr:uid="{00000000-0005-0000-0000-000040900000}"/>
    <cellStyle name="40% - uthevingsfarge 6 3 3 8 2" xfId="36932" xr:uid="{00000000-0005-0000-0000-000041900000}"/>
    <cellStyle name="40% - uthevingsfarge 6 3 3 9" xfId="36933" xr:uid="{00000000-0005-0000-0000-000042900000}"/>
    <cellStyle name="40% - uthevingsfarge 6 3 3_3. Chng in credit spreads" xfId="36934" xr:uid="{00000000-0005-0000-0000-000043900000}"/>
    <cellStyle name="40% - uthevingsfarge 6 3 4" xfId="36935" xr:uid="{00000000-0005-0000-0000-000044900000}"/>
    <cellStyle name="40% - uthevingsfarge 6 3 4 2" xfId="36936" xr:uid="{00000000-0005-0000-0000-000045900000}"/>
    <cellStyle name="40% - uthevingsfarge 6 3 4 2 2" xfId="36937" xr:uid="{00000000-0005-0000-0000-000046900000}"/>
    <cellStyle name="40% - uthevingsfarge 6 3 4 2 2 2" xfId="36938" xr:uid="{00000000-0005-0000-0000-000047900000}"/>
    <cellStyle name="40% - uthevingsfarge 6 3 4 2 2 2 2" xfId="36939" xr:uid="{00000000-0005-0000-0000-000048900000}"/>
    <cellStyle name="40% - uthevingsfarge 6 3 4 2 2 2 2 2" xfId="36940" xr:uid="{00000000-0005-0000-0000-000049900000}"/>
    <cellStyle name="40% - uthevingsfarge 6 3 4 2 2 2 2 2 2" xfId="36941" xr:uid="{00000000-0005-0000-0000-00004A900000}"/>
    <cellStyle name="40% - uthevingsfarge 6 3 4 2 2 2 2 3" xfId="36942" xr:uid="{00000000-0005-0000-0000-00004B900000}"/>
    <cellStyle name="40% - uthevingsfarge 6 3 4 2 2 2 3" xfId="36943" xr:uid="{00000000-0005-0000-0000-00004C900000}"/>
    <cellStyle name="40% - uthevingsfarge 6 3 4 2 2 2 3 2" xfId="36944" xr:uid="{00000000-0005-0000-0000-00004D900000}"/>
    <cellStyle name="40% - uthevingsfarge 6 3 4 2 2 2 4" xfId="36945" xr:uid="{00000000-0005-0000-0000-00004E900000}"/>
    <cellStyle name="40% - uthevingsfarge 6 3 4 2 2 3" xfId="36946" xr:uid="{00000000-0005-0000-0000-00004F900000}"/>
    <cellStyle name="40% - uthevingsfarge 6 3 4 2 2 3 2" xfId="36947" xr:uid="{00000000-0005-0000-0000-000050900000}"/>
    <cellStyle name="40% - uthevingsfarge 6 3 4 2 2 3 2 2" xfId="36948" xr:uid="{00000000-0005-0000-0000-000051900000}"/>
    <cellStyle name="40% - uthevingsfarge 6 3 4 2 2 3 3" xfId="36949" xr:uid="{00000000-0005-0000-0000-000052900000}"/>
    <cellStyle name="40% - uthevingsfarge 6 3 4 2 2 4" xfId="36950" xr:uid="{00000000-0005-0000-0000-000053900000}"/>
    <cellStyle name="40% - uthevingsfarge 6 3 4 2 2 4 2" xfId="36951" xr:uid="{00000000-0005-0000-0000-000054900000}"/>
    <cellStyle name="40% - uthevingsfarge 6 3 4 2 2 5" xfId="36952" xr:uid="{00000000-0005-0000-0000-000055900000}"/>
    <cellStyle name="40% - uthevingsfarge 6 3 4 2 2_Innskuddsdekning" xfId="36953" xr:uid="{00000000-0005-0000-0000-000056900000}"/>
    <cellStyle name="40% - uthevingsfarge 6 3 4 2 3" xfId="36954" xr:uid="{00000000-0005-0000-0000-000057900000}"/>
    <cellStyle name="40% - uthevingsfarge 6 3 4 2 3 2" xfId="36955" xr:uid="{00000000-0005-0000-0000-000058900000}"/>
    <cellStyle name="40% - uthevingsfarge 6 3 4 2 3 2 2" xfId="36956" xr:uid="{00000000-0005-0000-0000-000059900000}"/>
    <cellStyle name="40% - uthevingsfarge 6 3 4 2 3 2 2 2" xfId="36957" xr:uid="{00000000-0005-0000-0000-00005A900000}"/>
    <cellStyle name="40% - uthevingsfarge 6 3 4 2 3 2 3" xfId="36958" xr:uid="{00000000-0005-0000-0000-00005B900000}"/>
    <cellStyle name="40% - uthevingsfarge 6 3 4 2 3 3" xfId="36959" xr:uid="{00000000-0005-0000-0000-00005C900000}"/>
    <cellStyle name="40% - uthevingsfarge 6 3 4 2 3 3 2" xfId="36960" xr:uid="{00000000-0005-0000-0000-00005D900000}"/>
    <cellStyle name="40% - uthevingsfarge 6 3 4 2 3 4" xfId="36961" xr:uid="{00000000-0005-0000-0000-00005E900000}"/>
    <cellStyle name="40% - uthevingsfarge 6 3 4 2 4" xfId="36962" xr:uid="{00000000-0005-0000-0000-00005F900000}"/>
    <cellStyle name="40% - uthevingsfarge 6 3 4 2 4 2" xfId="36963" xr:uid="{00000000-0005-0000-0000-000060900000}"/>
    <cellStyle name="40% - uthevingsfarge 6 3 4 2 4 2 2" xfId="36964" xr:uid="{00000000-0005-0000-0000-000061900000}"/>
    <cellStyle name="40% - uthevingsfarge 6 3 4 2 4 3" xfId="36965" xr:uid="{00000000-0005-0000-0000-000062900000}"/>
    <cellStyle name="40% - uthevingsfarge 6 3 4 2 5" xfId="36966" xr:uid="{00000000-0005-0000-0000-000063900000}"/>
    <cellStyle name="40% - uthevingsfarge 6 3 4 2 5 2" xfId="36967" xr:uid="{00000000-0005-0000-0000-000064900000}"/>
    <cellStyle name="40% - uthevingsfarge 6 3 4 2 6" xfId="36968" xr:uid="{00000000-0005-0000-0000-000065900000}"/>
    <cellStyle name="40% - uthevingsfarge 6 3 4 2_3. Chng in credit spreads" xfId="36969" xr:uid="{00000000-0005-0000-0000-000066900000}"/>
    <cellStyle name="40% - uthevingsfarge 6 3 4 3" xfId="36970" xr:uid="{00000000-0005-0000-0000-000067900000}"/>
    <cellStyle name="40% - uthevingsfarge 6 3 4 3 2" xfId="36971" xr:uid="{00000000-0005-0000-0000-000068900000}"/>
    <cellStyle name="40% - uthevingsfarge 6 3 4 3 2 2" xfId="36972" xr:uid="{00000000-0005-0000-0000-000069900000}"/>
    <cellStyle name="40% - uthevingsfarge 6 3 4 3 2 2 2" xfId="36973" xr:uid="{00000000-0005-0000-0000-00006A900000}"/>
    <cellStyle name="40% - uthevingsfarge 6 3 4 3 2 2 2 2" xfId="36974" xr:uid="{00000000-0005-0000-0000-00006B900000}"/>
    <cellStyle name="40% - uthevingsfarge 6 3 4 3 2 2 2 2 2" xfId="36975" xr:uid="{00000000-0005-0000-0000-00006C900000}"/>
    <cellStyle name="40% - uthevingsfarge 6 3 4 3 2 2 2 3" xfId="36976" xr:uid="{00000000-0005-0000-0000-00006D900000}"/>
    <cellStyle name="40% - uthevingsfarge 6 3 4 3 2 2 3" xfId="36977" xr:uid="{00000000-0005-0000-0000-00006E900000}"/>
    <cellStyle name="40% - uthevingsfarge 6 3 4 3 2 2 3 2" xfId="36978" xr:uid="{00000000-0005-0000-0000-00006F900000}"/>
    <cellStyle name="40% - uthevingsfarge 6 3 4 3 2 2 4" xfId="36979" xr:uid="{00000000-0005-0000-0000-000070900000}"/>
    <cellStyle name="40% - uthevingsfarge 6 3 4 3 2 3" xfId="36980" xr:uid="{00000000-0005-0000-0000-000071900000}"/>
    <cellStyle name="40% - uthevingsfarge 6 3 4 3 2 3 2" xfId="36981" xr:uid="{00000000-0005-0000-0000-000072900000}"/>
    <cellStyle name="40% - uthevingsfarge 6 3 4 3 2 3 2 2" xfId="36982" xr:uid="{00000000-0005-0000-0000-000073900000}"/>
    <cellStyle name="40% - uthevingsfarge 6 3 4 3 2 3 3" xfId="36983" xr:uid="{00000000-0005-0000-0000-000074900000}"/>
    <cellStyle name="40% - uthevingsfarge 6 3 4 3 2 4" xfId="36984" xr:uid="{00000000-0005-0000-0000-000075900000}"/>
    <cellStyle name="40% - uthevingsfarge 6 3 4 3 2 4 2" xfId="36985" xr:uid="{00000000-0005-0000-0000-000076900000}"/>
    <cellStyle name="40% - uthevingsfarge 6 3 4 3 2 5" xfId="36986" xr:uid="{00000000-0005-0000-0000-000077900000}"/>
    <cellStyle name="40% - uthevingsfarge 6 3 4 3 2_Innskuddsdekning" xfId="36987" xr:uid="{00000000-0005-0000-0000-000078900000}"/>
    <cellStyle name="40% - uthevingsfarge 6 3 4 3 3" xfId="36988" xr:uid="{00000000-0005-0000-0000-000079900000}"/>
    <cellStyle name="40% - uthevingsfarge 6 3 4 3 3 2" xfId="36989" xr:uid="{00000000-0005-0000-0000-00007A900000}"/>
    <cellStyle name="40% - uthevingsfarge 6 3 4 3 3 2 2" xfId="36990" xr:uid="{00000000-0005-0000-0000-00007B900000}"/>
    <cellStyle name="40% - uthevingsfarge 6 3 4 3 3 2 2 2" xfId="36991" xr:uid="{00000000-0005-0000-0000-00007C900000}"/>
    <cellStyle name="40% - uthevingsfarge 6 3 4 3 3 2 3" xfId="36992" xr:uid="{00000000-0005-0000-0000-00007D900000}"/>
    <cellStyle name="40% - uthevingsfarge 6 3 4 3 3 3" xfId="36993" xr:uid="{00000000-0005-0000-0000-00007E900000}"/>
    <cellStyle name="40% - uthevingsfarge 6 3 4 3 3 3 2" xfId="36994" xr:uid="{00000000-0005-0000-0000-00007F900000}"/>
    <cellStyle name="40% - uthevingsfarge 6 3 4 3 3 4" xfId="36995" xr:uid="{00000000-0005-0000-0000-000080900000}"/>
    <cellStyle name="40% - uthevingsfarge 6 3 4 3 4" xfId="36996" xr:uid="{00000000-0005-0000-0000-000081900000}"/>
    <cellStyle name="40% - uthevingsfarge 6 3 4 3 4 2" xfId="36997" xr:uid="{00000000-0005-0000-0000-000082900000}"/>
    <cellStyle name="40% - uthevingsfarge 6 3 4 3 4 2 2" xfId="36998" xr:uid="{00000000-0005-0000-0000-000083900000}"/>
    <cellStyle name="40% - uthevingsfarge 6 3 4 3 4 3" xfId="36999" xr:uid="{00000000-0005-0000-0000-000084900000}"/>
    <cellStyle name="40% - uthevingsfarge 6 3 4 3 5" xfId="37000" xr:uid="{00000000-0005-0000-0000-000085900000}"/>
    <cellStyle name="40% - uthevingsfarge 6 3 4 3 5 2" xfId="37001" xr:uid="{00000000-0005-0000-0000-000086900000}"/>
    <cellStyle name="40% - uthevingsfarge 6 3 4 3 6" xfId="37002" xr:uid="{00000000-0005-0000-0000-000087900000}"/>
    <cellStyle name="40% - uthevingsfarge 6 3 4 3_3. Chng in credit spreads" xfId="37003" xr:uid="{00000000-0005-0000-0000-000088900000}"/>
    <cellStyle name="40% - uthevingsfarge 6 3 4 4" xfId="37004" xr:uid="{00000000-0005-0000-0000-000089900000}"/>
    <cellStyle name="40% - uthevingsfarge 6 3 4 4 2" xfId="37005" xr:uid="{00000000-0005-0000-0000-00008A900000}"/>
    <cellStyle name="40% - uthevingsfarge 6 3 4 4 2 2" xfId="37006" xr:uid="{00000000-0005-0000-0000-00008B900000}"/>
    <cellStyle name="40% - uthevingsfarge 6 3 4 4 2 2 2" xfId="37007" xr:uid="{00000000-0005-0000-0000-00008C900000}"/>
    <cellStyle name="40% - uthevingsfarge 6 3 4 4 2 2 2 2" xfId="37008" xr:uid="{00000000-0005-0000-0000-00008D900000}"/>
    <cellStyle name="40% - uthevingsfarge 6 3 4 4 2 2 3" xfId="37009" xr:uid="{00000000-0005-0000-0000-00008E900000}"/>
    <cellStyle name="40% - uthevingsfarge 6 3 4 4 2 3" xfId="37010" xr:uid="{00000000-0005-0000-0000-00008F900000}"/>
    <cellStyle name="40% - uthevingsfarge 6 3 4 4 2 3 2" xfId="37011" xr:uid="{00000000-0005-0000-0000-000090900000}"/>
    <cellStyle name="40% - uthevingsfarge 6 3 4 4 2 4" xfId="37012" xr:uid="{00000000-0005-0000-0000-000091900000}"/>
    <cellStyle name="40% - uthevingsfarge 6 3 4 4 3" xfId="37013" xr:uid="{00000000-0005-0000-0000-000092900000}"/>
    <cellStyle name="40% - uthevingsfarge 6 3 4 4 3 2" xfId="37014" xr:uid="{00000000-0005-0000-0000-000093900000}"/>
    <cellStyle name="40% - uthevingsfarge 6 3 4 4 3 2 2" xfId="37015" xr:uid="{00000000-0005-0000-0000-000094900000}"/>
    <cellStyle name="40% - uthevingsfarge 6 3 4 4 3 3" xfId="37016" xr:uid="{00000000-0005-0000-0000-000095900000}"/>
    <cellStyle name="40% - uthevingsfarge 6 3 4 4 4" xfId="37017" xr:uid="{00000000-0005-0000-0000-000096900000}"/>
    <cellStyle name="40% - uthevingsfarge 6 3 4 4 4 2" xfId="37018" xr:uid="{00000000-0005-0000-0000-000097900000}"/>
    <cellStyle name="40% - uthevingsfarge 6 3 4 4 5" xfId="37019" xr:uid="{00000000-0005-0000-0000-000098900000}"/>
    <cellStyle name="40% - uthevingsfarge 6 3 4 4_Innskuddsdekning" xfId="37020" xr:uid="{00000000-0005-0000-0000-000099900000}"/>
    <cellStyle name="40% - uthevingsfarge 6 3 4 5" xfId="37021" xr:uid="{00000000-0005-0000-0000-00009A900000}"/>
    <cellStyle name="40% - uthevingsfarge 6 3 4 5 2" xfId="37022" xr:uid="{00000000-0005-0000-0000-00009B900000}"/>
    <cellStyle name="40% - uthevingsfarge 6 3 4 5 2 2" xfId="37023" xr:uid="{00000000-0005-0000-0000-00009C900000}"/>
    <cellStyle name="40% - uthevingsfarge 6 3 4 5 2 2 2" xfId="37024" xr:uid="{00000000-0005-0000-0000-00009D900000}"/>
    <cellStyle name="40% - uthevingsfarge 6 3 4 5 2 3" xfId="37025" xr:uid="{00000000-0005-0000-0000-00009E900000}"/>
    <cellStyle name="40% - uthevingsfarge 6 3 4 5 3" xfId="37026" xr:uid="{00000000-0005-0000-0000-00009F900000}"/>
    <cellStyle name="40% - uthevingsfarge 6 3 4 5 3 2" xfId="37027" xr:uid="{00000000-0005-0000-0000-0000A0900000}"/>
    <cellStyle name="40% - uthevingsfarge 6 3 4 5 4" xfId="37028" xr:uid="{00000000-0005-0000-0000-0000A1900000}"/>
    <cellStyle name="40% - uthevingsfarge 6 3 4 6" xfId="37029" xr:uid="{00000000-0005-0000-0000-0000A2900000}"/>
    <cellStyle name="40% - uthevingsfarge 6 3 4 6 2" xfId="37030" xr:uid="{00000000-0005-0000-0000-0000A3900000}"/>
    <cellStyle name="40% - uthevingsfarge 6 3 4 6 2 2" xfId="37031" xr:uid="{00000000-0005-0000-0000-0000A4900000}"/>
    <cellStyle name="40% - uthevingsfarge 6 3 4 6 3" xfId="37032" xr:uid="{00000000-0005-0000-0000-0000A5900000}"/>
    <cellStyle name="40% - uthevingsfarge 6 3 4 7" xfId="37033" xr:uid="{00000000-0005-0000-0000-0000A6900000}"/>
    <cellStyle name="40% - uthevingsfarge 6 3 4 7 2" xfId="37034" xr:uid="{00000000-0005-0000-0000-0000A7900000}"/>
    <cellStyle name="40% - uthevingsfarge 6 3 4 8" xfId="37035" xr:uid="{00000000-0005-0000-0000-0000A8900000}"/>
    <cellStyle name="40% - uthevingsfarge 6 3 4_3. Chng in credit spreads" xfId="37036" xr:uid="{00000000-0005-0000-0000-0000A9900000}"/>
    <cellStyle name="40% - uthevingsfarge 6 3 5" xfId="37037" xr:uid="{00000000-0005-0000-0000-0000AA900000}"/>
    <cellStyle name="40% - uthevingsfarge 6 3 5 2" xfId="37038" xr:uid="{00000000-0005-0000-0000-0000AB900000}"/>
    <cellStyle name="40% - uthevingsfarge 6 3 5 2 2" xfId="37039" xr:uid="{00000000-0005-0000-0000-0000AC900000}"/>
    <cellStyle name="40% - uthevingsfarge 6 3 5 2 2 2" xfId="37040" xr:uid="{00000000-0005-0000-0000-0000AD900000}"/>
    <cellStyle name="40% - uthevingsfarge 6 3 5 2 2 2 2" xfId="37041" xr:uid="{00000000-0005-0000-0000-0000AE900000}"/>
    <cellStyle name="40% - uthevingsfarge 6 3 5 2 2 2 2 2" xfId="37042" xr:uid="{00000000-0005-0000-0000-0000AF900000}"/>
    <cellStyle name="40% - uthevingsfarge 6 3 5 2 2 2 3" xfId="37043" xr:uid="{00000000-0005-0000-0000-0000B0900000}"/>
    <cellStyle name="40% - uthevingsfarge 6 3 5 2 2 3" xfId="37044" xr:uid="{00000000-0005-0000-0000-0000B1900000}"/>
    <cellStyle name="40% - uthevingsfarge 6 3 5 2 2 3 2" xfId="37045" xr:uid="{00000000-0005-0000-0000-0000B2900000}"/>
    <cellStyle name="40% - uthevingsfarge 6 3 5 2 2 4" xfId="37046" xr:uid="{00000000-0005-0000-0000-0000B3900000}"/>
    <cellStyle name="40% - uthevingsfarge 6 3 5 2 3" xfId="37047" xr:uid="{00000000-0005-0000-0000-0000B4900000}"/>
    <cellStyle name="40% - uthevingsfarge 6 3 5 2 3 2" xfId="37048" xr:uid="{00000000-0005-0000-0000-0000B5900000}"/>
    <cellStyle name="40% - uthevingsfarge 6 3 5 2 3 2 2" xfId="37049" xr:uid="{00000000-0005-0000-0000-0000B6900000}"/>
    <cellStyle name="40% - uthevingsfarge 6 3 5 2 3 3" xfId="37050" xr:uid="{00000000-0005-0000-0000-0000B7900000}"/>
    <cellStyle name="40% - uthevingsfarge 6 3 5 2 4" xfId="37051" xr:uid="{00000000-0005-0000-0000-0000B8900000}"/>
    <cellStyle name="40% - uthevingsfarge 6 3 5 2 4 2" xfId="37052" xr:uid="{00000000-0005-0000-0000-0000B9900000}"/>
    <cellStyle name="40% - uthevingsfarge 6 3 5 2 5" xfId="37053" xr:uid="{00000000-0005-0000-0000-0000BA900000}"/>
    <cellStyle name="40% - uthevingsfarge 6 3 5 2_Innskuddsdekning" xfId="37054" xr:uid="{00000000-0005-0000-0000-0000BB900000}"/>
    <cellStyle name="40% - uthevingsfarge 6 3 5 3" xfId="37055" xr:uid="{00000000-0005-0000-0000-0000BC900000}"/>
    <cellStyle name="40% - uthevingsfarge 6 3 5 3 2" xfId="37056" xr:uid="{00000000-0005-0000-0000-0000BD900000}"/>
    <cellStyle name="40% - uthevingsfarge 6 3 5 3 2 2" xfId="37057" xr:uid="{00000000-0005-0000-0000-0000BE900000}"/>
    <cellStyle name="40% - uthevingsfarge 6 3 5 3 2 2 2" xfId="37058" xr:uid="{00000000-0005-0000-0000-0000BF900000}"/>
    <cellStyle name="40% - uthevingsfarge 6 3 5 3 2 3" xfId="37059" xr:uid="{00000000-0005-0000-0000-0000C0900000}"/>
    <cellStyle name="40% - uthevingsfarge 6 3 5 3 3" xfId="37060" xr:uid="{00000000-0005-0000-0000-0000C1900000}"/>
    <cellStyle name="40% - uthevingsfarge 6 3 5 3 3 2" xfId="37061" xr:uid="{00000000-0005-0000-0000-0000C2900000}"/>
    <cellStyle name="40% - uthevingsfarge 6 3 5 3 4" xfId="37062" xr:uid="{00000000-0005-0000-0000-0000C3900000}"/>
    <cellStyle name="40% - uthevingsfarge 6 3 5 4" xfId="37063" xr:uid="{00000000-0005-0000-0000-0000C4900000}"/>
    <cellStyle name="40% - uthevingsfarge 6 3 5 4 2" xfId="37064" xr:uid="{00000000-0005-0000-0000-0000C5900000}"/>
    <cellStyle name="40% - uthevingsfarge 6 3 5 4 2 2" xfId="37065" xr:uid="{00000000-0005-0000-0000-0000C6900000}"/>
    <cellStyle name="40% - uthevingsfarge 6 3 5 4 3" xfId="37066" xr:uid="{00000000-0005-0000-0000-0000C7900000}"/>
    <cellStyle name="40% - uthevingsfarge 6 3 5 5" xfId="37067" xr:uid="{00000000-0005-0000-0000-0000C8900000}"/>
    <cellStyle name="40% - uthevingsfarge 6 3 5 5 2" xfId="37068" xr:uid="{00000000-0005-0000-0000-0000C9900000}"/>
    <cellStyle name="40% - uthevingsfarge 6 3 5 6" xfId="37069" xr:uid="{00000000-0005-0000-0000-0000CA900000}"/>
    <cellStyle name="40% - uthevingsfarge 6 3 5_3. Chng in credit spreads" xfId="37070" xr:uid="{00000000-0005-0000-0000-0000CB900000}"/>
    <cellStyle name="40% - uthevingsfarge 6 3 6" xfId="37071" xr:uid="{00000000-0005-0000-0000-0000CC900000}"/>
    <cellStyle name="40% - uthevingsfarge 6 3 6 2" xfId="37072" xr:uid="{00000000-0005-0000-0000-0000CD900000}"/>
    <cellStyle name="40% - uthevingsfarge 6 3 6 2 2" xfId="37073" xr:uid="{00000000-0005-0000-0000-0000CE900000}"/>
    <cellStyle name="40% - uthevingsfarge 6 3 6 2 2 2" xfId="37074" xr:uid="{00000000-0005-0000-0000-0000CF900000}"/>
    <cellStyle name="40% - uthevingsfarge 6 3 6 2 2 2 2" xfId="37075" xr:uid="{00000000-0005-0000-0000-0000D0900000}"/>
    <cellStyle name="40% - uthevingsfarge 6 3 6 2 2 2 2 2" xfId="37076" xr:uid="{00000000-0005-0000-0000-0000D1900000}"/>
    <cellStyle name="40% - uthevingsfarge 6 3 6 2 2 2 3" xfId="37077" xr:uid="{00000000-0005-0000-0000-0000D2900000}"/>
    <cellStyle name="40% - uthevingsfarge 6 3 6 2 2 3" xfId="37078" xr:uid="{00000000-0005-0000-0000-0000D3900000}"/>
    <cellStyle name="40% - uthevingsfarge 6 3 6 2 2 3 2" xfId="37079" xr:uid="{00000000-0005-0000-0000-0000D4900000}"/>
    <cellStyle name="40% - uthevingsfarge 6 3 6 2 2 4" xfId="37080" xr:uid="{00000000-0005-0000-0000-0000D5900000}"/>
    <cellStyle name="40% - uthevingsfarge 6 3 6 2 3" xfId="37081" xr:uid="{00000000-0005-0000-0000-0000D6900000}"/>
    <cellStyle name="40% - uthevingsfarge 6 3 6 2 3 2" xfId="37082" xr:uid="{00000000-0005-0000-0000-0000D7900000}"/>
    <cellStyle name="40% - uthevingsfarge 6 3 6 2 3 2 2" xfId="37083" xr:uid="{00000000-0005-0000-0000-0000D8900000}"/>
    <cellStyle name="40% - uthevingsfarge 6 3 6 2 3 3" xfId="37084" xr:uid="{00000000-0005-0000-0000-0000D9900000}"/>
    <cellStyle name="40% - uthevingsfarge 6 3 6 2 4" xfId="37085" xr:uid="{00000000-0005-0000-0000-0000DA900000}"/>
    <cellStyle name="40% - uthevingsfarge 6 3 6 2 4 2" xfId="37086" xr:uid="{00000000-0005-0000-0000-0000DB900000}"/>
    <cellStyle name="40% - uthevingsfarge 6 3 6 2 5" xfId="37087" xr:uid="{00000000-0005-0000-0000-0000DC900000}"/>
    <cellStyle name="40% - uthevingsfarge 6 3 6 2_Innskuddsdekning" xfId="37088" xr:uid="{00000000-0005-0000-0000-0000DD900000}"/>
    <cellStyle name="40% - uthevingsfarge 6 3 6 3" xfId="37089" xr:uid="{00000000-0005-0000-0000-0000DE900000}"/>
    <cellStyle name="40% - uthevingsfarge 6 3 6 3 2" xfId="37090" xr:uid="{00000000-0005-0000-0000-0000DF900000}"/>
    <cellStyle name="40% - uthevingsfarge 6 3 6 3 2 2" xfId="37091" xr:uid="{00000000-0005-0000-0000-0000E0900000}"/>
    <cellStyle name="40% - uthevingsfarge 6 3 6 3 2 2 2" xfId="37092" xr:uid="{00000000-0005-0000-0000-0000E1900000}"/>
    <cellStyle name="40% - uthevingsfarge 6 3 6 3 2 3" xfId="37093" xr:uid="{00000000-0005-0000-0000-0000E2900000}"/>
    <cellStyle name="40% - uthevingsfarge 6 3 6 3 3" xfId="37094" xr:uid="{00000000-0005-0000-0000-0000E3900000}"/>
    <cellStyle name="40% - uthevingsfarge 6 3 6 3 3 2" xfId="37095" xr:uid="{00000000-0005-0000-0000-0000E4900000}"/>
    <cellStyle name="40% - uthevingsfarge 6 3 6 3 4" xfId="37096" xr:uid="{00000000-0005-0000-0000-0000E5900000}"/>
    <cellStyle name="40% - uthevingsfarge 6 3 6 4" xfId="37097" xr:uid="{00000000-0005-0000-0000-0000E6900000}"/>
    <cellStyle name="40% - uthevingsfarge 6 3 6 4 2" xfId="37098" xr:uid="{00000000-0005-0000-0000-0000E7900000}"/>
    <cellStyle name="40% - uthevingsfarge 6 3 6 4 2 2" xfId="37099" xr:uid="{00000000-0005-0000-0000-0000E8900000}"/>
    <cellStyle name="40% - uthevingsfarge 6 3 6 4 3" xfId="37100" xr:uid="{00000000-0005-0000-0000-0000E9900000}"/>
    <cellStyle name="40% - uthevingsfarge 6 3 6 5" xfId="37101" xr:uid="{00000000-0005-0000-0000-0000EA900000}"/>
    <cellStyle name="40% - uthevingsfarge 6 3 6 5 2" xfId="37102" xr:uid="{00000000-0005-0000-0000-0000EB900000}"/>
    <cellStyle name="40% - uthevingsfarge 6 3 6 6" xfId="37103" xr:uid="{00000000-0005-0000-0000-0000EC900000}"/>
    <cellStyle name="40% - uthevingsfarge 6 3 6_3. Chng in credit spreads" xfId="37104" xr:uid="{00000000-0005-0000-0000-0000ED900000}"/>
    <cellStyle name="40% - uthevingsfarge 6 3 7" xfId="37105" xr:uid="{00000000-0005-0000-0000-0000EE900000}"/>
    <cellStyle name="40% - uthevingsfarge 6 3 7 2" xfId="37106" xr:uid="{00000000-0005-0000-0000-0000EF900000}"/>
    <cellStyle name="40% - uthevingsfarge 6 3 7 2 2" xfId="37107" xr:uid="{00000000-0005-0000-0000-0000F0900000}"/>
    <cellStyle name="40% - uthevingsfarge 6 3 7 2 2 2" xfId="37108" xr:uid="{00000000-0005-0000-0000-0000F1900000}"/>
    <cellStyle name="40% - uthevingsfarge 6 3 7 2 2 2 2" xfId="37109" xr:uid="{00000000-0005-0000-0000-0000F2900000}"/>
    <cellStyle name="40% - uthevingsfarge 6 3 7 2 2 2 2 2" xfId="37110" xr:uid="{00000000-0005-0000-0000-0000F3900000}"/>
    <cellStyle name="40% - uthevingsfarge 6 3 7 2 2 2 3" xfId="37111" xr:uid="{00000000-0005-0000-0000-0000F4900000}"/>
    <cellStyle name="40% - uthevingsfarge 6 3 7 2 2 3" xfId="37112" xr:uid="{00000000-0005-0000-0000-0000F5900000}"/>
    <cellStyle name="40% - uthevingsfarge 6 3 7 2 2 3 2" xfId="37113" xr:uid="{00000000-0005-0000-0000-0000F6900000}"/>
    <cellStyle name="40% - uthevingsfarge 6 3 7 2 2 4" xfId="37114" xr:uid="{00000000-0005-0000-0000-0000F7900000}"/>
    <cellStyle name="40% - uthevingsfarge 6 3 7 2 3" xfId="37115" xr:uid="{00000000-0005-0000-0000-0000F8900000}"/>
    <cellStyle name="40% - uthevingsfarge 6 3 7 2 3 2" xfId="37116" xr:uid="{00000000-0005-0000-0000-0000F9900000}"/>
    <cellStyle name="40% - uthevingsfarge 6 3 7 2 3 2 2" xfId="37117" xr:uid="{00000000-0005-0000-0000-0000FA900000}"/>
    <cellStyle name="40% - uthevingsfarge 6 3 7 2 3 3" xfId="37118" xr:uid="{00000000-0005-0000-0000-0000FB900000}"/>
    <cellStyle name="40% - uthevingsfarge 6 3 7 2 4" xfId="37119" xr:uid="{00000000-0005-0000-0000-0000FC900000}"/>
    <cellStyle name="40% - uthevingsfarge 6 3 7 2 4 2" xfId="37120" xr:uid="{00000000-0005-0000-0000-0000FD900000}"/>
    <cellStyle name="40% - uthevingsfarge 6 3 7 2 5" xfId="37121" xr:uid="{00000000-0005-0000-0000-0000FE900000}"/>
    <cellStyle name="40% - uthevingsfarge 6 3 7 2_Innskuddsdekning" xfId="37122" xr:uid="{00000000-0005-0000-0000-0000FF900000}"/>
    <cellStyle name="40% - uthevingsfarge 6 3 7 3" xfId="37123" xr:uid="{00000000-0005-0000-0000-000000910000}"/>
    <cellStyle name="40% - uthevingsfarge 6 3 7 3 2" xfId="37124" xr:uid="{00000000-0005-0000-0000-000001910000}"/>
    <cellStyle name="40% - uthevingsfarge 6 3 7 3 2 2" xfId="37125" xr:uid="{00000000-0005-0000-0000-000002910000}"/>
    <cellStyle name="40% - uthevingsfarge 6 3 7 3 2 2 2" xfId="37126" xr:uid="{00000000-0005-0000-0000-000003910000}"/>
    <cellStyle name="40% - uthevingsfarge 6 3 7 3 2 3" xfId="37127" xr:uid="{00000000-0005-0000-0000-000004910000}"/>
    <cellStyle name="40% - uthevingsfarge 6 3 7 3 3" xfId="37128" xr:uid="{00000000-0005-0000-0000-000005910000}"/>
    <cellStyle name="40% - uthevingsfarge 6 3 7 3 3 2" xfId="37129" xr:uid="{00000000-0005-0000-0000-000006910000}"/>
    <cellStyle name="40% - uthevingsfarge 6 3 7 3 4" xfId="37130" xr:uid="{00000000-0005-0000-0000-000007910000}"/>
    <cellStyle name="40% - uthevingsfarge 6 3 7 4" xfId="37131" xr:uid="{00000000-0005-0000-0000-000008910000}"/>
    <cellStyle name="40% - uthevingsfarge 6 3 7 4 2" xfId="37132" xr:uid="{00000000-0005-0000-0000-000009910000}"/>
    <cellStyle name="40% - uthevingsfarge 6 3 7 4 2 2" xfId="37133" xr:uid="{00000000-0005-0000-0000-00000A910000}"/>
    <cellStyle name="40% - uthevingsfarge 6 3 7 4 3" xfId="37134" xr:uid="{00000000-0005-0000-0000-00000B910000}"/>
    <cellStyle name="40% - uthevingsfarge 6 3 7 5" xfId="37135" xr:uid="{00000000-0005-0000-0000-00000C910000}"/>
    <cellStyle name="40% - uthevingsfarge 6 3 7 5 2" xfId="37136" xr:uid="{00000000-0005-0000-0000-00000D910000}"/>
    <cellStyle name="40% - uthevingsfarge 6 3 7 6" xfId="37137" xr:uid="{00000000-0005-0000-0000-00000E910000}"/>
    <cellStyle name="40% - uthevingsfarge 6 3 7_3. Chng in credit spreads" xfId="37138" xr:uid="{00000000-0005-0000-0000-00000F910000}"/>
    <cellStyle name="40% - uthevingsfarge 6 3 8" xfId="37139" xr:uid="{00000000-0005-0000-0000-000010910000}"/>
    <cellStyle name="40% - uthevingsfarge 6 3 9" xfId="37140" xr:uid="{00000000-0005-0000-0000-000011910000}"/>
    <cellStyle name="40% - uthevingsfarge 6 3_BILAG 34-3 Brasil" xfId="37141" xr:uid="{00000000-0005-0000-0000-000012910000}"/>
    <cellStyle name="40% - uthevingsfarge 6 30" xfId="37142" xr:uid="{00000000-0005-0000-0000-000013910000}"/>
    <cellStyle name="40% - uthevingsfarge 6 30 2" xfId="37143" xr:uid="{00000000-0005-0000-0000-000014910000}"/>
    <cellStyle name="40% - uthevingsfarge 6 30 2 2" xfId="37144" xr:uid="{00000000-0005-0000-0000-000015910000}"/>
    <cellStyle name="40% - uthevingsfarge 6 30 2 3" xfId="37145" xr:uid="{00000000-0005-0000-0000-000016910000}"/>
    <cellStyle name="40% - uthevingsfarge 6 30 2_BILAG 34-3 Brasil" xfId="37146" xr:uid="{00000000-0005-0000-0000-000017910000}"/>
    <cellStyle name="40% - uthevingsfarge 6 30 3" xfId="37147" xr:uid="{00000000-0005-0000-0000-000018910000}"/>
    <cellStyle name="40% - uthevingsfarge 6 30 4" xfId="37148" xr:uid="{00000000-0005-0000-0000-000019910000}"/>
    <cellStyle name="40% - uthevingsfarge 6 30_BILAG 34-3 Brasil" xfId="37149" xr:uid="{00000000-0005-0000-0000-00001A910000}"/>
    <cellStyle name="40% - uthevingsfarge 6 31" xfId="37150" xr:uid="{00000000-0005-0000-0000-00001B910000}"/>
    <cellStyle name="40% - uthevingsfarge 6 31 2" xfId="37151" xr:uid="{00000000-0005-0000-0000-00001C910000}"/>
    <cellStyle name="40% - uthevingsfarge 6 31 2 2" xfId="37152" xr:uid="{00000000-0005-0000-0000-00001D910000}"/>
    <cellStyle name="40% - uthevingsfarge 6 31 2 3" xfId="37153" xr:uid="{00000000-0005-0000-0000-00001E910000}"/>
    <cellStyle name="40% - uthevingsfarge 6 31 2_BILAG 34-3 Brasil" xfId="37154" xr:uid="{00000000-0005-0000-0000-00001F910000}"/>
    <cellStyle name="40% - uthevingsfarge 6 31 3" xfId="37155" xr:uid="{00000000-0005-0000-0000-000020910000}"/>
    <cellStyle name="40% - uthevingsfarge 6 31 4" xfId="37156" xr:uid="{00000000-0005-0000-0000-000021910000}"/>
    <cellStyle name="40% - uthevingsfarge 6 31_BILAG 34-3 Brasil" xfId="37157" xr:uid="{00000000-0005-0000-0000-000022910000}"/>
    <cellStyle name="40% - uthevingsfarge 6 32" xfId="37158" xr:uid="{00000000-0005-0000-0000-000023910000}"/>
    <cellStyle name="40% - uthevingsfarge 6 32 2" xfId="37159" xr:uid="{00000000-0005-0000-0000-000024910000}"/>
    <cellStyle name="40% - uthevingsfarge 6 32 2 2" xfId="37160" xr:uid="{00000000-0005-0000-0000-000025910000}"/>
    <cellStyle name="40% - uthevingsfarge 6 32 2 3" xfId="37161" xr:uid="{00000000-0005-0000-0000-000026910000}"/>
    <cellStyle name="40% - uthevingsfarge 6 32 2_BILAG 34-3 Brasil" xfId="37162" xr:uid="{00000000-0005-0000-0000-000027910000}"/>
    <cellStyle name="40% - uthevingsfarge 6 32 3" xfId="37163" xr:uid="{00000000-0005-0000-0000-000028910000}"/>
    <cellStyle name="40% - uthevingsfarge 6 32 4" xfId="37164" xr:uid="{00000000-0005-0000-0000-000029910000}"/>
    <cellStyle name="40% - uthevingsfarge 6 32_BILAG 34-3 Brasil" xfId="37165" xr:uid="{00000000-0005-0000-0000-00002A910000}"/>
    <cellStyle name="40% - uthevingsfarge 6 33" xfId="37166" xr:uid="{00000000-0005-0000-0000-00002B910000}"/>
    <cellStyle name="40% - uthevingsfarge 6 33 2" xfId="37167" xr:uid="{00000000-0005-0000-0000-00002C910000}"/>
    <cellStyle name="40% - uthevingsfarge 6 33 2 2" xfId="37168" xr:uid="{00000000-0005-0000-0000-00002D910000}"/>
    <cellStyle name="40% - uthevingsfarge 6 33 2 3" xfId="37169" xr:uid="{00000000-0005-0000-0000-00002E910000}"/>
    <cellStyle name="40% - uthevingsfarge 6 33 2_BILAG 34-3 Brasil" xfId="37170" xr:uid="{00000000-0005-0000-0000-00002F910000}"/>
    <cellStyle name="40% - uthevingsfarge 6 33 3" xfId="37171" xr:uid="{00000000-0005-0000-0000-000030910000}"/>
    <cellStyle name="40% - uthevingsfarge 6 33 4" xfId="37172" xr:uid="{00000000-0005-0000-0000-000031910000}"/>
    <cellStyle name="40% - uthevingsfarge 6 33_BILAG 34-3 Brasil" xfId="37173" xr:uid="{00000000-0005-0000-0000-000032910000}"/>
    <cellStyle name="40% - uthevingsfarge 6 34" xfId="37174" xr:uid="{00000000-0005-0000-0000-000033910000}"/>
    <cellStyle name="40% - uthevingsfarge 6 34 2" xfId="37175" xr:uid="{00000000-0005-0000-0000-000034910000}"/>
    <cellStyle name="40% - uthevingsfarge 6 34 2 2" xfId="37176" xr:uid="{00000000-0005-0000-0000-000035910000}"/>
    <cellStyle name="40% - uthevingsfarge 6 34 2 3" xfId="37177" xr:uid="{00000000-0005-0000-0000-000036910000}"/>
    <cellStyle name="40% - uthevingsfarge 6 34 2_BILAG 34-3 Brasil" xfId="37178" xr:uid="{00000000-0005-0000-0000-000037910000}"/>
    <cellStyle name="40% - uthevingsfarge 6 34 3" xfId="37179" xr:uid="{00000000-0005-0000-0000-000038910000}"/>
    <cellStyle name="40% - uthevingsfarge 6 34 4" xfId="37180" xr:uid="{00000000-0005-0000-0000-000039910000}"/>
    <cellStyle name="40% - uthevingsfarge 6 34_BILAG 34-3 Brasil" xfId="37181" xr:uid="{00000000-0005-0000-0000-00003A910000}"/>
    <cellStyle name="40% - uthevingsfarge 6 35" xfId="37182" xr:uid="{00000000-0005-0000-0000-00003B910000}"/>
    <cellStyle name="40% - uthevingsfarge 6 35 2" xfId="37183" xr:uid="{00000000-0005-0000-0000-00003C910000}"/>
    <cellStyle name="40% - uthevingsfarge 6 35 2 2" xfId="37184" xr:uid="{00000000-0005-0000-0000-00003D910000}"/>
    <cellStyle name="40% - uthevingsfarge 6 35 2 3" xfId="37185" xr:uid="{00000000-0005-0000-0000-00003E910000}"/>
    <cellStyle name="40% - uthevingsfarge 6 35 2_BILAG 34-3 Brasil" xfId="37186" xr:uid="{00000000-0005-0000-0000-00003F910000}"/>
    <cellStyle name="40% - uthevingsfarge 6 35 3" xfId="37187" xr:uid="{00000000-0005-0000-0000-000040910000}"/>
    <cellStyle name="40% - uthevingsfarge 6 35 4" xfId="37188" xr:uid="{00000000-0005-0000-0000-000041910000}"/>
    <cellStyle name="40% - uthevingsfarge 6 35_BILAG 34-3 Brasil" xfId="37189" xr:uid="{00000000-0005-0000-0000-000042910000}"/>
    <cellStyle name="40% - uthevingsfarge 6 36" xfId="37190" xr:uid="{00000000-0005-0000-0000-000043910000}"/>
    <cellStyle name="40% - uthevingsfarge 6 36 2" xfId="37191" xr:uid="{00000000-0005-0000-0000-000044910000}"/>
    <cellStyle name="40% - uthevingsfarge 6 36 2 2" xfId="37192" xr:uid="{00000000-0005-0000-0000-000045910000}"/>
    <cellStyle name="40% - uthevingsfarge 6 36 2 3" xfId="37193" xr:uid="{00000000-0005-0000-0000-000046910000}"/>
    <cellStyle name="40% - uthevingsfarge 6 36 2_BILAG 34-3 Brasil" xfId="37194" xr:uid="{00000000-0005-0000-0000-000047910000}"/>
    <cellStyle name="40% - uthevingsfarge 6 36 3" xfId="37195" xr:uid="{00000000-0005-0000-0000-000048910000}"/>
    <cellStyle name="40% - uthevingsfarge 6 36 4" xfId="37196" xr:uid="{00000000-0005-0000-0000-000049910000}"/>
    <cellStyle name="40% - uthevingsfarge 6 36_BILAG 34-3 Brasil" xfId="37197" xr:uid="{00000000-0005-0000-0000-00004A910000}"/>
    <cellStyle name="40% - uthevingsfarge 6 37" xfId="37198" xr:uid="{00000000-0005-0000-0000-00004B910000}"/>
    <cellStyle name="40% - uthevingsfarge 6 37 2" xfId="37199" xr:uid="{00000000-0005-0000-0000-00004C910000}"/>
    <cellStyle name="40% - uthevingsfarge 6 37 2 2" xfId="37200" xr:uid="{00000000-0005-0000-0000-00004D910000}"/>
    <cellStyle name="40% - uthevingsfarge 6 37 2 3" xfId="37201" xr:uid="{00000000-0005-0000-0000-00004E910000}"/>
    <cellStyle name="40% - uthevingsfarge 6 37 2_BILAG 34-3 Brasil" xfId="37202" xr:uid="{00000000-0005-0000-0000-00004F910000}"/>
    <cellStyle name="40% - uthevingsfarge 6 37 3" xfId="37203" xr:uid="{00000000-0005-0000-0000-000050910000}"/>
    <cellStyle name="40% - uthevingsfarge 6 37 4" xfId="37204" xr:uid="{00000000-0005-0000-0000-000051910000}"/>
    <cellStyle name="40% - uthevingsfarge 6 37_BILAG 34-3 Brasil" xfId="37205" xr:uid="{00000000-0005-0000-0000-000052910000}"/>
    <cellStyle name="40% - uthevingsfarge 6 38" xfId="37206" xr:uid="{00000000-0005-0000-0000-000053910000}"/>
    <cellStyle name="40% - uthevingsfarge 6 38 2" xfId="37207" xr:uid="{00000000-0005-0000-0000-000054910000}"/>
    <cellStyle name="40% - uthevingsfarge 6 38 2 2" xfId="37208" xr:uid="{00000000-0005-0000-0000-000055910000}"/>
    <cellStyle name="40% - uthevingsfarge 6 38 2 3" xfId="37209" xr:uid="{00000000-0005-0000-0000-000056910000}"/>
    <cellStyle name="40% - uthevingsfarge 6 38 2_BILAG 34-3 Brasil" xfId="37210" xr:uid="{00000000-0005-0000-0000-000057910000}"/>
    <cellStyle name="40% - uthevingsfarge 6 38 3" xfId="37211" xr:uid="{00000000-0005-0000-0000-000058910000}"/>
    <cellStyle name="40% - uthevingsfarge 6 38 4" xfId="37212" xr:uid="{00000000-0005-0000-0000-000059910000}"/>
    <cellStyle name="40% - uthevingsfarge 6 38_BILAG 34-3 Brasil" xfId="37213" xr:uid="{00000000-0005-0000-0000-00005A910000}"/>
    <cellStyle name="40% - uthevingsfarge 6 39" xfId="37214" xr:uid="{00000000-0005-0000-0000-00005B910000}"/>
    <cellStyle name="40% - uthevingsfarge 6 39 2" xfId="37215" xr:uid="{00000000-0005-0000-0000-00005C910000}"/>
    <cellStyle name="40% - uthevingsfarge 6 39 2 2" xfId="37216" xr:uid="{00000000-0005-0000-0000-00005D910000}"/>
    <cellStyle name="40% - uthevingsfarge 6 39 2 3" xfId="37217" xr:uid="{00000000-0005-0000-0000-00005E910000}"/>
    <cellStyle name="40% - uthevingsfarge 6 39 2_BILAG 34-3 Brasil" xfId="37218" xr:uid="{00000000-0005-0000-0000-00005F910000}"/>
    <cellStyle name="40% - uthevingsfarge 6 39 3" xfId="37219" xr:uid="{00000000-0005-0000-0000-000060910000}"/>
    <cellStyle name="40% - uthevingsfarge 6 39 4" xfId="37220" xr:uid="{00000000-0005-0000-0000-000061910000}"/>
    <cellStyle name="40% - uthevingsfarge 6 39_BILAG 34-3 Brasil" xfId="37221" xr:uid="{00000000-0005-0000-0000-000062910000}"/>
    <cellStyle name="40% - uthevingsfarge 6 4" xfId="37222" xr:uid="{00000000-0005-0000-0000-000063910000}"/>
    <cellStyle name="40% - uthevingsfarge 6 4 10" xfId="37223" xr:uid="{00000000-0005-0000-0000-000064910000}"/>
    <cellStyle name="40% - uthevingsfarge 6 4 11" xfId="37224" xr:uid="{00000000-0005-0000-0000-000065910000}"/>
    <cellStyle name="40% - uthevingsfarge 6 4 2" xfId="37225" xr:uid="{00000000-0005-0000-0000-000066910000}"/>
    <cellStyle name="40% - uthevingsfarge 6 4 2 10" xfId="37226" xr:uid="{00000000-0005-0000-0000-000067910000}"/>
    <cellStyle name="40% - uthevingsfarge 6 4 2 2" xfId="37227" xr:uid="{00000000-0005-0000-0000-000068910000}"/>
    <cellStyle name="40% - uthevingsfarge 6 4 2 2 2" xfId="37228" xr:uid="{00000000-0005-0000-0000-000069910000}"/>
    <cellStyle name="40% - uthevingsfarge 6 4 2 2 2 2" xfId="37229" xr:uid="{00000000-0005-0000-0000-00006A910000}"/>
    <cellStyle name="40% - uthevingsfarge 6 4 2 2 2 2 2" xfId="37230" xr:uid="{00000000-0005-0000-0000-00006B910000}"/>
    <cellStyle name="40% - uthevingsfarge 6 4 2 2 2 2 2 2" xfId="37231" xr:uid="{00000000-0005-0000-0000-00006C910000}"/>
    <cellStyle name="40% - uthevingsfarge 6 4 2 2 2 2 2 2 2" xfId="37232" xr:uid="{00000000-0005-0000-0000-00006D910000}"/>
    <cellStyle name="40% - uthevingsfarge 6 4 2 2 2 2 2 3" xfId="37233" xr:uid="{00000000-0005-0000-0000-00006E910000}"/>
    <cellStyle name="40% - uthevingsfarge 6 4 2 2 2 2 3" xfId="37234" xr:uid="{00000000-0005-0000-0000-00006F910000}"/>
    <cellStyle name="40% - uthevingsfarge 6 4 2 2 2 2 3 2" xfId="37235" xr:uid="{00000000-0005-0000-0000-000070910000}"/>
    <cellStyle name="40% - uthevingsfarge 6 4 2 2 2 2 4" xfId="37236" xr:uid="{00000000-0005-0000-0000-000071910000}"/>
    <cellStyle name="40% - uthevingsfarge 6 4 2 2 2 3" xfId="37237" xr:uid="{00000000-0005-0000-0000-000072910000}"/>
    <cellStyle name="40% - uthevingsfarge 6 4 2 2 2 3 2" xfId="37238" xr:uid="{00000000-0005-0000-0000-000073910000}"/>
    <cellStyle name="40% - uthevingsfarge 6 4 2 2 2 3 2 2" xfId="37239" xr:uid="{00000000-0005-0000-0000-000074910000}"/>
    <cellStyle name="40% - uthevingsfarge 6 4 2 2 2 3 3" xfId="37240" xr:uid="{00000000-0005-0000-0000-000075910000}"/>
    <cellStyle name="40% - uthevingsfarge 6 4 2 2 2 4" xfId="37241" xr:uid="{00000000-0005-0000-0000-000076910000}"/>
    <cellStyle name="40% - uthevingsfarge 6 4 2 2 2 4 2" xfId="37242" xr:uid="{00000000-0005-0000-0000-000077910000}"/>
    <cellStyle name="40% - uthevingsfarge 6 4 2 2 2 5" xfId="37243" xr:uid="{00000000-0005-0000-0000-000078910000}"/>
    <cellStyle name="40% - uthevingsfarge 6 4 2 2 2_Innskuddsdekning" xfId="37244" xr:uid="{00000000-0005-0000-0000-000079910000}"/>
    <cellStyle name="40% - uthevingsfarge 6 4 2 2 3" xfId="37245" xr:uid="{00000000-0005-0000-0000-00007A910000}"/>
    <cellStyle name="40% - uthevingsfarge 6 4 2 2 3 2" xfId="37246" xr:uid="{00000000-0005-0000-0000-00007B910000}"/>
    <cellStyle name="40% - uthevingsfarge 6 4 2 2 3 2 2" xfId="37247" xr:uid="{00000000-0005-0000-0000-00007C910000}"/>
    <cellStyle name="40% - uthevingsfarge 6 4 2 2 3 2 2 2" xfId="37248" xr:uid="{00000000-0005-0000-0000-00007D910000}"/>
    <cellStyle name="40% - uthevingsfarge 6 4 2 2 3 2 3" xfId="37249" xr:uid="{00000000-0005-0000-0000-00007E910000}"/>
    <cellStyle name="40% - uthevingsfarge 6 4 2 2 3 3" xfId="37250" xr:uid="{00000000-0005-0000-0000-00007F910000}"/>
    <cellStyle name="40% - uthevingsfarge 6 4 2 2 3 3 2" xfId="37251" xr:uid="{00000000-0005-0000-0000-000080910000}"/>
    <cellStyle name="40% - uthevingsfarge 6 4 2 2 3 4" xfId="37252" xr:uid="{00000000-0005-0000-0000-000081910000}"/>
    <cellStyle name="40% - uthevingsfarge 6 4 2 2 4" xfId="37253" xr:uid="{00000000-0005-0000-0000-000082910000}"/>
    <cellStyle name="40% - uthevingsfarge 6 4 2 2 4 2" xfId="37254" xr:uid="{00000000-0005-0000-0000-000083910000}"/>
    <cellStyle name="40% - uthevingsfarge 6 4 2 2 4 2 2" xfId="37255" xr:uid="{00000000-0005-0000-0000-000084910000}"/>
    <cellStyle name="40% - uthevingsfarge 6 4 2 2 4 3" xfId="37256" xr:uid="{00000000-0005-0000-0000-000085910000}"/>
    <cellStyle name="40% - uthevingsfarge 6 4 2 2 5" xfId="37257" xr:uid="{00000000-0005-0000-0000-000086910000}"/>
    <cellStyle name="40% - uthevingsfarge 6 4 2 2 5 2" xfId="37258" xr:uid="{00000000-0005-0000-0000-000087910000}"/>
    <cellStyle name="40% - uthevingsfarge 6 4 2 2 6" xfId="37259" xr:uid="{00000000-0005-0000-0000-000088910000}"/>
    <cellStyle name="40% - uthevingsfarge 6 4 2 2_3. Chng in credit spreads" xfId="37260" xr:uid="{00000000-0005-0000-0000-000089910000}"/>
    <cellStyle name="40% - uthevingsfarge 6 4 2 3" xfId="37261" xr:uid="{00000000-0005-0000-0000-00008A910000}"/>
    <cellStyle name="40% - uthevingsfarge 6 4 2 3 2" xfId="37262" xr:uid="{00000000-0005-0000-0000-00008B910000}"/>
    <cellStyle name="40% - uthevingsfarge 6 4 2 3 2 2" xfId="37263" xr:uid="{00000000-0005-0000-0000-00008C910000}"/>
    <cellStyle name="40% - uthevingsfarge 6 4 2 3 2 2 2" xfId="37264" xr:uid="{00000000-0005-0000-0000-00008D910000}"/>
    <cellStyle name="40% - uthevingsfarge 6 4 2 3 2 2 2 2" xfId="37265" xr:uid="{00000000-0005-0000-0000-00008E910000}"/>
    <cellStyle name="40% - uthevingsfarge 6 4 2 3 2 2 2 2 2" xfId="37266" xr:uid="{00000000-0005-0000-0000-00008F910000}"/>
    <cellStyle name="40% - uthevingsfarge 6 4 2 3 2 2 2 3" xfId="37267" xr:uid="{00000000-0005-0000-0000-000090910000}"/>
    <cellStyle name="40% - uthevingsfarge 6 4 2 3 2 2 3" xfId="37268" xr:uid="{00000000-0005-0000-0000-000091910000}"/>
    <cellStyle name="40% - uthevingsfarge 6 4 2 3 2 2 3 2" xfId="37269" xr:uid="{00000000-0005-0000-0000-000092910000}"/>
    <cellStyle name="40% - uthevingsfarge 6 4 2 3 2 2 4" xfId="37270" xr:uid="{00000000-0005-0000-0000-000093910000}"/>
    <cellStyle name="40% - uthevingsfarge 6 4 2 3 2 3" xfId="37271" xr:uid="{00000000-0005-0000-0000-000094910000}"/>
    <cellStyle name="40% - uthevingsfarge 6 4 2 3 2 3 2" xfId="37272" xr:uid="{00000000-0005-0000-0000-000095910000}"/>
    <cellStyle name="40% - uthevingsfarge 6 4 2 3 2 3 2 2" xfId="37273" xr:uid="{00000000-0005-0000-0000-000096910000}"/>
    <cellStyle name="40% - uthevingsfarge 6 4 2 3 2 3 3" xfId="37274" xr:uid="{00000000-0005-0000-0000-000097910000}"/>
    <cellStyle name="40% - uthevingsfarge 6 4 2 3 2 4" xfId="37275" xr:uid="{00000000-0005-0000-0000-000098910000}"/>
    <cellStyle name="40% - uthevingsfarge 6 4 2 3 2 4 2" xfId="37276" xr:uid="{00000000-0005-0000-0000-000099910000}"/>
    <cellStyle name="40% - uthevingsfarge 6 4 2 3 2 5" xfId="37277" xr:uid="{00000000-0005-0000-0000-00009A910000}"/>
    <cellStyle name="40% - uthevingsfarge 6 4 2 3 2_Innskuddsdekning" xfId="37278" xr:uid="{00000000-0005-0000-0000-00009B910000}"/>
    <cellStyle name="40% - uthevingsfarge 6 4 2 3 3" xfId="37279" xr:uid="{00000000-0005-0000-0000-00009C910000}"/>
    <cellStyle name="40% - uthevingsfarge 6 4 2 3 3 2" xfId="37280" xr:uid="{00000000-0005-0000-0000-00009D910000}"/>
    <cellStyle name="40% - uthevingsfarge 6 4 2 3 3 2 2" xfId="37281" xr:uid="{00000000-0005-0000-0000-00009E910000}"/>
    <cellStyle name="40% - uthevingsfarge 6 4 2 3 3 2 2 2" xfId="37282" xr:uid="{00000000-0005-0000-0000-00009F910000}"/>
    <cellStyle name="40% - uthevingsfarge 6 4 2 3 3 2 3" xfId="37283" xr:uid="{00000000-0005-0000-0000-0000A0910000}"/>
    <cellStyle name="40% - uthevingsfarge 6 4 2 3 3 3" xfId="37284" xr:uid="{00000000-0005-0000-0000-0000A1910000}"/>
    <cellStyle name="40% - uthevingsfarge 6 4 2 3 3 3 2" xfId="37285" xr:uid="{00000000-0005-0000-0000-0000A2910000}"/>
    <cellStyle name="40% - uthevingsfarge 6 4 2 3 3 4" xfId="37286" xr:uid="{00000000-0005-0000-0000-0000A3910000}"/>
    <cellStyle name="40% - uthevingsfarge 6 4 2 3 4" xfId="37287" xr:uid="{00000000-0005-0000-0000-0000A4910000}"/>
    <cellStyle name="40% - uthevingsfarge 6 4 2 3 4 2" xfId="37288" xr:uid="{00000000-0005-0000-0000-0000A5910000}"/>
    <cellStyle name="40% - uthevingsfarge 6 4 2 3 4 2 2" xfId="37289" xr:uid="{00000000-0005-0000-0000-0000A6910000}"/>
    <cellStyle name="40% - uthevingsfarge 6 4 2 3 4 3" xfId="37290" xr:uid="{00000000-0005-0000-0000-0000A7910000}"/>
    <cellStyle name="40% - uthevingsfarge 6 4 2 3 5" xfId="37291" xr:uid="{00000000-0005-0000-0000-0000A8910000}"/>
    <cellStyle name="40% - uthevingsfarge 6 4 2 3 5 2" xfId="37292" xr:uid="{00000000-0005-0000-0000-0000A9910000}"/>
    <cellStyle name="40% - uthevingsfarge 6 4 2 3 6" xfId="37293" xr:uid="{00000000-0005-0000-0000-0000AA910000}"/>
    <cellStyle name="40% - uthevingsfarge 6 4 2 3_3. Chng in credit spreads" xfId="37294" xr:uid="{00000000-0005-0000-0000-0000AB910000}"/>
    <cellStyle name="40% - uthevingsfarge 6 4 2 4" xfId="37295" xr:uid="{00000000-0005-0000-0000-0000AC910000}"/>
    <cellStyle name="40% - uthevingsfarge 6 4 2 4 2" xfId="37296" xr:uid="{00000000-0005-0000-0000-0000AD910000}"/>
    <cellStyle name="40% - uthevingsfarge 6 4 2 4 2 2" xfId="37297" xr:uid="{00000000-0005-0000-0000-0000AE910000}"/>
    <cellStyle name="40% - uthevingsfarge 6 4 2 4 2 2 2" xfId="37298" xr:uid="{00000000-0005-0000-0000-0000AF910000}"/>
    <cellStyle name="40% - uthevingsfarge 6 4 2 4 2 2 2 2" xfId="37299" xr:uid="{00000000-0005-0000-0000-0000B0910000}"/>
    <cellStyle name="40% - uthevingsfarge 6 4 2 4 2 2 3" xfId="37300" xr:uid="{00000000-0005-0000-0000-0000B1910000}"/>
    <cellStyle name="40% - uthevingsfarge 6 4 2 4 2 3" xfId="37301" xr:uid="{00000000-0005-0000-0000-0000B2910000}"/>
    <cellStyle name="40% - uthevingsfarge 6 4 2 4 2 3 2" xfId="37302" xr:uid="{00000000-0005-0000-0000-0000B3910000}"/>
    <cellStyle name="40% - uthevingsfarge 6 4 2 4 2 4" xfId="37303" xr:uid="{00000000-0005-0000-0000-0000B4910000}"/>
    <cellStyle name="40% - uthevingsfarge 6 4 2 4 3" xfId="37304" xr:uid="{00000000-0005-0000-0000-0000B5910000}"/>
    <cellStyle name="40% - uthevingsfarge 6 4 2 4 3 2" xfId="37305" xr:uid="{00000000-0005-0000-0000-0000B6910000}"/>
    <cellStyle name="40% - uthevingsfarge 6 4 2 4 3 2 2" xfId="37306" xr:uid="{00000000-0005-0000-0000-0000B7910000}"/>
    <cellStyle name="40% - uthevingsfarge 6 4 2 4 3 3" xfId="37307" xr:uid="{00000000-0005-0000-0000-0000B8910000}"/>
    <cellStyle name="40% - uthevingsfarge 6 4 2 4 4" xfId="37308" xr:uid="{00000000-0005-0000-0000-0000B9910000}"/>
    <cellStyle name="40% - uthevingsfarge 6 4 2 4 4 2" xfId="37309" xr:uid="{00000000-0005-0000-0000-0000BA910000}"/>
    <cellStyle name="40% - uthevingsfarge 6 4 2 4 5" xfId="37310" xr:uid="{00000000-0005-0000-0000-0000BB910000}"/>
    <cellStyle name="40% - uthevingsfarge 6 4 2 4_Innskuddsdekning" xfId="37311" xr:uid="{00000000-0005-0000-0000-0000BC910000}"/>
    <cellStyle name="40% - uthevingsfarge 6 4 2 5" xfId="37312" xr:uid="{00000000-0005-0000-0000-0000BD910000}"/>
    <cellStyle name="40% - uthevingsfarge 6 4 2 5 2" xfId="37313" xr:uid="{00000000-0005-0000-0000-0000BE910000}"/>
    <cellStyle name="40% - uthevingsfarge 6 4 2 5 2 2" xfId="37314" xr:uid="{00000000-0005-0000-0000-0000BF910000}"/>
    <cellStyle name="40% - uthevingsfarge 6 4 2 5 2 2 2" xfId="37315" xr:uid="{00000000-0005-0000-0000-0000C0910000}"/>
    <cellStyle name="40% - uthevingsfarge 6 4 2 5 2 3" xfId="37316" xr:uid="{00000000-0005-0000-0000-0000C1910000}"/>
    <cellStyle name="40% - uthevingsfarge 6 4 2 5 3" xfId="37317" xr:uid="{00000000-0005-0000-0000-0000C2910000}"/>
    <cellStyle name="40% - uthevingsfarge 6 4 2 5 3 2" xfId="37318" xr:uid="{00000000-0005-0000-0000-0000C3910000}"/>
    <cellStyle name="40% - uthevingsfarge 6 4 2 5 4" xfId="37319" xr:uid="{00000000-0005-0000-0000-0000C4910000}"/>
    <cellStyle name="40% - uthevingsfarge 6 4 2 6" xfId="37320" xr:uid="{00000000-0005-0000-0000-0000C5910000}"/>
    <cellStyle name="40% - uthevingsfarge 6 4 2 6 2" xfId="37321" xr:uid="{00000000-0005-0000-0000-0000C6910000}"/>
    <cellStyle name="40% - uthevingsfarge 6 4 2 6 2 2" xfId="37322" xr:uid="{00000000-0005-0000-0000-0000C7910000}"/>
    <cellStyle name="40% - uthevingsfarge 6 4 2 6 3" xfId="37323" xr:uid="{00000000-0005-0000-0000-0000C8910000}"/>
    <cellStyle name="40% - uthevingsfarge 6 4 2 7" xfId="37324" xr:uid="{00000000-0005-0000-0000-0000C9910000}"/>
    <cellStyle name="40% - uthevingsfarge 6 4 2 7 2" xfId="37325" xr:uid="{00000000-0005-0000-0000-0000CA910000}"/>
    <cellStyle name="40% - uthevingsfarge 6 4 2 8" xfId="37326" xr:uid="{00000000-0005-0000-0000-0000CB910000}"/>
    <cellStyle name="40% - uthevingsfarge 6 4 2 9" xfId="37327" xr:uid="{00000000-0005-0000-0000-0000CC910000}"/>
    <cellStyle name="40% - uthevingsfarge 6 4 2_3. Chng in credit spreads" xfId="37328" xr:uid="{00000000-0005-0000-0000-0000CD910000}"/>
    <cellStyle name="40% - uthevingsfarge 6 4 3" xfId="37329" xr:uid="{00000000-0005-0000-0000-0000CE910000}"/>
    <cellStyle name="40% - uthevingsfarge 6 4 3 2" xfId="37330" xr:uid="{00000000-0005-0000-0000-0000CF910000}"/>
    <cellStyle name="40% - uthevingsfarge 6 4 3 2 2" xfId="37331" xr:uid="{00000000-0005-0000-0000-0000D0910000}"/>
    <cellStyle name="40% - uthevingsfarge 6 4 3 2 2 2" xfId="37332" xr:uid="{00000000-0005-0000-0000-0000D1910000}"/>
    <cellStyle name="40% - uthevingsfarge 6 4 3 2 2 2 2" xfId="37333" xr:uid="{00000000-0005-0000-0000-0000D2910000}"/>
    <cellStyle name="40% - uthevingsfarge 6 4 3 2 2 2 2 2" xfId="37334" xr:uid="{00000000-0005-0000-0000-0000D3910000}"/>
    <cellStyle name="40% - uthevingsfarge 6 4 3 2 2 2 3" xfId="37335" xr:uid="{00000000-0005-0000-0000-0000D4910000}"/>
    <cellStyle name="40% - uthevingsfarge 6 4 3 2 2 3" xfId="37336" xr:uid="{00000000-0005-0000-0000-0000D5910000}"/>
    <cellStyle name="40% - uthevingsfarge 6 4 3 2 2 3 2" xfId="37337" xr:uid="{00000000-0005-0000-0000-0000D6910000}"/>
    <cellStyle name="40% - uthevingsfarge 6 4 3 2 2 4" xfId="37338" xr:uid="{00000000-0005-0000-0000-0000D7910000}"/>
    <cellStyle name="40% - uthevingsfarge 6 4 3 2 3" xfId="37339" xr:uid="{00000000-0005-0000-0000-0000D8910000}"/>
    <cellStyle name="40% - uthevingsfarge 6 4 3 2 3 2" xfId="37340" xr:uid="{00000000-0005-0000-0000-0000D9910000}"/>
    <cellStyle name="40% - uthevingsfarge 6 4 3 2 3 2 2" xfId="37341" xr:uid="{00000000-0005-0000-0000-0000DA910000}"/>
    <cellStyle name="40% - uthevingsfarge 6 4 3 2 3 3" xfId="37342" xr:uid="{00000000-0005-0000-0000-0000DB910000}"/>
    <cellStyle name="40% - uthevingsfarge 6 4 3 2 4" xfId="37343" xr:uid="{00000000-0005-0000-0000-0000DC910000}"/>
    <cellStyle name="40% - uthevingsfarge 6 4 3 2 4 2" xfId="37344" xr:uid="{00000000-0005-0000-0000-0000DD910000}"/>
    <cellStyle name="40% - uthevingsfarge 6 4 3 2 5" xfId="37345" xr:uid="{00000000-0005-0000-0000-0000DE910000}"/>
    <cellStyle name="40% - uthevingsfarge 6 4 3 2_Innskuddsdekning" xfId="37346" xr:uid="{00000000-0005-0000-0000-0000DF910000}"/>
    <cellStyle name="40% - uthevingsfarge 6 4 3 3" xfId="37347" xr:uid="{00000000-0005-0000-0000-0000E0910000}"/>
    <cellStyle name="40% - uthevingsfarge 6 4 3 3 2" xfId="37348" xr:uid="{00000000-0005-0000-0000-0000E1910000}"/>
    <cellStyle name="40% - uthevingsfarge 6 4 3 3 2 2" xfId="37349" xr:uid="{00000000-0005-0000-0000-0000E2910000}"/>
    <cellStyle name="40% - uthevingsfarge 6 4 3 3 2 2 2" xfId="37350" xr:uid="{00000000-0005-0000-0000-0000E3910000}"/>
    <cellStyle name="40% - uthevingsfarge 6 4 3 3 2 3" xfId="37351" xr:uid="{00000000-0005-0000-0000-0000E4910000}"/>
    <cellStyle name="40% - uthevingsfarge 6 4 3 3 3" xfId="37352" xr:uid="{00000000-0005-0000-0000-0000E5910000}"/>
    <cellStyle name="40% - uthevingsfarge 6 4 3 3 3 2" xfId="37353" xr:uid="{00000000-0005-0000-0000-0000E6910000}"/>
    <cellStyle name="40% - uthevingsfarge 6 4 3 3 4" xfId="37354" xr:uid="{00000000-0005-0000-0000-0000E7910000}"/>
    <cellStyle name="40% - uthevingsfarge 6 4 3 4" xfId="37355" xr:uid="{00000000-0005-0000-0000-0000E8910000}"/>
    <cellStyle name="40% - uthevingsfarge 6 4 3 4 2" xfId="37356" xr:uid="{00000000-0005-0000-0000-0000E9910000}"/>
    <cellStyle name="40% - uthevingsfarge 6 4 3 4 2 2" xfId="37357" xr:uid="{00000000-0005-0000-0000-0000EA910000}"/>
    <cellStyle name="40% - uthevingsfarge 6 4 3 4 3" xfId="37358" xr:uid="{00000000-0005-0000-0000-0000EB910000}"/>
    <cellStyle name="40% - uthevingsfarge 6 4 3 5" xfId="37359" xr:uid="{00000000-0005-0000-0000-0000EC910000}"/>
    <cellStyle name="40% - uthevingsfarge 6 4 3 5 2" xfId="37360" xr:uid="{00000000-0005-0000-0000-0000ED910000}"/>
    <cellStyle name="40% - uthevingsfarge 6 4 3 6" xfId="37361" xr:uid="{00000000-0005-0000-0000-0000EE910000}"/>
    <cellStyle name="40% - uthevingsfarge 6 4 3_3. Chng in credit spreads" xfId="37362" xr:uid="{00000000-0005-0000-0000-0000EF910000}"/>
    <cellStyle name="40% - uthevingsfarge 6 4 4" xfId="37363" xr:uid="{00000000-0005-0000-0000-0000F0910000}"/>
    <cellStyle name="40% - uthevingsfarge 6 4 4 2" xfId="37364" xr:uid="{00000000-0005-0000-0000-0000F1910000}"/>
    <cellStyle name="40% - uthevingsfarge 6 4 4 2 2" xfId="37365" xr:uid="{00000000-0005-0000-0000-0000F2910000}"/>
    <cellStyle name="40% - uthevingsfarge 6 4 4 2 2 2" xfId="37366" xr:uid="{00000000-0005-0000-0000-0000F3910000}"/>
    <cellStyle name="40% - uthevingsfarge 6 4 4 2 2 2 2" xfId="37367" xr:uid="{00000000-0005-0000-0000-0000F4910000}"/>
    <cellStyle name="40% - uthevingsfarge 6 4 4 2 2 2 2 2" xfId="37368" xr:uid="{00000000-0005-0000-0000-0000F5910000}"/>
    <cellStyle name="40% - uthevingsfarge 6 4 4 2 2 2 3" xfId="37369" xr:uid="{00000000-0005-0000-0000-0000F6910000}"/>
    <cellStyle name="40% - uthevingsfarge 6 4 4 2 2 3" xfId="37370" xr:uid="{00000000-0005-0000-0000-0000F7910000}"/>
    <cellStyle name="40% - uthevingsfarge 6 4 4 2 2 3 2" xfId="37371" xr:uid="{00000000-0005-0000-0000-0000F8910000}"/>
    <cellStyle name="40% - uthevingsfarge 6 4 4 2 2 4" xfId="37372" xr:uid="{00000000-0005-0000-0000-0000F9910000}"/>
    <cellStyle name="40% - uthevingsfarge 6 4 4 2 3" xfId="37373" xr:uid="{00000000-0005-0000-0000-0000FA910000}"/>
    <cellStyle name="40% - uthevingsfarge 6 4 4 2 3 2" xfId="37374" xr:uid="{00000000-0005-0000-0000-0000FB910000}"/>
    <cellStyle name="40% - uthevingsfarge 6 4 4 2 3 2 2" xfId="37375" xr:uid="{00000000-0005-0000-0000-0000FC910000}"/>
    <cellStyle name="40% - uthevingsfarge 6 4 4 2 3 3" xfId="37376" xr:uid="{00000000-0005-0000-0000-0000FD910000}"/>
    <cellStyle name="40% - uthevingsfarge 6 4 4 2 4" xfId="37377" xr:uid="{00000000-0005-0000-0000-0000FE910000}"/>
    <cellStyle name="40% - uthevingsfarge 6 4 4 2 4 2" xfId="37378" xr:uid="{00000000-0005-0000-0000-0000FF910000}"/>
    <cellStyle name="40% - uthevingsfarge 6 4 4 2 5" xfId="37379" xr:uid="{00000000-0005-0000-0000-000000920000}"/>
    <cellStyle name="40% - uthevingsfarge 6 4 4 2_Innskuddsdekning" xfId="37380" xr:uid="{00000000-0005-0000-0000-000001920000}"/>
    <cellStyle name="40% - uthevingsfarge 6 4 4 3" xfId="37381" xr:uid="{00000000-0005-0000-0000-000002920000}"/>
    <cellStyle name="40% - uthevingsfarge 6 4 4 3 2" xfId="37382" xr:uid="{00000000-0005-0000-0000-000003920000}"/>
    <cellStyle name="40% - uthevingsfarge 6 4 4 3 2 2" xfId="37383" xr:uid="{00000000-0005-0000-0000-000004920000}"/>
    <cellStyle name="40% - uthevingsfarge 6 4 4 3 2 2 2" xfId="37384" xr:uid="{00000000-0005-0000-0000-000005920000}"/>
    <cellStyle name="40% - uthevingsfarge 6 4 4 3 2 3" xfId="37385" xr:uid="{00000000-0005-0000-0000-000006920000}"/>
    <cellStyle name="40% - uthevingsfarge 6 4 4 3 3" xfId="37386" xr:uid="{00000000-0005-0000-0000-000007920000}"/>
    <cellStyle name="40% - uthevingsfarge 6 4 4 3 3 2" xfId="37387" xr:uid="{00000000-0005-0000-0000-000008920000}"/>
    <cellStyle name="40% - uthevingsfarge 6 4 4 3 4" xfId="37388" xr:uid="{00000000-0005-0000-0000-000009920000}"/>
    <cellStyle name="40% - uthevingsfarge 6 4 4 4" xfId="37389" xr:uid="{00000000-0005-0000-0000-00000A920000}"/>
    <cellStyle name="40% - uthevingsfarge 6 4 4 4 2" xfId="37390" xr:uid="{00000000-0005-0000-0000-00000B920000}"/>
    <cellStyle name="40% - uthevingsfarge 6 4 4 4 2 2" xfId="37391" xr:uid="{00000000-0005-0000-0000-00000C920000}"/>
    <cellStyle name="40% - uthevingsfarge 6 4 4 4 3" xfId="37392" xr:uid="{00000000-0005-0000-0000-00000D920000}"/>
    <cellStyle name="40% - uthevingsfarge 6 4 4 5" xfId="37393" xr:uid="{00000000-0005-0000-0000-00000E920000}"/>
    <cellStyle name="40% - uthevingsfarge 6 4 4 5 2" xfId="37394" xr:uid="{00000000-0005-0000-0000-00000F920000}"/>
    <cellStyle name="40% - uthevingsfarge 6 4 4 6" xfId="37395" xr:uid="{00000000-0005-0000-0000-000010920000}"/>
    <cellStyle name="40% - uthevingsfarge 6 4 4_3. Chng in credit spreads" xfId="37396" xr:uid="{00000000-0005-0000-0000-000011920000}"/>
    <cellStyle name="40% - uthevingsfarge 6 4 5" xfId="37397" xr:uid="{00000000-0005-0000-0000-000012920000}"/>
    <cellStyle name="40% - uthevingsfarge 6 4 5 2" xfId="37398" xr:uid="{00000000-0005-0000-0000-000013920000}"/>
    <cellStyle name="40% - uthevingsfarge 6 4 5 2 2" xfId="37399" xr:uid="{00000000-0005-0000-0000-000014920000}"/>
    <cellStyle name="40% - uthevingsfarge 6 4 5 2 2 2" xfId="37400" xr:uid="{00000000-0005-0000-0000-000015920000}"/>
    <cellStyle name="40% - uthevingsfarge 6 4 5 2 2 2 2" xfId="37401" xr:uid="{00000000-0005-0000-0000-000016920000}"/>
    <cellStyle name="40% - uthevingsfarge 6 4 5 2 2 3" xfId="37402" xr:uid="{00000000-0005-0000-0000-000017920000}"/>
    <cellStyle name="40% - uthevingsfarge 6 4 5 2 3" xfId="37403" xr:uid="{00000000-0005-0000-0000-000018920000}"/>
    <cellStyle name="40% - uthevingsfarge 6 4 5 2 3 2" xfId="37404" xr:uid="{00000000-0005-0000-0000-000019920000}"/>
    <cellStyle name="40% - uthevingsfarge 6 4 5 2 4" xfId="37405" xr:uid="{00000000-0005-0000-0000-00001A920000}"/>
    <cellStyle name="40% - uthevingsfarge 6 4 5 3" xfId="37406" xr:uid="{00000000-0005-0000-0000-00001B920000}"/>
    <cellStyle name="40% - uthevingsfarge 6 4 5 3 2" xfId="37407" xr:uid="{00000000-0005-0000-0000-00001C920000}"/>
    <cellStyle name="40% - uthevingsfarge 6 4 5 3 2 2" xfId="37408" xr:uid="{00000000-0005-0000-0000-00001D920000}"/>
    <cellStyle name="40% - uthevingsfarge 6 4 5 3 3" xfId="37409" xr:uid="{00000000-0005-0000-0000-00001E920000}"/>
    <cellStyle name="40% - uthevingsfarge 6 4 5 4" xfId="37410" xr:uid="{00000000-0005-0000-0000-00001F920000}"/>
    <cellStyle name="40% - uthevingsfarge 6 4 5 4 2" xfId="37411" xr:uid="{00000000-0005-0000-0000-000020920000}"/>
    <cellStyle name="40% - uthevingsfarge 6 4 5 5" xfId="37412" xr:uid="{00000000-0005-0000-0000-000021920000}"/>
    <cellStyle name="40% - uthevingsfarge 6 4 5_Innskuddsdekning" xfId="37413" xr:uid="{00000000-0005-0000-0000-000022920000}"/>
    <cellStyle name="40% - uthevingsfarge 6 4 6" xfId="37414" xr:uid="{00000000-0005-0000-0000-000023920000}"/>
    <cellStyle name="40% - uthevingsfarge 6 4 6 2" xfId="37415" xr:uid="{00000000-0005-0000-0000-000024920000}"/>
    <cellStyle name="40% - uthevingsfarge 6 4 6 2 2" xfId="37416" xr:uid="{00000000-0005-0000-0000-000025920000}"/>
    <cellStyle name="40% - uthevingsfarge 6 4 6 2 2 2" xfId="37417" xr:uid="{00000000-0005-0000-0000-000026920000}"/>
    <cellStyle name="40% - uthevingsfarge 6 4 6 2 3" xfId="37418" xr:uid="{00000000-0005-0000-0000-000027920000}"/>
    <cellStyle name="40% - uthevingsfarge 6 4 6 3" xfId="37419" xr:uid="{00000000-0005-0000-0000-000028920000}"/>
    <cellStyle name="40% - uthevingsfarge 6 4 6 3 2" xfId="37420" xr:uid="{00000000-0005-0000-0000-000029920000}"/>
    <cellStyle name="40% - uthevingsfarge 6 4 6 4" xfId="37421" xr:uid="{00000000-0005-0000-0000-00002A920000}"/>
    <cellStyle name="40% - uthevingsfarge 6 4 7" xfId="37422" xr:uid="{00000000-0005-0000-0000-00002B920000}"/>
    <cellStyle name="40% - uthevingsfarge 6 4 7 2" xfId="37423" xr:uid="{00000000-0005-0000-0000-00002C920000}"/>
    <cellStyle name="40% - uthevingsfarge 6 4 7 2 2" xfId="37424" xr:uid="{00000000-0005-0000-0000-00002D920000}"/>
    <cellStyle name="40% - uthevingsfarge 6 4 7 3" xfId="37425" xr:uid="{00000000-0005-0000-0000-00002E920000}"/>
    <cellStyle name="40% - uthevingsfarge 6 4 8" xfId="37426" xr:uid="{00000000-0005-0000-0000-00002F920000}"/>
    <cellStyle name="40% - uthevingsfarge 6 4 8 2" xfId="37427" xr:uid="{00000000-0005-0000-0000-000030920000}"/>
    <cellStyle name="40% - uthevingsfarge 6 4 9" xfId="37428" xr:uid="{00000000-0005-0000-0000-000031920000}"/>
    <cellStyle name="40% - uthevingsfarge 6 4_3. Chng in credit spreads" xfId="37429" xr:uid="{00000000-0005-0000-0000-000032920000}"/>
    <cellStyle name="40% - uthevingsfarge 6 40" xfId="37430" xr:uid="{00000000-0005-0000-0000-000033920000}"/>
    <cellStyle name="40% - uthevingsfarge 6 40 2" xfId="37431" xr:uid="{00000000-0005-0000-0000-000034920000}"/>
    <cellStyle name="40% - uthevingsfarge 6 40 2 2" xfId="37432" xr:uid="{00000000-0005-0000-0000-000035920000}"/>
    <cellStyle name="40% - uthevingsfarge 6 40 2 3" xfId="37433" xr:uid="{00000000-0005-0000-0000-000036920000}"/>
    <cellStyle name="40% - uthevingsfarge 6 40 2_BILAG 34-3 Brasil" xfId="37434" xr:uid="{00000000-0005-0000-0000-000037920000}"/>
    <cellStyle name="40% - uthevingsfarge 6 40 3" xfId="37435" xr:uid="{00000000-0005-0000-0000-000038920000}"/>
    <cellStyle name="40% - uthevingsfarge 6 40 4" xfId="37436" xr:uid="{00000000-0005-0000-0000-000039920000}"/>
    <cellStyle name="40% - uthevingsfarge 6 40_BILAG 34-3 Brasil" xfId="37437" xr:uid="{00000000-0005-0000-0000-00003A920000}"/>
    <cellStyle name="40% - uthevingsfarge 6 41" xfId="37438" xr:uid="{00000000-0005-0000-0000-00003B920000}"/>
    <cellStyle name="40% - uthevingsfarge 6 41 2" xfId="37439" xr:uid="{00000000-0005-0000-0000-00003C920000}"/>
    <cellStyle name="40% - uthevingsfarge 6 41 2 2" xfId="37440" xr:uid="{00000000-0005-0000-0000-00003D920000}"/>
    <cellStyle name="40% - uthevingsfarge 6 41 2 3" xfId="37441" xr:uid="{00000000-0005-0000-0000-00003E920000}"/>
    <cellStyle name="40% - uthevingsfarge 6 41 2_BILAG 34-3 Brasil" xfId="37442" xr:uid="{00000000-0005-0000-0000-00003F920000}"/>
    <cellStyle name="40% - uthevingsfarge 6 41 3" xfId="37443" xr:uid="{00000000-0005-0000-0000-000040920000}"/>
    <cellStyle name="40% - uthevingsfarge 6 41 4" xfId="37444" xr:uid="{00000000-0005-0000-0000-000041920000}"/>
    <cellStyle name="40% - uthevingsfarge 6 41_BILAG 34-3 Brasil" xfId="37445" xr:uid="{00000000-0005-0000-0000-000042920000}"/>
    <cellStyle name="40% - uthevingsfarge 6 42" xfId="37446" xr:uid="{00000000-0005-0000-0000-000043920000}"/>
    <cellStyle name="40% - uthevingsfarge 6 42 2" xfId="37447" xr:uid="{00000000-0005-0000-0000-000044920000}"/>
    <cellStyle name="40% - uthevingsfarge 6 42 2 2" xfId="37448" xr:uid="{00000000-0005-0000-0000-000045920000}"/>
    <cellStyle name="40% - uthevingsfarge 6 42 2 3" xfId="37449" xr:uid="{00000000-0005-0000-0000-000046920000}"/>
    <cellStyle name="40% - uthevingsfarge 6 42 2_BILAG 34-3 Brasil" xfId="37450" xr:uid="{00000000-0005-0000-0000-000047920000}"/>
    <cellStyle name="40% - uthevingsfarge 6 42 3" xfId="37451" xr:uid="{00000000-0005-0000-0000-000048920000}"/>
    <cellStyle name="40% - uthevingsfarge 6 42 4" xfId="37452" xr:uid="{00000000-0005-0000-0000-000049920000}"/>
    <cellStyle name="40% - uthevingsfarge 6 42_BILAG 34-3 Brasil" xfId="37453" xr:uid="{00000000-0005-0000-0000-00004A920000}"/>
    <cellStyle name="40% - uthevingsfarge 6 43" xfId="37454" xr:uid="{00000000-0005-0000-0000-00004B920000}"/>
    <cellStyle name="40% - uthevingsfarge 6 43 2" xfId="37455" xr:uid="{00000000-0005-0000-0000-00004C920000}"/>
    <cellStyle name="40% - uthevingsfarge 6 43 2 2" xfId="37456" xr:uid="{00000000-0005-0000-0000-00004D920000}"/>
    <cellStyle name="40% - uthevingsfarge 6 43 2 3" xfId="37457" xr:uid="{00000000-0005-0000-0000-00004E920000}"/>
    <cellStyle name="40% - uthevingsfarge 6 43 2_BILAG 34-3 Brasil" xfId="37458" xr:uid="{00000000-0005-0000-0000-00004F920000}"/>
    <cellStyle name="40% - uthevingsfarge 6 43 3" xfId="37459" xr:uid="{00000000-0005-0000-0000-000050920000}"/>
    <cellStyle name="40% - uthevingsfarge 6 43 4" xfId="37460" xr:uid="{00000000-0005-0000-0000-000051920000}"/>
    <cellStyle name="40% - uthevingsfarge 6 43_BILAG 34-3 Brasil" xfId="37461" xr:uid="{00000000-0005-0000-0000-000052920000}"/>
    <cellStyle name="40% - uthevingsfarge 6 44" xfId="37462" xr:uid="{00000000-0005-0000-0000-000053920000}"/>
    <cellStyle name="40% - uthevingsfarge 6 44 2" xfId="37463" xr:uid="{00000000-0005-0000-0000-000054920000}"/>
    <cellStyle name="40% - uthevingsfarge 6 44 2 2" xfId="37464" xr:uid="{00000000-0005-0000-0000-000055920000}"/>
    <cellStyle name="40% - uthevingsfarge 6 44 2 3" xfId="37465" xr:uid="{00000000-0005-0000-0000-000056920000}"/>
    <cellStyle name="40% - uthevingsfarge 6 44 2_BILAG 34-3 Brasil" xfId="37466" xr:uid="{00000000-0005-0000-0000-000057920000}"/>
    <cellStyle name="40% - uthevingsfarge 6 44 3" xfId="37467" xr:uid="{00000000-0005-0000-0000-000058920000}"/>
    <cellStyle name="40% - uthevingsfarge 6 44 4" xfId="37468" xr:uid="{00000000-0005-0000-0000-000059920000}"/>
    <cellStyle name="40% - uthevingsfarge 6 44_BILAG 34-3 Brasil" xfId="37469" xr:uid="{00000000-0005-0000-0000-00005A920000}"/>
    <cellStyle name="40% - uthevingsfarge 6 45" xfId="37470" xr:uid="{00000000-0005-0000-0000-00005B920000}"/>
    <cellStyle name="40% - uthevingsfarge 6 45 2" xfId="37471" xr:uid="{00000000-0005-0000-0000-00005C920000}"/>
    <cellStyle name="40% - uthevingsfarge 6 45 2 2" xfId="37472" xr:uid="{00000000-0005-0000-0000-00005D920000}"/>
    <cellStyle name="40% - uthevingsfarge 6 45 2 3" xfId="37473" xr:uid="{00000000-0005-0000-0000-00005E920000}"/>
    <cellStyle name="40% - uthevingsfarge 6 45 2_BILAG 34-3 Brasil" xfId="37474" xr:uid="{00000000-0005-0000-0000-00005F920000}"/>
    <cellStyle name="40% - uthevingsfarge 6 45 3" xfId="37475" xr:uid="{00000000-0005-0000-0000-000060920000}"/>
    <cellStyle name="40% - uthevingsfarge 6 45 4" xfId="37476" xr:uid="{00000000-0005-0000-0000-000061920000}"/>
    <cellStyle name="40% - uthevingsfarge 6 45_BILAG 34-3 Brasil" xfId="37477" xr:uid="{00000000-0005-0000-0000-000062920000}"/>
    <cellStyle name="40% - uthevingsfarge 6 46" xfId="37478" xr:uid="{00000000-0005-0000-0000-000063920000}"/>
    <cellStyle name="40% - uthevingsfarge 6 46 2" xfId="37479" xr:uid="{00000000-0005-0000-0000-000064920000}"/>
    <cellStyle name="40% - uthevingsfarge 6 46 2 2" xfId="37480" xr:uid="{00000000-0005-0000-0000-000065920000}"/>
    <cellStyle name="40% - uthevingsfarge 6 46 2 3" xfId="37481" xr:uid="{00000000-0005-0000-0000-000066920000}"/>
    <cellStyle name="40% - uthevingsfarge 6 46 2_BILAG 34-3 Brasil" xfId="37482" xr:uid="{00000000-0005-0000-0000-000067920000}"/>
    <cellStyle name="40% - uthevingsfarge 6 46 3" xfId="37483" xr:uid="{00000000-0005-0000-0000-000068920000}"/>
    <cellStyle name="40% - uthevingsfarge 6 46 4" xfId="37484" xr:uid="{00000000-0005-0000-0000-000069920000}"/>
    <cellStyle name="40% - uthevingsfarge 6 46_BILAG 34-3 Brasil" xfId="37485" xr:uid="{00000000-0005-0000-0000-00006A920000}"/>
    <cellStyle name="40% - uthevingsfarge 6 47" xfId="37486" xr:uid="{00000000-0005-0000-0000-00006B920000}"/>
    <cellStyle name="40% - uthevingsfarge 6 47 2" xfId="37487" xr:uid="{00000000-0005-0000-0000-00006C920000}"/>
    <cellStyle name="40% - uthevingsfarge 6 47 2 2" xfId="37488" xr:uid="{00000000-0005-0000-0000-00006D920000}"/>
    <cellStyle name="40% - uthevingsfarge 6 47 2 3" xfId="37489" xr:uid="{00000000-0005-0000-0000-00006E920000}"/>
    <cellStyle name="40% - uthevingsfarge 6 47 2_BILAG 34-3 Brasil" xfId="37490" xr:uid="{00000000-0005-0000-0000-00006F920000}"/>
    <cellStyle name="40% - uthevingsfarge 6 47 3" xfId="37491" xr:uid="{00000000-0005-0000-0000-000070920000}"/>
    <cellStyle name="40% - uthevingsfarge 6 47 4" xfId="37492" xr:uid="{00000000-0005-0000-0000-000071920000}"/>
    <cellStyle name="40% - uthevingsfarge 6 47_BILAG 34-3 Brasil" xfId="37493" xr:uid="{00000000-0005-0000-0000-000072920000}"/>
    <cellStyle name="40% - uthevingsfarge 6 48" xfId="37494" xr:uid="{00000000-0005-0000-0000-000073920000}"/>
    <cellStyle name="40% - uthevingsfarge 6 48 2" xfId="37495" xr:uid="{00000000-0005-0000-0000-000074920000}"/>
    <cellStyle name="40% - uthevingsfarge 6 48 2 2" xfId="37496" xr:uid="{00000000-0005-0000-0000-000075920000}"/>
    <cellStyle name="40% - uthevingsfarge 6 48 2 3" xfId="37497" xr:uid="{00000000-0005-0000-0000-000076920000}"/>
    <cellStyle name="40% - uthevingsfarge 6 48 2_BILAG 34-3 Brasil" xfId="37498" xr:uid="{00000000-0005-0000-0000-000077920000}"/>
    <cellStyle name="40% - uthevingsfarge 6 48 3" xfId="37499" xr:uid="{00000000-0005-0000-0000-000078920000}"/>
    <cellStyle name="40% - uthevingsfarge 6 48 4" xfId="37500" xr:uid="{00000000-0005-0000-0000-000079920000}"/>
    <cellStyle name="40% - uthevingsfarge 6 48_BILAG 34-3 Brasil" xfId="37501" xr:uid="{00000000-0005-0000-0000-00007A920000}"/>
    <cellStyle name="40% - uthevingsfarge 6 49" xfId="37502" xr:uid="{00000000-0005-0000-0000-00007B920000}"/>
    <cellStyle name="40% - uthevingsfarge 6 49 2" xfId="37503" xr:uid="{00000000-0005-0000-0000-00007C920000}"/>
    <cellStyle name="40% - uthevingsfarge 6 49 2 2" xfId="37504" xr:uid="{00000000-0005-0000-0000-00007D920000}"/>
    <cellStyle name="40% - uthevingsfarge 6 49 2 3" xfId="37505" xr:uid="{00000000-0005-0000-0000-00007E920000}"/>
    <cellStyle name="40% - uthevingsfarge 6 49 2_BILAG 34-3 Brasil" xfId="37506" xr:uid="{00000000-0005-0000-0000-00007F920000}"/>
    <cellStyle name="40% - uthevingsfarge 6 49 3" xfId="37507" xr:uid="{00000000-0005-0000-0000-000080920000}"/>
    <cellStyle name="40% - uthevingsfarge 6 49 4" xfId="37508" xr:uid="{00000000-0005-0000-0000-000081920000}"/>
    <cellStyle name="40% - uthevingsfarge 6 49_BILAG 34-3 Brasil" xfId="37509" xr:uid="{00000000-0005-0000-0000-000082920000}"/>
    <cellStyle name="40% - uthevingsfarge 6 5" xfId="37510" xr:uid="{00000000-0005-0000-0000-000083920000}"/>
    <cellStyle name="40% - uthevingsfarge 6 5 10" xfId="37511" xr:uid="{00000000-0005-0000-0000-000084920000}"/>
    <cellStyle name="40% - uthevingsfarge 6 5 11" xfId="37512" xr:uid="{00000000-0005-0000-0000-000085920000}"/>
    <cellStyle name="40% - uthevingsfarge 6 5 2" xfId="37513" xr:uid="{00000000-0005-0000-0000-000086920000}"/>
    <cellStyle name="40% - uthevingsfarge 6 5 2 2" xfId="37514" xr:uid="{00000000-0005-0000-0000-000087920000}"/>
    <cellStyle name="40% - uthevingsfarge 6 5 2 2 2" xfId="37515" xr:uid="{00000000-0005-0000-0000-000088920000}"/>
    <cellStyle name="40% - uthevingsfarge 6 5 2 2 2 2" xfId="37516" xr:uid="{00000000-0005-0000-0000-000089920000}"/>
    <cellStyle name="40% - uthevingsfarge 6 5 2 2 2 2 2" xfId="37517" xr:uid="{00000000-0005-0000-0000-00008A920000}"/>
    <cellStyle name="40% - uthevingsfarge 6 5 2 2 2 2 2 2" xfId="37518" xr:uid="{00000000-0005-0000-0000-00008B920000}"/>
    <cellStyle name="40% - uthevingsfarge 6 5 2 2 2 2 2 2 2" xfId="37519" xr:uid="{00000000-0005-0000-0000-00008C920000}"/>
    <cellStyle name="40% - uthevingsfarge 6 5 2 2 2 2 2 3" xfId="37520" xr:uid="{00000000-0005-0000-0000-00008D920000}"/>
    <cellStyle name="40% - uthevingsfarge 6 5 2 2 2 2 3" xfId="37521" xr:uid="{00000000-0005-0000-0000-00008E920000}"/>
    <cellStyle name="40% - uthevingsfarge 6 5 2 2 2 2 3 2" xfId="37522" xr:uid="{00000000-0005-0000-0000-00008F920000}"/>
    <cellStyle name="40% - uthevingsfarge 6 5 2 2 2 2 4" xfId="37523" xr:uid="{00000000-0005-0000-0000-000090920000}"/>
    <cellStyle name="40% - uthevingsfarge 6 5 2 2 2 3" xfId="37524" xr:uid="{00000000-0005-0000-0000-000091920000}"/>
    <cellStyle name="40% - uthevingsfarge 6 5 2 2 2 3 2" xfId="37525" xr:uid="{00000000-0005-0000-0000-000092920000}"/>
    <cellStyle name="40% - uthevingsfarge 6 5 2 2 2 3 2 2" xfId="37526" xr:uid="{00000000-0005-0000-0000-000093920000}"/>
    <cellStyle name="40% - uthevingsfarge 6 5 2 2 2 3 3" xfId="37527" xr:uid="{00000000-0005-0000-0000-000094920000}"/>
    <cellStyle name="40% - uthevingsfarge 6 5 2 2 2 4" xfId="37528" xr:uid="{00000000-0005-0000-0000-000095920000}"/>
    <cellStyle name="40% - uthevingsfarge 6 5 2 2 2 4 2" xfId="37529" xr:uid="{00000000-0005-0000-0000-000096920000}"/>
    <cellStyle name="40% - uthevingsfarge 6 5 2 2 2 5" xfId="37530" xr:uid="{00000000-0005-0000-0000-000097920000}"/>
    <cellStyle name="40% - uthevingsfarge 6 5 2 2 2_Innskuddsdekning" xfId="37531" xr:uid="{00000000-0005-0000-0000-000098920000}"/>
    <cellStyle name="40% - uthevingsfarge 6 5 2 2 3" xfId="37532" xr:uid="{00000000-0005-0000-0000-000099920000}"/>
    <cellStyle name="40% - uthevingsfarge 6 5 2 2 3 2" xfId="37533" xr:uid="{00000000-0005-0000-0000-00009A920000}"/>
    <cellStyle name="40% - uthevingsfarge 6 5 2 2 3 2 2" xfId="37534" xr:uid="{00000000-0005-0000-0000-00009B920000}"/>
    <cellStyle name="40% - uthevingsfarge 6 5 2 2 3 2 2 2" xfId="37535" xr:uid="{00000000-0005-0000-0000-00009C920000}"/>
    <cellStyle name="40% - uthevingsfarge 6 5 2 2 3 2 3" xfId="37536" xr:uid="{00000000-0005-0000-0000-00009D920000}"/>
    <cellStyle name="40% - uthevingsfarge 6 5 2 2 3 3" xfId="37537" xr:uid="{00000000-0005-0000-0000-00009E920000}"/>
    <cellStyle name="40% - uthevingsfarge 6 5 2 2 3 3 2" xfId="37538" xr:uid="{00000000-0005-0000-0000-00009F920000}"/>
    <cellStyle name="40% - uthevingsfarge 6 5 2 2 3 4" xfId="37539" xr:uid="{00000000-0005-0000-0000-0000A0920000}"/>
    <cellStyle name="40% - uthevingsfarge 6 5 2 2 4" xfId="37540" xr:uid="{00000000-0005-0000-0000-0000A1920000}"/>
    <cellStyle name="40% - uthevingsfarge 6 5 2 2 4 2" xfId="37541" xr:uid="{00000000-0005-0000-0000-0000A2920000}"/>
    <cellStyle name="40% - uthevingsfarge 6 5 2 2 4 2 2" xfId="37542" xr:uid="{00000000-0005-0000-0000-0000A3920000}"/>
    <cellStyle name="40% - uthevingsfarge 6 5 2 2 4 3" xfId="37543" xr:uid="{00000000-0005-0000-0000-0000A4920000}"/>
    <cellStyle name="40% - uthevingsfarge 6 5 2 2 5" xfId="37544" xr:uid="{00000000-0005-0000-0000-0000A5920000}"/>
    <cellStyle name="40% - uthevingsfarge 6 5 2 2 5 2" xfId="37545" xr:uid="{00000000-0005-0000-0000-0000A6920000}"/>
    <cellStyle name="40% - uthevingsfarge 6 5 2 2 6" xfId="37546" xr:uid="{00000000-0005-0000-0000-0000A7920000}"/>
    <cellStyle name="40% - uthevingsfarge 6 5 2 2_3. Chng in credit spreads" xfId="37547" xr:uid="{00000000-0005-0000-0000-0000A8920000}"/>
    <cellStyle name="40% - uthevingsfarge 6 5 2 3" xfId="37548" xr:uid="{00000000-0005-0000-0000-0000A9920000}"/>
    <cellStyle name="40% - uthevingsfarge 6 5 2 3 2" xfId="37549" xr:uid="{00000000-0005-0000-0000-0000AA920000}"/>
    <cellStyle name="40% - uthevingsfarge 6 5 2 3 2 2" xfId="37550" xr:uid="{00000000-0005-0000-0000-0000AB920000}"/>
    <cellStyle name="40% - uthevingsfarge 6 5 2 3 2 2 2" xfId="37551" xr:uid="{00000000-0005-0000-0000-0000AC920000}"/>
    <cellStyle name="40% - uthevingsfarge 6 5 2 3 2 2 2 2" xfId="37552" xr:uid="{00000000-0005-0000-0000-0000AD920000}"/>
    <cellStyle name="40% - uthevingsfarge 6 5 2 3 2 2 2 2 2" xfId="37553" xr:uid="{00000000-0005-0000-0000-0000AE920000}"/>
    <cellStyle name="40% - uthevingsfarge 6 5 2 3 2 2 2 3" xfId="37554" xr:uid="{00000000-0005-0000-0000-0000AF920000}"/>
    <cellStyle name="40% - uthevingsfarge 6 5 2 3 2 2 3" xfId="37555" xr:uid="{00000000-0005-0000-0000-0000B0920000}"/>
    <cellStyle name="40% - uthevingsfarge 6 5 2 3 2 2 3 2" xfId="37556" xr:uid="{00000000-0005-0000-0000-0000B1920000}"/>
    <cellStyle name="40% - uthevingsfarge 6 5 2 3 2 2 4" xfId="37557" xr:uid="{00000000-0005-0000-0000-0000B2920000}"/>
    <cellStyle name="40% - uthevingsfarge 6 5 2 3 2 3" xfId="37558" xr:uid="{00000000-0005-0000-0000-0000B3920000}"/>
    <cellStyle name="40% - uthevingsfarge 6 5 2 3 2 3 2" xfId="37559" xr:uid="{00000000-0005-0000-0000-0000B4920000}"/>
    <cellStyle name="40% - uthevingsfarge 6 5 2 3 2 3 2 2" xfId="37560" xr:uid="{00000000-0005-0000-0000-0000B5920000}"/>
    <cellStyle name="40% - uthevingsfarge 6 5 2 3 2 3 3" xfId="37561" xr:uid="{00000000-0005-0000-0000-0000B6920000}"/>
    <cellStyle name="40% - uthevingsfarge 6 5 2 3 2 4" xfId="37562" xr:uid="{00000000-0005-0000-0000-0000B7920000}"/>
    <cellStyle name="40% - uthevingsfarge 6 5 2 3 2 4 2" xfId="37563" xr:uid="{00000000-0005-0000-0000-0000B8920000}"/>
    <cellStyle name="40% - uthevingsfarge 6 5 2 3 2 5" xfId="37564" xr:uid="{00000000-0005-0000-0000-0000B9920000}"/>
    <cellStyle name="40% - uthevingsfarge 6 5 2 3 2_Innskuddsdekning" xfId="37565" xr:uid="{00000000-0005-0000-0000-0000BA920000}"/>
    <cellStyle name="40% - uthevingsfarge 6 5 2 3 3" xfId="37566" xr:uid="{00000000-0005-0000-0000-0000BB920000}"/>
    <cellStyle name="40% - uthevingsfarge 6 5 2 3 3 2" xfId="37567" xr:uid="{00000000-0005-0000-0000-0000BC920000}"/>
    <cellStyle name="40% - uthevingsfarge 6 5 2 3 3 2 2" xfId="37568" xr:uid="{00000000-0005-0000-0000-0000BD920000}"/>
    <cellStyle name="40% - uthevingsfarge 6 5 2 3 3 2 2 2" xfId="37569" xr:uid="{00000000-0005-0000-0000-0000BE920000}"/>
    <cellStyle name="40% - uthevingsfarge 6 5 2 3 3 2 3" xfId="37570" xr:uid="{00000000-0005-0000-0000-0000BF920000}"/>
    <cellStyle name="40% - uthevingsfarge 6 5 2 3 3 3" xfId="37571" xr:uid="{00000000-0005-0000-0000-0000C0920000}"/>
    <cellStyle name="40% - uthevingsfarge 6 5 2 3 3 3 2" xfId="37572" xr:uid="{00000000-0005-0000-0000-0000C1920000}"/>
    <cellStyle name="40% - uthevingsfarge 6 5 2 3 3 4" xfId="37573" xr:uid="{00000000-0005-0000-0000-0000C2920000}"/>
    <cellStyle name="40% - uthevingsfarge 6 5 2 3 4" xfId="37574" xr:uid="{00000000-0005-0000-0000-0000C3920000}"/>
    <cellStyle name="40% - uthevingsfarge 6 5 2 3 4 2" xfId="37575" xr:uid="{00000000-0005-0000-0000-0000C4920000}"/>
    <cellStyle name="40% - uthevingsfarge 6 5 2 3 4 2 2" xfId="37576" xr:uid="{00000000-0005-0000-0000-0000C5920000}"/>
    <cellStyle name="40% - uthevingsfarge 6 5 2 3 4 3" xfId="37577" xr:uid="{00000000-0005-0000-0000-0000C6920000}"/>
    <cellStyle name="40% - uthevingsfarge 6 5 2 3 5" xfId="37578" xr:uid="{00000000-0005-0000-0000-0000C7920000}"/>
    <cellStyle name="40% - uthevingsfarge 6 5 2 3 5 2" xfId="37579" xr:uid="{00000000-0005-0000-0000-0000C8920000}"/>
    <cellStyle name="40% - uthevingsfarge 6 5 2 3 6" xfId="37580" xr:uid="{00000000-0005-0000-0000-0000C9920000}"/>
    <cellStyle name="40% - uthevingsfarge 6 5 2 3_3. Chng in credit spreads" xfId="37581" xr:uid="{00000000-0005-0000-0000-0000CA920000}"/>
    <cellStyle name="40% - uthevingsfarge 6 5 2 4" xfId="37582" xr:uid="{00000000-0005-0000-0000-0000CB920000}"/>
    <cellStyle name="40% - uthevingsfarge 6 5 2 4 2" xfId="37583" xr:uid="{00000000-0005-0000-0000-0000CC920000}"/>
    <cellStyle name="40% - uthevingsfarge 6 5 2 4 2 2" xfId="37584" xr:uid="{00000000-0005-0000-0000-0000CD920000}"/>
    <cellStyle name="40% - uthevingsfarge 6 5 2 4 2 2 2" xfId="37585" xr:uid="{00000000-0005-0000-0000-0000CE920000}"/>
    <cellStyle name="40% - uthevingsfarge 6 5 2 4 2 2 2 2" xfId="37586" xr:uid="{00000000-0005-0000-0000-0000CF920000}"/>
    <cellStyle name="40% - uthevingsfarge 6 5 2 4 2 2 3" xfId="37587" xr:uid="{00000000-0005-0000-0000-0000D0920000}"/>
    <cellStyle name="40% - uthevingsfarge 6 5 2 4 2 3" xfId="37588" xr:uid="{00000000-0005-0000-0000-0000D1920000}"/>
    <cellStyle name="40% - uthevingsfarge 6 5 2 4 2 3 2" xfId="37589" xr:uid="{00000000-0005-0000-0000-0000D2920000}"/>
    <cellStyle name="40% - uthevingsfarge 6 5 2 4 2 4" xfId="37590" xr:uid="{00000000-0005-0000-0000-0000D3920000}"/>
    <cellStyle name="40% - uthevingsfarge 6 5 2 4 3" xfId="37591" xr:uid="{00000000-0005-0000-0000-0000D4920000}"/>
    <cellStyle name="40% - uthevingsfarge 6 5 2 4 3 2" xfId="37592" xr:uid="{00000000-0005-0000-0000-0000D5920000}"/>
    <cellStyle name="40% - uthevingsfarge 6 5 2 4 3 2 2" xfId="37593" xr:uid="{00000000-0005-0000-0000-0000D6920000}"/>
    <cellStyle name="40% - uthevingsfarge 6 5 2 4 3 3" xfId="37594" xr:uid="{00000000-0005-0000-0000-0000D7920000}"/>
    <cellStyle name="40% - uthevingsfarge 6 5 2 4 4" xfId="37595" xr:uid="{00000000-0005-0000-0000-0000D8920000}"/>
    <cellStyle name="40% - uthevingsfarge 6 5 2 4 4 2" xfId="37596" xr:uid="{00000000-0005-0000-0000-0000D9920000}"/>
    <cellStyle name="40% - uthevingsfarge 6 5 2 4 5" xfId="37597" xr:uid="{00000000-0005-0000-0000-0000DA920000}"/>
    <cellStyle name="40% - uthevingsfarge 6 5 2 4_Innskuddsdekning" xfId="37598" xr:uid="{00000000-0005-0000-0000-0000DB920000}"/>
    <cellStyle name="40% - uthevingsfarge 6 5 2 5" xfId="37599" xr:uid="{00000000-0005-0000-0000-0000DC920000}"/>
    <cellStyle name="40% - uthevingsfarge 6 5 2 5 2" xfId="37600" xr:uid="{00000000-0005-0000-0000-0000DD920000}"/>
    <cellStyle name="40% - uthevingsfarge 6 5 2 5 2 2" xfId="37601" xr:uid="{00000000-0005-0000-0000-0000DE920000}"/>
    <cellStyle name="40% - uthevingsfarge 6 5 2 5 2 2 2" xfId="37602" xr:uid="{00000000-0005-0000-0000-0000DF920000}"/>
    <cellStyle name="40% - uthevingsfarge 6 5 2 5 2 3" xfId="37603" xr:uid="{00000000-0005-0000-0000-0000E0920000}"/>
    <cellStyle name="40% - uthevingsfarge 6 5 2 5 3" xfId="37604" xr:uid="{00000000-0005-0000-0000-0000E1920000}"/>
    <cellStyle name="40% - uthevingsfarge 6 5 2 5 3 2" xfId="37605" xr:uid="{00000000-0005-0000-0000-0000E2920000}"/>
    <cellStyle name="40% - uthevingsfarge 6 5 2 5 4" xfId="37606" xr:uid="{00000000-0005-0000-0000-0000E3920000}"/>
    <cellStyle name="40% - uthevingsfarge 6 5 2 6" xfId="37607" xr:uid="{00000000-0005-0000-0000-0000E4920000}"/>
    <cellStyle name="40% - uthevingsfarge 6 5 2 6 2" xfId="37608" xr:uid="{00000000-0005-0000-0000-0000E5920000}"/>
    <cellStyle name="40% - uthevingsfarge 6 5 2 6 2 2" xfId="37609" xr:uid="{00000000-0005-0000-0000-0000E6920000}"/>
    <cellStyle name="40% - uthevingsfarge 6 5 2 6 3" xfId="37610" xr:uid="{00000000-0005-0000-0000-0000E7920000}"/>
    <cellStyle name="40% - uthevingsfarge 6 5 2 7" xfId="37611" xr:uid="{00000000-0005-0000-0000-0000E8920000}"/>
    <cellStyle name="40% - uthevingsfarge 6 5 2 7 2" xfId="37612" xr:uid="{00000000-0005-0000-0000-0000E9920000}"/>
    <cellStyle name="40% - uthevingsfarge 6 5 2 8" xfId="37613" xr:uid="{00000000-0005-0000-0000-0000EA920000}"/>
    <cellStyle name="40% - uthevingsfarge 6 5 2_3. Chng in credit spreads" xfId="37614" xr:uid="{00000000-0005-0000-0000-0000EB920000}"/>
    <cellStyle name="40% - uthevingsfarge 6 5 3" xfId="37615" xr:uid="{00000000-0005-0000-0000-0000EC920000}"/>
    <cellStyle name="40% - uthevingsfarge 6 5 3 2" xfId="37616" xr:uid="{00000000-0005-0000-0000-0000ED920000}"/>
    <cellStyle name="40% - uthevingsfarge 6 5 3 2 2" xfId="37617" xr:uid="{00000000-0005-0000-0000-0000EE920000}"/>
    <cellStyle name="40% - uthevingsfarge 6 5 3 2 2 2" xfId="37618" xr:uid="{00000000-0005-0000-0000-0000EF920000}"/>
    <cellStyle name="40% - uthevingsfarge 6 5 3 2 2 2 2" xfId="37619" xr:uid="{00000000-0005-0000-0000-0000F0920000}"/>
    <cellStyle name="40% - uthevingsfarge 6 5 3 2 2 2 2 2" xfId="37620" xr:uid="{00000000-0005-0000-0000-0000F1920000}"/>
    <cellStyle name="40% - uthevingsfarge 6 5 3 2 2 2 3" xfId="37621" xr:uid="{00000000-0005-0000-0000-0000F2920000}"/>
    <cellStyle name="40% - uthevingsfarge 6 5 3 2 2 3" xfId="37622" xr:uid="{00000000-0005-0000-0000-0000F3920000}"/>
    <cellStyle name="40% - uthevingsfarge 6 5 3 2 2 3 2" xfId="37623" xr:uid="{00000000-0005-0000-0000-0000F4920000}"/>
    <cellStyle name="40% - uthevingsfarge 6 5 3 2 2 4" xfId="37624" xr:uid="{00000000-0005-0000-0000-0000F5920000}"/>
    <cellStyle name="40% - uthevingsfarge 6 5 3 2 3" xfId="37625" xr:uid="{00000000-0005-0000-0000-0000F6920000}"/>
    <cellStyle name="40% - uthevingsfarge 6 5 3 2 3 2" xfId="37626" xr:uid="{00000000-0005-0000-0000-0000F7920000}"/>
    <cellStyle name="40% - uthevingsfarge 6 5 3 2 3 2 2" xfId="37627" xr:uid="{00000000-0005-0000-0000-0000F8920000}"/>
    <cellStyle name="40% - uthevingsfarge 6 5 3 2 3 3" xfId="37628" xr:uid="{00000000-0005-0000-0000-0000F9920000}"/>
    <cellStyle name="40% - uthevingsfarge 6 5 3 2 4" xfId="37629" xr:uid="{00000000-0005-0000-0000-0000FA920000}"/>
    <cellStyle name="40% - uthevingsfarge 6 5 3 2 4 2" xfId="37630" xr:uid="{00000000-0005-0000-0000-0000FB920000}"/>
    <cellStyle name="40% - uthevingsfarge 6 5 3 2 5" xfId="37631" xr:uid="{00000000-0005-0000-0000-0000FC920000}"/>
    <cellStyle name="40% - uthevingsfarge 6 5 3 2_Innskuddsdekning" xfId="37632" xr:uid="{00000000-0005-0000-0000-0000FD920000}"/>
    <cellStyle name="40% - uthevingsfarge 6 5 3 3" xfId="37633" xr:uid="{00000000-0005-0000-0000-0000FE920000}"/>
    <cellStyle name="40% - uthevingsfarge 6 5 3 3 2" xfId="37634" xr:uid="{00000000-0005-0000-0000-0000FF920000}"/>
    <cellStyle name="40% - uthevingsfarge 6 5 3 3 2 2" xfId="37635" xr:uid="{00000000-0005-0000-0000-000000930000}"/>
    <cellStyle name="40% - uthevingsfarge 6 5 3 3 2 2 2" xfId="37636" xr:uid="{00000000-0005-0000-0000-000001930000}"/>
    <cellStyle name="40% - uthevingsfarge 6 5 3 3 2 3" xfId="37637" xr:uid="{00000000-0005-0000-0000-000002930000}"/>
    <cellStyle name="40% - uthevingsfarge 6 5 3 3 3" xfId="37638" xr:uid="{00000000-0005-0000-0000-000003930000}"/>
    <cellStyle name="40% - uthevingsfarge 6 5 3 3 3 2" xfId="37639" xr:uid="{00000000-0005-0000-0000-000004930000}"/>
    <cellStyle name="40% - uthevingsfarge 6 5 3 3 4" xfId="37640" xr:uid="{00000000-0005-0000-0000-000005930000}"/>
    <cellStyle name="40% - uthevingsfarge 6 5 3 4" xfId="37641" xr:uid="{00000000-0005-0000-0000-000006930000}"/>
    <cellStyle name="40% - uthevingsfarge 6 5 3 4 2" xfId="37642" xr:uid="{00000000-0005-0000-0000-000007930000}"/>
    <cellStyle name="40% - uthevingsfarge 6 5 3 4 2 2" xfId="37643" xr:uid="{00000000-0005-0000-0000-000008930000}"/>
    <cellStyle name="40% - uthevingsfarge 6 5 3 4 3" xfId="37644" xr:uid="{00000000-0005-0000-0000-000009930000}"/>
    <cellStyle name="40% - uthevingsfarge 6 5 3 5" xfId="37645" xr:uid="{00000000-0005-0000-0000-00000A930000}"/>
    <cellStyle name="40% - uthevingsfarge 6 5 3 5 2" xfId="37646" xr:uid="{00000000-0005-0000-0000-00000B930000}"/>
    <cellStyle name="40% - uthevingsfarge 6 5 3 6" xfId="37647" xr:uid="{00000000-0005-0000-0000-00000C930000}"/>
    <cellStyle name="40% - uthevingsfarge 6 5 3_3. Chng in credit spreads" xfId="37648" xr:uid="{00000000-0005-0000-0000-00000D930000}"/>
    <cellStyle name="40% - uthevingsfarge 6 5 4" xfId="37649" xr:uid="{00000000-0005-0000-0000-00000E930000}"/>
    <cellStyle name="40% - uthevingsfarge 6 5 4 2" xfId="37650" xr:uid="{00000000-0005-0000-0000-00000F930000}"/>
    <cellStyle name="40% - uthevingsfarge 6 5 4 2 2" xfId="37651" xr:uid="{00000000-0005-0000-0000-000010930000}"/>
    <cellStyle name="40% - uthevingsfarge 6 5 4 2 2 2" xfId="37652" xr:uid="{00000000-0005-0000-0000-000011930000}"/>
    <cellStyle name="40% - uthevingsfarge 6 5 4 2 2 2 2" xfId="37653" xr:uid="{00000000-0005-0000-0000-000012930000}"/>
    <cellStyle name="40% - uthevingsfarge 6 5 4 2 2 2 2 2" xfId="37654" xr:uid="{00000000-0005-0000-0000-000013930000}"/>
    <cellStyle name="40% - uthevingsfarge 6 5 4 2 2 2 3" xfId="37655" xr:uid="{00000000-0005-0000-0000-000014930000}"/>
    <cellStyle name="40% - uthevingsfarge 6 5 4 2 2 3" xfId="37656" xr:uid="{00000000-0005-0000-0000-000015930000}"/>
    <cellStyle name="40% - uthevingsfarge 6 5 4 2 2 3 2" xfId="37657" xr:uid="{00000000-0005-0000-0000-000016930000}"/>
    <cellStyle name="40% - uthevingsfarge 6 5 4 2 2 4" xfId="37658" xr:uid="{00000000-0005-0000-0000-000017930000}"/>
    <cellStyle name="40% - uthevingsfarge 6 5 4 2 3" xfId="37659" xr:uid="{00000000-0005-0000-0000-000018930000}"/>
    <cellStyle name="40% - uthevingsfarge 6 5 4 2 3 2" xfId="37660" xr:uid="{00000000-0005-0000-0000-000019930000}"/>
    <cellStyle name="40% - uthevingsfarge 6 5 4 2 3 2 2" xfId="37661" xr:uid="{00000000-0005-0000-0000-00001A930000}"/>
    <cellStyle name="40% - uthevingsfarge 6 5 4 2 3 3" xfId="37662" xr:uid="{00000000-0005-0000-0000-00001B930000}"/>
    <cellStyle name="40% - uthevingsfarge 6 5 4 2 4" xfId="37663" xr:uid="{00000000-0005-0000-0000-00001C930000}"/>
    <cellStyle name="40% - uthevingsfarge 6 5 4 2 4 2" xfId="37664" xr:uid="{00000000-0005-0000-0000-00001D930000}"/>
    <cellStyle name="40% - uthevingsfarge 6 5 4 2 5" xfId="37665" xr:uid="{00000000-0005-0000-0000-00001E930000}"/>
    <cellStyle name="40% - uthevingsfarge 6 5 4 2_Innskuddsdekning" xfId="37666" xr:uid="{00000000-0005-0000-0000-00001F930000}"/>
    <cellStyle name="40% - uthevingsfarge 6 5 4 3" xfId="37667" xr:uid="{00000000-0005-0000-0000-000020930000}"/>
    <cellStyle name="40% - uthevingsfarge 6 5 4 3 2" xfId="37668" xr:uid="{00000000-0005-0000-0000-000021930000}"/>
    <cellStyle name="40% - uthevingsfarge 6 5 4 3 2 2" xfId="37669" xr:uid="{00000000-0005-0000-0000-000022930000}"/>
    <cellStyle name="40% - uthevingsfarge 6 5 4 3 2 2 2" xfId="37670" xr:uid="{00000000-0005-0000-0000-000023930000}"/>
    <cellStyle name="40% - uthevingsfarge 6 5 4 3 2 3" xfId="37671" xr:uid="{00000000-0005-0000-0000-000024930000}"/>
    <cellStyle name="40% - uthevingsfarge 6 5 4 3 3" xfId="37672" xr:uid="{00000000-0005-0000-0000-000025930000}"/>
    <cellStyle name="40% - uthevingsfarge 6 5 4 3 3 2" xfId="37673" xr:uid="{00000000-0005-0000-0000-000026930000}"/>
    <cellStyle name="40% - uthevingsfarge 6 5 4 3 4" xfId="37674" xr:uid="{00000000-0005-0000-0000-000027930000}"/>
    <cellStyle name="40% - uthevingsfarge 6 5 4 4" xfId="37675" xr:uid="{00000000-0005-0000-0000-000028930000}"/>
    <cellStyle name="40% - uthevingsfarge 6 5 4 4 2" xfId="37676" xr:uid="{00000000-0005-0000-0000-000029930000}"/>
    <cellStyle name="40% - uthevingsfarge 6 5 4 4 2 2" xfId="37677" xr:uid="{00000000-0005-0000-0000-00002A930000}"/>
    <cellStyle name="40% - uthevingsfarge 6 5 4 4 3" xfId="37678" xr:uid="{00000000-0005-0000-0000-00002B930000}"/>
    <cellStyle name="40% - uthevingsfarge 6 5 4 5" xfId="37679" xr:uid="{00000000-0005-0000-0000-00002C930000}"/>
    <cellStyle name="40% - uthevingsfarge 6 5 4 5 2" xfId="37680" xr:uid="{00000000-0005-0000-0000-00002D930000}"/>
    <cellStyle name="40% - uthevingsfarge 6 5 4 6" xfId="37681" xr:uid="{00000000-0005-0000-0000-00002E930000}"/>
    <cellStyle name="40% - uthevingsfarge 6 5 4_3. Chng in credit spreads" xfId="37682" xr:uid="{00000000-0005-0000-0000-00002F930000}"/>
    <cellStyle name="40% - uthevingsfarge 6 5 5" xfId="37683" xr:uid="{00000000-0005-0000-0000-000030930000}"/>
    <cellStyle name="40% - uthevingsfarge 6 5 5 2" xfId="37684" xr:uid="{00000000-0005-0000-0000-000031930000}"/>
    <cellStyle name="40% - uthevingsfarge 6 5 5 2 2" xfId="37685" xr:uid="{00000000-0005-0000-0000-000032930000}"/>
    <cellStyle name="40% - uthevingsfarge 6 5 5 2 2 2" xfId="37686" xr:uid="{00000000-0005-0000-0000-000033930000}"/>
    <cellStyle name="40% - uthevingsfarge 6 5 5 2 2 2 2" xfId="37687" xr:uid="{00000000-0005-0000-0000-000034930000}"/>
    <cellStyle name="40% - uthevingsfarge 6 5 5 2 2 3" xfId="37688" xr:uid="{00000000-0005-0000-0000-000035930000}"/>
    <cellStyle name="40% - uthevingsfarge 6 5 5 2 3" xfId="37689" xr:uid="{00000000-0005-0000-0000-000036930000}"/>
    <cellStyle name="40% - uthevingsfarge 6 5 5 2 3 2" xfId="37690" xr:uid="{00000000-0005-0000-0000-000037930000}"/>
    <cellStyle name="40% - uthevingsfarge 6 5 5 2 4" xfId="37691" xr:uid="{00000000-0005-0000-0000-000038930000}"/>
    <cellStyle name="40% - uthevingsfarge 6 5 5 3" xfId="37692" xr:uid="{00000000-0005-0000-0000-000039930000}"/>
    <cellStyle name="40% - uthevingsfarge 6 5 5 3 2" xfId="37693" xr:uid="{00000000-0005-0000-0000-00003A930000}"/>
    <cellStyle name="40% - uthevingsfarge 6 5 5 3 2 2" xfId="37694" xr:uid="{00000000-0005-0000-0000-00003B930000}"/>
    <cellStyle name="40% - uthevingsfarge 6 5 5 3 3" xfId="37695" xr:uid="{00000000-0005-0000-0000-00003C930000}"/>
    <cellStyle name="40% - uthevingsfarge 6 5 5 4" xfId="37696" xr:uid="{00000000-0005-0000-0000-00003D930000}"/>
    <cellStyle name="40% - uthevingsfarge 6 5 5 4 2" xfId="37697" xr:uid="{00000000-0005-0000-0000-00003E930000}"/>
    <cellStyle name="40% - uthevingsfarge 6 5 5 5" xfId="37698" xr:uid="{00000000-0005-0000-0000-00003F930000}"/>
    <cellStyle name="40% - uthevingsfarge 6 5 5_Innskuddsdekning" xfId="37699" xr:uid="{00000000-0005-0000-0000-000040930000}"/>
    <cellStyle name="40% - uthevingsfarge 6 5 6" xfId="37700" xr:uid="{00000000-0005-0000-0000-000041930000}"/>
    <cellStyle name="40% - uthevingsfarge 6 5 6 2" xfId="37701" xr:uid="{00000000-0005-0000-0000-000042930000}"/>
    <cellStyle name="40% - uthevingsfarge 6 5 6 2 2" xfId="37702" xr:uid="{00000000-0005-0000-0000-000043930000}"/>
    <cellStyle name="40% - uthevingsfarge 6 5 6 2 2 2" xfId="37703" xr:uid="{00000000-0005-0000-0000-000044930000}"/>
    <cellStyle name="40% - uthevingsfarge 6 5 6 2 3" xfId="37704" xr:uid="{00000000-0005-0000-0000-000045930000}"/>
    <cellStyle name="40% - uthevingsfarge 6 5 6 3" xfId="37705" xr:uid="{00000000-0005-0000-0000-000046930000}"/>
    <cellStyle name="40% - uthevingsfarge 6 5 6 3 2" xfId="37706" xr:uid="{00000000-0005-0000-0000-000047930000}"/>
    <cellStyle name="40% - uthevingsfarge 6 5 6 4" xfId="37707" xr:uid="{00000000-0005-0000-0000-000048930000}"/>
    <cellStyle name="40% - uthevingsfarge 6 5 7" xfId="37708" xr:uid="{00000000-0005-0000-0000-000049930000}"/>
    <cellStyle name="40% - uthevingsfarge 6 5 7 2" xfId="37709" xr:uid="{00000000-0005-0000-0000-00004A930000}"/>
    <cellStyle name="40% - uthevingsfarge 6 5 7 2 2" xfId="37710" xr:uid="{00000000-0005-0000-0000-00004B930000}"/>
    <cellStyle name="40% - uthevingsfarge 6 5 7 3" xfId="37711" xr:uid="{00000000-0005-0000-0000-00004C930000}"/>
    <cellStyle name="40% - uthevingsfarge 6 5 8" xfId="37712" xr:uid="{00000000-0005-0000-0000-00004D930000}"/>
    <cellStyle name="40% - uthevingsfarge 6 5 8 2" xfId="37713" xr:uid="{00000000-0005-0000-0000-00004E930000}"/>
    <cellStyle name="40% - uthevingsfarge 6 5 9" xfId="37714" xr:uid="{00000000-0005-0000-0000-00004F930000}"/>
    <cellStyle name="40% - uthevingsfarge 6 5_3. Chng in credit spreads" xfId="37715" xr:uid="{00000000-0005-0000-0000-000050930000}"/>
    <cellStyle name="40% - uthevingsfarge 6 50" xfId="37716" xr:uid="{00000000-0005-0000-0000-000051930000}"/>
    <cellStyle name="40% - uthevingsfarge 6 50 2" xfId="37717" xr:uid="{00000000-0005-0000-0000-000052930000}"/>
    <cellStyle name="40% - uthevingsfarge 6 50 2 2" xfId="37718" xr:uid="{00000000-0005-0000-0000-000053930000}"/>
    <cellStyle name="40% - uthevingsfarge 6 50 2 3" xfId="37719" xr:uid="{00000000-0005-0000-0000-000054930000}"/>
    <cellStyle name="40% - uthevingsfarge 6 50 2_BILAG 34-3 Brasil" xfId="37720" xr:uid="{00000000-0005-0000-0000-000055930000}"/>
    <cellStyle name="40% - uthevingsfarge 6 50 3" xfId="37721" xr:uid="{00000000-0005-0000-0000-000056930000}"/>
    <cellStyle name="40% - uthevingsfarge 6 50 4" xfId="37722" xr:uid="{00000000-0005-0000-0000-000057930000}"/>
    <cellStyle name="40% - uthevingsfarge 6 50_BILAG 34-3 Brasil" xfId="37723" xr:uid="{00000000-0005-0000-0000-000058930000}"/>
    <cellStyle name="40% - uthevingsfarge 6 51" xfId="37724" xr:uid="{00000000-0005-0000-0000-000059930000}"/>
    <cellStyle name="40% - uthevingsfarge 6 51 2" xfId="37725" xr:uid="{00000000-0005-0000-0000-00005A930000}"/>
    <cellStyle name="40% - uthevingsfarge 6 51 2 2" xfId="37726" xr:uid="{00000000-0005-0000-0000-00005B930000}"/>
    <cellStyle name="40% - uthevingsfarge 6 51 2 3" xfId="37727" xr:uid="{00000000-0005-0000-0000-00005C930000}"/>
    <cellStyle name="40% - uthevingsfarge 6 51 2_BILAG 34-3 Brasil" xfId="37728" xr:uid="{00000000-0005-0000-0000-00005D930000}"/>
    <cellStyle name="40% - uthevingsfarge 6 51 3" xfId="37729" xr:uid="{00000000-0005-0000-0000-00005E930000}"/>
    <cellStyle name="40% - uthevingsfarge 6 51 4" xfId="37730" xr:uid="{00000000-0005-0000-0000-00005F930000}"/>
    <cellStyle name="40% - uthevingsfarge 6 51_BILAG 34-3 Brasil" xfId="37731" xr:uid="{00000000-0005-0000-0000-000060930000}"/>
    <cellStyle name="40% - uthevingsfarge 6 52" xfId="37732" xr:uid="{00000000-0005-0000-0000-000061930000}"/>
    <cellStyle name="40% - uthevingsfarge 6 52 2" xfId="37733" xr:uid="{00000000-0005-0000-0000-000062930000}"/>
    <cellStyle name="40% - uthevingsfarge 6 52 2 2" xfId="37734" xr:uid="{00000000-0005-0000-0000-000063930000}"/>
    <cellStyle name="40% - uthevingsfarge 6 52 2 3" xfId="37735" xr:uid="{00000000-0005-0000-0000-000064930000}"/>
    <cellStyle name="40% - uthevingsfarge 6 52 2_BILAG 34-3 Brasil" xfId="37736" xr:uid="{00000000-0005-0000-0000-000065930000}"/>
    <cellStyle name="40% - uthevingsfarge 6 52 3" xfId="37737" xr:uid="{00000000-0005-0000-0000-000066930000}"/>
    <cellStyle name="40% - uthevingsfarge 6 52 4" xfId="37738" xr:uid="{00000000-0005-0000-0000-000067930000}"/>
    <cellStyle name="40% - uthevingsfarge 6 52_BILAG 34-3 Brasil" xfId="37739" xr:uid="{00000000-0005-0000-0000-000068930000}"/>
    <cellStyle name="40% - uthevingsfarge 6 53" xfId="37740" xr:uid="{00000000-0005-0000-0000-000069930000}"/>
    <cellStyle name="40% - uthevingsfarge 6 53 2" xfId="37741" xr:uid="{00000000-0005-0000-0000-00006A930000}"/>
    <cellStyle name="40% - uthevingsfarge 6 53 2 2" xfId="37742" xr:uid="{00000000-0005-0000-0000-00006B930000}"/>
    <cellStyle name="40% - uthevingsfarge 6 53 2 3" xfId="37743" xr:uid="{00000000-0005-0000-0000-00006C930000}"/>
    <cellStyle name="40% - uthevingsfarge 6 53 2_BILAG 34-3 Brasil" xfId="37744" xr:uid="{00000000-0005-0000-0000-00006D930000}"/>
    <cellStyle name="40% - uthevingsfarge 6 53 3" xfId="37745" xr:uid="{00000000-0005-0000-0000-00006E930000}"/>
    <cellStyle name="40% - uthevingsfarge 6 53 4" xfId="37746" xr:uid="{00000000-0005-0000-0000-00006F930000}"/>
    <cellStyle name="40% - uthevingsfarge 6 53_BILAG 34-3 Brasil" xfId="37747" xr:uid="{00000000-0005-0000-0000-000070930000}"/>
    <cellStyle name="40% - uthevingsfarge 6 54" xfId="37748" xr:uid="{00000000-0005-0000-0000-000071930000}"/>
    <cellStyle name="40% - uthevingsfarge 6 54 2" xfId="37749" xr:uid="{00000000-0005-0000-0000-000072930000}"/>
    <cellStyle name="40% - uthevingsfarge 6 54 2 2" xfId="37750" xr:uid="{00000000-0005-0000-0000-000073930000}"/>
    <cellStyle name="40% - uthevingsfarge 6 54 2 3" xfId="37751" xr:uid="{00000000-0005-0000-0000-000074930000}"/>
    <cellStyle name="40% - uthevingsfarge 6 54 2_BILAG 34-3 Brasil" xfId="37752" xr:uid="{00000000-0005-0000-0000-000075930000}"/>
    <cellStyle name="40% - uthevingsfarge 6 54 3" xfId="37753" xr:uid="{00000000-0005-0000-0000-000076930000}"/>
    <cellStyle name="40% - uthevingsfarge 6 54 4" xfId="37754" xr:uid="{00000000-0005-0000-0000-000077930000}"/>
    <cellStyle name="40% - uthevingsfarge 6 54_BILAG 34-3 Brasil" xfId="37755" xr:uid="{00000000-0005-0000-0000-000078930000}"/>
    <cellStyle name="40% - uthevingsfarge 6 55" xfId="37756" xr:uid="{00000000-0005-0000-0000-000079930000}"/>
    <cellStyle name="40% - uthevingsfarge 6 55 2" xfId="37757" xr:uid="{00000000-0005-0000-0000-00007A930000}"/>
    <cellStyle name="40% - uthevingsfarge 6 55 2 2" xfId="37758" xr:uid="{00000000-0005-0000-0000-00007B930000}"/>
    <cellStyle name="40% - uthevingsfarge 6 55 2 3" xfId="37759" xr:uid="{00000000-0005-0000-0000-00007C930000}"/>
    <cellStyle name="40% - uthevingsfarge 6 55 2_BILAG 34-3 Brasil" xfId="37760" xr:uid="{00000000-0005-0000-0000-00007D930000}"/>
    <cellStyle name="40% - uthevingsfarge 6 55 3" xfId="37761" xr:uid="{00000000-0005-0000-0000-00007E930000}"/>
    <cellStyle name="40% - uthevingsfarge 6 55 4" xfId="37762" xr:uid="{00000000-0005-0000-0000-00007F930000}"/>
    <cellStyle name="40% - uthevingsfarge 6 55_BILAG 34-3 Brasil" xfId="37763" xr:uid="{00000000-0005-0000-0000-000080930000}"/>
    <cellStyle name="40% - uthevingsfarge 6 56" xfId="37764" xr:uid="{00000000-0005-0000-0000-000081930000}"/>
    <cellStyle name="40% - uthevingsfarge 6 56 2" xfId="37765" xr:uid="{00000000-0005-0000-0000-000082930000}"/>
    <cellStyle name="40% - uthevingsfarge 6 56 2 2" xfId="37766" xr:uid="{00000000-0005-0000-0000-000083930000}"/>
    <cellStyle name="40% - uthevingsfarge 6 56 2 3" xfId="37767" xr:uid="{00000000-0005-0000-0000-000084930000}"/>
    <cellStyle name="40% - uthevingsfarge 6 56 2_BILAG 34-3 Brasil" xfId="37768" xr:uid="{00000000-0005-0000-0000-000085930000}"/>
    <cellStyle name="40% - uthevingsfarge 6 56 3" xfId="37769" xr:uid="{00000000-0005-0000-0000-000086930000}"/>
    <cellStyle name="40% - uthevingsfarge 6 56 4" xfId="37770" xr:uid="{00000000-0005-0000-0000-000087930000}"/>
    <cellStyle name="40% - uthevingsfarge 6 56_BILAG 34-3 Brasil" xfId="37771" xr:uid="{00000000-0005-0000-0000-000088930000}"/>
    <cellStyle name="40% - uthevingsfarge 6 57" xfId="37772" xr:uid="{00000000-0005-0000-0000-000089930000}"/>
    <cellStyle name="40% - uthevingsfarge 6 57 2" xfId="37773" xr:uid="{00000000-0005-0000-0000-00008A930000}"/>
    <cellStyle name="40% - uthevingsfarge 6 57 2 2" xfId="37774" xr:uid="{00000000-0005-0000-0000-00008B930000}"/>
    <cellStyle name="40% - uthevingsfarge 6 57 2 3" xfId="37775" xr:uid="{00000000-0005-0000-0000-00008C930000}"/>
    <cellStyle name="40% - uthevingsfarge 6 57 2_BILAG 34-3 Brasil" xfId="37776" xr:uid="{00000000-0005-0000-0000-00008D930000}"/>
    <cellStyle name="40% - uthevingsfarge 6 57 3" xfId="37777" xr:uid="{00000000-0005-0000-0000-00008E930000}"/>
    <cellStyle name="40% - uthevingsfarge 6 57 4" xfId="37778" xr:uid="{00000000-0005-0000-0000-00008F930000}"/>
    <cellStyle name="40% - uthevingsfarge 6 57_BILAG 34-3 Brasil" xfId="37779" xr:uid="{00000000-0005-0000-0000-000090930000}"/>
    <cellStyle name="40% - uthevingsfarge 6 58" xfId="37780" xr:uid="{00000000-0005-0000-0000-000091930000}"/>
    <cellStyle name="40% - uthevingsfarge 6 58 2" xfId="37781" xr:uid="{00000000-0005-0000-0000-000092930000}"/>
    <cellStyle name="40% - uthevingsfarge 6 58 2 2" xfId="37782" xr:uid="{00000000-0005-0000-0000-000093930000}"/>
    <cellStyle name="40% - uthevingsfarge 6 58 2 3" xfId="37783" xr:uid="{00000000-0005-0000-0000-000094930000}"/>
    <cellStyle name="40% - uthevingsfarge 6 58 2_BILAG 34-3 Brasil" xfId="37784" xr:uid="{00000000-0005-0000-0000-000095930000}"/>
    <cellStyle name="40% - uthevingsfarge 6 58 3" xfId="37785" xr:uid="{00000000-0005-0000-0000-000096930000}"/>
    <cellStyle name="40% - uthevingsfarge 6 58 4" xfId="37786" xr:uid="{00000000-0005-0000-0000-000097930000}"/>
    <cellStyle name="40% - uthevingsfarge 6 58_BILAG 34-3 Brasil" xfId="37787" xr:uid="{00000000-0005-0000-0000-000098930000}"/>
    <cellStyle name="40% - uthevingsfarge 6 59" xfId="37788" xr:uid="{00000000-0005-0000-0000-000099930000}"/>
    <cellStyle name="40% - uthevingsfarge 6 59 2" xfId="37789" xr:uid="{00000000-0005-0000-0000-00009A930000}"/>
    <cellStyle name="40% - uthevingsfarge 6 59 2 2" xfId="37790" xr:uid="{00000000-0005-0000-0000-00009B930000}"/>
    <cellStyle name="40% - uthevingsfarge 6 59 2 3" xfId="37791" xr:uid="{00000000-0005-0000-0000-00009C930000}"/>
    <cellStyle name="40% - uthevingsfarge 6 59 2_BILAG 34-3 Brasil" xfId="37792" xr:uid="{00000000-0005-0000-0000-00009D930000}"/>
    <cellStyle name="40% - uthevingsfarge 6 59 3" xfId="37793" xr:uid="{00000000-0005-0000-0000-00009E930000}"/>
    <cellStyle name="40% - uthevingsfarge 6 59 4" xfId="37794" xr:uid="{00000000-0005-0000-0000-00009F930000}"/>
    <cellStyle name="40% - uthevingsfarge 6 59_BILAG 34-3 Brasil" xfId="37795" xr:uid="{00000000-0005-0000-0000-0000A0930000}"/>
    <cellStyle name="40% - uthevingsfarge 6 6" xfId="37796" xr:uid="{00000000-0005-0000-0000-0000A1930000}"/>
    <cellStyle name="40% - uthevingsfarge 6 6 2" xfId="37797" xr:uid="{00000000-0005-0000-0000-0000A2930000}"/>
    <cellStyle name="40% - uthevingsfarge 6 6 2 2" xfId="37798" xr:uid="{00000000-0005-0000-0000-0000A3930000}"/>
    <cellStyle name="40% - uthevingsfarge 6 6 2 2 2" xfId="37799" xr:uid="{00000000-0005-0000-0000-0000A4930000}"/>
    <cellStyle name="40% - uthevingsfarge 6 6 2 2 2 2" xfId="37800" xr:uid="{00000000-0005-0000-0000-0000A5930000}"/>
    <cellStyle name="40% - uthevingsfarge 6 6 2 2 2 2 2" xfId="37801" xr:uid="{00000000-0005-0000-0000-0000A6930000}"/>
    <cellStyle name="40% - uthevingsfarge 6 6 2 2 2 2 2 2" xfId="37802" xr:uid="{00000000-0005-0000-0000-0000A7930000}"/>
    <cellStyle name="40% - uthevingsfarge 6 6 2 2 2 2 3" xfId="37803" xr:uid="{00000000-0005-0000-0000-0000A8930000}"/>
    <cellStyle name="40% - uthevingsfarge 6 6 2 2 2 3" xfId="37804" xr:uid="{00000000-0005-0000-0000-0000A9930000}"/>
    <cellStyle name="40% - uthevingsfarge 6 6 2 2 2 3 2" xfId="37805" xr:uid="{00000000-0005-0000-0000-0000AA930000}"/>
    <cellStyle name="40% - uthevingsfarge 6 6 2 2 2 4" xfId="37806" xr:uid="{00000000-0005-0000-0000-0000AB930000}"/>
    <cellStyle name="40% - uthevingsfarge 6 6 2 2 3" xfId="37807" xr:uid="{00000000-0005-0000-0000-0000AC930000}"/>
    <cellStyle name="40% - uthevingsfarge 6 6 2 2 3 2" xfId="37808" xr:uid="{00000000-0005-0000-0000-0000AD930000}"/>
    <cellStyle name="40% - uthevingsfarge 6 6 2 2 3 2 2" xfId="37809" xr:uid="{00000000-0005-0000-0000-0000AE930000}"/>
    <cellStyle name="40% - uthevingsfarge 6 6 2 2 3 3" xfId="37810" xr:uid="{00000000-0005-0000-0000-0000AF930000}"/>
    <cellStyle name="40% - uthevingsfarge 6 6 2 2 4" xfId="37811" xr:uid="{00000000-0005-0000-0000-0000B0930000}"/>
    <cellStyle name="40% - uthevingsfarge 6 6 2 2 4 2" xfId="37812" xr:uid="{00000000-0005-0000-0000-0000B1930000}"/>
    <cellStyle name="40% - uthevingsfarge 6 6 2 2 5" xfId="37813" xr:uid="{00000000-0005-0000-0000-0000B2930000}"/>
    <cellStyle name="40% - uthevingsfarge 6 6 2 2_Innskuddsdekning" xfId="37814" xr:uid="{00000000-0005-0000-0000-0000B3930000}"/>
    <cellStyle name="40% - uthevingsfarge 6 6 2 3" xfId="37815" xr:uid="{00000000-0005-0000-0000-0000B4930000}"/>
    <cellStyle name="40% - uthevingsfarge 6 6 2 3 2" xfId="37816" xr:uid="{00000000-0005-0000-0000-0000B5930000}"/>
    <cellStyle name="40% - uthevingsfarge 6 6 2 3 2 2" xfId="37817" xr:uid="{00000000-0005-0000-0000-0000B6930000}"/>
    <cellStyle name="40% - uthevingsfarge 6 6 2 3 2 2 2" xfId="37818" xr:uid="{00000000-0005-0000-0000-0000B7930000}"/>
    <cellStyle name="40% - uthevingsfarge 6 6 2 3 2 3" xfId="37819" xr:uid="{00000000-0005-0000-0000-0000B8930000}"/>
    <cellStyle name="40% - uthevingsfarge 6 6 2 3 3" xfId="37820" xr:uid="{00000000-0005-0000-0000-0000B9930000}"/>
    <cellStyle name="40% - uthevingsfarge 6 6 2 3 3 2" xfId="37821" xr:uid="{00000000-0005-0000-0000-0000BA930000}"/>
    <cellStyle name="40% - uthevingsfarge 6 6 2 3 4" xfId="37822" xr:uid="{00000000-0005-0000-0000-0000BB930000}"/>
    <cellStyle name="40% - uthevingsfarge 6 6 2 4" xfId="37823" xr:uid="{00000000-0005-0000-0000-0000BC930000}"/>
    <cellStyle name="40% - uthevingsfarge 6 6 2 4 2" xfId="37824" xr:uid="{00000000-0005-0000-0000-0000BD930000}"/>
    <cellStyle name="40% - uthevingsfarge 6 6 2 4 2 2" xfId="37825" xr:uid="{00000000-0005-0000-0000-0000BE930000}"/>
    <cellStyle name="40% - uthevingsfarge 6 6 2 4 3" xfId="37826" xr:uid="{00000000-0005-0000-0000-0000BF930000}"/>
    <cellStyle name="40% - uthevingsfarge 6 6 2 5" xfId="37827" xr:uid="{00000000-0005-0000-0000-0000C0930000}"/>
    <cellStyle name="40% - uthevingsfarge 6 6 2 5 2" xfId="37828" xr:uid="{00000000-0005-0000-0000-0000C1930000}"/>
    <cellStyle name="40% - uthevingsfarge 6 6 2 6" xfId="37829" xr:uid="{00000000-0005-0000-0000-0000C2930000}"/>
    <cellStyle name="40% - uthevingsfarge 6 6 2_3. Chng in credit spreads" xfId="37830" xr:uid="{00000000-0005-0000-0000-0000C3930000}"/>
    <cellStyle name="40% - uthevingsfarge 6 6 3" xfId="37831" xr:uid="{00000000-0005-0000-0000-0000C4930000}"/>
    <cellStyle name="40% - uthevingsfarge 6 6 3 2" xfId="37832" xr:uid="{00000000-0005-0000-0000-0000C5930000}"/>
    <cellStyle name="40% - uthevingsfarge 6 6 3 2 2" xfId="37833" xr:uid="{00000000-0005-0000-0000-0000C6930000}"/>
    <cellStyle name="40% - uthevingsfarge 6 6 3 2 2 2" xfId="37834" xr:uid="{00000000-0005-0000-0000-0000C7930000}"/>
    <cellStyle name="40% - uthevingsfarge 6 6 3 2 2 2 2" xfId="37835" xr:uid="{00000000-0005-0000-0000-0000C8930000}"/>
    <cellStyle name="40% - uthevingsfarge 6 6 3 2 2 2 2 2" xfId="37836" xr:uid="{00000000-0005-0000-0000-0000C9930000}"/>
    <cellStyle name="40% - uthevingsfarge 6 6 3 2 2 2 3" xfId="37837" xr:uid="{00000000-0005-0000-0000-0000CA930000}"/>
    <cellStyle name="40% - uthevingsfarge 6 6 3 2 2 3" xfId="37838" xr:uid="{00000000-0005-0000-0000-0000CB930000}"/>
    <cellStyle name="40% - uthevingsfarge 6 6 3 2 2 3 2" xfId="37839" xr:uid="{00000000-0005-0000-0000-0000CC930000}"/>
    <cellStyle name="40% - uthevingsfarge 6 6 3 2 2 4" xfId="37840" xr:uid="{00000000-0005-0000-0000-0000CD930000}"/>
    <cellStyle name="40% - uthevingsfarge 6 6 3 2 3" xfId="37841" xr:uid="{00000000-0005-0000-0000-0000CE930000}"/>
    <cellStyle name="40% - uthevingsfarge 6 6 3 2 3 2" xfId="37842" xr:uid="{00000000-0005-0000-0000-0000CF930000}"/>
    <cellStyle name="40% - uthevingsfarge 6 6 3 2 3 2 2" xfId="37843" xr:uid="{00000000-0005-0000-0000-0000D0930000}"/>
    <cellStyle name="40% - uthevingsfarge 6 6 3 2 3 3" xfId="37844" xr:uid="{00000000-0005-0000-0000-0000D1930000}"/>
    <cellStyle name="40% - uthevingsfarge 6 6 3 2 4" xfId="37845" xr:uid="{00000000-0005-0000-0000-0000D2930000}"/>
    <cellStyle name="40% - uthevingsfarge 6 6 3 2 4 2" xfId="37846" xr:uid="{00000000-0005-0000-0000-0000D3930000}"/>
    <cellStyle name="40% - uthevingsfarge 6 6 3 2 5" xfId="37847" xr:uid="{00000000-0005-0000-0000-0000D4930000}"/>
    <cellStyle name="40% - uthevingsfarge 6 6 3 2_Innskuddsdekning" xfId="37848" xr:uid="{00000000-0005-0000-0000-0000D5930000}"/>
    <cellStyle name="40% - uthevingsfarge 6 6 3 3" xfId="37849" xr:uid="{00000000-0005-0000-0000-0000D6930000}"/>
    <cellStyle name="40% - uthevingsfarge 6 6 3 3 2" xfId="37850" xr:uid="{00000000-0005-0000-0000-0000D7930000}"/>
    <cellStyle name="40% - uthevingsfarge 6 6 3 3 2 2" xfId="37851" xr:uid="{00000000-0005-0000-0000-0000D8930000}"/>
    <cellStyle name="40% - uthevingsfarge 6 6 3 3 2 2 2" xfId="37852" xr:uid="{00000000-0005-0000-0000-0000D9930000}"/>
    <cellStyle name="40% - uthevingsfarge 6 6 3 3 2 3" xfId="37853" xr:uid="{00000000-0005-0000-0000-0000DA930000}"/>
    <cellStyle name="40% - uthevingsfarge 6 6 3 3 3" xfId="37854" xr:uid="{00000000-0005-0000-0000-0000DB930000}"/>
    <cellStyle name="40% - uthevingsfarge 6 6 3 3 3 2" xfId="37855" xr:uid="{00000000-0005-0000-0000-0000DC930000}"/>
    <cellStyle name="40% - uthevingsfarge 6 6 3 3 4" xfId="37856" xr:uid="{00000000-0005-0000-0000-0000DD930000}"/>
    <cellStyle name="40% - uthevingsfarge 6 6 3 4" xfId="37857" xr:uid="{00000000-0005-0000-0000-0000DE930000}"/>
    <cellStyle name="40% - uthevingsfarge 6 6 3 4 2" xfId="37858" xr:uid="{00000000-0005-0000-0000-0000DF930000}"/>
    <cellStyle name="40% - uthevingsfarge 6 6 3 4 2 2" xfId="37859" xr:uid="{00000000-0005-0000-0000-0000E0930000}"/>
    <cellStyle name="40% - uthevingsfarge 6 6 3 4 3" xfId="37860" xr:uid="{00000000-0005-0000-0000-0000E1930000}"/>
    <cellStyle name="40% - uthevingsfarge 6 6 3 5" xfId="37861" xr:uid="{00000000-0005-0000-0000-0000E2930000}"/>
    <cellStyle name="40% - uthevingsfarge 6 6 3 5 2" xfId="37862" xr:uid="{00000000-0005-0000-0000-0000E3930000}"/>
    <cellStyle name="40% - uthevingsfarge 6 6 3 6" xfId="37863" xr:uid="{00000000-0005-0000-0000-0000E4930000}"/>
    <cellStyle name="40% - uthevingsfarge 6 6 3_3. Chng in credit spreads" xfId="37864" xr:uid="{00000000-0005-0000-0000-0000E5930000}"/>
    <cellStyle name="40% - uthevingsfarge 6 6 4" xfId="37865" xr:uid="{00000000-0005-0000-0000-0000E6930000}"/>
    <cellStyle name="40% - uthevingsfarge 6 6 4 2" xfId="37866" xr:uid="{00000000-0005-0000-0000-0000E7930000}"/>
    <cellStyle name="40% - uthevingsfarge 6 6 4 2 2" xfId="37867" xr:uid="{00000000-0005-0000-0000-0000E8930000}"/>
    <cellStyle name="40% - uthevingsfarge 6 6 4 2 2 2" xfId="37868" xr:uid="{00000000-0005-0000-0000-0000E9930000}"/>
    <cellStyle name="40% - uthevingsfarge 6 6 4 2 2 2 2" xfId="37869" xr:uid="{00000000-0005-0000-0000-0000EA930000}"/>
    <cellStyle name="40% - uthevingsfarge 6 6 4 2 2 3" xfId="37870" xr:uid="{00000000-0005-0000-0000-0000EB930000}"/>
    <cellStyle name="40% - uthevingsfarge 6 6 4 2 3" xfId="37871" xr:uid="{00000000-0005-0000-0000-0000EC930000}"/>
    <cellStyle name="40% - uthevingsfarge 6 6 4 2 3 2" xfId="37872" xr:uid="{00000000-0005-0000-0000-0000ED930000}"/>
    <cellStyle name="40% - uthevingsfarge 6 6 4 2 4" xfId="37873" xr:uid="{00000000-0005-0000-0000-0000EE930000}"/>
    <cellStyle name="40% - uthevingsfarge 6 6 4 3" xfId="37874" xr:uid="{00000000-0005-0000-0000-0000EF930000}"/>
    <cellStyle name="40% - uthevingsfarge 6 6 4 3 2" xfId="37875" xr:uid="{00000000-0005-0000-0000-0000F0930000}"/>
    <cellStyle name="40% - uthevingsfarge 6 6 4 3 2 2" xfId="37876" xr:uid="{00000000-0005-0000-0000-0000F1930000}"/>
    <cellStyle name="40% - uthevingsfarge 6 6 4 3 3" xfId="37877" xr:uid="{00000000-0005-0000-0000-0000F2930000}"/>
    <cellStyle name="40% - uthevingsfarge 6 6 4 4" xfId="37878" xr:uid="{00000000-0005-0000-0000-0000F3930000}"/>
    <cellStyle name="40% - uthevingsfarge 6 6 4 4 2" xfId="37879" xr:uid="{00000000-0005-0000-0000-0000F4930000}"/>
    <cellStyle name="40% - uthevingsfarge 6 6 4 5" xfId="37880" xr:uid="{00000000-0005-0000-0000-0000F5930000}"/>
    <cellStyle name="40% - uthevingsfarge 6 6 4_Innskuddsdekning" xfId="37881" xr:uid="{00000000-0005-0000-0000-0000F6930000}"/>
    <cellStyle name="40% - uthevingsfarge 6 6 5" xfId="37882" xr:uid="{00000000-0005-0000-0000-0000F7930000}"/>
    <cellStyle name="40% - uthevingsfarge 6 6 5 2" xfId="37883" xr:uid="{00000000-0005-0000-0000-0000F8930000}"/>
    <cellStyle name="40% - uthevingsfarge 6 6 5 2 2" xfId="37884" xr:uid="{00000000-0005-0000-0000-0000F9930000}"/>
    <cellStyle name="40% - uthevingsfarge 6 6 5 2 2 2" xfId="37885" xr:uid="{00000000-0005-0000-0000-0000FA930000}"/>
    <cellStyle name="40% - uthevingsfarge 6 6 5 2 3" xfId="37886" xr:uid="{00000000-0005-0000-0000-0000FB930000}"/>
    <cellStyle name="40% - uthevingsfarge 6 6 5 3" xfId="37887" xr:uid="{00000000-0005-0000-0000-0000FC930000}"/>
    <cellStyle name="40% - uthevingsfarge 6 6 5 3 2" xfId="37888" xr:uid="{00000000-0005-0000-0000-0000FD930000}"/>
    <cellStyle name="40% - uthevingsfarge 6 6 5 4" xfId="37889" xr:uid="{00000000-0005-0000-0000-0000FE930000}"/>
    <cellStyle name="40% - uthevingsfarge 6 6 6" xfId="37890" xr:uid="{00000000-0005-0000-0000-0000FF930000}"/>
    <cellStyle name="40% - uthevingsfarge 6 6 6 2" xfId="37891" xr:uid="{00000000-0005-0000-0000-000000940000}"/>
    <cellStyle name="40% - uthevingsfarge 6 6 6 2 2" xfId="37892" xr:uid="{00000000-0005-0000-0000-000001940000}"/>
    <cellStyle name="40% - uthevingsfarge 6 6 6 3" xfId="37893" xr:uid="{00000000-0005-0000-0000-000002940000}"/>
    <cellStyle name="40% - uthevingsfarge 6 6 7" xfId="37894" xr:uid="{00000000-0005-0000-0000-000003940000}"/>
    <cellStyle name="40% - uthevingsfarge 6 6 7 2" xfId="37895" xr:uid="{00000000-0005-0000-0000-000004940000}"/>
    <cellStyle name="40% - uthevingsfarge 6 6 8" xfId="37896" xr:uid="{00000000-0005-0000-0000-000005940000}"/>
    <cellStyle name="40% - uthevingsfarge 6 6_3. Chng in credit spreads" xfId="37897" xr:uid="{00000000-0005-0000-0000-000006940000}"/>
    <cellStyle name="40% - uthevingsfarge 6 60" xfId="37898" xr:uid="{00000000-0005-0000-0000-000007940000}"/>
    <cellStyle name="40% - uthevingsfarge 6 61" xfId="37899" xr:uid="{00000000-0005-0000-0000-000008940000}"/>
    <cellStyle name="40% - uthevingsfarge 6 62" xfId="37900" xr:uid="{00000000-0005-0000-0000-000009940000}"/>
    <cellStyle name="40% - uthevingsfarge 6 63" xfId="37901" xr:uid="{00000000-0005-0000-0000-00000A940000}"/>
    <cellStyle name="40% - uthevingsfarge 6 64" xfId="37902" xr:uid="{00000000-0005-0000-0000-00000B940000}"/>
    <cellStyle name="40% - uthevingsfarge 6 65" xfId="37903" xr:uid="{00000000-0005-0000-0000-00000C940000}"/>
    <cellStyle name="40% - uthevingsfarge 6 66" xfId="37904" xr:uid="{00000000-0005-0000-0000-00000D940000}"/>
    <cellStyle name="40% - uthevingsfarge 6 67" xfId="37905" xr:uid="{00000000-0005-0000-0000-00000E940000}"/>
    <cellStyle name="40% - uthevingsfarge 6 68" xfId="37906" xr:uid="{00000000-0005-0000-0000-00000F940000}"/>
    <cellStyle name="40% - uthevingsfarge 6 69" xfId="37907" xr:uid="{00000000-0005-0000-0000-000010940000}"/>
    <cellStyle name="40% - uthevingsfarge 6 7" xfId="37908" xr:uid="{00000000-0005-0000-0000-000011940000}"/>
    <cellStyle name="40% - uthevingsfarge 6 7 2" xfId="37909" xr:uid="{00000000-0005-0000-0000-000012940000}"/>
    <cellStyle name="40% - uthevingsfarge 6 7 2 2" xfId="37910" xr:uid="{00000000-0005-0000-0000-000013940000}"/>
    <cellStyle name="40% - uthevingsfarge 6 7 2 2 2" xfId="37911" xr:uid="{00000000-0005-0000-0000-000014940000}"/>
    <cellStyle name="40% - uthevingsfarge 6 7 2 2 2 2" xfId="37912" xr:uid="{00000000-0005-0000-0000-000015940000}"/>
    <cellStyle name="40% - uthevingsfarge 6 7 2 2 2 2 2" xfId="37913" xr:uid="{00000000-0005-0000-0000-000016940000}"/>
    <cellStyle name="40% - uthevingsfarge 6 7 2 2 2 3" xfId="37914" xr:uid="{00000000-0005-0000-0000-000017940000}"/>
    <cellStyle name="40% - uthevingsfarge 6 7 2 2 3" xfId="37915" xr:uid="{00000000-0005-0000-0000-000018940000}"/>
    <cellStyle name="40% - uthevingsfarge 6 7 2 2 3 2" xfId="37916" xr:uid="{00000000-0005-0000-0000-000019940000}"/>
    <cellStyle name="40% - uthevingsfarge 6 7 2 2 4" xfId="37917" xr:uid="{00000000-0005-0000-0000-00001A940000}"/>
    <cellStyle name="40% - uthevingsfarge 6 7 2 3" xfId="37918" xr:uid="{00000000-0005-0000-0000-00001B940000}"/>
    <cellStyle name="40% - uthevingsfarge 6 7 2 3 2" xfId="37919" xr:uid="{00000000-0005-0000-0000-00001C940000}"/>
    <cellStyle name="40% - uthevingsfarge 6 7 2 3 2 2" xfId="37920" xr:uid="{00000000-0005-0000-0000-00001D940000}"/>
    <cellStyle name="40% - uthevingsfarge 6 7 2 3 3" xfId="37921" xr:uid="{00000000-0005-0000-0000-00001E940000}"/>
    <cellStyle name="40% - uthevingsfarge 6 7 2 4" xfId="37922" xr:uid="{00000000-0005-0000-0000-00001F940000}"/>
    <cellStyle name="40% - uthevingsfarge 6 7 2 4 2" xfId="37923" xr:uid="{00000000-0005-0000-0000-000020940000}"/>
    <cellStyle name="40% - uthevingsfarge 6 7 2 5" xfId="37924" xr:uid="{00000000-0005-0000-0000-000021940000}"/>
    <cellStyle name="40% - uthevingsfarge 6 7 2_BILAG 34-3 Brasil" xfId="37925" xr:uid="{00000000-0005-0000-0000-000022940000}"/>
    <cellStyle name="40% - uthevingsfarge 6 7 3" xfId="37926" xr:uid="{00000000-0005-0000-0000-000023940000}"/>
    <cellStyle name="40% - uthevingsfarge 6 7 3 2" xfId="37927" xr:uid="{00000000-0005-0000-0000-000024940000}"/>
    <cellStyle name="40% - uthevingsfarge 6 7 3 2 2" xfId="37928" xr:uid="{00000000-0005-0000-0000-000025940000}"/>
    <cellStyle name="40% - uthevingsfarge 6 7 3 2 2 2" xfId="37929" xr:uid="{00000000-0005-0000-0000-000026940000}"/>
    <cellStyle name="40% - uthevingsfarge 6 7 3 2 3" xfId="37930" xr:uid="{00000000-0005-0000-0000-000027940000}"/>
    <cellStyle name="40% - uthevingsfarge 6 7 3 3" xfId="37931" xr:uid="{00000000-0005-0000-0000-000028940000}"/>
    <cellStyle name="40% - uthevingsfarge 6 7 3 3 2" xfId="37932" xr:uid="{00000000-0005-0000-0000-000029940000}"/>
    <cellStyle name="40% - uthevingsfarge 6 7 3 4" xfId="37933" xr:uid="{00000000-0005-0000-0000-00002A940000}"/>
    <cellStyle name="40% - uthevingsfarge 6 7 4" xfId="37934" xr:uid="{00000000-0005-0000-0000-00002B940000}"/>
    <cellStyle name="40% - uthevingsfarge 6 7 4 2" xfId="37935" xr:uid="{00000000-0005-0000-0000-00002C940000}"/>
    <cellStyle name="40% - uthevingsfarge 6 7 4 2 2" xfId="37936" xr:uid="{00000000-0005-0000-0000-00002D940000}"/>
    <cellStyle name="40% - uthevingsfarge 6 7 4 3" xfId="37937" xr:uid="{00000000-0005-0000-0000-00002E940000}"/>
    <cellStyle name="40% - uthevingsfarge 6 7 5" xfId="37938" xr:uid="{00000000-0005-0000-0000-00002F940000}"/>
    <cellStyle name="40% - uthevingsfarge 6 7 5 2" xfId="37939" xr:uid="{00000000-0005-0000-0000-000030940000}"/>
    <cellStyle name="40% - uthevingsfarge 6 7 6" xfId="37940" xr:uid="{00000000-0005-0000-0000-000031940000}"/>
    <cellStyle name="40% - uthevingsfarge 6 7_3. Chng in credit spreads" xfId="37941" xr:uid="{00000000-0005-0000-0000-000032940000}"/>
    <cellStyle name="40% - uthevingsfarge 6 70" xfId="37942" xr:uid="{00000000-0005-0000-0000-000033940000}"/>
    <cellStyle name="40% - uthevingsfarge 6 71" xfId="37943" xr:uid="{00000000-0005-0000-0000-000034940000}"/>
    <cellStyle name="40% - uthevingsfarge 6 72" xfId="37944" xr:uid="{00000000-0005-0000-0000-000035940000}"/>
    <cellStyle name="40% - uthevingsfarge 6 73" xfId="37945" xr:uid="{00000000-0005-0000-0000-000036940000}"/>
    <cellStyle name="40% - uthevingsfarge 6 74" xfId="37946" xr:uid="{00000000-0005-0000-0000-000037940000}"/>
    <cellStyle name="40% - uthevingsfarge 6 75" xfId="37947" xr:uid="{00000000-0005-0000-0000-000038940000}"/>
    <cellStyle name="40% - uthevingsfarge 6 76" xfId="37948" xr:uid="{00000000-0005-0000-0000-000039940000}"/>
    <cellStyle name="40% - uthevingsfarge 6 77" xfId="37949" xr:uid="{00000000-0005-0000-0000-00003A940000}"/>
    <cellStyle name="40% - uthevingsfarge 6 78" xfId="37950" xr:uid="{00000000-0005-0000-0000-00003B940000}"/>
    <cellStyle name="40% - uthevingsfarge 6 79" xfId="37951" xr:uid="{00000000-0005-0000-0000-00003C940000}"/>
    <cellStyle name="40% - uthevingsfarge 6 8" xfId="37952" xr:uid="{00000000-0005-0000-0000-00003D940000}"/>
    <cellStyle name="40% - uthevingsfarge 6 8 2" xfId="37953" xr:uid="{00000000-0005-0000-0000-00003E940000}"/>
    <cellStyle name="40% - uthevingsfarge 6 8 2 2" xfId="37954" xr:uid="{00000000-0005-0000-0000-00003F940000}"/>
    <cellStyle name="40% - uthevingsfarge 6 8 2 2 2" xfId="37955" xr:uid="{00000000-0005-0000-0000-000040940000}"/>
    <cellStyle name="40% - uthevingsfarge 6 8 2 2 2 2" xfId="37956" xr:uid="{00000000-0005-0000-0000-000041940000}"/>
    <cellStyle name="40% - uthevingsfarge 6 8 2 2 2 2 2" xfId="37957" xr:uid="{00000000-0005-0000-0000-000042940000}"/>
    <cellStyle name="40% - uthevingsfarge 6 8 2 2 2 3" xfId="37958" xr:uid="{00000000-0005-0000-0000-000043940000}"/>
    <cellStyle name="40% - uthevingsfarge 6 8 2 2 3" xfId="37959" xr:uid="{00000000-0005-0000-0000-000044940000}"/>
    <cellStyle name="40% - uthevingsfarge 6 8 2 2 3 2" xfId="37960" xr:uid="{00000000-0005-0000-0000-000045940000}"/>
    <cellStyle name="40% - uthevingsfarge 6 8 2 2 4" xfId="37961" xr:uid="{00000000-0005-0000-0000-000046940000}"/>
    <cellStyle name="40% - uthevingsfarge 6 8 2 3" xfId="37962" xr:uid="{00000000-0005-0000-0000-000047940000}"/>
    <cellStyle name="40% - uthevingsfarge 6 8 2 3 2" xfId="37963" xr:uid="{00000000-0005-0000-0000-000048940000}"/>
    <cellStyle name="40% - uthevingsfarge 6 8 2 3 2 2" xfId="37964" xr:uid="{00000000-0005-0000-0000-000049940000}"/>
    <cellStyle name="40% - uthevingsfarge 6 8 2 3 3" xfId="37965" xr:uid="{00000000-0005-0000-0000-00004A940000}"/>
    <cellStyle name="40% - uthevingsfarge 6 8 2 4" xfId="37966" xr:uid="{00000000-0005-0000-0000-00004B940000}"/>
    <cellStyle name="40% - uthevingsfarge 6 8 2 4 2" xfId="37967" xr:uid="{00000000-0005-0000-0000-00004C940000}"/>
    <cellStyle name="40% - uthevingsfarge 6 8 2 5" xfId="37968" xr:uid="{00000000-0005-0000-0000-00004D940000}"/>
    <cellStyle name="40% - uthevingsfarge 6 8 2_BILAG 34-3 Brasil" xfId="37969" xr:uid="{00000000-0005-0000-0000-00004E940000}"/>
    <cellStyle name="40% - uthevingsfarge 6 8 3" xfId="37970" xr:uid="{00000000-0005-0000-0000-00004F940000}"/>
    <cellStyle name="40% - uthevingsfarge 6 8 3 2" xfId="37971" xr:uid="{00000000-0005-0000-0000-000050940000}"/>
    <cellStyle name="40% - uthevingsfarge 6 8 3 2 2" xfId="37972" xr:uid="{00000000-0005-0000-0000-000051940000}"/>
    <cellStyle name="40% - uthevingsfarge 6 8 3 2 2 2" xfId="37973" xr:uid="{00000000-0005-0000-0000-000052940000}"/>
    <cellStyle name="40% - uthevingsfarge 6 8 3 2 3" xfId="37974" xr:uid="{00000000-0005-0000-0000-000053940000}"/>
    <cellStyle name="40% - uthevingsfarge 6 8 3 3" xfId="37975" xr:uid="{00000000-0005-0000-0000-000054940000}"/>
    <cellStyle name="40% - uthevingsfarge 6 8 3 3 2" xfId="37976" xr:uid="{00000000-0005-0000-0000-000055940000}"/>
    <cellStyle name="40% - uthevingsfarge 6 8 3 4" xfId="37977" xr:uid="{00000000-0005-0000-0000-000056940000}"/>
    <cellStyle name="40% - uthevingsfarge 6 8 4" xfId="37978" xr:uid="{00000000-0005-0000-0000-000057940000}"/>
    <cellStyle name="40% - uthevingsfarge 6 8 4 2" xfId="37979" xr:uid="{00000000-0005-0000-0000-000058940000}"/>
    <cellStyle name="40% - uthevingsfarge 6 8 4 2 2" xfId="37980" xr:uid="{00000000-0005-0000-0000-000059940000}"/>
    <cellStyle name="40% - uthevingsfarge 6 8 4 3" xfId="37981" xr:uid="{00000000-0005-0000-0000-00005A940000}"/>
    <cellStyle name="40% - uthevingsfarge 6 8 5" xfId="37982" xr:uid="{00000000-0005-0000-0000-00005B940000}"/>
    <cellStyle name="40% - uthevingsfarge 6 8 5 2" xfId="37983" xr:uid="{00000000-0005-0000-0000-00005C940000}"/>
    <cellStyle name="40% - uthevingsfarge 6 8 6" xfId="37984" xr:uid="{00000000-0005-0000-0000-00005D940000}"/>
    <cellStyle name="40% - uthevingsfarge 6 8_3. Chng in credit spreads" xfId="37985" xr:uid="{00000000-0005-0000-0000-00005E940000}"/>
    <cellStyle name="40% - uthevingsfarge 6 80" xfId="37986" xr:uid="{00000000-0005-0000-0000-00005F940000}"/>
    <cellStyle name="40% - uthevingsfarge 6 81" xfId="37987" xr:uid="{00000000-0005-0000-0000-000060940000}"/>
    <cellStyle name="40% - uthevingsfarge 6 82" xfId="37988" xr:uid="{00000000-0005-0000-0000-000061940000}"/>
    <cellStyle name="40% - uthevingsfarge 6 83" xfId="37989" xr:uid="{00000000-0005-0000-0000-000062940000}"/>
    <cellStyle name="40% - uthevingsfarge 6 84" xfId="37990" xr:uid="{00000000-0005-0000-0000-000063940000}"/>
    <cellStyle name="40% - uthevingsfarge 6 85" xfId="37991" xr:uid="{00000000-0005-0000-0000-000064940000}"/>
    <cellStyle name="40% - uthevingsfarge 6 86" xfId="37992" xr:uid="{00000000-0005-0000-0000-000065940000}"/>
    <cellStyle name="40% - uthevingsfarge 6 87" xfId="37993" xr:uid="{00000000-0005-0000-0000-000066940000}"/>
    <cellStyle name="40% - uthevingsfarge 6 88" xfId="37994" xr:uid="{00000000-0005-0000-0000-000067940000}"/>
    <cellStyle name="40% - uthevingsfarge 6 89" xfId="37995" xr:uid="{00000000-0005-0000-0000-000068940000}"/>
    <cellStyle name="40% - uthevingsfarge 6 9" xfId="37996" xr:uid="{00000000-0005-0000-0000-000069940000}"/>
    <cellStyle name="40% - uthevingsfarge 6 9 2" xfId="37997" xr:uid="{00000000-0005-0000-0000-00006A940000}"/>
    <cellStyle name="40% - uthevingsfarge 6 9 2 2" xfId="37998" xr:uid="{00000000-0005-0000-0000-00006B940000}"/>
    <cellStyle name="40% - uthevingsfarge 6 9 2 2 2" xfId="37999" xr:uid="{00000000-0005-0000-0000-00006C940000}"/>
    <cellStyle name="40% - uthevingsfarge 6 9 2 2 2 2" xfId="38000" xr:uid="{00000000-0005-0000-0000-00006D940000}"/>
    <cellStyle name="40% - uthevingsfarge 6 9 2 2 3" xfId="38001" xr:uid="{00000000-0005-0000-0000-00006E940000}"/>
    <cellStyle name="40% - uthevingsfarge 6 9 2 3" xfId="38002" xr:uid="{00000000-0005-0000-0000-00006F940000}"/>
    <cellStyle name="40% - uthevingsfarge 6 9 2 3 2" xfId="38003" xr:uid="{00000000-0005-0000-0000-000070940000}"/>
    <cellStyle name="40% - uthevingsfarge 6 9 2 4" xfId="38004" xr:uid="{00000000-0005-0000-0000-000071940000}"/>
    <cellStyle name="40% - uthevingsfarge 6 9 2_BILAG 34-3 Brasil" xfId="38005" xr:uid="{00000000-0005-0000-0000-000072940000}"/>
    <cellStyle name="40% - uthevingsfarge 6 9 3" xfId="38006" xr:uid="{00000000-0005-0000-0000-000073940000}"/>
    <cellStyle name="40% - uthevingsfarge 6 9 3 2" xfId="38007" xr:uid="{00000000-0005-0000-0000-000074940000}"/>
    <cellStyle name="40% - uthevingsfarge 6 9 3 2 2" xfId="38008" xr:uid="{00000000-0005-0000-0000-000075940000}"/>
    <cellStyle name="40% - uthevingsfarge 6 9 3 3" xfId="38009" xr:uid="{00000000-0005-0000-0000-000076940000}"/>
    <cellStyle name="40% - uthevingsfarge 6 9 4" xfId="38010" xr:uid="{00000000-0005-0000-0000-000077940000}"/>
    <cellStyle name="40% - uthevingsfarge 6 9 4 2" xfId="38011" xr:uid="{00000000-0005-0000-0000-000078940000}"/>
    <cellStyle name="40% - uthevingsfarge 6 9 5" xfId="38012" xr:uid="{00000000-0005-0000-0000-000079940000}"/>
    <cellStyle name="40% - uthevingsfarge 6 9_BILAG 34-3 Brasil" xfId="38013" xr:uid="{00000000-0005-0000-0000-00007A940000}"/>
    <cellStyle name="40% - uthevingsfarge 6 90" xfId="38014" xr:uid="{00000000-0005-0000-0000-00007B940000}"/>
    <cellStyle name="40% - uthevingsfarge 6 91" xfId="38015" xr:uid="{00000000-0005-0000-0000-00007C940000}"/>
    <cellStyle name="40% - uthevingsfarge 6 92" xfId="38016" xr:uid="{00000000-0005-0000-0000-00007D940000}"/>
    <cellStyle name="40% - uthevingsfarge 6 93" xfId="38017" xr:uid="{00000000-0005-0000-0000-00007E940000}"/>
    <cellStyle name="40% - uthevingsfarge 6 94" xfId="38018" xr:uid="{00000000-0005-0000-0000-00007F940000}"/>
    <cellStyle name="40% - uthevingsfarge 6 95" xfId="38019" xr:uid="{00000000-0005-0000-0000-000080940000}"/>
    <cellStyle name="40% - uthevingsfarge 6 96" xfId="38020" xr:uid="{00000000-0005-0000-0000-000081940000}"/>
    <cellStyle name="40% - uthevingsfarge 6 97" xfId="38021" xr:uid="{00000000-0005-0000-0000-000082940000}"/>
    <cellStyle name="40% - uthevingsfarge 6 98" xfId="38022" xr:uid="{00000000-0005-0000-0000-000083940000}"/>
    <cellStyle name="40% - uthevingsfarge 6 99" xfId="38023" xr:uid="{00000000-0005-0000-0000-000084940000}"/>
    <cellStyle name="40% - Акцент1" xfId="38024" xr:uid="{00000000-0005-0000-0000-000085940000}"/>
    <cellStyle name="40% - Акцент2" xfId="38025" xr:uid="{00000000-0005-0000-0000-000086940000}"/>
    <cellStyle name="40% - Акцент3" xfId="38026" xr:uid="{00000000-0005-0000-0000-000087940000}"/>
    <cellStyle name="40% - Акцент4" xfId="38027" xr:uid="{00000000-0005-0000-0000-000088940000}"/>
    <cellStyle name="40% - Акцент5" xfId="38028" xr:uid="{00000000-0005-0000-0000-000089940000}"/>
    <cellStyle name="40% - Акцент6" xfId="38029" xr:uid="{00000000-0005-0000-0000-00008A940000}"/>
    <cellStyle name="49" xfId="38030" xr:uid="{00000000-0005-0000-0000-00008B940000}"/>
    <cellStyle name="60 % - Aksentti1" xfId="38031" xr:uid="{00000000-0005-0000-0000-00008C940000}"/>
    <cellStyle name="60 % - Aksentti2" xfId="38032" xr:uid="{00000000-0005-0000-0000-00008D940000}"/>
    <cellStyle name="60 % - Aksentti3" xfId="38033" xr:uid="{00000000-0005-0000-0000-00008E940000}"/>
    <cellStyle name="60 % - Aksentti4" xfId="38034" xr:uid="{00000000-0005-0000-0000-00008F940000}"/>
    <cellStyle name="60 % - Aksentti5" xfId="38035" xr:uid="{00000000-0005-0000-0000-000090940000}"/>
    <cellStyle name="60 % - Aksentti6" xfId="38036" xr:uid="{00000000-0005-0000-0000-000091940000}"/>
    <cellStyle name="60 % - Markeringsfarve1" xfId="38037" xr:uid="{00000000-0005-0000-0000-000092940000}"/>
    <cellStyle name="60 % - Markeringsfarve2" xfId="38038" xr:uid="{00000000-0005-0000-0000-000093940000}"/>
    <cellStyle name="60 % - Markeringsfarve3" xfId="38039" xr:uid="{00000000-0005-0000-0000-000094940000}"/>
    <cellStyle name="60 % - Markeringsfarve4" xfId="38040" xr:uid="{00000000-0005-0000-0000-000095940000}"/>
    <cellStyle name="60 % - Markeringsfarve5" xfId="38041" xr:uid="{00000000-0005-0000-0000-000096940000}"/>
    <cellStyle name="60 % - Markeringsfarve6" xfId="38042" xr:uid="{00000000-0005-0000-0000-000097940000}"/>
    <cellStyle name="60% - 1. jelölőszín" xfId="38043" xr:uid="{00000000-0005-0000-0000-000098940000}"/>
    <cellStyle name="60% - 2. jelölőszín" xfId="38044" xr:uid="{00000000-0005-0000-0000-000099940000}"/>
    <cellStyle name="60% - 3. jelölőszín" xfId="38045" xr:uid="{00000000-0005-0000-0000-00009A940000}"/>
    <cellStyle name="60% - 4. jelölőszín" xfId="38046" xr:uid="{00000000-0005-0000-0000-00009B940000}"/>
    <cellStyle name="60% - 5. jelölőszín" xfId="38047" xr:uid="{00000000-0005-0000-0000-00009C940000}"/>
    <cellStyle name="60% - 6. jelölőszín" xfId="38048" xr:uid="{00000000-0005-0000-0000-00009D940000}"/>
    <cellStyle name="60% - Accent1 2" xfId="38049" xr:uid="{00000000-0005-0000-0000-00009E940000}"/>
    <cellStyle name="60% - Accent1 2 2" xfId="38050" xr:uid="{00000000-0005-0000-0000-00009F940000}"/>
    <cellStyle name="60% - Accent1 2 2 2" xfId="38051" xr:uid="{00000000-0005-0000-0000-0000A0940000}"/>
    <cellStyle name="60% - Accent1 2 2_73-2015-1  DAM internt" xfId="38052" xr:uid="{00000000-0005-0000-0000-0000A1940000}"/>
    <cellStyle name="60% - Accent1 2 3" xfId="38053" xr:uid="{00000000-0005-0000-0000-0000A2940000}"/>
    <cellStyle name="60% - Accent1 2 3 2" xfId="38054" xr:uid="{00000000-0005-0000-0000-0000A3940000}"/>
    <cellStyle name="60% - Accent1 2 3 3" xfId="38055" xr:uid="{00000000-0005-0000-0000-0000A4940000}"/>
    <cellStyle name="60% - Accent1 2 3 4" xfId="38056" xr:uid="{00000000-0005-0000-0000-0000A5940000}"/>
    <cellStyle name="60% - Accent1 2 3 5" xfId="38057" xr:uid="{00000000-0005-0000-0000-0000A6940000}"/>
    <cellStyle name="60% - Accent1 2 3_73-2015-1  DAM internt" xfId="38058" xr:uid="{00000000-0005-0000-0000-0000A7940000}"/>
    <cellStyle name="60% - Accent1 2 4" xfId="38059" xr:uid="{00000000-0005-0000-0000-0000A8940000}"/>
    <cellStyle name="60% - Accent1 2 4 2" xfId="38060" xr:uid="{00000000-0005-0000-0000-0000A9940000}"/>
    <cellStyle name="60% - Accent1 2 4_73-2015-1  DAM internt" xfId="38061" xr:uid="{00000000-0005-0000-0000-0000AA940000}"/>
    <cellStyle name="60% - Accent1 2_73-2015-1  DAM internt" xfId="38062" xr:uid="{00000000-0005-0000-0000-0000AB940000}"/>
    <cellStyle name="60% - Accent1 3" xfId="38063" xr:uid="{00000000-0005-0000-0000-0000AC940000}"/>
    <cellStyle name="60% - Accent1 3 2" xfId="38064" xr:uid="{00000000-0005-0000-0000-0000AD940000}"/>
    <cellStyle name="60% - Accent1 3 3" xfId="38065" xr:uid="{00000000-0005-0000-0000-0000AE940000}"/>
    <cellStyle name="60% - Accent1 3_Nøkkeltall" xfId="38066" xr:uid="{00000000-0005-0000-0000-0000AF940000}"/>
    <cellStyle name="60% - Accent1 4" xfId="38067" xr:uid="{00000000-0005-0000-0000-0000B0940000}"/>
    <cellStyle name="60% - Accent1 4 2" xfId="38068" xr:uid="{00000000-0005-0000-0000-0000B1940000}"/>
    <cellStyle name="60% - Accent1 4 3" xfId="38069" xr:uid="{00000000-0005-0000-0000-0000B2940000}"/>
    <cellStyle name="60% - Accent1 5" xfId="38070" xr:uid="{00000000-0005-0000-0000-0000B3940000}"/>
    <cellStyle name="60% - Accent1 5 2" xfId="38071" xr:uid="{00000000-0005-0000-0000-0000B4940000}"/>
    <cellStyle name="60% - Accent2 2" xfId="38072" xr:uid="{00000000-0005-0000-0000-0000B5940000}"/>
    <cellStyle name="60% - Accent2 2 2" xfId="38073" xr:uid="{00000000-0005-0000-0000-0000B6940000}"/>
    <cellStyle name="60% - Accent2 2 3" xfId="38074" xr:uid="{00000000-0005-0000-0000-0000B7940000}"/>
    <cellStyle name="60% - Accent2 2_73-2015-1  DAM internt" xfId="38075" xr:uid="{00000000-0005-0000-0000-0000B8940000}"/>
    <cellStyle name="60% - Accent2 3" xfId="38076" xr:uid="{00000000-0005-0000-0000-0000B9940000}"/>
    <cellStyle name="60% - Accent2 3 2" xfId="38077" xr:uid="{00000000-0005-0000-0000-0000BA940000}"/>
    <cellStyle name="60% - Accent2 3 3" xfId="38078" xr:uid="{00000000-0005-0000-0000-0000BB940000}"/>
    <cellStyle name="60% - Accent2 3_Nøkkeltall" xfId="38079" xr:uid="{00000000-0005-0000-0000-0000BC940000}"/>
    <cellStyle name="60% - Accent2 4" xfId="38080" xr:uid="{00000000-0005-0000-0000-0000BD940000}"/>
    <cellStyle name="60% - Accent2 4 2" xfId="38081" xr:uid="{00000000-0005-0000-0000-0000BE940000}"/>
    <cellStyle name="60% - Accent2 4 3" xfId="38082" xr:uid="{00000000-0005-0000-0000-0000BF940000}"/>
    <cellStyle name="60% - Accent2 5" xfId="38083" xr:uid="{00000000-0005-0000-0000-0000C0940000}"/>
    <cellStyle name="60% - Accent2 5 2" xfId="38084" xr:uid="{00000000-0005-0000-0000-0000C1940000}"/>
    <cellStyle name="60% - Accent3 2" xfId="38085" xr:uid="{00000000-0005-0000-0000-0000C2940000}"/>
    <cellStyle name="60% - Accent3 2 2" xfId="38086" xr:uid="{00000000-0005-0000-0000-0000C3940000}"/>
    <cellStyle name="60% - Accent3 2 2 2" xfId="38087" xr:uid="{00000000-0005-0000-0000-0000C4940000}"/>
    <cellStyle name="60% - Accent3 2 2_73-2015-1  DAM internt" xfId="38088" xr:uid="{00000000-0005-0000-0000-0000C5940000}"/>
    <cellStyle name="60% - Accent3 2 3" xfId="38089" xr:uid="{00000000-0005-0000-0000-0000C6940000}"/>
    <cellStyle name="60% - Accent3 2 3 2" xfId="38090" xr:uid="{00000000-0005-0000-0000-0000C7940000}"/>
    <cellStyle name="60% - Accent3 2 3 3" xfId="38091" xr:uid="{00000000-0005-0000-0000-0000C8940000}"/>
    <cellStyle name="60% - Accent3 2 3 4" xfId="38092" xr:uid="{00000000-0005-0000-0000-0000C9940000}"/>
    <cellStyle name="60% - Accent3 2 3 5" xfId="38093" xr:uid="{00000000-0005-0000-0000-0000CA940000}"/>
    <cellStyle name="60% - Accent3 2 3_73-2015-1  DAM internt" xfId="38094" xr:uid="{00000000-0005-0000-0000-0000CB940000}"/>
    <cellStyle name="60% - Accent3 2 4" xfId="38095" xr:uid="{00000000-0005-0000-0000-0000CC940000}"/>
    <cellStyle name="60% - Accent3 2 4 2" xfId="38096" xr:uid="{00000000-0005-0000-0000-0000CD940000}"/>
    <cellStyle name="60% - Accent3 2 4_73-2015-1  DAM internt" xfId="38097" xr:uid="{00000000-0005-0000-0000-0000CE940000}"/>
    <cellStyle name="60% - Accent3 2 5" xfId="38098" xr:uid="{00000000-0005-0000-0000-0000CF940000}"/>
    <cellStyle name="60% - Accent3 2_73-2015-1  DAM internt" xfId="38099" xr:uid="{00000000-0005-0000-0000-0000D0940000}"/>
    <cellStyle name="60% - Accent3 3" xfId="38100" xr:uid="{00000000-0005-0000-0000-0000D1940000}"/>
    <cellStyle name="60% - Accent3 3 2" xfId="38101" xr:uid="{00000000-0005-0000-0000-0000D2940000}"/>
    <cellStyle name="60% - Accent3 3 3" xfId="38102" xr:uid="{00000000-0005-0000-0000-0000D3940000}"/>
    <cellStyle name="60% - Accent3 3_Nøkkeltall" xfId="38103" xr:uid="{00000000-0005-0000-0000-0000D4940000}"/>
    <cellStyle name="60% - Accent3 4" xfId="38104" xr:uid="{00000000-0005-0000-0000-0000D5940000}"/>
    <cellStyle name="60% - Accent3 4 2" xfId="38105" xr:uid="{00000000-0005-0000-0000-0000D6940000}"/>
    <cellStyle name="60% - Accent3 4 3" xfId="38106" xr:uid="{00000000-0005-0000-0000-0000D7940000}"/>
    <cellStyle name="60% - Accent3 5" xfId="38107" xr:uid="{00000000-0005-0000-0000-0000D8940000}"/>
    <cellStyle name="60% - Accent3 5 2" xfId="38108" xr:uid="{00000000-0005-0000-0000-0000D9940000}"/>
    <cellStyle name="60% - Accent4 2" xfId="38109" xr:uid="{00000000-0005-0000-0000-0000DA940000}"/>
    <cellStyle name="60% - Accent4 2 2" xfId="38110" xr:uid="{00000000-0005-0000-0000-0000DB940000}"/>
    <cellStyle name="60% - Accent4 2 2 2" xfId="38111" xr:uid="{00000000-0005-0000-0000-0000DC940000}"/>
    <cellStyle name="60% - Accent4 2 2_73-2015-1  DAM internt" xfId="38112" xr:uid="{00000000-0005-0000-0000-0000DD940000}"/>
    <cellStyle name="60% - Accent4 2 3" xfId="38113" xr:uid="{00000000-0005-0000-0000-0000DE940000}"/>
    <cellStyle name="60% - Accent4 2 3 2" xfId="38114" xr:uid="{00000000-0005-0000-0000-0000DF940000}"/>
    <cellStyle name="60% - Accent4 2 3 3" xfId="38115" xr:uid="{00000000-0005-0000-0000-0000E0940000}"/>
    <cellStyle name="60% - Accent4 2 3 4" xfId="38116" xr:uid="{00000000-0005-0000-0000-0000E1940000}"/>
    <cellStyle name="60% - Accent4 2 3 5" xfId="38117" xr:uid="{00000000-0005-0000-0000-0000E2940000}"/>
    <cellStyle name="60% - Accent4 2 3_73-2015-1  DAM internt" xfId="38118" xr:uid="{00000000-0005-0000-0000-0000E3940000}"/>
    <cellStyle name="60% - Accent4 2 4" xfId="38119" xr:uid="{00000000-0005-0000-0000-0000E4940000}"/>
    <cellStyle name="60% - Accent4 2 4 2" xfId="38120" xr:uid="{00000000-0005-0000-0000-0000E5940000}"/>
    <cellStyle name="60% - Accent4 2 4_73-2015-1  DAM internt" xfId="38121" xr:uid="{00000000-0005-0000-0000-0000E6940000}"/>
    <cellStyle name="60% - Accent4 2_73-2015-1  DAM internt" xfId="38122" xr:uid="{00000000-0005-0000-0000-0000E7940000}"/>
    <cellStyle name="60% - Accent4 3" xfId="38123" xr:uid="{00000000-0005-0000-0000-0000E8940000}"/>
    <cellStyle name="60% - Accent4 3 2" xfId="38124" xr:uid="{00000000-0005-0000-0000-0000E9940000}"/>
    <cellStyle name="60% - Accent4 3 3" xfId="38125" xr:uid="{00000000-0005-0000-0000-0000EA940000}"/>
    <cellStyle name="60% - Accent4 3_Nøkkeltall" xfId="38126" xr:uid="{00000000-0005-0000-0000-0000EB940000}"/>
    <cellStyle name="60% - Accent4 4" xfId="38127" xr:uid="{00000000-0005-0000-0000-0000EC940000}"/>
    <cellStyle name="60% - Accent4 4 2" xfId="38128" xr:uid="{00000000-0005-0000-0000-0000ED940000}"/>
    <cellStyle name="60% - Accent4 4 3" xfId="38129" xr:uid="{00000000-0005-0000-0000-0000EE940000}"/>
    <cellStyle name="60% - Accent4 5" xfId="38130" xr:uid="{00000000-0005-0000-0000-0000EF940000}"/>
    <cellStyle name="60% - Accent4 5 2" xfId="38131" xr:uid="{00000000-0005-0000-0000-0000F0940000}"/>
    <cellStyle name="60% - Accent5 2" xfId="38132" xr:uid="{00000000-0005-0000-0000-0000F1940000}"/>
    <cellStyle name="60% - Accent5 2 2" xfId="38133" xr:uid="{00000000-0005-0000-0000-0000F2940000}"/>
    <cellStyle name="60% - Accent5 2 3" xfId="38134" xr:uid="{00000000-0005-0000-0000-0000F3940000}"/>
    <cellStyle name="60% - Accent5 2_73-2015-1  DAM internt" xfId="38135" xr:uid="{00000000-0005-0000-0000-0000F4940000}"/>
    <cellStyle name="60% - Accent5 3" xfId="38136" xr:uid="{00000000-0005-0000-0000-0000F5940000}"/>
    <cellStyle name="60% - Accent5 3 2" xfId="38137" xr:uid="{00000000-0005-0000-0000-0000F6940000}"/>
    <cellStyle name="60% - Accent5 3 3" xfId="38138" xr:uid="{00000000-0005-0000-0000-0000F7940000}"/>
    <cellStyle name="60% - Accent5 3_Nøkkeltall" xfId="38139" xr:uid="{00000000-0005-0000-0000-0000F8940000}"/>
    <cellStyle name="60% - Accent5 4" xfId="38140" xr:uid="{00000000-0005-0000-0000-0000F9940000}"/>
    <cellStyle name="60% - Accent5 4 2" xfId="38141" xr:uid="{00000000-0005-0000-0000-0000FA940000}"/>
    <cellStyle name="60% - Accent5 4 3" xfId="38142" xr:uid="{00000000-0005-0000-0000-0000FB940000}"/>
    <cellStyle name="60% - Accent5 5" xfId="38143" xr:uid="{00000000-0005-0000-0000-0000FC940000}"/>
    <cellStyle name="60% - Accent5 5 2" xfId="38144" xr:uid="{00000000-0005-0000-0000-0000FD940000}"/>
    <cellStyle name="60% - Accent5 6" xfId="38145" xr:uid="{00000000-0005-0000-0000-0000FE940000}"/>
    <cellStyle name="60% - Accent6 2" xfId="38146" xr:uid="{00000000-0005-0000-0000-0000FF940000}"/>
    <cellStyle name="60% - Accent6 2 2" xfId="38147" xr:uid="{00000000-0005-0000-0000-000000950000}"/>
    <cellStyle name="60% - Accent6 2 2 2" xfId="38148" xr:uid="{00000000-0005-0000-0000-000001950000}"/>
    <cellStyle name="60% - Accent6 2 2_73-2015-1  DAM internt" xfId="38149" xr:uid="{00000000-0005-0000-0000-000002950000}"/>
    <cellStyle name="60% - Accent6 2 3" xfId="38150" xr:uid="{00000000-0005-0000-0000-000003950000}"/>
    <cellStyle name="60% - Accent6 2 3 2" xfId="38151" xr:uid="{00000000-0005-0000-0000-000004950000}"/>
    <cellStyle name="60% - Accent6 2 3 3" xfId="38152" xr:uid="{00000000-0005-0000-0000-000005950000}"/>
    <cellStyle name="60% - Accent6 2 3 4" xfId="38153" xr:uid="{00000000-0005-0000-0000-000006950000}"/>
    <cellStyle name="60% - Accent6 2 3 5" xfId="38154" xr:uid="{00000000-0005-0000-0000-000007950000}"/>
    <cellStyle name="60% - Accent6 2 3_73-2015-1  DAM internt" xfId="38155" xr:uid="{00000000-0005-0000-0000-000008950000}"/>
    <cellStyle name="60% - Accent6 2 4" xfId="38156" xr:uid="{00000000-0005-0000-0000-000009950000}"/>
    <cellStyle name="60% - Accent6 2 4 2" xfId="38157" xr:uid="{00000000-0005-0000-0000-00000A950000}"/>
    <cellStyle name="60% - Accent6 2 4_73-2015-1  DAM internt" xfId="38158" xr:uid="{00000000-0005-0000-0000-00000B950000}"/>
    <cellStyle name="60% - Accent6 2 5" xfId="38159" xr:uid="{00000000-0005-0000-0000-00000C950000}"/>
    <cellStyle name="60% - Accent6 2_73-2015-1  DAM internt" xfId="38160" xr:uid="{00000000-0005-0000-0000-00000D950000}"/>
    <cellStyle name="60% - Accent6 3" xfId="38161" xr:uid="{00000000-0005-0000-0000-00000E950000}"/>
    <cellStyle name="60% - Accent6 3 2" xfId="38162" xr:uid="{00000000-0005-0000-0000-00000F950000}"/>
    <cellStyle name="60% - Accent6 3 3" xfId="38163" xr:uid="{00000000-0005-0000-0000-000010950000}"/>
    <cellStyle name="60% - Accent6 3_Nøkkeltall" xfId="38164" xr:uid="{00000000-0005-0000-0000-000011950000}"/>
    <cellStyle name="60% - Accent6 4" xfId="38165" xr:uid="{00000000-0005-0000-0000-000012950000}"/>
    <cellStyle name="60% - Accent6 4 2" xfId="38166" xr:uid="{00000000-0005-0000-0000-000013950000}"/>
    <cellStyle name="60% - Accent6 4 3" xfId="38167" xr:uid="{00000000-0005-0000-0000-000014950000}"/>
    <cellStyle name="60% - Accent6 5" xfId="38168" xr:uid="{00000000-0005-0000-0000-000015950000}"/>
    <cellStyle name="60% - Accent6 5 2" xfId="38169" xr:uid="{00000000-0005-0000-0000-000016950000}"/>
    <cellStyle name="60% - akcent 1" xfId="38170" xr:uid="{00000000-0005-0000-0000-000017950000}"/>
    <cellStyle name="60% - akcent 2" xfId="38171" xr:uid="{00000000-0005-0000-0000-000018950000}"/>
    <cellStyle name="60% - akcent 3" xfId="38172" xr:uid="{00000000-0005-0000-0000-000019950000}"/>
    <cellStyle name="60% - akcent 4" xfId="38173" xr:uid="{00000000-0005-0000-0000-00001A950000}"/>
    <cellStyle name="60% - akcent 5" xfId="38174" xr:uid="{00000000-0005-0000-0000-00001B950000}"/>
    <cellStyle name="60% - akcent 6" xfId="38175" xr:uid="{00000000-0005-0000-0000-00001C950000}"/>
    <cellStyle name="60% - Énfasis1" xfId="38176" xr:uid="{00000000-0005-0000-0000-00001D950000}"/>
    <cellStyle name="60% - Énfasis2" xfId="38177" xr:uid="{00000000-0005-0000-0000-00001E950000}"/>
    <cellStyle name="60% - Énfasis3" xfId="38178" xr:uid="{00000000-0005-0000-0000-00001F950000}"/>
    <cellStyle name="60% - Énfasis4" xfId="38179" xr:uid="{00000000-0005-0000-0000-000020950000}"/>
    <cellStyle name="60% - Énfasis5" xfId="38180" xr:uid="{00000000-0005-0000-0000-000021950000}"/>
    <cellStyle name="60% - Énfasis6" xfId="38181" xr:uid="{00000000-0005-0000-0000-000022950000}"/>
    <cellStyle name="60% – paryškinimas 1" xfId="38182" xr:uid="{00000000-0005-0000-0000-000023950000}"/>
    <cellStyle name="60% – paryškinimas 2" xfId="38183" xr:uid="{00000000-0005-0000-0000-000024950000}"/>
    <cellStyle name="60% – paryškinimas 3" xfId="38184" xr:uid="{00000000-0005-0000-0000-000025950000}"/>
    <cellStyle name="60% – paryškinimas 4" xfId="38185" xr:uid="{00000000-0005-0000-0000-000026950000}"/>
    <cellStyle name="60% – paryškinimas 5" xfId="38186" xr:uid="{00000000-0005-0000-0000-000027950000}"/>
    <cellStyle name="60% – paryškinimas 6" xfId="38187" xr:uid="{00000000-0005-0000-0000-000028950000}"/>
    <cellStyle name="60% - uthevingsfarge 1 10" xfId="38188" xr:uid="{00000000-0005-0000-0000-000029950000}"/>
    <cellStyle name="60% - uthevingsfarge 1 10 2" xfId="38189" xr:uid="{00000000-0005-0000-0000-00002A950000}"/>
    <cellStyle name="60% - uthevingsfarge 1 10_BILAG 34-3 Brasil" xfId="38190" xr:uid="{00000000-0005-0000-0000-00002B950000}"/>
    <cellStyle name="60% - uthevingsfarge 1 100" xfId="38191" xr:uid="{00000000-0005-0000-0000-00002C950000}"/>
    <cellStyle name="60% - uthevingsfarge 1 100 2" xfId="38192" xr:uid="{00000000-0005-0000-0000-00002D950000}"/>
    <cellStyle name="60% - uthevingsfarge 1 100_BILAG 34-3 Brasil" xfId="38193" xr:uid="{00000000-0005-0000-0000-00002E950000}"/>
    <cellStyle name="60% - uthevingsfarge 1 101" xfId="38194" xr:uid="{00000000-0005-0000-0000-00002F950000}"/>
    <cellStyle name="60% - uthevingsfarge 1 101 2" xfId="38195" xr:uid="{00000000-0005-0000-0000-000030950000}"/>
    <cellStyle name="60% - uthevingsfarge 1 101_BILAG 34-3 Brasil" xfId="38196" xr:uid="{00000000-0005-0000-0000-000031950000}"/>
    <cellStyle name="60% - uthevingsfarge 1 102" xfId="38197" xr:uid="{00000000-0005-0000-0000-000032950000}"/>
    <cellStyle name="60% - uthevingsfarge 1 102 2" xfId="38198" xr:uid="{00000000-0005-0000-0000-000033950000}"/>
    <cellStyle name="60% - uthevingsfarge 1 102_BILAG 34-3 Brasil" xfId="38199" xr:uid="{00000000-0005-0000-0000-000034950000}"/>
    <cellStyle name="60% - uthevingsfarge 1 103" xfId="38200" xr:uid="{00000000-0005-0000-0000-000035950000}"/>
    <cellStyle name="60% - uthevingsfarge 1 103 2" xfId="38201" xr:uid="{00000000-0005-0000-0000-000036950000}"/>
    <cellStyle name="60% - uthevingsfarge 1 103_BILAG 34-3 Brasil" xfId="38202" xr:uid="{00000000-0005-0000-0000-000037950000}"/>
    <cellStyle name="60% - uthevingsfarge 1 104" xfId="38203" xr:uid="{00000000-0005-0000-0000-000038950000}"/>
    <cellStyle name="60% - uthevingsfarge 1 104 2" xfId="38204" xr:uid="{00000000-0005-0000-0000-000039950000}"/>
    <cellStyle name="60% - uthevingsfarge 1 104_BILAG 34-3 Brasil" xfId="38205" xr:uid="{00000000-0005-0000-0000-00003A950000}"/>
    <cellStyle name="60% - uthevingsfarge 1 105" xfId="38206" xr:uid="{00000000-0005-0000-0000-00003B950000}"/>
    <cellStyle name="60% - uthevingsfarge 1 105 2" xfId="38207" xr:uid="{00000000-0005-0000-0000-00003C950000}"/>
    <cellStyle name="60% - uthevingsfarge 1 105_BILAG 34-3 Brasil" xfId="38208" xr:uid="{00000000-0005-0000-0000-00003D950000}"/>
    <cellStyle name="60% - uthevingsfarge 1 106" xfId="38209" xr:uid="{00000000-0005-0000-0000-00003E950000}"/>
    <cellStyle name="60% - uthevingsfarge 1 106 2" xfId="38210" xr:uid="{00000000-0005-0000-0000-00003F950000}"/>
    <cellStyle name="60% - uthevingsfarge 1 106_BILAG 34-3 Brasil" xfId="38211" xr:uid="{00000000-0005-0000-0000-000040950000}"/>
    <cellStyle name="60% - uthevingsfarge 1 107" xfId="38212" xr:uid="{00000000-0005-0000-0000-000041950000}"/>
    <cellStyle name="60% - uthevingsfarge 1 107 2" xfId="38213" xr:uid="{00000000-0005-0000-0000-000042950000}"/>
    <cellStyle name="60% - uthevingsfarge 1 107_BILAG 34-3 Brasil" xfId="38214" xr:uid="{00000000-0005-0000-0000-000043950000}"/>
    <cellStyle name="60% - uthevingsfarge 1 108" xfId="38215" xr:uid="{00000000-0005-0000-0000-000044950000}"/>
    <cellStyle name="60% - uthevingsfarge 1 108 2" xfId="38216" xr:uid="{00000000-0005-0000-0000-000045950000}"/>
    <cellStyle name="60% - uthevingsfarge 1 108_BILAG 34-3 Brasil" xfId="38217" xr:uid="{00000000-0005-0000-0000-000046950000}"/>
    <cellStyle name="60% - uthevingsfarge 1 109" xfId="38218" xr:uid="{00000000-0005-0000-0000-000047950000}"/>
    <cellStyle name="60% - uthevingsfarge 1 109 2" xfId="38219" xr:uid="{00000000-0005-0000-0000-000048950000}"/>
    <cellStyle name="60% - uthevingsfarge 1 109_BILAG 34-3 Brasil" xfId="38220" xr:uid="{00000000-0005-0000-0000-000049950000}"/>
    <cellStyle name="60% - uthevingsfarge 1 11" xfId="38221" xr:uid="{00000000-0005-0000-0000-00004A950000}"/>
    <cellStyle name="60% - uthevingsfarge 1 11 2" xfId="38222" xr:uid="{00000000-0005-0000-0000-00004B950000}"/>
    <cellStyle name="60% - uthevingsfarge 1 11_BILAG 34-3 Brasil" xfId="38223" xr:uid="{00000000-0005-0000-0000-00004C950000}"/>
    <cellStyle name="60% - uthevingsfarge 1 110" xfId="38224" xr:uid="{00000000-0005-0000-0000-00004D950000}"/>
    <cellStyle name="60% - uthevingsfarge 1 110 2" xfId="38225" xr:uid="{00000000-0005-0000-0000-00004E950000}"/>
    <cellStyle name="60% - uthevingsfarge 1 110_BILAG 34-3 Brasil" xfId="38226" xr:uid="{00000000-0005-0000-0000-00004F950000}"/>
    <cellStyle name="60% - uthevingsfarge 1 111" xfId="38227" xr:uid="{00000000-0005-0000-0000-000050950000}"/>
    <cellStyle name="60% - uthevingsfarge 1 111 2" xfId="38228" xr:uid="{00000000-0005-0000-0000-000051950000}"/>
    <cellStyle name="60% - uthevingsfarge 1 111_BILAG 34-3 Brasil" xfId="38229" xr:uid="{00000000-0005-0000-0000-000052950000}"/>
    <cellStyle name="60% - uthevingsfarge 1 112" xfId="38230" xr:uid="{00000000-0005-0000-0000-000053950000}"/>
    <cellStyle name="60% - uthevingsfarge 1 112 2" xfId="38231" xr:uid="{00000000-0005-0000-0000-000054950000}"/>
    <cellStyle name="60% - uthevingsfarge 1 112_BILAG 34-3 Brasil" xfId="38232" xr:uid="{00000000-0005-0000-0000-000055950000}"/>
    <cellStyle name="60% - uthevingsfarge 1 113" xfId="38233" xr:uid="{00000000-0005-0000-0000-000056950000}"/>
    <cellStyle name="60% - uthevingsfarge 1 113 2" xfId="38234" xr:uid="{00000000-0005-0000-0000-000057950000}"/>
    <cellStyle name="60% - uthevingsfarge 1 113_BILAG 34-3 Brasil" xfId="38235" xr:uid="{00000000-0005-0000-0000-000058950000}"/>
    <cellStyle name="60% - uthevingsfarge 1 114" xfId="38236" xr:uid="{00000000-0005-0000-0000-000059950000}"/>
    <cellStyle name="60% - uthevingsfarge 1 114 2" xfId="38237" xr:uid="{00000000-0005-0000-0000-00005A950000}"/>
    <cellStyle name="60% - uthevingsfarge 1 114_BILAG 34-3 Brasil" xfId="38238" xr:uid="{00000000-0005-0000-0000-00005B950000}"/>
    <cellStyle name="60% - uthevingsfarge 1 115" xfId="38239" xr:uid="{00000000-0005-0000-0000-00005C950000}"/>
    <cellStyle name="60% - uthevingsfarge 1 115 2" xfId="38240" xr:uid="{00000000-0005-0000-0000-00005D950000}"/>
    <cellStyle name="60% - uthevingsfarge 1 115_BILAG 34-3 Brasil" xfId="38241" xr:uid="{00000000-0005-0000-0000-00005E950000}"/>
    <cellStyle name="60% - uthevingsfarge 1 116" xfId="38242" xr:uid="{00000000-0005-0000-0000-00005F950000}"/>
    <cellStyle name="60% - uthevingsfarge 1 116 2" xfId="38243" xr:uid="{00000000-0005-0000-0000-000060950000}"/>
    <cellStyle name="60% - uthevingsfarge 1 116_BILAG 34-3 Brasil" xfId="38244" xr:uid="{00000000-0005-0000-0000-000061950000}"/>
    <cellStyle name="60% - uthevingsfarge 1 117" xfId="38245" xr:uid="{00000000-0005-0000-0000-000062950000}"/>
    <cellStyle name="60% - uthevingsfarge 1 117 2" xfId="38246" xr:uid="{00000000-0005-0000-0000-000063950000}"/>
    <cellStyle name="60% - uthevingsfarge 1 117_BILAG 34-3 Brasil" xfId="38247" xr:uid="{00000000-0005-0000-0000-000064950000}"/>
    <cellStyle name="60% - uthevingsfarge 1 118" xfId="38248" xr:uid="{00000000-0005-0000-0000-000065950000}"/>
    <cellStyle name="60% - uthevingsfarge 1 118 2" xfId="38249" xr:uid="{00000000-0005-0000-0000-000066950000}"/>
    <cellStyle name="60% - uthevingsfarge 1 118_BILAG 34-3 Brasil" xfId="38250" xr:uid="{00000000-0005-0000-0000-000067950000}"/>
    <cellStyle name="60% - uthevingsfarge 1 119" xfId="38251" xr:uid="{00000000-0005-0000-0000-000068950000}"/>
    <cellStyle name="60% - uthevingsfarge 1 119 2" xfId="38252" xr:uid="{00000000-0005-0000-0000-000069950000}"/>
    <cellStyle name="60% - uthevingsfarge 1 119_BILAG 34-3 Brasil" xfId="38253" xr:uid="{00000000-0005-0000-0000-00006A950000}"/>
    <cellStyle name="60% - uthevingsfarge 1 12" xfId="38254" xr:uid="{00000000-0005-0000-0000-00006B950000}"/>
    <cellStyle name="60% - uthevingsfarge 1 12 2" xfId="38255" xr:uid="{00000000-0005-0000-0000-00006C950000}"/>
    <cellStyle name="60% - uthevingsfarge 1 12_BILAG 34-3 Brasil" xfId="38256" xr:uid="{00000000-0005-0000-0000-00006D950000}"/>
    <cellStyle name="60% - uthevingsfarge 1 120" xfId="38257" xr:uid="{00000000-0005-0000-0000-00006E950000}"/>
    <cellStyle name="60% - uthevingsfarge 1 120 2" xfId="38258" xr:uid="{00000000-0005-0000-0000-00006F950000}"/>
    <cellStyle name="60% - uthevingsfarge 1 120_BILAG 34-3 Brasil" xfId="38259" xr:uid="{00000000-0005-0000-0000-000070950000}"/>
    <cellStyle name="60% - uthevingsfarge 1 121" xfId="38260" xr:uid="{00000000-0005-0000-0000-000071950000}"/>
    <cellStyle name="60% - uthevingsfarge 1 121 2" xfId="38261" xr:uid="{00000000-0005-0000-0000-000072950000}"/>
    <cellStyle name="60% - uthevingsfarge 1 121_BILAG 34-3 Brasil" xfId="38262" xr:uid="{00000000-0005-0000-0000-000073950000}"/>
    <cellStyle name="60% - uthevingsfarge 1 122" xfId="38263" xr:uid="{00000000-0005-0000-0000-000074950000}"/>
    <cellStyle name="60% - uthevingsfarge 1 122 2" xfId="38264" xr:uid="{00000000-0005-0000-0000-000075950000}"/>
    <cellStyle name="60% - uthevingsfarge 1 122_BILAG 34-3 Brasil" xfId="38265" xr:uid="{00000000-0005-0000-0000-000076950000}"/>
    <cellStyle name="60% - uthevingsfarge 1 123" xfId="38266" xr:uid="{00000000-0005-0000-0000-000077950000}"/>
    <cellStyle name="60% - uthevingsfarge 1 123 2" xfId="38267" xr:uid="{00000000-0005-0000-0000-000078950000}"/>
    <cellStyle name="60% - uthevingsfarge 1 123_BILAG 34-3 Brasil" xfId="38268" xr:uid="{00000000-0005-0000-0000-000079950000}"/>
    <cellStyle name="60% - uthevingsfarge 1 124" xfId="38269" xr:uid="{00000000-0005-0000-0000-00007A950000}"/>
    <cellStyle name="60% - uthevingsfarge 1 124 2" xfId="38270" xr:uid="{00000000-0005-0000-0000-00007B950000}"/>
    <cellStyle name="60% - uthevingsfarge 1 124_BILAG 34-3 Brasil" xfId="38271" xr:uid="{00000000-0005-0000-0000-00007C950000}"/>
    <cellStyle name="60% - uthevingsfarge 1 125" xfId="38272" xr:uid="{00000000-0005-0000-0000-00007D950000}"/>
    <cellStyle name="60% - uthevingsfarge 1 125 2" xfId="38273" xr:uid="{00000000-0005-0000-0000-00007E950000}"/>
    <cellStyle name="60% - uthevingsfarge 1 125_BILAG 34-3 Brasil" xfId="38274" xr:uid="{00000000-0005-0000-0000-00007F950000}"/>
    <cellStyle name="60% - uthevingsfarge 1 126" xfId="38275" xr:uid="{00000000-0005-0000-0000-000080950000}"/>
    <cellStyle name="60% - uthevingsfarge 1 126 2" xfId="38276" xr:uid="{00000000-0005-0000-0000-000081950000}"/>
    <cellStyle name="60% - uthevingsfarge 1 126_BILAG 34-3 Brasil" xfId="38277" xr:uid="{00000000-0005-0000-0000-000082950000}"/>
    <cellStyle name="60% - uthevingsfarge 1 127" xfId="38278" xr:uid="{00000000-0005-0000-0000-000083950000}"/>
    <cellStyle name="60% - uthevingsfarge 1 127 2" xfId="38279" xr:uid="{00000000-0005-0000-0000-000084950000}"/>
    <cellStyle name="60% - uthevingsfarge 1 127_BILAG 34-3 Brasil" xfId="38280" xr:uid="{00000000-0005-0000-0000-000085950000}"/>
    <cellStyle name="60% - uthevingsfarge 1 128" xfId="38281" xr:uid="{00000000-0005-0000-0000-000086950000}"/>
    <cellStyle name="60% - uthevingsfarge 1 128 2" xfId="38282" xr:uid="{00000000-0005-0000-0000-000087950000}"/>
    <cellStyle name="60% - uthevingsfarge 1 128_BILAG 34-3 Brasil" xfId="38283" xr:uid="{00000000-0005-0000-0000-000088950000}"/>
    <cellStyle name="60% - uthevingsfarge 1 129" xfId="38284" xr:uid="{00000000-0005-0000-0000-000089950000}"/>
    <cellStyle name="60% - uthevingsfarge 1 129 2" xfId="38285" xr:uid="{00000000-0005-0000-0000-00008A950000}"/>
    <cellStyle name="60% - uthevingsfarge 1 129_BILAG 34-3 Brasil" xfId="38286" xr:uid="{00000000-0005-0000-0000-00008B950000}"/>
    <cellStyle name="60% - uthevingsfarge 1 13" xfId="38287" xr:uid="{00000000-0005-0000-0000-00008C950000}"/>
    <cellStyle name="60% - uthevingsfarge 1 13 2" xfId="38288" xr:uid="{00000000-0005-0000-0000-00008D950000}"/>
    <cellStyle name="60% - uthevingsfarge 1 13_BILAG 34-3 Brasil" xfId="38289" xr:uid="{00000000-0005-0000-0000-00008E950000}"/>
    <cellStyle name="60% - uthevingsfarge 1 130" xfId="38290" xr:uid="{00000000-0005-0000-0000-00008F950000}"/>
    <cellStyle name="60% - uthevingsfarge 1 130 2" xfId="38291" xr:uid="{00000000-0005-0000-0000-000090950000}"/>
    <cellStyle name="60% - uthevingsfarge 1 130_BILAG 34-3 Brasil" xfId="38292" xr:uid="{00000000-0005-0000-0000-000091950000}"/>
    <cellStyle name="60% - uthevingsfarge 1 131" xfId="38293" xr:uid="{00000000-0005-0000-0000-000092950000}"/>
    <cellStyle name="60% - uthevingsfarge 1 131 2" xfId="38294" xr:uid="{00000000-0005-0000-0000-000093950000}"/>
    <cellStyle name="60% - uthevingsfarge 1 131_BILAG 34-3 Brasil" xfId="38295" xr:uid="{00000000-0005-0000-0000-000094950000}"/>
    <cellStyle name="60% - uthevingsfarge 1 132" xfId="38296" xr:uid="{00000000-0005-0000-0000-000095950000}"/>
    <cellStyle name="60% - uthevingsfarge 1 132 2" xfId="38297" xr:uid="{00000000-0005-0000-0000-000096950000}"/>
    <cellStyle name="60% - uthevingsfarge 1 132_BILAG 34-3 Brasil" xfId="38298" xr:uid="{00000000-0005-0000-0000-000097950000}"/>
    <cellStyle name="60% - uthevingsfarge 1 133" xfId="38299" xr:uid="{00000000-0005-0000-0000-000098950000}"/>
    <cellStyle name="60% - uthevingsfarge 1 133 2" xfId="38300" xr:uid="{00000000-0005-0000-0000-000099950000}"/>
    <cellStyle name="60% - uthevingsfarge 1 133_BILAG 34-3 Brasil" xfId="38301" xr:uid="{00000000-0005-0000-0000-00009A950000}"/>
    <cellStyle name="60% - uthevingsfarge 1 134" xfId="38302" xr:uid="{00000000-0005-0000-0000-00009B950000}"/>
    <cellStyle name="60% - uthevingsfarge 1 134 2" xfId="38303" xr:uid="{00000000-0005-0000-0000-00009C950000}"/>
    <cellStyle name="60% - uthevingsfarge 1 134_BILAG 34-3 Brasil" xfId="38304" xr:uid="{00000000-0005-0000-0000-00009D950000}"/>
    <cellStyle name="60% - uthevingsfarge 1 135" xfId="38305" xr:uid="{00000000-0005-0000-0000-00009E950000}"/>
    <cellStyle name="60% - uthevingsfarge 1 135 2" xfId="38306" xr:uid="{00000000-0005-0000-0000-00009F950000}"/>
    <cellStyle name="60% - uthevingsfarge 1 135_BILAG 34-3 Brasil" xfId="38307" xr:uid="{00000000-0005-0000-0000-0000A0950000}"/>
    <cellStyle name="60% - uthevingsfarge 1 136" xfId="38308" xr:uid="{00000000-0005-0000-0000-0000A1950000}"/>
    <cellStyle name="60% - uthevingsfarge 1 136 2" xfId="38309" xr:uid="{00000000-0005-0000-0000-0000A2950000}"/>
    <cellStyle name="60% - uthevingsfarge 1 136_BILAG 34-3 Brasil" xfId="38310" xr:uid="{00000000-0005-0000-0000-0000A3950000}"/>
    <cellStyle name="60% - uthevingsfarge 1 137" xfId="38311" xr:uid="{00000000-0005-0000-0000-0000A4950000}"/>
    <cellStyle name="60% - uthevingsfarge 1 137 2" xfId="38312" xr:uid="{00000000-0005-0000-0000-0000A5950000}"/>
    <cellStyle name="60% - uthevingsfarge 1 137_BILAG 34-3 Brasil" xfId="38313" xr:uid="{00000000-0005-0000-0000-0000A6950000}"/>
    <cellStyle name="60% - uthevingsfarge 1 138" xfId="38314" xr:uid="{00000000-0005-0000-0000-0000A7950000}"/>
    <cellStyle name="60% - uthevingsfarge 1 138 2" xfId="38315" xr:uid="{00000000-0005-0000-0000-0000A8950000}"/>
    <cellStyle name="60% - uthevingsfarge 1 138_BILAG 34-3 Brasil" xfId="38316" xr:uid="{00000000-0005-0000-0000-0000A9950000}"/>
    <cellStyle name="60% - uthevingsfarge 1 139" xfId="38317" xr:uid="{00000000-0005-0000-0000-0000AA950000}"/>
    <cellStyle name="60% - uthevingsfarge 1 139 2" xfId="38318" xr:uid="{00000000-0005-0000-0000-0000AB950000}"/>
    <cellStyle name="60% - uthevingsfarge 1 139_BILAG 34-3 Brasil" xfId="38319" xr:uid="{00000000-0005-0000-0000-0000AC950000}"/>
    <cellStyle name="60% - uthevingsfarge 1 14" xfId="38320" xr:uid="{00000000-0005-0000-0000-0000AD950000}"/>
    <cellStyle name="60% - uthevingsfarge 1 14 2" xfId="38321" xr:uid="{00000000-0005-0000-0000-0000AE950000}"/>
    <cellStyle name="60% - uthevingsfarge 1 14_BILAG 34-3 Brasil" xfId="38322" xr:uid="{00000000-0005-0000-0000-0000AF950000}"/>
    <cellStyle name="60% - uthevingsfarge 1 140" xfId="38323" xr:uid="{00000000-0005-0000-0000-0000B0950000}"/>
    <cellStyle name="60% - uthevingsfarge 1 140 2" xfId="38324" xr:uid="{00000000-0005-0000-0000-0000B1950000}"/>
    <cellStyle name="60% - uthevingsfarge 1 140_BILAG 34-3 Brasil" xfId="38325" xr:uid="{00000000-0005-0000-0000-0000B2950000}"/>
    <cellStyle name="60% - uthevingsfarge 1 141" xfId="38326" xr:uid="{00000000-0005-0000-0000-0000B3950000}"/>
    <cellStyle name="60% - uthevingsfarge 1 141 2" xfId="38327" xr:uid="{00000000-0005-0000-0000-0000B4950000}"/>
    <cellStyle name="60% - uthevingsfarge 1 141_BILAG 34-3 Brasil" xfId="38328" xr:uid="{00000000-0005-0000-0000-0000B5950000}"/>
    <cellStyle name="60% - uthevingsfarge 1 142" xfId="38329" xr:uid="{00000000-0005-0000-0000-0000B6950000}"/>
    <cellStyle name="60% - uthevingsfarge 1 142 2" xfId="38330" xr:uid="{00000000-0005-0000-0000-0000B7950000}"/>
    <cellStyle name="60% - uthevingsfarge 1 142_BILAG 34-3 Brasil" xfId="38331" xr:uid="{00000000-0005-0000-0000-0000B8950000}"/>
    <cellStyle name="60% - uthevingsfarge 1 143" xfId="38332" xr:uid="{00000000-0005-0000-0000-0000B9950000}"/>
    <cellStyle name="60% - uthevingsfarge 1 143 2" xfId="38333" xr:uid="{00000000-0005-0000-0000-0000BA950000}"/>
    <cellStyle name="60% - uthevingsfarge 1 143_BILAG 34-3 Brasil" xfId="38334" xr:uid="{00000000-0005-0000-0000-0000BB950000}"/>
    <cellStyle name="60% - uthevingsfarge 1 144" xfId="38335" xr:uid="{00000000-0005-0000-0000-0000BC950000}"/>
    <cellStyle name="60% - uthevingsfarge 1 144 2" xfId="38336" xr:uid="{00000000-0005-0000-0000-0000BD950000}"/>
    <cellStyle name="60% - uthevingsfarge 1 144_BILAG 34-3 Brasil" xfId="38337" xr:uid="{00000000-0005-0000-0000-0000BE950000}"/>
    <cellStyle name="60% - uthevingsfarge 1 145" xfId="38338" xr:uid="{00000000-0005-0000-0000-0000BF950000}"/>
    <cellStyle name="60% - uthevingsfarge 1 145 2" xfId="38339" xr:uid="{00000000-0005-0000-0000-0000C0950000}"/>
    <cellStyle name="60% - uthevingsfarge 1 145_BILAG 34-3 Brasil" xfId="38340" xr:uid="{00000000-0005-0000-0000-0000C1950000}"/>
    <cellStyle name="60% - uthevingsfarge 1 146" xfId="38341" xr:uid="{00000000-0005-0000-0000-0000C2950000}"/>
    <cellStyle name="60% - uthevingsfarge 1 146 2" xfId="38342" xr:uid="{00000000-0005-0000-0000-0000C3950000}"/>
    <cellStyle name="60% - uthevingsfarge 1 146_BILAG 34-3 Brasil" xfId="38343" xr:uid="{00000000-0005-0000-0000-0000C4950000}"/>
    <cellStyle name="60% - uthevingsfarge 1 147" xfId="38344" xr:uid="{00000000-0005-0000-0000-0000C5950000}"/>
    <cellStyle name="60% - uthevingsfarge 1 147 2" xfId="38345" xr:uid="{00000000-0005-0000-0000-0000C6950000}"/>
    <cellStyle name="60% - uthevingsfarge 1 147_BILAG 34-3 Brasil" xfId="38346" xr:uid="{00000000-0005-0000-0000-0000C7950000}"/>
    <cellStyle name="60% - uthevingsfarge 1 148" xfId="38347" xr:uid="{00000000-0005-0000-0000-0000C8950000}"/>
    <cellStyle name="60% - uthevingsfarge 1 148 2" xfId="38348" xr:uid="{00000000-0005-0000-0000-0000C9950000}"/>
    <cellStyle name="60% - uthevingsfarge 1 148_BILAG 34-3 Brasil" xfId="38349" xr:uid="{00000000-0005-0000-0000-0000CA950000}"/>
    <cellStyle name="60% - uthevingsfarge 1 149" xfId="38350" xr:uid="{00000000-0005-0000-0000-0000CB950000}"/>
    <cellStyle name="60% - uthevingsfarge 1 149 2" xfId="38351" xr:uid="{00000000-0005-0000-0000-0000CC950000}"/>
    <cellStyle name="60% - uthevingsfarge 1 149_BILAG 34-3 Brasil" xfId="38352" xr:uid="{00000000-0005-0000-0000-0000CD950000}"/>
    <cellStyle name="60% - uthevingsfarge 1 15" xfId="38353" xr:uid="{00000000-0005-0000-0000-0000CE950000}"/>
    <cellStyle name="60% - uthevingsfarge 1 15 2" xfId="38354" xr:uid="{00000000-0005-0000-0000-0000CF950000}"/>
    <cellStyle name="60% - uthevingsfarge 1 15_BILAG 34-3 Brasil" xfId="38355" xr:uid="{00000000-0005-0000-0000-0000D0950000}"/>
    <cellStyle name="60% - uthevingsfarge 1 150" xfId="38356" xr:uid="{00000000-0005-0000-0000-0000D1950000}"/>
    <cellStyle name="60% - uthevingsfarge 1 150 2" xfId="38357" xr:uid="{00000000-0005-0000-0000-0000D2950000}"/>
    <cellStyle name="60% - uthevingsfarge 1 150_BILAG 34-3 Brasil" xfId="38358" xr:uid="{00000000-0005-0000-0000-0000D3950000}"/>
    <cellStyle name="60% - uthevingsfarge 1 151" xfId="38359" xr:uid="{00000000-0005-0000-0000-0000D4950000}"/>
    <cellStyle name="60% - uthevingsfarge 1 151 2" xfId="38360" xr:uid="{00000000-0005-0000-0000-0000D5950000}"/>
    <cellStyle name="60% - uthevingsfarge 1 151_BILAG 34-3 Brasil" xfId="38361" xr:uid="{00000000-0005-0000-0000-0000D6950000}"/>
    <cellStyle name="60% - uthevingsfarge 1 152" xfId="38362" xr:uid="{00000000-0005-0000-0000-0000D7950000}"/>
    <cellStyle name="60% - uthevingsfarge 1 152 2" xfId="38363" xr:uid="{00000000-0005-0000-0000-0000D8950000}"/>
    <cellStyle name="60% - uthevingsfarge 1 152_BILAG 34-3 Brasil" xfId="38364" xr:uid="{00000000-0005-0000-0000-0000D9950000}"/>
    <cellStyle name="60% - uthevingsfarge 1 153" xfId="38365" xr:uid="{00000000-0005-0000-0000-0000DA950000}"/>
    <cellStyle name="60% - uthevingsfarge 1 153 2" xfId="38366" xr:uid="{00000000-0005-0000-0000-0000DB950000}"/>
    <cellStyle name="60% - uthevingsfarge 1 153_BILAG 34-3 Brasil" xfId="38367" xr:uid="{00000000-0005-0000-0000-0000DC950000}"/>
    <cellStyle name="60% - uthevingsfarge 1 154" xfId="38368" xr:uid="{00000000-0005-0000-0000-0000DD950000}"/>
    <cellStyle name="60% - uthevingsfarge 1 154 2" xfId="38369" xr:uid="{00000000-0005-0000-0000-0000DE950000}"/>
    <cellStyle name="60% - uthevingsfarge 1 154_BILAG 34-3 Brasil" xfId="38370" xr:uid="{00000000-0005-0000-0000-0000DF950000}"/>
    <cellStyle name="60% - uthevingsfarge 1 155" xfId="38371" xr:uid="{00000000-0005-0000-0000-0000E0950000}"/>
    <cellStyle name="60% - uthevingsfarge 1 155 2" xfId="38372" xr:uid="{00000000-0005-0000-0000-0000E1950000}"/>
    <cellStyle name="60% - uthevingsfarge 1 155_BILAG 34-3 Brasil" xfId="38373" xr:uid="{00000000-0005-0000-0000-0000E2950000}"/>
    <cellStyle name="60% - uthevingsfarge 1 156" xfId="38374" xr:uid="{00000000-0005-0000-0000-0000E3950000}"/>
    <cellStyle name="60% - uthevingsfarge 1 156 2" xfId="38375" xr:uid="{00000000-0005-0000-0000-0000E4950000}"/>
    <cellStyle name="60% - uthevingsfarge 1 156_BILAG 34-3 Brasil" xfId="38376" xr:uid="{00000000-0005-0000-0000-0000E5950000}"/>
    <cellStyle name="60% - uthevingsfarge 1 157" xfId="38377" xr:uid="{00000000-0005-0000-0000-0000E6950000}"/>
    <cellStyle name="60% - uthevingsfarge 1 157 2" xfId="38378" xr:uid="{00000000-0005-0000-0000-0000E7950000}"/>
    <cellStyle name="60% - uthevingsfarge 1 157_BILAG 34-3 Brasil" xfId="38379" xr:uid="{00000000-0005-0000-0000-0000E8950000}"/>
    <cellStyle name="60% - uthevingsfarge 1 158" xfId="38380" xr:uid="{00000000-0005-0000-0000-0000E9950000}"/>
    <cellStyle name="60% - uthevingsfarge 1 158 2" xfId="38381" xr:uid="{00000000-0005-0000-0000-0000EA950000}"/>
    <cellStyle name="60% - uthevingsfarge 1 158_BILAG 34-3 Brasil" xfId="38382" xr:uid="{00000000-0005-0000-0000-0000EB950000}"/>
    <cellStyle name="60% - uthevingsfarge 1 159" xfId="38383" xr:uid="{00000000-0005-0000-0000-0000EC950000}"/>
    <cellStyle name="60% - uthevingsfarge 1 159 2" xfId="38384" xr:uid="{00000000-0005-0000-0000-0000ED950000}"/>
    <cellStyle name="60% - uthevingsfarge 1 159_BILAG 34-3 Brasil" xfId="38385" xr:uid="{00000000-0005-0000-0000-0000EE950000}"/>
    <cellStyle name="60% - uthevingsfarge 1 16" xfId="38386" xr:uid="{00000000-0005-0000-0000-0000EF950000}"/>
    <cellStyle name="60% - uthevingsfarge 1 16 2" xfId="38387" xr:uid="{00000000-0005-0000-0000-0000F0950000}"/>
    <cellStyle name="60% - uthevingsfarge 1 16_BILAG 34-3 Brasil" xfId="38388" xr:uid="{00000000-0005-0000-0000-0000F1950000}"/>
    <cellStyle name="60% - uthevingsfarge 1 160" xfId="38389" xr:uid="{00000000-0005-0000-0000-0000F2950000}"/>
    <cellStyle name="60% - uthevingsfarge 1 160 2" xfId="38390" xr:uid="{00000000-0005-0000-0000-0000F3950000}"/>
    <cellStyle name="60% - uthevingsfarge 1 160_BILAG 34-3 Brasil" xfId="38391" xr:uid="{00000000-0005-0000-0000-0000F4950000}"/>
    <cellStyle name="60% - uthevingsfarge 1 161" xfId="38392" xr:uid="{00000000-0005-0000-0000-0000F5950000}"/>
    <cellStyle name="60% - uthevingsfarge 1 161 2" xfId="38393" xr:uid="{00000000-0005-0000-0000-0000F6950000}"/>
    <cellStyle name="60% - uthevingsfarge 1 161_BILAG 34-3 Brasil" xfId="38394" xr:uid="{00000000-0005-0000-0000-0000F7950000}"/>
    <cellStyle name="60% - uthevingsfarge 1 162" xfId="38395" xr:uid="{00000000-0005-0000-0000-0000F8950000}"/>
    <cellStyle name="60% - uthevingsfarge 1 162 2" xfId="38396" xr:uid="{00000000-0005-0000-0000-0000F9950000}"/>
    <cellStyle name="60% - uthevingsfarge 1 162_BILAG 34-3 Brasil" xfId="38397" xr:uid="{00000000-0005-0000-0000-0000FA950000}"/>
    <cellStyle name="60% - uthevingsfarge 1 163" xfId="38398" xr:uid="{00000000-0005-0000-0000-0000FB950000}"/>
    <cellStyle name="60% - uthevingsfarge 1 163 2" xfId="38399" xr:uid="{00000000-0005-0000-0000-0000FC950000}"/>
    <cellStyle name="60% - uthevingsfarge 1 163_BILAG 34-3 Brasil" xfId="38400" xr:uid="{00000000-0005-0000-0000-0000FD950000}"/>
    <cellStyle name="60% - uthevingsfarge 1 164" xfId="38401" xr:uid="{00000000-0005-0000-0000-0000FE950000}"/>
    <cellStyle name="60% - uthevingsfarge 1 164 2" xfId="38402" xr:uid="{00000000-0005-0000-0000-0000FF950000}"/>
    <cellStyle name="60% - uthevingsfarge 1 164_BILAG 34-3 Brasil" xfId="38403" xr:uid="{00000000-0005-0000-0000-000000960000}"/>
    <cellStyle name="60% - uthevingsfarge 1 165" xfId="38404" xr:uid="{00000000-0005-0000-0000-000001960000}"/>
    <cellStyle name="60% - uthevingsfarge 1 165 2" xfId="38405" xr:uid="{00000000-0005-0000-0000-000002960000}"/>
    <cellStyle name="60% - uthevingsfarge 1 165_BILAG 34-3 Brasil" xfId="38406" xr:uid="{00000000-0005-0000-0000-000003960000}"/>
    <cellStyle name="60% - uthevingsfarge 1 166" xfId="38407" xr:uid="{00000000-0005-0000-0000-000004960000}"/>
    <cellStyle name="60% - uthevingsfarge 1 166 2" xfId="38408" xr:uid="{00000000-0005-0000-0000-000005960000}"/>
    <cellStyle name="60% - uthevingsfarge 1 166_BILAG 34-3 Brasil" xfId="38409" xr:uid="{00000000-0005-0000-0000-000006960000}"/>
    <cellStyle name="60% - uthevingsfarge 1 167" xfId="38410" xr:uid="{00000000-0005-0000-0000-000007960000}"/>
    <cellStyle name="60% - uthevingsfarge 1 167 2" xfId="38411" xr:uid="{00000000-0005-0000-0000-000008960000}"/>
    <cellStyle name="60% - uthevingsfarge 1 167_BILAG 34-3 Brasil" xfId="38412" xr:uid="{00000000-0005-0000-0000-000009960000}"/>
    <cellStyle name="60% - uthevingsfarge 1 168" xfId="38413" xr:uid="{00000000-0005-0000-0000-00000A960000}"/>
    <cellStyle name="60% - uthevingsfarge 1 168 2" xfId="38414" xr:uid="{00000000-0005-0000-0000-00000B960000}"/>
    <cellStyle name="60% - uthevingsfarge 1 168_BILAG 34-3 Brasil" xfId="38415" xr:uid="{00000000-0005-0000-0000-00000C960000}"/>
    <cellStyle name="60% - uthevingsfarge 1 169" xfId="38416" xr:uid="{00000000-0005-0000-0000-00000D960000}"/>
    <cellStyle name="60% - uthevingsfarge 1 169 2" xfId="38417" xr:uid="{00000000-0005-0000-0000-00000E960000}"/>
    <cellStyle name="60% - uthevingsfarge 1 169_BILAG 34-3 Brasil" xfId="38418" xr:uid="{00000000-0005-0000-0000-00000F960000}"/>
    <cellStyle name="60% - uthevingsfarge 1 17" xfId="38419" xr:uid="{00000000-0005-0000-0000-000010960000}"/>
    <cellStyle name="60% - uthevingsfarge 1 17 2" xfId="38420" xr:uid="{00000000-0005-0000-0000-000011960000}"/>
    <cellStyle name="60% - uthevingsfarge 1 17_BILAG 34-3 Brasil" xfId="38421" xr:uid="{00000000-0005-0000-0000-000012960000}"/>
    <cellStyle name="60% - uthevingsfarge 1 170" xfId="38422" xr:uid="{00000000-0005-0000-0000-000013960000}"/>
    <cellStyle name="60% - uthevingsfarge 1 170 2" xfId="38423" xr:uid="{00000000-0005-0000-0000-000014960000}"/>
    <cellStyle name="60% - uthevingsfarge 1 170_BILAG 34-3 Brasil" xfId="38424" xr:uid="{00000000-0005-0000-0000-000015960000}"/>
    <cellStyle name="60% - uthevingsfarge 1 171" xfId="38425" xr:uid="{00000000-0005-0000-0000-000016960000}"/>
    <cellStyle name="60% - uthevingsfarge 1 171 2" xfId="38426" xr:uid="{00000000-0005-0000-0000-000017960000}"/>
    <cellStyle name="60% - uthevingsfarge 1 171_BILAG 34-3 Brasil" xfId="38427" xr:uid="{00000000-0005-0000-0000-000018960000}"/>
    <cellStyle name="60% - uthevingsfarge 1 172" xfId="38428" xr:uid="{00000000-0005-0000-0000-000019960000}"/>
    <cellStyle name="60% - uthevingsfarge 1 172 2" xfId="38429" xr:uid="{00000000-0005-0000-0000-00001A960000}"/>
    <cellStyle name="60% - uthevingsfarge 1 172_BILAG 34-3 Brasil" xfId="38430" xr:uid="{00000000-0005-0000-0000-00001B960000}"/>
    <cellStyle name="60% - uthevingsfarge 1 173" xfId="38431" xr:uid="{00000000-0005-0000-0000-00001C960000}"/>
    <cellStyle name="60% - uthevingsfarge 1 173 2" xfId="38432" xr:uid="{00000000-0005-0000-0000-00001D960000}"/>
    <cellStyle name="60% - uthevingsfarge 1 173_BILAG 34-3 Brasil" xfId="38433" xr:uid="{00000000-0005-0000-0000-00001E960000}"/>
    <cellStyle name="60% - uthevingsfarge 1 174" xfId="38434" xr:uid="{00000000-0005-0000-0000-00001F960000}"/>
    <cellStyle name="60% - uthevingsfarge 1 174 2" xfId="38435" xr:uid="{00000000-0005-0000-0000-000020960000}"/>
    <cellStyle name="60% - uthevingsfarge 1 174_BILAG 34-3 Brasil" xfId="38436" xr:uid="{00000000-0005-0000-0000-000021960000}"/>
    <cellStyle name="60% - uthevingsfarge 1 175" xfId="38437" xr:uid="{00000000-0005-0000-0000-000022960000}"/>
    <cellStyle name="60% - uthevingsfarge 1 175 2" xfId="38438" xr:uid="{00000000-0005-0000-0000-000023960000}"/>
    <cellStyle name="60% - uthevingsfarge 1 175_BILAG 34-3 Brasil" xfId="38439" xr:uid="{00000000-0005-0000-0000-000024960000}"/>
    <cellStyle name="60% - uthevingsfarge 1 176" xfId="38440" xr:uid="{00000000-0005-0000-0000-000025960000}"/>
    <cellStyle name="60% - uthevingsfarge 1 176 2" xfId="38441" xr:uid="{00000000-0005-0000-0000-000026960000}"/>
    <cellStyle name="60% - uthevingsfarge 1 176_BILAG 34-3 Brasil" xfId="38442" xr:uid="{00000000-0005-0000-0000-000027960000}"/>
    <cellStyle name="60% - uthevingsfarge 1 177" xfId="38443" xr:uid="{00000000-0005-0000-0000-000028960000}"/>
    <cellStyle name="60% - uthevingsfarge 1 177 2" xfId="38444" xr:uid="{00000000-0005-0000-0000-000029960000}"/>
    <cellStyle name="60% - uthevingsfarge 1 177_BILAG 34-3 Brasil" xfId="38445" xr:uid="{00000000-0005-0000-0000-00002A960000}"/>
    <cellStyle name="60% - uthevingsfarge 1 178" xfId="38446" xr:uid="{00000000-0005-0000-0000-00002B960000}"/>
    <cellStyle name="60% - uthevingsfarge 1 178 2" xfId="38447" xr:uid="{00000000-0005-0000-0000-00002C960000}"/>
    <cellStyle name="60% - uthevingsfarge 1 178_BILAG 34-3 Brasil" xfId="38448" xr:uid="{00000000-0005-0000-0000-00002D960000}"/>
    <cellStyle name="60% - uthevingsfarge 1 179" xfId="38449" xr:uid="{00000000-0005-0000-0000-00002E960000}"/>
    <cellStyle name="60% - uthevingsfarge 1 179 2" xfId="38450" xr:uid="{00000000-0005-0000-0000-00002F960000}"/>
    <cellStyle name="60% - uthevingsfarge 1 179_BILAG 34-3 Brasil" xfId="38451" xr:uid="{00000000-0005-0000-0000-000030960000}"/>
    <cellStyle name="60% - uthevingsfarge 1 18" xfId="38452" xr:uid="{00000000-0005-0000-0000-000031960000}"/>
    <cellStyle name="60% - uthevingsfarge 1 18 2" xfId="38453" xr:uid="{00000000-0005-0000-0000-000032960000}"/>
    <cellStyle name="60% - uthevingsfarge 1 18_BILAG 34-3 Brasil" xfId="38454" xr:uid="{00000000-0005-0000-0000-000033960000}"/>
    <cellStyle name="60% - uthevingsfarge 1 180" xfId="38455" xr:uid="{00000000-0005-0000-0000-000034960000}"/>
    <cellStyle name="60% - uthevingsfarge 1 180 2" xfId="38456" xr:uid="{00000000-0005-0000-0000-000035960000}"/>
    <cellStyle name="60% - uthevingsfarge 1 180_BILAG 34-3 Brasil" xfId="38457" xr:uid="{00000000-0005-0000-0000-000036960000}"/>
    <cellStyle name="60% - uthevingsfarge 1 181" xfId="38458" xr:uid="{00000000-0005-0000-0000-000037960000}"/>
    <cellStyle name="60% - uthevingsfarge 1 181 2" xfId="38459" xr:uid="{00000000-0005-0000-0000-000038960000}"/>
    <cellStyle name="60% - uthevingsfarge 1 181_BILAG 34-3 Brasil" xfId="38460" xr:uid="{00000000-0005-0000-0000-000039960000}"/>
    <cellStyle name="60% - uthevingsfarge 1 182" xfId="38461" xr:uid="{00000000-0005-0000-0000-00003A960000}"/>
    <cellStyle name="60% - uthevingsfarge 1 182 2" xfId="38462" xr:uid="{00000000-0005-0000-0000-00003B960000}"/>
    <cellStyle name="60% - uthevingsfarge 1 182_BILAG 34-3 Brasil" xfId="38463" xr:uid="{00000000-0005-0000-0000-00003C960000}"/>
    <cellStyle name="60% - uthevingsfarge 1 183" xfId="38464" xr:uid="{00000000-0005-0000-0000-00003D960000}"/>
    <cellStyle name="60% - uthevingsfarge 1 183 2" xfId="38465" xr:uid="{00000000-0005-0000-0000-00003E960000}"/>
    <cellStyle name="60% - uthevingsfarge 1 183_BILAG 34-3 Brasil" xfId="38466" xr:uid="{00000000-0005-0000-0000-00003F960000}"/>
    <cellStyle name="60% - uthevingsfarge 1 184" xfId="38467" xr:uid="{00000000-0005-0000-0000-000040960000}"/>
    <cellStyle name="60% - uthevingsfarge 1 184 2" xfId="38468" xr:uid="{00000000-0005-0000-0000-000041960000}"/>
    <cellStyle name="60% - uthevingsfarge 1 184_BILAG 34-3 Brasil" xfId="38469" xr:uid="{00000000-0005-0000-0000-000042960000}"/>
    <cellStyle name="60% - uthevingsfarge 1 185" xfId="38470" xr:uid="{00000000-0005-0000-0000-000043960000}"/>
    <cellStyle name="60% - uthevingsfarge 1 185 2" xfId="38471" xr:uid="{00000000-0005-0000-0000-000044960000}"/>
    <cellStyle name="60% - uthevingsfarge 1 185_BILAG 34-3 Brasil" xfId="38472" xr:uid="{00000000-0005-0000-0000-000045960000}"/>
    <cellStyle name="60% - uthevingsfarge 1 186" xfId="38473" xr:uid="{00000000-0005-0000-0000-000046960000}"/>
    <cellStyle name="60% - uthevingsfarge 1 186 2" xfId="38474" xr:uid="{00000000-0005-0000-0000-000047960000}"/>
    <cellStyle name="60% - uthevingsfarge 1 186_BILAG 34-3 Brasil" xfId="38475" xr:uid="{00000000-0005-0000-0000-000048960000}"/>
    <cellStyle name="60% - uthevingsfarge 1 187" xfId="38476" xr:uid="{00000000-0005-0000-0000-000049960000}"/>
    <cellStyle name="60% - uthevingsfarge 1 187 2" xfId="38477" xr:uid="{00000000-0005-0000-0000-00004A960000}"/>
    <cellStyle name="60% - uthevingsfarge 1 187_BILAG 34-3 Brasil" xfId="38478" xr:uid="{00000000-0005-0000-0000-00004B960000}"/>
    <cellStyle name="60% - uthevingsfarge 1 188" xfId="38479" xr:uid="{00000000-0005-0000-0000-00004C960000}"/>
    <cellStyle name="60% - uthevingsfarge 1 188 2" xfId="38480" xr:uid="{00000000-0005-0000-0000-00004D960000}"/>
    <cellStyle name="60% - uthevingsfarge 1 188_BILAG 34-3 Brasil" xfId="38481" xr:uid="{00000000-0005-0000-0000-00004E960000}"/>
    <cellStyle name="60% - uthevingsfarge 1 189" xfId="38482" xr:uid="{00000000-0005-0000-0000-00004F960000}"/>
    <cellStyle name="60% - uthevingsfarge 1 189 2" xfId="38483" xr:uid="{00000000-0005-0000-0000-000050960000}"/>
    <cellStyle name="60% - uthevingsfarge 1 189_BILAG 34-3 Brasil" xfId="38484" xr:uid="{00000000-0005-0000-0000-000051960000}"/>
    <cellStyle name="60% - uthevingsfarge 1 19" xfId="38485" xr:uid="{00000000-0005-0000-0000-000052960000}"/>
    <cellStyle name="60% - uthevingsfarge 1 19 2" xfId="38486" xr:uid="{00000000-0005-0000-0000-000053960000}"/>
    <cellStyle name="60% - uthevingsfarge 1 19_BILAG 34-3 Brasil" xfId="38487" xr:uid="{00000000-0005-0000-0000-000054960000}"/>
    <cellStyle name="60% - uthevingsfarge 1 190" xfId="38488" xr:uid="{00000000-0005-0000-0000-000055960000}"/>
    <cellStyle name="60% - uthevingsfarge 1 190 2" xfId="38489" xr:uid="{00000000-0005-0000-0000-000056960000}"/>
    <cellStyle name="60% - uthevingsfarge 1 190_BILAG 34-3 Brasil" xfId="38490" xr:uid="{00000000-0005-0000-0000-000057960000}"/>
    <cellStyle name="60% - uthevingsfarge 1 191" xfId="38491" xr:uid="{00000000-0005-0000-0000-000058960000}"/>
    <cellStyle name="60% - uthevingsfarge 1 191 2" xfId="38492" xr:uid="{00000000-0005-0000-0000-000059960000}"/>
    <cellStyle name="60% - uthevingsfarge 1 191_BILAG 34-3 Brasil" xfId="38493" xr:uid="{00000000-0005-0000-0000-00005A960000}"/>
    <cellStyle name="60% - uthevingsfarge 1 192" xfId="38494" xr:uid="{00000000-0005-0000-0000-00005B960000}"/>
    <cellStyle name="60% - uthevingsfarge 1 192 2" xfId="38495" xr:uid="{00000000-0005-0000-0000-00005C960000}"/>
    <cellStyle name="60% - uthevingsfarge 1 192_BILAG 34-3 Brasil" xfId="38496" xr:uid="{00000000-0005-0000-0000-00005D960000}"/>
    <cellStyle name="60% - uthevingsfarge 1 193" xfId="38497" xr:uid="{00000000-0005-0000-0000-00005E960000}"/>
    <cellStyle name="60% - uthevingsfarge 1 193 2" xfId="38498" xr:uid="{00000000-0005-0000-0000-00005F960000}"/>
    <cellStyle name="60% - uthevingsfarge 1 193_BILAG 34-3 Brasil" xfId="38499" xr:uid="{00000000-0005-0000-0000-000060960000}"/>
    <cellStyle name="60% - uthevingsfarge 1 194" xfId="38500" xr:uid="{00000000-0005-0000-0000-000061960000}"/>
    <cellStyle name="60% - uthevingsfarge 1 194 2" xfId="38501" xr:uid="{00000000-0005-0000-0000-000062960000}"/>
    <cellStyle name="60% - uthevingsfarge 1 194_BILAG 34-3 Brasil" xfId="38502" xr:uid="{00000000-0005-0000-0000-000063960000}"/>
    <cellStyle name="60% - uthevingsfarge 1 195" xfId="38503" xr:uid="{00000000-0005-0000-0000-000064960000}"/>
    <cellStyle name="60% - uthevingsfarge 1 195 2" xfId="38504" xr:uid="{00000000-0005-0000-0000-000065960000}"/>
    <cellStyle name="60% - uthevingsfarge 1 195_BILAG 34-3 Brasil" xfId="38505" xr:uid="{00000000-0005-0000-0000-000066960000}"/>
    <cellStyle name="60% - uthevingsfarge 1 196" xfId="38506" xr:uid="{00000000-0005-0000-0000-000067960000}"/>
    <cellStyle name="60% - uthevingsfarge 1 196 2" xfId="38507" xr:uid="{00000000-0005-0000-0000-000068960000}"/>
    <cellStyle name="60% - uthevingsfarge 1 196_BILAG 34-3 Brasil" xfId="38508" xr:uid="{00000000-0005-0000-0000-000069960000}"/>
    <cellStyle name="60% - uthevingsfarge 1 197" xfId="38509" xr:uid="{00000000-0005-0000-0000-00006A960000}"/>
    <cellStyle name="60% - uthevingsfarge 1 197 2" xfId="38510" xr:uid="{00000000-0005-0000-0000-00006B960000}"/>
    <cellStyle name="60% - uthevingsfarge 1 197_BILAG 34-3 Brasil" xfId="38511" xr:uid="{00000000-0005-0000-0000-00006C960000}"/>
    <cellStyle name="60% - uthevingsfarge 1 198" xfId="38512" xr:uid="{00000000-0005-0000-0000-00006D960000}"/>
    <cellStyle name="60% - uthevingsfarge 1 198 2" xfId="38513" xr:uid="{00000000-0005-0000-0000-00006E960000}"/>
    <cellStyle name="60% - uthevingsfarge 1 198_BILAG 34-3 Brasil" xfId="38514" xr:uid="{00000000-0005-0000-0000-00006F960000}"/>
    <cellStyle name="60% - uthevingsfarge 1 199" xfId="38515" xr:uid="{00000000-0005-0000-0000-000070960000}"/>
    <cellStyle name="60% - uthevingsfarge 1 199 2" xfId="38516" xr:uid="{00000000-0005-0000-0000-000071960000}"/>
    <cellStyle name="60% - uthevingsfarge 1 199_BILAG 34-3 Brasil" xfId="38517" xr:uid="{00000000-0005-0000-0000-000072960000}"/>
    <cellStyle name="60% - uthevingsfarge 1 2" xfId="38518" xr:uid="{00000000-0005-0000-0000-000073960000}"/>
    <cellStyle name="60% - uthevingsfarge 1 2 2" xfId="38519" xr:uid="{00000000-0005-0000-0000-000074960000}"/>
    <cellStyle name="60% - uthevingsfarge 1 2 2 2" xfId="38520" xr:uid="{00000000-0005-0000-0000-000075960000}"/>
    <cellStyle name="60% - uthevingsfarge 1 2 2_Nøkkeltall" xfId="38521" xr:uid="{00000000-0005-0000-0000-000076960000}"/>
    <cellStyle name="60% - uthevingsfarge 1 2 3" xfId="38522" xr:uid="{00000000-0005-0000-0000-000077960000}"/>
    <cellStyle name="60% - uthevingsfarge 1 2 4" xfId="38523" xr:uid="{00000000-0005-0000-0000-000078960000}"/>
    <cellStyle name="60% - uthevingsfarge 1 2_BILAG 34-3 Brasil" xfId="38524" xr:uid="{00000000-0005-0000-0000-000079960000}"/>
    <cellStyle name="60% - uthevingsfarge 1 20" xfId="38525" xr:uid="{00000000-0005-0000-0000-00007A960000}"/>
    <cellStyle name="60% - uthevingsfarge 1 20 2" xfId="38526" xr:uid="{00000000-0005-0000-0000-00007B960000}"/>
    <cellStyle name="60% - uthevingsfarge 1 20_BILAG 34-3 Brasil" xfId="38527" xr:uid="{00000000-0005-0000-0000-00007C960000}"/>
    <cellStyle name="60% - uthevingsfarge 1 200" xfId="38528" xr:uid="{00000000-0005-0000-0000-00007D960000}"/>
    <cellStyle name="60% - uthevingsfarge 1 200 2" xfId="38529" xr:uid="{00000000-0005-0000-0000-00007E960000}"/>
    <cellStyle name="60% - uthevingsfarge 1 200_BILAG 34-3 Brasil" xfId="38530" xr:uid="{00000000-0005-0000-0000-00007F960000}"/>
    <cellStyle name="60% - uthevingsfarge 1 201" xfId="38531" xr:uid="{00000000-0005-0000-0000-000080960000}"/>
    <cellStyle name="60% - uthevingsfarge 1 201 2" xfId="38532" xr:uid="{00000000-0005-0000-0000-000081960000}"/>
    <cellStyle name="60% - uthevingsfarge 1 201_BILAG 34-3 Brasil" xfId="38533" xr:uid="{00000000-0005-0000-0000-000082960000}"/>
    <cellStyle name="60% - uthevingsfarge 1 202" xfId="38534" xr:uid="{00000000-0005-0000-0000-000083960000}"/>
    <cellStyle name="60% - uthevingsfarge 1 202 2" xfId="38535" xr:uid="{00000000-0005-0000-0000-000084960000}"/>
    <cellStyle name="60% - uthevingsfarge 1 202_BILAG 34-3 Brasil" xfId="38536" xr:uid="{00000000-0005-0000-0000-000085960000}"/>
    <cellStyle name="60% - uthevingsfarge 1 203" xfId="38537" xr:uid="{00000000-0005-0000-0000-000086960000}"/>
    <cellStyle name="60% - uthevingsfarge 1 203 2" xfId="38538" xr:uid="{00000000-0005-0000-0000-000087960000}"/>
    <cellStyle name="60% - uthevingsfarge 1 203_BILAG 34-3 Brasil" xfId="38539" xr:uid="{00000000-0005-0000-0000-000088960000}"/>
    <cellStyle name="60% - uthevingsfarge 1 204" xfId="38540" xr:uid="{00000000-0005-0000-0000-000089960000}"/>
    <cellStyle name="60% - uthevingsfarge 1 204 2" xfId="38541" xr:uid="{00000000-0005-0000-0000-00008A960000}"/>
    <cellStyle name="60% - uthevingsfarge 1 204_BILAG 34-3 Brasil" xfId="38542" xr:uid="{00000000-0005-0000-0000-00008B960000}"/>
    <cellStyle name="60% - uthevingsfarge 1 205" xfId="38543" xr:uid="{00000000-0005-0000-0000-00008C960000}"/>
    <cellStyle name="60% - uthevingsfarge 1 205 2" xfId="38544" xr:uid="{00000000-0005-0000-0000-00008D960000}"/>
    <cellStyle name="60% - uthevingsfarge 1 205_BILAG 34-3 Brasil" xfId="38545" xr:uid="{00000000-0005-0000-0000-00008E960000}"/>
    <cellStyle name="60% - uthevingsfarge 1 206" xfId="38546" xr:uid="{00000000-0005-0000-0000-00008F960000}"/>
    <cellStyle name="60% - uthevingsfarge 1 206 2" xfId="38547" xr:uid="{00000000-0005-0000-0000-000090960000}"/>
    <cellStyle name="60% - uthevingsfarge 1 206_BILAG 34-3 Brasil" xfId="38548" xr:uid="{00000000-0005-0000-0000-000091960000}"/>
    <cellStyle name="60% - uthevingsfarge 1 207" xfId="38549" xr:uid="{00000000-0005-0000-0000-000092960000}"/>
    <cellStyle name="60% - uthevingsfarge 1 207 2" xfId="38550" xr:uid="{00000000-0005-0000-0000-000093960000}"/>
    <cellStyle name="60% - uthevingsfarge 1 207_BILAG 34-3 Brasil" xfId="38551" xr:uid="{00000000-0005-0000-0000-000094960000}"/>
    <cellStyle name="60% - uthevingsfarge 1 208" xfId="38552" xr:uid="{00000000-0005-0000-0000-000095960000}"/>
    <cellStyle name="60% - uthevingsfarge 1 208 2" xfId="38553" xr:uid="{00000000-0005-0000-0000-000096960000}"/>
    <cellStyle name="60% - uthevingsfarge 1 208_BILAG 34-3 Brasil" xfId="38554" xr:uid="{00000000-0005-0000-0000-000097960000}"/>
    <cellStyle name="60% - uthevingsfarge 1 209" xfId="38555" xr:uid="{00000000-0005-0000-0000-000098960000}"/>
    <cellStyle name="60% - uthevingsfarge 1 209 2" xfId="38556" xr:uid="{00000000-0005-0000-0000-000099960000}"/>
    <cellStyle name="60% - uthevingsfarge 1 209_BILAG 34-3 Brasil" xfId="38557" xr:uid="{00000000-0005-0000-0000-00009A960000}"/>
    <cellStyle name="60% - uthevingsfarge 1 21" xfId="38558" xr:uid="{00000000-0005-0000-0000-00009B960000}"/>
    <cellStyle name="60% - uthevingsfarge 1 21 2" xfId="38559" xr:uid="{00000000-0005-0000-0000-00009C960000}"/>
    <cellStyle name="60% - uthevingsfarge 1 21_BILAG 34-3 Brasil" xfId="38560" xr:uid="{00000000-0005-0000-0000-00009D960000}"/>
    <cellStyle name="60% - uthevingsfarge 1 210" xfId="38561" xr:uid="{00000000-0005-0000-0000-00009E960000}"/>
    <cellStyle name="60% - uthevingsfarge 1 210 2" xfId="38562" xr:uid="{00000000-0005-0000-0000-00009F960000}"/>
    <cellStyle name="60% - uthevingsfarge 1 210_BILAG 34-3 Brasil" xfId="38563" xr:uid="{00000000-0005-0000-0000-0000A0960000}"/>
    <cellStyle name="60% - uthevingsfarge 1 211" xfId="38564" xr:uid="{00000000-0005-0000-0000-0000A1960000}"/>
    <cellStyle name="60% - uthevingsfarge 1 211 2" xfId="38565" xr:uid="{00000000-0005-0000-0000-0000A2960000}"/>
    <cellStyle name="60% - uthevingsfarge 1 211_BILAG 34-3 Brasil" xfId="38566" xr:uid="{00000000-0005-0000-0000-0000A3960000}"/>
    <cellStyle name="60% - uthevingsfarge 1 212" xfId="38567" xr:uid="{00000000-0005-0000-0000-0000A4960000}"/>
    <cellStyle name="60% - uthevingsfarge 1 212 2" xfId="38568" xr:uid="{00000000-0005-0000-0000-0000A5960000}"/>
    <cellStyle name="60% - uthevingsfarge 1 212_BILAG 34-3 Brasil" xfId="38569" xr:uid="{00000000-0005-0000-0000-0000A6960000}"/>
    <cellStyle name="60% - uthevingsfarge 1 213" xfId="38570" xr:uid="{00000000-0005-0000-0000-0000A7960000}"/>
    <cellStyle name="60% - uthevingsfarge 1 213 2" xfId="38571" xr:uid="{00000000-0005-0000-0000-0000A8960000}"/>
    <cellStyle name="60% - uthevingsfarge 1 213_BILAG 34-3 Brasil" xfId="38572" xr:uid="{00000000-0005-0000-0000-0000A9960000}"/>
    <cellStyle name="60% - uthevingsfarge 1 214" xfId="38573" xr:uid="{00000000-0005-0000-0000-0000AA960000}"/>
    <cellStyle name="60% - uthevingsfarge 1 214 2" xfId="38574" xr:uid="{00000000-0005-0000-0000-0000AB960000}"/>
    <cellStyle name="60% - uthevingsfarge 1 214_BILAG 34-3 Brasil" xfId="38575" xr:uid="{00000000-0005-0000-0000-0000AC960000}"/>
    <cellStyle name="60% - uthevingsfarge 1 215" xfId="38576" xr:uid="{00000000-0005-0000-0000-0000AD960000}"/>
    <cellStyle name="60% - uthevingsfarge 1 215 2" xfId="38577" xr:uid="{00000000-0005-0000-0000-0000AE960000}"/>
    <cellStyle name="60% - uthevingsfarge 1 215_BILAG 34-3 Brasil" xfId="38578" xr:uid="{00000000-0005-0000-0000-0000AF960000}"/>
    <cellStyle name="60% - uthevingsfarge 1 216" xfId="38579" xr:uid="{00000000-0005-0000-0000-0000B0960000}"/>
    <cellStyle name="60% - uthevingsfarge 1 216 2" xfId="38580" xr:uid="{00000000-0005-0000-0000-0000B1960000}"/>
    <cellStyle name="60% - uthevingsfarge 1 216_BILAG 34-3 Brasil" xfId="38581" xr:uid="{00000000-0005-0000-0000-0000B2960000}"/>
    <cellStyle name="60% - uthevingsfarge 1 217" xfId="38582" xr:uid="{00000000-0005-0000-0000-0000B3960000}"/>
    <cellStyle name="60% - uthevingsfarge 1 217 2" xfId="38583" xr:uid="{00000000-0005-0000-0000-0000B4960000}"/>
    <cellStyle name="60% - uthevingsfarge 1 217_BILAG 34-3 Brasil" xfId="38584" xr:uid="{00000000-0005-0000-0000-0000B5960000}"/>
    <cellStyle name="60% - uthevingsfarge 1 218" xfId="38585" xr:uid="{00000000-0005-0000-0000-0000B6960000}"/>
    <cellStyle name="60% - uthevingsfarge 1 218 2" xfId="38586" xr:uid="{00000000-0005-0000-0000-0000B7960000}"/>
    <cellStyle name="60% - uthevingsfarge 1 218_BILAG 34-3 Brasil" xfId="38587" xr:uid="{00000000-0005-0000-0000-0000B8960000}"/>
    <cellStyle name="60% - uthevingsfarge 1 219" xfId="38588" xr:uid="{00000000-0005-0000-0000-0000B9960000}"/>
    <cellStyle name="60% - uthevingsfarge 1 219 2" xfId="38589" xr:uid="{00000000-0005-0000-0000-0000BA960000}"/>
    <cellStyle name="60% - uthevingsfarge 1 219_BILAG 34-3 Brasil" xfId="38590" xr:uid="{00000000-0005-0000-0000-0000BB960000}"/>
    <cellStyle name="60% - uthevingsfarge 1 22" xfId="38591" xr:uid="{00000000-0005-0000-0000-0000BC960000}"/>
    <cellStyle name="60% - uthevingsfarge 1 22 2" xfId="38592" xr:uid="{00000000-0005-0000-0000-0000BD960000}"/>
    <cellStyle name="60% - uthevingsfarge 1 22_BILAG 34-3 Brasil" xfId="38593" xr:uid="{00000000-0005-0000-0000-0000BE960000}"/>
    <cellStyle name="60% - uthevingsfarge 1 220" xfId="38594" xr:uid="{00000000-0005-0000-0000-0000BF960000}"/>
    <cellStyle name="60% - uthevingsfarge 1 220 2" xfId="38595" xr:uid="{00000000-0005-0000-0000-0000C0960000}"/>
    <cellStyle name="60% - uthevingsfarge 1 220_BILAG 34-3 Brasil" xfId="38596" xr:uid="{00000000-0005-0000-0000-0000C1960000}"/>
    <cellStyle name="60% - uthevingsfarge 1 221" xfId="38597" xr:uid="{00000000-0005-0000-0000-0000C2960000}"/>
    <cellStyle name="60% - uthevingsfarge 1 221 2" xfId="38598" xr:uid="{00000000-0005-0000-0000-0000C3960000}"/>
    <cellStyle name="60% - uthevingsfarge 1 221_BILAG 34-3 Brasil" xfId="38599" xr:uid="{00000000-0005-0000-0000-0000C4960000}"/>
    <cellStyle name="60% - uthevingsfarge 1 222" xfId="38600" xr:uid="{00000000-0005-0000-0000-0000C5960000}"/>
    <cellStyle name="60% - uthevingsfarge 1 222 2" xfId="38601" xr:uid="{00000000-0005-0000-0000-0000C6960000}"/>
    <cellStyle name="60% - uthevingsfarge 1 222_BILAG 34-3 Brasil" xfId="38602" xr:uid="{00000000-0005-0000-0000-0000C7960000}"/>
    <cellStyle name="60% - uthevingsfarge 1 223" xfId="38603" xr:uid="{00000000-0005-0000-0000-0000C8960000}"/>
    <cellStyle name="60% - uthevingsfarge 1 223 2" xfId="38604" xr:uid="{00000000-0005-0000-0000-0000C9960000}"/>
    <cellStyle name="60% - uthevingsfarge 1 223_BILAG 34-3 Brasil" xfId="38605" xr:uid="{00000000-0005-0000-0000-0000CA960000}"/>
    <cellStyle name="60% - uthevingsfarge 1 224" xfId="38606" xr:uid="{00000000-0005-0000-0000-0000CB960000}"/>
    <cellStyle name="60% - uthevingsfarge 1 224 2" xfId="38607" xr:uid="{00000000-0005-0000-0000-0000CC960000}"/>
    <cellStyle name="60% - uthevingsfarge 1 224_BILAG 34-3 Brasil" xfId="38608" xr:uid="{00000000-0005-0000-0000-0000CD960000}"/>
    <cellStyle name="60% - uthevingsfarge 1 225" xfId="38609" xr:uid="{00000000-0005-0000-0000-0000CE960000}"/>
    <cellStyle name="60% - uthevingsfarge 1 225 2" xfId="38610" xr:uid="{00000000-0005-0000-0000-0000CF960000}"/>
    <cellStyle name="60% - uthevingsfarge 1 225_BILAG 34-3 Brasil" xfId="38611" xr:uid="{00000000-0005-0000-0000-0000D0960000}"/>
    <cellStyle name="60% - uthevingsfarge 1 226" xfId="38612" xr:uid="{00000000-0005-0000-0000-0000D1960000}"/>
    <cellStyle name="60% - uthevingsfarge 1 226 2" xfId="38613" xr:uid="{00000000-0005-0000-0000-0000D2960000}"/>
    <cellStyle name="60% - uthevingsfarge 1 226_BILAG 34-3 Brasil" xfId="38614" xr:uid="{00000000-0005-0000-0000-0000D3960000}"/>
    <cellStyle name="60% - uthevingsfarge 1 227" xfId="38615" xr:uid="{00000000-0005-0000-0000-0000D4960000}"/>
    <cellStyle name="60% - uthevingsfarge 1 227 2" xfId="38616" xr:uid="{00000000-0005-0000-0000-0000D5960000}"/>
    <cellStyle name="60% - uthevingsfarge 1 227_BILAG 34-3 Brasil" xfId="38617" xr:uid="{00000000-0005-0000-0000-0000D6960000}"/>
    <cellStyle name="60% - uthevingsfarge 1 228" xfId="38618" xr:uid="{00000000-0005-0000-0000-0000D7960000}"/>
    <cellStyle name="60% - uthevingsfarge 1 228 2" xfId="38619" xr:uid="{00000000-0005-0000-0000-0000D8960000}"/>
    <cellStyle name="60% - uthevingsfarge 1 228_BILAG 34-3 Brasil" xfId="38620" xr:uid="{00000000-0005-0000-0000-0000D9960000}"/>
    <cellStyle name="60% - uthevingsfarge 1 229" xfId="38621" xr:uid="{00000000-0005-0000-0000-0000DA960000}"/>
    <cellStyle name="60% - uthevingsfarge 1 229 2" xfId="38622" xr:uid="{00000000-0005-0000-0000-0000DB960000}"/>
    <cellStyle name="60% - uthevingsfarge 1 229_BILAG 34-3 Brasil" xfId="38623" xr:uid="{00000000-0005-0000-0000-0000DC960000}"/>
    <cellStyle name="60% - uthevingsfarge 1 23" xfId="38624" xr:uid="{00000000-0005-0000-0000-0000DD960000}"/>
    <cellStyle name="60% - uthevingsfarge 1 23 2" xfId="38625" xr:uid="{00000000-0005-0000-0000-0000DE960000}"/>
    <cellStyle name="60% - uthevingsfarge 1 23_BILAG 34-3 Brasil" xfId="38626" xr:uid="{00000000-0005-0000-0000-0000DF960000}"/>
    <cellStyle name="60% - uthevingsfarge 1 230" xfId="38627" xr:uid="{00000000-0005-0000-0000-0000E0960000}"/>
    <cellStyle name="60% - uthevingsfarge 1 230 2" xfId="38628" xr:uid="{00000000-0005-0000-0000-0000E1960000}"/>
    <cellStyle name="60% - uthevingsfarge 1 230_BILAG 34-3 Brasil" xfId="38629" xr:uid="{00000000-0005-0000-0000-0000E2960000}"/>
    <cellStyle name="60% - uthevingsfarge 1 231" xfId="38630" xr:uid="{00000000-0005-0000-0000-0000E3960000}"/>
    <cellStyle name="60% - uthevingsfarge 1 231 2" xfId="38631" xr:uid="{00000000-0005-0000-0000-0000E4960000}"/>
    <cellStyle name="60% - uthevingsfarge 1 231_BILAG 34-3 Brasil" xfId="38632" xr:uid="{00000000-0005-0000-0000-0000E5960000}"/>
    <cellStyle name="60% - uthevingsfarge 1 232" xfId="38633" xr:uid="{00000000-0005-0000-0000-0000E6960000}"/>
    <cellStyle name="60% - uthevingsfarge 1 232 2" xfId="38634" xr:uid="{00000000-0005-0000-0000-0000E7960000}"/>
    <cellStyle name="60% - uthevingsfarge 1 232_BILAG 34-3 Brasil" xfId="38635" xr:uid="{00000000-0005-0000-0000-0000E8960000}"/>
    <cellStyle name="60% - uthevingsfarge 1 233" xfId="38636" xr:uid="{00000000-0005-0000-0000-0000E9960000}"/>
    <cellStyle name="60% - uthevingsfarge 1 233 2" xfId="38637" xr:uid="{00000000-0005-0000-0000-0000EA960000}"/>
    <cellStyle name="60% - uthevingsfarge 1 233_BILAG 34-3 Brasil" xfId="38638" xr:uid="{00000000-0005-0000-0000-0000EB960000}"/>
    <cellStyle name="60% - uthevingsfarge 1 234" xfId="38639" xr:uid="{00000000-0005-0000-0000-0000EC960000}"/>
    <cellStyle name="60% - uthevingsfarge 1 234 2" xfId="38640" xr:uid="{00000000-0005-0000-0000-0000ED960000}"/>
    <cellStyle name="60% - uthevingsfarge 1 234_BILAG 34-3 Brasil" xfId="38641" xr:uid="{00000000-0005-0000-0000-0000EE960000}"/>
    <cellStyle name="60% - uthevingsfarge 1 235" xfId="38642" xr:uid="{00000000-0005-0000-0000-0000EF960000}"/>
    <cellStyle name="60% - uthevingsfarge 1 235 2" xfId="38643" xr:uid="{00000000-0005-0000-0000-0000F0960000}"/>
    <cellStyle name="60% - uthevingsfarge 1 235_BILAG 34-3 Brasil" xfId="38644" xr:uid="{00000000-0005-0000-0000-0000F1960000}"/>
    <cellStyle name="60% - uthevingsfarge 1 236" xfId="38645" xr:uid="{00000000-0005-0000-0000-0000F2960000}"/>
    <cellStyle name="60% - uthevingsfarge 1 236 2" xfId="38646" xr:uid="{00000000-0005-0000-0000-0000F3960000}"/>
    <cellStyle name="60% - uthevingsfarge 1 236_BILAG 34-3 Brasil" xfId="38647" xr:uid="{00000000-0005-0000-0000-0000F4960000}"/>
    <cellStyle name="60% - uthevingsfarge 1 237" xfId="38648" xr:uid="{00000000-0005-0000-0000-0000F5960000}"/>
    <cellStyle name="60% - uthevingsfarge 1 237 2" xfId="38649" xr:uid="{00000000-0005-0000-0000-0000F6960000}"/>
    <cellStyle name="60% - uthevingsfarge 1 237_BILAG 34-3 Brasil" xfId="38650" xr:uid="{00000000-0005-0000-0000-0000F7960000}"/>
    <cellStyle name="60% - uthevingsfarge 1 238" xfId="38651" xr:uid="{00000000-0005-0000-0000-0000F8960000}"/>
    <cellStyle name="60% - uthevingsfarge 1 238 2" xfId="38652" xr:uid="{00000000-0005-0000-0000-0000F9960000}"/>
    <cellStyle name="60% - uthevingsfarge 1 238_BILAG 34-3 Brasil" xfId="38653" xr:uid="{00000000-0005-0000-0000-0000FA960000}"/>
    <cellStyle name="60% - uthevingsfarge 1 239" xfId="38654" xr:uid="{00000000-0005-0000-0000-0000FB960000}"/>
    <cellStyle name="60% - uthevingsfarge 1 239 2" xfId="38655" xr:uid="{00000000-0005-0000-0000-0000FC960000}"/>
    <cellStyle name="60% - uthevingsfarge 1 239_BILAG 34-3 Brasil" xfId="38656" xr:uid="{00000000-0005-0000-0000-0000FD960000}"/>
    <cellStyle name="60% - uthevingsfarge 1 24" xfId="38657" xr:uid="{00000000-0005-0000-0000-0000FE960000}"/>
    <cellStyle name="60% - uthevingsfarge 1 24 2" xfId="38658" xr:uid="{00000000-0005-0000-0000-0000FF960000}"/>
    <cellStyle name="60% - uthevingsfarge 1 24_BILAG 34-3 Brasil" xfId="38659" xr:uid="{00000000-0005-0000-0000-000000970000}"/>
    <cellStyle name="60% - uthevingsfarge 1 240" xfId="38660" xr:uid="{00000000-0005-0000-0000-000001970000}"/>
    <cellStyle name="60% - uthevingsfarge 1 240 2" xfId="38661" xr:uid="{00000000-0005-0000-0000-000002970000}"/>
    <cellStyle name="60% - uthevingsfarge 1 240_BILAG 34-3 Brasil" xfId="38662" xr:uid="{00000000-0005-0000-0000-000003970000}"/>
    <cellStyle name="60% - uthevingsfarge 1 241" xfId="38663" xr:uid="{00000000-0005-0000-0000-000004970000}"/>
    <cellStyle name="60% - uthevingsfarge 1 241 2" xfId="38664" xr:uid="{00000000-0005-0000-0000-000005970000}"/>
    <cellStyle name="60% - uthevingsfarge 1 241_BILAG 34-3 Brasil" xfId="38665" xr:uid="{00000000-0005-0000-0000-000006970000}"/>
    <cellStyle name="60% - uthevingsfarge 1 242" xfId="38666" xr:uid="{00000000-0005-0000-0000-000007970000}"/>
    <cellStyle name="60% - uthevingsfarge 1 242 2" xfId="38667" xr:uid="{00000000-0005-0000-0000-000008970000}"/>
    <cellStyle name="60% - uthevingsfarge 1 242_BILAG 34-3 Brasil" xfId="38668" xr:uid="{00000000-0005-0000-0000-000009970000}"/>
    <cellStyle name="60% - uthevingsfarge 1 243" xfId="38669" xr:uid="{00000000-0005-0000-0000-00000A970000}"/>
    <cellStyle name="60% - uthevingsfarge 1 243 2" xfId="38670" xr:uid="{00000000-0005-0000-0000-00000B970000}"/>
    <cellStyle name="60% - uthevingsfarge 1 243_BILAG 34-3 Brasil" xfId="38671" xr:uid="{00000000-0005-0000-0000-00000C970000}"/>
    <cellStyle name="60% - uthevingsfarge 1 244" xfId="38672" xr:uid="{00000000-0005-0000-0000-00000D970000}"/>
    <cellStyle name="60% - uthevingsfarge 1 244 2" xfId="38673" xr:uid="{00000000-0005-0000-0000-00000E970000}"/>
    <cellStyle name="60% - uthevingsfarge 1 244_BILAG 34-3 Brasil" xfId="38674" xr:uid="{00000000-0005-0000-0000-00000F970000}"/>
    <cellStyle name="60% - uthevingsfarge 1 245" xfId="38675" xr:uid="{00000000-0005-0000-0000-000010970000}"/>
    <cellStyle name="60% - uthevingsfarge 1 245 2" xfId="38676" xr:uid="{00000000-0005-0000-0000-000011970000}"/>
    <cellStyle name="60% - uthevingsfarge 1 245_BILAG 34-3 Brasil" xfId="38677" xr:uid="{00000000-0005-0000-0000-000012970000}"/>
    <cellStyle name="60% - uthevingsfarge 1 246" xfId="38678" xr:uid="{00000000-0005-0000-0000-000013970000}"/>
    <cellStyle name="60% - uthevingsfarge 1 246 2" xfId="38679" xr:uid="{00000000-0005-0000-0000-000014970000}"/>
    <cellStyle name="60% - uthevingsfarge 1 246_BILAG 34-3 Brasil" xfId="38680" xr:uid="{00000000-0005-0000-0000-000015970000}"/>
    <cellStyle name="60% - uthevingsfarge 1 247" xfId="38681" xr:uid="{00000000-0005-0000-0000-000016970000}"/>
    <cellStyle name="60% - uthevingsfarge 1 247 2" xfId="38682" xr:uid="{00000000-0005-0000-0000-000017970000}"/>
    <cellStyle name="60% - uthevingsfarge 1 247_BILAG 34-3 Brasil" xfId="38683" xr:uid="{00000000-0005-0000-0000-000018970000}"/>
    <cellStyle name="60% - uthevingsfarge 1 248" xfId="38684" xr:uid="{00000000-0005-0000-0000-000019970000}"/>
    <cellStyle name="60% - uthevingsfarge 1 248 2" xfId="38685" xr:uid="{00000000-0005-0000-0000-00001A970000}"/>
    <cellStyle name="60% - uthevingsfarge 1 248_BILAG 34-3 Brasil" xfId="38686" xr:uid="{00000000-0005-0000-0000-00001B970000}"/>
    <cellStyle name="60% - uthevingsfarge 1 249" xfId="38687" xr:uid="{00000000-0005-0000-0000-00001C970000}"/>
    <cellStyle name="60% - uthevingsfarge 1 249 2" xfId="38688" xr:uid="{00000000-0005-0000-0000-00001D970000}"/>
    <cellStyle name="60% - uthevingsfarge 1 249_BILAG 34-3 Brasil" xfId="38689" xr:uid="{00000000-0005-0000-0000-00001E970000}"/>
    <cellStyle name="60% - uthevingsfarge 1 25" xfId="38690" xr:uid="{00000000-0005-0000-0000-00001F970000}"/>
    <cellStyle name="60% - uthevingsfarge 1 25 2" xfId="38691" xr:uid="{00000000-0005-0000-0000-000020970000}"/>
    <cellStyle name="60% - uthevingsfarge 1 25_BILAG 34-3 Brasil" xfId="38692" xr:uid="{00000000-0005-0000-0000-000021970000}"/>
    <cellStyle name="60% - uthevingsfarge 1 250" xfId="38693" xr:uid="{00000000-0005-0000-0000-000022970000}"/>
    <cellStyle name="60% - uthevingsfarge 1 250 2" xfId="38694" xr:uid="{00000000-0005-0000-0000-000023970000}"/>
    <cellStyle name="60% - uthevingsfarge 1 250_BILAG 34-3 Brasil" xfId="38695" xr:uid="{00000000-0005-0000-0000-000024970000}"/>
    <cellStyle name="60% - uthevingsfarge 1 251" xfId="38696" xr:uid="{00000000-0005-0000-0000-000025970000}"/>
    <cellStyle name="60% - uthevingsfarge 1 251 2" xfId="38697" xr:uid="{00000000-0005-0000-0000-000026970000}"/>
    <cellStyle name="60% - uthevingsfarge 1 251_BILAG 34-3 Brasil" xfId="38698" xr:uid="{00000000-0005-0000-0000-000027970000}"/>
    <cellStyle name="60% - uthevingsfarge 1 252" xfId="38699" xr:uid="{00000000-0005-0000-0000-000028970000}"/>
    <cellStyle name="60% - uthevingsfarge 1 252 2" xfId="38700" xr:uid="{00000000-0005-0000-0000-000029970000}"/>
    <cellStyle name="60% - uthevingsfarge 1 252_BILAG 34-3 Brasil" xfId="38701" xr:uid="{00000000-0005-0000-0000-00002A970000}"/>
    <cellStyle name="60% - uthevingsfarge 1 253" xfId="38702" xr:uid="{00000000-0005-0000-0000-00002B970000}"/>
    <cellStyle name="60% - uthevingsfarge 1 253 2" xfId="38703" xr:uid="{00000000-0005-0000-0000-00002C970000}"/>
    <cellStyle name="60% - uthevingsfarge 1 253_BILAG 34-3 Brasil" xfId="38704" xr:uid="{00000000-0005-0000-0000-00002D970000}"/>
    <cellStyle name="60% - uthevingsfarge 1 254" xfId="38705" xr:uid="{00000000-0005-0000-0000-00002E970000}"/>
    <cellStyle name="60% - uthevingsfarge 1 254 2" xfId="38706" xr:uid="{00000000-0005-0000-0000-00002F970000}"/>
    <cellStyle name="60% - uthevingsfarge 1 254_BILAG 34-3 Brasil" xfId="38707" xr:uid="{00000000-0005-0000-0000-000030970000}"/>
    <cellStyle name="60% - uthevingsfarge 1 255" xfId="38708" xr:uid="{00000000-0005-0000-0000-000031970000}"/>
    <cellStyle name="60% - uthevingsfarge 1 255 2" xfId="38709" xr:uid="{00000000-0005-0000-0000-000032970000}"/>
    <cellStyle name="60% - uthevingsfarge 1 255_BILAG 34-3 Brasil" xfId="38710" xr:uid="{00000000-0005-0000-0000-000033970000}"/>
    <cellStyle name="60% - uthevingsfarge 1 256" xfId="38711" xr:uid="{00000000-0005-0000-0000-000034970000}"/>
    <cellStyle name="60% - uthevingsfarge 1 256 2" xfId="38712" xr:uid="{00000000-0005-0000-0000-000035970000}"/>
    <cellStyle name="60% - uthevingsfarge 1 256_BILAG 34-3 Brasil" xfId="38713" xr:uid="{00000000-0005-0000-0000-000036970000}"/>
    <cellStyle name="60% - uthevingsfarge 1 257" xfId="38714" xr:uid="{00000000-0005-0000-0000-000037970000}"/>
    <cellStyle name="60% - uthevingsfarge 1 257 2" xfId="38715" xr:uid="{00000000-0005-0000-0000-000038970000}"/>
    <cellStyle name="60% - uthevingsfarge 1 257_BILAG 34-3 Brasil" xfId="38716" xr:uid="{00000000-0005-0000-0000-000039970000}"/>
    <cellStyle name="60% - uthevingsfarge 1 258" xfId="38717" xr:uid="{00000000-0005-0000-0000-00003A970000}"/>
    <cellStyle name="60% - uthevingsfarge 1 258 2" xfId="38718" xr:uid="{00000000-0005-0000-0000-00003B970000}"/>
    <cellStyle name="60% - uthevingsfarge 1 258_BILAG 34-3 Brasil" xfId="38719" xr:uid="{00000000-0005-0000-0000-00003C970000}"/>
    <cellStyle name="60% - uthevingsfarge 1 259" xfId="38720" xr:uid="{00000000-0005-0000-0000-00003D970000}"/>
    <cellStyle name="60% - uthevingsfarge 1 259 2" xfId="38721" xr:uid="{00000000-0005-0000-0000-00003E970000}"/>
    <cellStyle name="60% - uthevingsfarge 1 259_BILAG 34-3 Brasil" xfId="38722" xr:uid="{00000000-0005-0000-0000-00003F970000}"/>
    <cellStyle name="60% - uthevingsfarge 1 26" xfId="38723" xr:uid="{00000000-0005-0000-0000-000040970000}"/>
    <cellStyle name="60% - uthevingsfarge 1 26 2" xfId="38724" xr:uid="{00000000-0005-0000-0000-000041970000}"/>
    <cellStyle name="60% - uthevingsfarge 1 26_BILAG 34-3 Brasil" xfId="38725" xr:uid="{00000000-0005-0000-0000-000042970000}"/>
    <cellStyle name="60% - uthevingsfarge 1 260" xfId="38726" xr:uid="{00000000-0005-0000-0000-000043970000}"/>
    <cellStyle name="60% - uthevingsfarge 1 260 2" xfId="38727" xr:uid="{00000000-0005-0000-0000-000044970000}"/>
    <cellStyle name="60% - uthevingsfarge 1 260_BILAG 34-3 Brasil" xfId="38728" xr:uid="{00000000-0005-0000-0000-000045970000}"/>
    <cellStyle name="60% - uthevingsfarge 1 261" xfId="38729" xr:uid="{00000000-0005-0000-0000-000046970000}"/>
    <cellStyle name="60% - uthevingsfarge 1 261 2" xfId="38730" xr:uid="{00000000-0005-0000-0000-000047970000}"/>
    <cellStyle name="60% - uthevingsfarge 1 261_BILAG 34-3 Brasil" xfId="38731" xr:uid="{00000000-0005-0000-0000-000048970000}"/>
    <cellStyle name="60% - uthevingsfarge 1 262" xfId="38732" xr:uid="{00000000-0005-0000-0000-000049970000}"/>
    <cellStyle name="60% - uthevingsfarge 1 262 2" xfId="38733" xr:uid="{00000000-0005-0000-0000-00004A970000}"/>
    <cellStyle name="60% - uthevingsfarge 1 262_BILAG 34-3 Brasil" xfId="38734" xr:uid="{00000000-0005-0000-0000-00004B970000}"/>
    <cellStyle name="60% - uthevingsfarge 1 263" xfId="38735" xr:uid="{00000000-0005-0000-0000-00004C970000}"/>
    <cellStyle name="60% - uthevingsfarge 1 263 2" xfId="38736" xr:uid="{00000000-0005-0000-0000-00004D970000}"/>
    <cellStyle name="60% - uthevingsfarge 1 263_BILAG 34-3 Brasil" xfId="38737" xr:uid="{00000000-0005-0000-0000-00004E970000}"/>
    <cellStyle name="60% - uthevingsfarge 1 264" xfId="38738" xr:uid="{00000000-0005-0000-0000-00004F970000}"/>
    <cellStyle name="60% - uthevingsfarge 1 264 2" xfId="38739" xr:uid="{00000000-0005-0000-0000-000050970000}"/>
    <cellStyle name="60% - uthevingsfarge 1 264_BILAG 34-3 Brasil" xfId="38740" xr:uid="{00000000-0005-0000-0000-000051970000}"/>
    <cellStyle name="60% - uthevingsfarge 1 265" xfId="38741" xr:uid="{00000000-0005-0000-0000-000052970000}"/>
    <cellStyle name="60% - uthevingsfarge 1 265 2" xfId="38742" xr:uid="{00000000-0005-0000-0000-000053970000}"/>
    <cellStyle name="60% - uthevingsfarge 1 265_BILAG 34-3 Brasil" xfId="38743" xr:uid="{00000000-0005-0000-0000-000054970000}"/>
    <cellStyle name="60% - uthevingsfarge 1 266" xfId="38744" xr:uid="{00000000-0005-0000-0000-000055970000}"/>
    <cellStyle name="60% - uthevingsfarge 1 266 2" xfId="38745" xr:uid="{00000000-0005-0000-0000-000056970000}"/>
    <cellStyle name="60% - uthevingsfarge 1 266_BILAG 34-3 Brasil" xfId="38746" xr:uid="{00000000-0005-0000-0000-000057970000}"/>
    <cellStyle name="60% - uthevingsfarge 1 267" xfId="38747" xr:uid="{00000000-0005-0000-0000-000058970000}"/>
    <cellStyle name="60% - uthevingsfarge 1 267 2" xfId="38748" xr:uid="{00000000-0005-0000-0000-000059970000}"/>
    <cellStyle name="60% - uthevingsfarge 1 267_BILAG 34-3 Brasil" xfId="38749" xr:uid="{00000000-0005-0000-0000-00005A970000}"/>
    <cellStyle name="60% - uthevingsfarge 1 268" xfId="38750" xr:uid="{00000000-0005-0000-0000-00005B970000}"/>
    <cellStyle name="60% - uthevingsfarge 1 268 2" xfId="38751" xr:uid="{00000000-0005-0000-0000-00005C970000}"/>
    <cellStyle name="60% - uthevingsfarge 1 268_BILAG 34-3 Brasil" xfId="38752" xr:uid="{00000000-0005-0000-0000-00005D970000}"/>
    <cellStyle name="60% - uthevingsfarge 1 269" xfId="38753" xr:uid="{00000000-0005-0000-0000-00005E970000}"/>
    <cellStyle name="60% - uthevingsfarge 1 269 2" xfId="38754" xr:uid="{00000000-0005-0000-0000-00005F970000}"/>
    <cellStyle name="60% - uthevingsfarge 1 269_BILAG 34-3 Brasil" xfId="38755" xr:uid="{00000000-0005-0000-0000-000060970000}"/>
    <cellStyle name="60% - uthevingsfarge 1 27" xfId="38756" xr:uid="{00000000-0005-0000-0000-000061970000}"/>
    <cellStyle name="60% - uthevingsfarge 1 27 2" xfId="38757" xr:uid="{00000000-0005-0000-0000-000062970000}"/>
    <cellStyle name="60% - uthevingsfarge 1 27_BILAG 34-3 Brasil" xfId="38758" xr:uid="{00000000-0005-0000-0000-000063970000}"/>
    <cellStyle name="60% - uthevingsfarge 1 270" xfId="38759" xr:uid="{00000000-0005-0000-0000-000064970000}"/>
    <cellStyle name="60% - uthevingsfarge 1 270 2" xfId="38760" xr:uid="{00000000-0005-0000-0000-000065970000}"/>
    <cellStyle name="60% - uthevingsfarge 1 270_BILAG 34-3 Brasil" xfId="38761" xr:uid="{00000000-0005-0000-0000-000066970000}"/>
    <cellStyle name="60% - uthevingsfarge 1 271" xfId="38762" xr:uid="{00000000-0005-0000-0000-000067970000}"/>
    <cellStyle name="60% - uthevingsfarge 1 271 2" xfId="38763" xr:uid="{00000000-0005-0000-0000-000068970000}"/>
    <cellStyle name="60% - uthevingsfarge 1 271_BILAG 34-3 Brasil" xfId="38764" xr:uid="{00000000-0005-0000-0000-000069970000}"/>
    <cellStyle name="60% - uthevingsfarge 1 272" xfId="38765" xr:uid="{00000000-0005-0000-0000-00006A970000}"/>
    <cellStyle name="60% - uthevingsfarge 1 272 2" xfId="38766" xr:uid="{00000000-0005-0000-0000-00006B970000}"/>
    <cellStyle name="60% - uthevingsfarge 1 272_BILAG 34-3 Brasil" xfId="38767" xr:uid="{00000000-0005-0000-0000-00006C970000}"/>
    <cellStyle name="60% - uthevingsfarge 1 273" xfId="38768" xr:uid="{00000000-0005-0000-0000-00006D970000}"/>
    <cellStyle name="60% - uthevingsfarge 1 273 2" xfId="38769" xr:uid="{00000000-0005-0000-0000-00006E970000}"/>
    <cellStyle name="60% - uthevingsfarge 1 273_BILAG 34-3 Brasil" xfId="38770" xr:uid="{00000000-0005-0000-0000-00006F970000}"/>
    <cellStyle name="60% - uthevingsfarge 1 274" xfId="38771" xr:uid="{00000000-0005-0000-0000-000070970000}"/>
    <cellStyle name="60% - uthevingsfarge 1 274 2" xfId="38772" xr:uid="{00000000-0005-0000-0000-000071970000}"/>
    <cellStyle name="60% - uthevingsfarge 1 274_BILAG 34-3 Brasil" xfId="38773" xr:uid="{00000000-0005-0000-0000-000072970000}"/>
    <cellStyle name="60% - uthevingsfarge 1 275" xfId="38774" xr:uid="{00000000-0005-0000-0000-000073970000}"/>
    <cellStyle name="60% - uthevingsfarge 1 275 2" xfId="38775" xr:uid="{00000000-0005-0000-0000-000074970000}"/>
    <cellStyle name="60% - uthevingsfarge 1 275_BILAG 34-3 Brasil" xfId="38776" xr:uid="{00000000-0005-0000-0000-000075970000}"/>
    <cellStyle name="60% - uthevingsfarge 1 276" xfId="38777" xr:uid="{00000000-0005-0000-0000-000076970000}"/>
    <cellStyle name="60% - uthevingsfarge 1 276 2" xfId="38778" xr:uid="{00000000-0005-0000-0000-000077970000}"/>
    <cellStyle name="60% - uthevingsfarge 1 276_BILAG 34-3 Brasil" xfId="38779" xr:uid="{00000000-0005-0000-0000-000078970000}"/>
    <cellStyle name="60% - uthevingsfarge 1 277" xfId="38780" xr:uid="{00000000-0005-0000-0000-000079970000}"/>
    <cellStyle name="60% - uthevingsfarge 1 277 2" xfId="38781" xr:uid="{00000000-0005-0000-0000-00007A970000}"/>
    <cellStyle name="60% - uthevingsfarge 1 277_BILAG 34-3 Brasil" xfId="38782" xr:uid="{00000000-0005-0000-0000-00007B970000}"/>
    <cellStyle name="60% - uthevingsfarge 1 278" xfId="38783" xr:uid="{00000000-0005-0000-0000-00007C970000}"/>
    <cellStyle name="60% - uthevingsfarge 1 278 2" xfId="38784" xr:uid="{00000000-0005-0000-0000-00007D970000}"/>
    <cellStyle name="60% - uthevingsfarge 1 278_BILAG 34-3 Brasil" xfId="38785" xr:uid="{00000000-0005-0000-0000-00007E970000}"/>
    <cellStyle name="60% - uthevingsfarge 1 279" xfId="38786" xr:uid="{00000000-0005-0000-0000-00007F970000}"/>
    <cellStyle name="60% - uthevingsfarge 1 279 2" xfId="38787" xr:uid="{00000000-0005-0000-0000-000080970000}"/>
    <cellStyle name="60% - uthevingsfarge 1 279_BILAG 34-3 Brasil" xfId="38788" xr:uid="{00000000-0005-0000-0000-000081970000}"/>
    <cellStyle name="60% - uthevingsfarge 1 28" xfId="38789" xr:uid="{00000000-0005-0000-0000-000082970000}"/>
    <cellStyle name="60% - uthevingsfarge 1 28 2" xfId="38790" xr:uid="{00000000-0005-0000-0000-000083970000}"/>
    <cellStyle name="60% - uthevingsfarge 1 28_BILAG 34-3 Brasil" xfId="38791" xr:uid="{00000000-0005-0000-0000-000084970000}"/>
    <cellStyle name="60% - uthevingsfarge 1 280" xfId="38792" xr:uid="{00000000-0005-0000-0000-000085970000}"/>
    <cellStyle name="60% - uthevingsfarge 1 280 2" xfId="38793" xr:uid="{00000000-0005-0000-0000-000086970000}"/>
    <cellStyle name="60% - uthevingsfarge 1 280_BILAG 34-3 Brasil" xfId="38794" xr:uid="{00000000-0005-0000-0000-000087970000}"/>
    <cellStyle name="60% - uthevingsfarge 1 281" xfId="38795" xr:uid="{00000000-0005-0000-0000-000088970000}"/>
    <cellStyle name="60% - uthevingsfarge 1 281 2" xfId="38796" xr:uid="{00000000-0005-0000-0000-000089970000}"/>
    <cellStyle name="60% - uthevingsfarge 1 281_BILAG 34-3 Brasil" xfId="38797" xr:uid="{00000000-0005-0000-0000-00008A970000}"/>
    <cellStyle name="60% - uthevingsfarge 1 282" xfId="38798" xr:uid="{00000000-0005-0000-0000-00008B970000}"/>
    <cellStyle name="60% - uthevingsfarge 1 282 2" xfId="38799" xr:uid="{00000000-0005-0000-0000-00008C970000}"/>
    <cellStyle name="60% - uthevingsfarge 1 282_BILAG 34-3 Brasil" xfId="38800" xr:uid="{00000000-0005-0000-0000-00008D970000}"/>
    <cellStyle name="60% - uthevingsfarge 1 283" xfId="38801" xr:uid="{00000000-0005-0000-0000-00008E970000}"/>
    <cellStyle name="60% - uthevingsfarge 1 283 2" xfId="38802" xr:uid="{00000000-0005-0000-0000-00008F970000}"/>
    <cellStyle name="60% - uthevingsfarge 1 283_BILAG 34-3 Brasil" xfId="38803" xr:uid="{00000000-0005-0000-0000-000090970000}"/>
    <cellStyle name="60% - uthevingsfarge 1 284" xfId="38804" xr:uid="{00000000-0005-0000-0000-000091970000}"/>
    <cellStyle name="60% - uthevingsfarge 1 284 2" xfId="38805" xr:uid="{00000000-0005-0000-0000-000092970000}"/>
    <cellStyle name="60% - uthevingsfarge 1 284_BILAG 34-3 Brasil" xfId="38806" xr:uid="{00000000-0005-0000-0000-000093970000}"/>
    <cellStyle name="60% - uthevingsfarge 1 285" xfId="38807" xr:uid="{00000000-0005-0000-0000-000094970000}"/>
    <cellStyle name="60% - uthevingsfarge 1 285 2" xfId="38808" xr:uid="{00000000-0005-0000-0000-000095970000}"/>
    <cellStyle name="60% - uthevingsfarge 1 285_BILAG 34-3 Brasil" xfId="38809" xr:uid="{00000000-0005-0000-0000-000096970000}"/>
    <cellStyle name="60% - uthevingsfarge 1 286" xfId="38810" xr:uid="{00000000-0005-0000-0000-000097970000}"/>
    <cellStyle name="60% - uthevingsfarge 1 286 2" xfId="38811" xr:uid="{00000000-0005-0000-0000-000098970000}"/>
    <cellStyle name="60% - uthevingsfarge 1 286_BILAG 34-3 Brasil" xfId="38812" xr:uid="{00000000-0005-0000-0000-000099970000}"/>
    <cellStyle name="60% - uthevingsfarge 1 287" xfId="38813" xr:uid="{00000000-0005-0000-0000-00009A970000}"/>
    <cellStyle name="60% - uthevingsfarge 1 287 2" xfId="38814" xr:uid="{00000000-0005-0000-0000-00009B970000}"/>
    <cellStyle name="60% - uthevingsfarge 1 287_BILAG 34-3 Brasil" xfId="38815" xr:uid="{00000000-0005-0000-0000-00009C970000}"/>
    <cellStyle name="60% - uthevingsfarge 1 288" xfId="38816" xr:uid="{00000000-0005-0000-0000-00009D970000}"/>
    <cellStyle name="60% - uthevingsfarge 1 288 2" xfId="38817" xr:uid="{00000000-0005-0000-0000-00009E970000}"/>
    <cellStyle name="60% - uthevingsfarge 1 288_BILAG 34-3 Brasil" xfId="38818" xr:uid="{00000000-0005-0000-0000-00009F970000}"/>
    <cellStyle name="60% - uthevingsfarge 1 289" xfId="38819" xr:uid="{00000000-0005-0000-0000-0000A0970000}"/>
    <cellStyle name="60% - uthevingsfarge 1 289 2" xfId="38820" xr:uid="{00000000-0005-0000-0000-0000A1970000}"/>
    <cellStyle name="60% - uthevingsfarge 1 289_BILAG 34-3 Brasil" xfId="38821" xr:uid="{00000000-0005-0000-0000-0000A2970000}"/>
    <cellStyle name="60% - uthevingsfarge 1 29" xfId="38822" xr:uid="{00000000-0005-0000-0000-0000A3970000}"/>
    <cellStyle name="60% - uthevingsfarge 1 29 2" xfId="38823" xr:uid="{00000000-0005-0000-0000-0000A4970000}"/>
    <cellStyle name="60% - uthevingsfarge 1 29_BILAG 34-3 Brasil" xfId="38824" xr:uid="{00000000-0005-0000-0000-0000A5970000}"/>
    <cellStyle name="60% - uthevingsfarge 1 290" xfId="38825" xr:uid="{00000000-0005-0000-0000-0000A6970000}"/>
    <cellStyle name="60% - uthevingsfarge 1 290 2" xfId="38826" xr:uid="{00000000-0005-0000-0000-0000A7970000}"/>
    <cellStyle name="60% - uthevingsfarge 1 290_BILAG 34-3 Brasil" xfId="38827" xr:uid="{00000000-0005-0000-0000-0000A8970000}"/>
    <cellStyle name="60% - uthevingsfarge 1 291" xfId="38828" xr:uid="{00000000-0005-0000-0000-0000A9970000}"/>
    <cellStyle name="60% - uthevingsfarge 1 291 2" xfId="38829" xr:uid="{00000000-0005-0000-0000-0000AA970000}"/>
    <cellStyle name="60% - uthevingsfarge 1 291_BILAG 34-3 Brasil" xfId="38830" xr:uid="{00000000-0005-0000-0000-0000AB970000}"/>
    <cellStyle name="60% - uthevingsfarge 1 292" xfId="38831" xr:uid="{00000000-0005-0000-0000-0000AC970000}"/>
    <cellStyle name="60% - uthevingsfarge 1 292 2" xfId="38832" xr:uid="{00000000-0005-0000-0000-0000AD970000}"/>
    <cellStyle name="60% - uthevingsfarge 1 292_BILAG 34-3 Brasil" xfId="38833" xr:uid="{00000000-0005-0000-0000-0000AE970000}"/>
    <cellStyle name="60% - uthevingsfarge 1 293" xfId="38834" xr:uid="{00000000-0005-0000-0000-0000AF970000}"/>
    <cellStyle name="60% - uthevingsfarge 1 293 2" xfId="38835" xr:uid="{00000000-0005-0000-0000-0000B0970000}"/>
    <cellStyle name="60% - uthevingsfarge 1 293_BILAG 34-3 Brasil" xfId="38836" xr:uid="{00000000-0005-0000-0000-0000B1970000}"/>
    <cellStyle name="60% - uthevingsfarge 1 294" xfId="38837" xr:uid="{00000000-0005-0000-0000-0000B2970000}"/>
    <cellStyle name="60% - uthevingsfarge 1 294 2" xfId="38838" xr:uid="{00000000-0005-0000-0000-0000B3970000}"/>
    <cellStyle name="60% - uthevingsfarge 1 294_BILAG 34-3 Brasil" xfId="38839" xr:uid="{00000000-0005-0000-0000-0000B4970000}"/>
    <cellStyle name="60% - uthevingsfarge 1 295" xfId="38840" xr:uid="{00000000-0005-0000-0000-0000B5970000}"/>
    <cellStyle name="60% - uthevingsfarge 1 295 2" xfId="38841" xr:uid="{00000000-0005-0000-0000-0000B6970000}"/>
    <cellStyle name="60% - uthevingsfarge 1 295_BILAG 34-3 Brasil" xfId="38842" xr:uid="{00000000-0005-0000-0000-0000B7970000}"/>
    <cellStyle name="60% - uthevingsfarge 1 296" xfId="38843" xr:uid="{00000000-0005-0000-0000-0000B8970000}"/>
    <cellStyle name="60% - uthevingsfarge 1 296 2" xfId="38844" xr:uid="{00000000-0005-0000-0000-0000B9970000}"/>
    <cellStyle name="60% - uthevingsfarge 1 296_BILAG 34-3 Brasil" xfId="38845" xr:uid="{00000000-0005-0000-0000-0000BA970000}"/>
    <cellStyle name="60% - uthevingsfarge 1 297" xfId="38846" xr:uid="{00000000-0005-0000-0000-0000BB970000}"/>
    <cellStyle name="60% - uthevingsfarge 1 297 2" xfId="38847" xr:uid="{00000000-0005-0000-0000-0000BC970000}"/>
    <cellStyle name="60% - uthevingsfarge 1 297_BILAG 34-3 Brasil" xfId="38848" xr:uid="{00000000-0005-0000-0000-0000BD970000}"/>
    <cellStyle name="60% - uthevingsfarge 1 298" xfId="38849" xr:uid="{00000000-0005-0000-0000-0000BE970000}"/>
    <cellStyle name="60% - uthevingsfarge 1 298 2" xfId="38850" xr:uid="{00000000-0005-0000-0000-0000BF970000}"/>
    <cellStyle name="60% - uthevingsfarge 1 298_BILAG 34-3 Brasil" xfId="38851" xr:uid="{00000000-0005-0000-0000-0000C0970000}"/>
    <cellStyle name="60% - uthevingsfarge 1 299" xfId="38852" xr:uid="{00000000-0005-0000-0000-0000C1970000}"/>
    <cellStyle name="60% - uthevingsfarge 1 299 2" xfId="38853" xr:uid="{00000000-0005-0000-0000-0000C2970000}"/>
    <cellStyle name="60% - uthevingsfarge 1 299_BILAG 34-3 Brasil" xfId="38854" xr:uid="{00000000-0005-0000-0000-0000C3970000}"/>
    <cellStyle name="60% - uthevingsfarge 1 3" xfId="38855" xr:uid="{00000000-0005-0000-0000-0000C4970000}"/>
    <cellStyle name="60% - uthevingsfarge 1 3 2" xfId="38856" xr:uid="{00000000-0005-0000-0000-0000C5970000}"/>
    <cellStyle name="60% - uthevingsfarge 1 3_BILAG 34-3 Brasil" xfId="38857" xr:uid="{00000000-0005-0000-0000-0000C6970000}"/>
    <cellStyle name="60% - uthevingsfarge 1 30" xfId="38858" xr:uid="{00000000-0005-0000-0000-0000C7970000}"/>
    <cellStyle name="60% - uthevingsfarge 1 30 2" xfId="38859" xr:uid="{00000000-0005-0000-0000-0000C8970000}"/>
    <cellStyle name="60% - uthevingsfarge 1 30_BILAG 34-3 Brasil" xfId="38860" xr:uid="{00000000-0005-0000-0000-0000C9970000}"/>
    <cellStyle name="60% - uthevingsfarge 1 300" xfId="38861" xr:uid="{00000000-0005-0000-0000-0000CA970000}"/>
    <cellStyle name="60% - uthevingsfarge 1 300 2" xfId="38862" xr:uid="{00000000-0005-0000-0000-0000CB970000}"/>
    <cellStyle name="60% - uthevingsfarge 1 300_BILAG 34-3 Brasil" xfId="38863" xr:uid="{00000000-0005-0000-0000-0000CC970000}"/>
    <cellStyle name="60% - uthevingsfarge 1 301" xfId="38864" xr:uid="{00000000-0005-0000-0000-0000CD970000}"/>
    <cellStyle name="60% - uthevingsfarge 1 301 2" xfId="38865" xr:uid="{00000000-0005-0000-0000-0000CE970000}"/>
    <cellStyle name="60% - uthevingsfarge 1 301_BILAG 34-3 Brasil" xfId="38866" xr:uid="{00000000-0005-0000-0000-0000CF970000}"/>
    <cellStyle name="60% - uthevingsfarge 1 302" xfId="38867" xr:uid="{00000000-0005-0000-0000-0000D0970000}"/>
    <cellStyle name="60% - uthevingsfarge 1 302 2" xfId="38868" xr:uid="{00000000-0005-0000-0000-0000D1970000}"/>
    <cellStyle name="60% - uthevingsfarge 1 302_BILAG 34-3 Brasil" xfId="38869" xr:uid="{00000000-0005-0000-0000-0000D2970000}"/>
    <cellStyle name="60% - uthevingsfarge 1 303" xfId="38870" xr:uid="{00000000-0005-0000-0000-0000D3970000}"/>
    <cellStyle name="60% - uthevingsfarge 1 303 2" xfId="38871" xr:uid="{00000000-0005-0000-0000-0000D4970000}"/>
    <cellStyle name="60% - uthevingsfarge 1 303_BILAG 34-3 Brasil" xfId="38872" xr:uid="{00000000-0005-0000-0000-0000D5970000}"/>
    <cellStyle name="60% - uthevingsfarge 1 304" xfId="38873" xr:uid="{00000000-0005-0000-0000-0000D6970000}"/>
    <cellStyle name="60% - uthevingsfarge 1 304 2" xfId="38874" xr:uid="{00000000-0005-0000-0000-0000D7970000}"/>
    <cellStyle name="60% - uthevingsfarge 1 304_BILAG 34-3 Brasil" xfId="38875" xr:uid="{00000000-0005-0000-0000-0000D8970000}"/>
    <cellStyle name="60% - uthevingsfarge 1 305" xfId="38876" xr:uid="{00000000-0005-0000-0000-0000D9970000}"/>
    <cellStyle name="60% - uthevingsfarge 1 305 2" xfId="38877" xr:uid="{00000000-0005-0000-0000-0000DA970000}"/>
    <cellStyle name="60% - uthevingsfarge 1 305_BILAG 34-3 Brasil" xfId="38878" xr:uid="{00000000-0005-0000-0000-0000DB970000}"/>
    <cellStyle name="60% - uthevingsfarge 1 306" xfId="38879" xr:uid="{00000000-0005-0000-0000-0000DC970000}"/>
    <cellStyle name="60% - uthevingsfarge 1 306 2" xfId="38880" xr:uid="{00000000-0005-0000-0000-0000DD970000}"/>
    <cellStyle name="60% - uthevingsfarge 1 306_BILAG 34-3 Brasil" xfId="38881" xr:uid="{00000000-0005-0000-0000-0000DE970000}"/>
    <cellStyle name="60% - uthevingsfarge 1 307" xfId="38882" xr:uid="{00000000-0005-0000-0000-0000DF970000}"/>
    <cellStyle name="60% - uthevingsfarge 1 307 2" xfId="38883" xr:uid="{00000000-0005-0000-0000-0000E0970000}"/>
    <cellStyle name="60% - uthevingsfarge 1 307_BILAG 34-3 Brasil" xfId="38884" xr:uid="{00000000-0005-0000-0000-0000E1970000}"/>
    <cellStyle name="60% - uthevingsfarge 1 308" xfId="38885" xr:uid="{00000000-0005-0000-0000-0000E2970000}"/>
    <cellStyle name="60% - uthevingsfarge 1 308 2" xfId="38886" xr:uid="{00000000-0005-0000-0000-0000E3970000}"/>
    <cellStyle name="60% - uthevingsfarge 1 308_BILAG 34-3 Brasil" xfId="38887" xr:uid="{00000000-0005-0000-0000-0000E4970000}"/>
    <cellStyle name="60% - uthevingsfarge 1 309" xfId="38888" xr:uid="{00000000-0005-0000-0000-0000E5970000}"/>
    <cellStyle name="60% - uthevingsfarge 1 309 2" xfId="38889" xr:uid="{00000000-0005-0000-0000-0000E6970000}"/>
    <cellStyle name="60% - uthevingsfarge 1 309_BILAG 34-3 Brasil" xfId="38890" xr:uid="{00000000-0005-0000-0000-0000E7970000}"/>
    <cellStyle name="60% - uthevingsfarge 1 31" xfId="38891" xr:uid="{00000000-0005-0000-0000-0000E8970000}"/>
    <cellStyle name="60% - uthevingsfarge 1 31 2" xfId="38892" xr:uid="{00000000-0005-0000-0000-0000E9970000}"/>
    <cellStyle name="60% - uthevingsfarge 1 31_BILAG 34-3 Brasil" xfId="38893" xr:uid="{00000000-0005-0000-0000-0000EA970000}"/>
    <cellStyle name="60% - uthevingsfarge 1 310" xfId="38894" xr:uid="{00000000-0005-0000-0000-0000EB970000}"/>
    <cellStyle name="60% - uthevingsfarge 1 310 2" xfId="38895" xr:uid="{00000000-0005-0000-0000-0000EC970000}"/>
    <cellStyle name="60% - uthevingsfarge 1 310_BILAG 34-3 Brasil" xfId="38896" xr:uid="{00000000-0005-0000-0000-0000ED970000}"/>
    <cellStyle name="60% - uthevingsfarge 1 311" xfId="38897" xr:uid="{00000000-0005-0000-0000-0000EE970000}"/>
    <cellStyle name="60% - uthevingsfarge 1 311 2" xfId="38898" xr:uid="{00000000-0005-0000-0000-0000EF970000}"/>
    <cellStyle name="60% - uthevingsfarge 1 311_BILAG 34-3 Brasil" xfId="38899" xr:uid="{00000000-0005-0000-0000-0000F0970000}"/>
    <cellStyle name="60% - uthevingsfarge 1 312" xfId="38900" xr:uid="{00000000-0005-0000-0000-0000F1970000}"/>
    <cellStyle name="60% - uthevingsfarge 1 312 2" xfId="38901" xr:uid="{00000000-0005-0000-0000-0000F2970000}"/>
    <cellStyle name="60% - uthevingsfarge 1 312_BILAG 34-3 Brasil" xfId="38902" xr:uid="{00000000-0005-0000-0000-0000F3970000}"/>
    <cellStyle name="60% - uthevingsfarge 1 313" xfId="38903" xr:uid="{00000000-0005-0000-0000-0000F4970000}"/>
    <cellStyle name="60% - uthevingsfarge 1 313 2" xfId="38904" xr:uid="{00000000-0005-0000-0000-0000F5970000}"/>
    <cellStyle name="60% - uthevingsfarge 1 313_BILAG 34-3 Brasil" xfId="38905" xr:uid="{00000000-0005-0000-0000-0000F6970000}"/>
    <cellStyle name="60% - uthevingsfarge 1 314" xfId="38906" xr:uid="{00000000-0005-0000-0000-0000F7970000}"/>
    <cellStyle name="60% - uthevingsfarge 1 314 2" xfId="38907" xr:uid="{00000000-0005-0000-0000-0000F8970000}"/>
    <cellStyle name="60% - uthevingsfarge 1 314_BILAG 34-3 Brasil" xfId="38908" xr:uid="{00000000-0005-0000-0000-0000F9970000}"/>
    <cellStyle name="60% - uthevingsfarge 1 315" xfId="38909" xr:uid="{00000000-0005-0000-0000-0000FA970000}"/>
    <cellStyle name="60% - uthevingsfarge 1 315 2" xfId="38910" xr:uid="{00000000-0005-0000-0000-0000FB970000}"/>
    <cellStyle name="60% - uthevingsfarge 1 315_BILAG 34-3 Brasil" xfId="38911" xr:uid="{00000000-0005-0000-0000-0000FC970000}"/>
    <cellStyle name="60% - uthevingsfarge 1 316" xfId="38912" xr:uid="{00000000-0005-0000-0000-0000FD970000}"/>
    <cellStyle name="60% - uthevingsfarge 1 316 2" xfId="38913" xr:uid="{00000000-0005-0000-0000-0000FE970000}"/>
    <cellStyle name="60% - uthevingsfarge 1 316_BILAG 34-3 Brasil" xfId="38914" xr:uid="{00000000-0005-0000-0000-0000FF970000}"/>
    <cellStyle name="60% - uthevingsfarge 1 317" xfId="38915" xr:uid="{00000000-0005-0000-0000-000000980000}"/>
    <cellStyle name="60% - uthevingsfarge 1 317 2" xfId="38916" xr:uid="{00000000-0005-0000-0000-000001980000}"/>
    <cellStyle name="60% - uthevingsfarge 1 317_BILAG 34-3 Brasil" xfId="38917" xr:uid="{00000000-0005-0000-0000-000002980000}"/>
    <cellStyle name="60% - uthevingsfarge 1 318" xfId="38918" xr:uid="{00000000-0005-0000-0000-000003980000}"/>
    <cellStyle name="60% - uthevingsfarge 1 318 2" xfId="38919" xr:uid="{00000000-0005-0000-0000-000004980000}"/>
    <cellStyle name="60% - uthevingsfarge 1 318_BILAG 34-3 Brasil" xfId="38920" xr:uid="{00000000-0005-0000-0000-000005980000}"/>
    <cellStyle name="60% - uthevingsfarge 1 319" xfId="38921" xr:uid="{00000000-0005-0000-0000-000006980000}"/>
    <cellStyle name="60% - uthevingsfarge 1 319 2" xfId="38922" xr:uid="{00000000-0005-0000-0000-000007980000}"/>
    <cellStyle name="60% - uthevingsfarge 1 319_BILAG 34-3 Brasil" xfId="38923" xr:uid="{00000000-0005-0000-0000-000008980000}"/>
    <cellStyle name="60% - uthevingsfarge 1 32" xfId="38924" xr:uid="{00000000-0005-0000-0000-000009980000}"/>
    <cellStyle name="60% - uthevingsfarge 1 32 2" xfId="38925" xr:uid="{00000000-0005-0000-0000-00000A980000}"/>
    <cellStyle name="60% - uthevingsfarge 1 32_BILAG 34-3 Brasil" xfId="38926" xr:uid="{00000000-0005-0000-0000-00000B980000}"/>
    <cellStyle name="60% - uthevingsfarge 1 320" xfId="38927" xr:uid="{00000000-0005-0000-0000-00000C980000}"/>
    <cellStyle name="60% - uthevingsfarge 1 320 2" xfId="38928" xr:uid="{00000000-0005-0000-0000-00000D980000}"/>
    <cellStyle name="60% - uthevingsfarge 1 320_BILAG 34-3 Brasil" xfId="38929" xr:uid="{00000000-0005-0000-0000-00000E980000}"/>
    <cellStyle name="60% - uthevingsfarge 1 321" xfId="38930" xr:uid="{00000000-0005-0000-0000-00000F980000}"/>
    <cellStyle name="60% - uthevingsfarge 1 321 2" xfId="38931" xr:uid="{00000000-0005-0000-0000-000010980000}"/>
    <cellStyle name="60% - uthevingsfarge 1 321_BILAG 34-3 Brasil" xfId="38932" xr:uid="{00000000-0005-0000-0000-000011980000}"/>
    <cellStyle name="60% - uthevingsfarge 1 322" xfId="38933" xr:uid="{00000000-0005-0000-0000-000012980000}"/>
    <cellStyle name="60% - uthevingsfarge 1 322 2" xfId="38934" xr:uid="{00000000-0005-0000-0000-000013980000}"/>
    <cellStyle name="60% - uthevingsfarge 1 322_BILAG 34-3 Brasil" xfId="38935" xr:uid="{00000000-0005-0000-0000-000014980000}"/>
    <cellStyle name="60% - uthevingsfarge 1 323" xfId="38936" xr:uid="{00000000-0005-0000-0000-000015980000}"/>
    <cellStyle name="60% - uthevingsfarge 1 323 2" xfId="38937" xr:uid="{00000000-0005-0000-0000-000016980000}"/>
    <cellStyle name="60% - uthevingsfarge 1 323_BILAG 34-3 Brasil" xfId="38938" xr:uid="{00000000-0005-0000-0000-000017980000}"/>
    <cellStyle name="60% - uthevingsfarge 1 324" xfId="38939" xr:uid="{00000000-0005-0000-0000-000018980000}"/>
    <cellStyle name="60% - uthevingsfarge 1 324 2" xfId="38940" xr:uid="{00000000-0005-0000-0000-000019980000}"/>
    <cellStyle name="60% - uthevingsfarge 1 324_BILAG 34-3 Brasil" xfId="38941" xr:uid="{00000000-0005-0000-0000-00001A980000}"/>
    <cellStyle name="60% - uthevingsfarge 1 325" xfId="38942" xr:uid="{00000000-0005-0000-0000-00001B980000}"/>
    <cellStyle name="60% - uthevingsfarge 1 325 2" xfId="38943" xr:uid="{00000000-0005-0000-0000-00001C980000}"/>
    <cellStyle name="60% - uthevingsfarge 1 325_BILAG 34-3 Brasil" xfId="38944" xr:uid="{00000000-0005-0000-0000-00001D980000}"/>
    <cellStyle name="60% - uthevingsfarge 1 326" xfId="38945" xr:uid="{00000000-0005-0000-0000-00001E980000}"/>
    <cellStyle name="60% - uthevingsfarge 1 326 2" xfId="38946" xr:uid="{00000000-0005-0000-0000-00001F980000}"/>
    <cellStyle name="60% - uthevingsfarge 1 326_BILAG 34-3 Brasil" xfId="38947" xr:uid="{00000000-0005-0000-0000-000020980000}"/>
    <cellStyle name="60% - uthevingsfarge 1 327" xfId="38948" xr:uid="{00000000-0005-0000-0000-000021980000}"/>
    <cellStyle name="60% - uthevingsfarge 1 327 2" xfId="38949" xr:uid="{00000000-0005-0000-0000-000022980000}"/>
    <cellStyle name="60% - uthevingsfarge 1 327_BILAG 34-3 Brasil" xfId="38950" xr:uid="{00000000-0005-0000-0000-000023980000}"/>
    <cellStyle name="60% - uthevingsfarge 1 328" xfId="38951" xr:uid="{00000000-0005-0000-0000-000024980000}"/>
    <cellStyle name="60% - uthevingsfarge 1 328 2" xfId="38952" xr:uid="{00000000-0005-0000-0000-000025980000}"/>
    <cellStyle name="60% - uthevingsfarge 1 328_BILAG 34-3 Brasil" xfId="38953" xr:uid="{00000000-0005-0000-0000-000026980000}"/>
    <cellStyle name="60% - uthevingsfarge 1 329" xfId="38954" xr:uid="{00000000-0005-0000-0000-000027980000}"/>
    <cellStyle name="60% - uthevingsfarge 1 329 2" xfId="38955" xr:uid="{00000000-0005-0000-0000-000028980000}"/>
    <cellStyle name="60% - uthevingsfarge 1 329_BILAG 34-3 Brasil" xfId="38956" xr:uid="{00000000-0005-0000-0000-000029980000}"/>
    <cellStyle name="60% - uthevingsfarge 1 33" xfId="38957" xr:uid="{00000000-0005-0000-0000-00002A980000}"/>
    <cellStyle name="60% - uthevingsfarge 1 33 2" xfId="38958" xr:uid="{00000000-0005-0000-0000-00002B980000}"/>
    <cellStyle name="60% - uthevingsfarge 1 33_BILAG 34-3 Brasil" xfId="38959" xr:uid="{00000000-0005-0000-0000-00002C980000}"/>
    <cellStyle name="60% - uthevingsfarge 1 330" xfId="38960" xr:uid="{00000000-0005-0000-0000-00002D980000}"/>
    <cellStyle name="60% - uthevingsfarge 1 330 2" xfId="38961" xr:uid="{00000000-0005-0000-0000-00002E980000}"/>
    <cellStyle name="60% - uthevingsfarge 1 330_BILAG 34-3 Brasil" xfId="38962" xr:uid="{00000000-0005-0000-0000-00002F980000}"/>
    <cellStyle name="60% - uthevingsfarge 1 331" xfId="38963" xr:uid="{00000000-0005-0000-0000-000030980000}"/>
    <cellStyle name="60% - uthevingsfarge 1 331 2" xfId="38964" xr:uid="{00000000-0005-0000-0000-000031980000}"/>
    <cellStyle name="60% - uthevingsfarge 1 331_BILAG 34-3 Brasil" xfId="38965" xr:uid="{00000000-0005-0000-0000-000032980000}"/>
    <cellStyle name="60% - uthevingsfarge 1 332" xfId="38966" xr:uid="{00000000-0005-0000-0000-000033980000}"/>
    <cellStyle name="60% - uthevingsfarge 1 332 2" xfId="38967" xr:uid="{00000000-0005-0000-0000-000034980000}"/>
    <cellStyle name="60% - uthevingsfarge 1 332_BILAG 34-3 Brasil" xfId="38968" xr:uid="{00000000-0005-0000-0000-000035980000}"/>
    <cellStyle name="60% - uthevingsfarge 1 333" xfId="38969" xr:uid="{00000000-0005-0000-0000-000036980000}"/>
    <cellStyle name="60% - uthevingsfarge 1 333 2" xfId="38970" xr:uid="{00000000-0005-0000-0000-000037980000}"/>
    <cellStyle name="60% - uthevingsfarge 1 333_BILAG 34-3 Brasil" xfId="38971" xr:uid="{00000000-0005-0000-0000-000038980000}"/>
    <cellStyle name="60% - uthevingsfarge 1 334" xfId="38972" xr:uid="{00000000-0005-0000-0000-000039980000}"/>
    <cellStyle name="60% - uthevingsfarge 1 334 2" xfId="38973" xr:uid="{00000000-0005-0000-0000-00003A980000}"/>
    <cellStyle name="60% - uthevingsfarge 1 334_BILAG 34-3 Brasil" xfId="38974" xr:uid="{00000000-0005-0000-0000-00003B980000}"/>
    <cellStyle name="60% - uthevingsfarge 1 335" xfId="38975" xr:uid="{00000000-0005-0000-0000-00003C980000}"/>
    <cellStyle name="60% - uthevingsfarge 1 335 2" xfId="38976" xr:uid="{00000000-0005-0000-0000-00003D980000}"/>
    <cellStyle name="60% - uthevingsfarge 1 335_BILAG 34-3 Brasil" xfId="38977" xr:uid="{00000000-0005-0000-0000-00003E980000}"/>
    <cellStyle name="60% - uthevingsfarge 1 336" xfId="38978" xr:uid="{00000000-0005-0000-0000-00003F980000}"/>
    <cellStyle name="60% - uthevingsfarge 1 336 2" xfId="38979" xr:uid="{00000000-0005-0000-0000-000040980000}"/>
    <cellStyle name="60% - uthevingsfarge 1 336_BILAG 34-3 Brasil" xfId="38980" xr:uid="{00000000-0005-0000-0000-000041980000}"/>
    <cellStyle name="60% - uthevingsfarge 1 337" xfId="38981" xr:uid="{00000000-0005-0000-0000-000042980000}"/>
    <cellStyle name="60% - uthevingsfarge 1 337 2" xfId="38982" xr:uid="{00000000-0005-0000-0000-000043980000}"/>
    <cellStyle name="60% - uthevingsfarge 1 337_BILAG 34-3 Brasil" xfId="38983" xr:uid="{00000000-0005-0000-0000-000044980000}"/>
    <cellStyle name="60% - uthevingsfarge 1 338" xfId="38984" xr:uid="{00000000-0005-0000-0000-000045980000}"/>
    <cellStyle name="60% - uthevingsfarge 1 338 2" xfId="38985" xr:uid="{00000000-0005-0000-0000-000046980000}"/>
    <cellStyle name="60% - uthevingsfarge 1 338_BILAG 34-3 Brasil" xfId="38986" xr:uid="{00000000-0005-0000-0000-000047980000}"/>
    <cellStyle name="60% - uthevingsfarge 1 339" xfId="38987" xr:uid="{00000000-0005-0000-0000-000048980000}"/>
    <cellStyle name="60% - uthevingsfarge 1 339 2" xfId="38988" xr:uid="{00000000-0005-0000-0000-000049980000}"/>
    <cellStyle name="60% - uthevingsfarge 1 339_BILAG 34-3 Brasil" xfId="38989" xr:uid="{00000000-0005-0000-0000-00004A980000}"/>
    <cellStyle name="60% - uthevingsfarge 1 34" xfId="38990" xr:uid="{00000000-0005-0000-0000-00004B980000}"/>
    <cellStyle name="60% - uthevingsfarge 1 34 2" xfId="38991" xr:uid="{00000000-0005-0000-0000-00004C980000}"/>
    <cellStyle name="60% - uthevingsfarge 1 34_BILAG 34-3 Brasil" xfId="38992" xr:uid="{00000000-0005-0000-0000-00004D980000}"/>
    <cellStyle name="60% - uthevingsfarge 1 340" xfId="38993" xr:uid="{00000000-0005-0000-0000-00004E980000}"/>
    <cellStyle name="60% - uthevingsfarge 1 340 2" xfId="38994" xr:uid="{00000000-0005-0000-0000-00004F980000}"/>
    <cellStyle name="60% - uthevingsfarge 1 340_BILAG 34-3 Brasil" xfId="38995" xr:uid="{00000000-0005-0000-0000-000050980000}"/>
    <cellStyle name="60% - uthevingsfarge 1 341" xfId="38996" xr:uid="{00000000-0005-0000-0000-000051980000}"/>
    <cellStyle name="60% - uthevingsfarge 1 341 2" xfId="38997" xr:uid="{00000000-0005-0000-0000-000052980000}"/>
    <cellStyle name="60% - uthevingsfarge 1 341_BILAG 34-3 Brasil" xfId="38998" xr:uid="{00000000-0005-0000-0000-000053980000}"/>
    <cellStyle name="60% - uthevingsfarge 1 342" xfId="38999" xr:uid="{00000000-0005-0000-0000-000054980000}"/>
    <cellStyle name="60% - uthevingsfarge 1 342 2" xfId="39000" xr:uid="{00000000-0005-0000-0000-000055980000}"/>
    <cellStyle name="60% - uthevingsfarge 1 342_BILAG 34-3 Brasil" xfId="39001" xr:uid="{00000000-0005-0000-0000-000056980000}"/>
    <cellStyle name="60% - uthevingsfarge 1 343" xfId="39002" xr:uid="{00000000-0005-0000-0000-000057980000}"/>
    <cellStyle name="60% - uthevingsfarge 1 343 2" xfId="39003" xr:uid="{00000000-0005-0000-0000-000058980000}"/>
    <cellStyle name="60% - uthevingsfarge 1 343_BILAG 34-3 Brasil" xfId="39004" xr:uid="{00000000-0005-0000-0000-000059980000}"/>
    <cellStyle name="60% - uthevingsfarge 1 344" xfId="39005" xr:uid="{00000000-0005-0000-0000-00005A980000}"/>
    <cellStyle name="60% - uthevingsfarge 1 344 2" xfId="39006" xr:uid="{00000000-0005-0000-0000-00005B980000}"/>
    <cellStyle name="60% - uthevingsfarge 1 344_BILAG 34-3 Brasil" xfId="39007" xr:uid="{00000000-0005-0000-0000-00005C980000}"/>
    <cellStyle name="60% - uthevingsfarge 1 345" xfId="39008" xr:uid="{00000000-0005-0000-0000-00005D980000}"/>
    <cellStyle name="60% - uthevingsfarge 1 345 2" xfId="39009" xr:uid="{00000000-0005-0000-0000-00005E980000}"/>
    <cellStyle name="60% - uthevingsfarge 1 345_BILAG 34-3 Brasil" xfId="39010" xr:uid="{00000000-0005-0000-0000-00005F980000}"/>
    <cellStyle name="60% - uthevingsfarge 1 346" xfId="39011" xr:uid="{00000000-0005-0000-0000-000060980000}"/>
    <cellStyle name="60% - uthevingsfarge 1 346 2" xfId="39012" xr:uid="{00000000-0005-0000-0000-000061980000}"/>
    <cellStyle name="60% - uthevingsfarge 1 346_BILAG 34-3 Brasil" xfId="39013" xr:uid="{00000000-0005-0000-0000-000062980000}"/>
    <cellStyle name="60% - uthevingsfarge 1 347" xfId="39014" xr:uid="{00000000-0005-0000-0000-000063980000}"/>
    <cellStyle name="60% - uthevingsfarge 1 347 2" xfId="39015" xr:uid="{00000000-0005-0000-0000-000064980000}"/>
    <cellStyle name="60% - uthevingsfarge 1 347_BILAG 34-3 Brasil" xfId="39016" xr:uid="{00000000-0005-0000-0000-000065980000}"/>
    <cellStyle name="60% - uthevingsfarge 1 348" xfId="39017" xr:uid="{00000000-0005-0000-0000-000066980000}"/>
    <cellStyle name="60% - uthevingsfarge 1 348 2" xfId="39018" xr:uid="{00000000-0005-0000-0000-000067980000}"/>
    <cellStyle name="60% - uthevingsfarge 1 348_BILAG 34-3 Brasil" xfId="39019" xr:uid="{00000000-0005-0000-0000-000068980000}"/>
    <cellStyle name="60% - uthevingsfarge 1 349" xfId="39020" xr:uid="{00000000-0005-0000-0000-000069980000}"/>
    <cellStyle name="60% - uthevingsfarge 1 349 2" xfId="39021" xr:uid="{00000000-0005-0000-0000-00006A980000}"/>
    <cellStyle name="60% - uthevingsfarge 1 349_BILAG 34-3 Brasil" xfId="39022" xr:uid="{00000000-0005-0000-0000-00006B980000}"/>
    <cellStyle name="60% - uthevingsfarge 1 35" xfId="39023" xr:uid="{00000000-0005-0000-0000-00006C980000}"/>
    <cellStyle name="60% - uthevingsfarge 1 35 2" xfId="39024" xr:uid="{00000000-0005-0000-0000-00006D980000}"/>
    <cellStyle name="60% - uthevingsfarge 1 35_BILAG 34-3 Brasil" xfId="39025" xr:uid="{00000000-0005-0000-0000-00006E980000}"/>
    <cellStyle name="60% - uthevingsfarge 1 350" xfId="39026" xr:uid="{00000000-0005-0000-0000-00006F980000}"/>
    <cellStyle name="60% - uthevingsfarge 1 36" xfId="39027" xr:uid="{00000000-0005-0000-0000-000070980000}"/>
    <cellStyle name="60% - uthevingsfarge 1 36 2" xfId="39028" xr:uid="{00000000-0005-0000-0000-000071980000}"/>
    <cellStyle name="60% - uthevingsfarge 1 36_BILAG 34-3 Brasil" xfId="39029" xr:uid="{00000000-0005-0000-0000-000072980000}"/>
    <cellStyle name="60% - uthevingsfarge 1 37" xfId="39030" xr:uid="{00000000-0005-0000-0000-000073980000}"/>
    <cellStyle name="60% - uthevingsfarge 1 37 2" xfId="39031" xr:uid="{00000000-0005-0000-0000-000074980000}"/>
    <cellStyle name="60% - uthevingsfarge 1 37_BILAG 34-3 Brasil" xfId="39032" xr:uid="{00000000-0005-0000-0000-000075980000}"/>
    <cellStyle name="60% - uthevingsfarge 1 38" xfId="39033" xr:uid="{00000000-0005-0000-0000-000076980000}"/>
    <cellStyle name="60% - uthevingsfarge 1 38 2" xfId="39034" xr:uid="{00000000-0005-0000-0000-000077980000}"/>
    <cellStyle name="60% - uthevingsfarge 1 38_BILAG 34-3 Brasil" xfId="39035" xr:uid="{00000000-0005-0000-0000-000078980000}"/>
    <cellStyle name="60% - uthevingsfarge 1 39" xfId="39036" xr:uid="{00000000-0005-0000-0000-000079980000}"/>
    <cellStyle name="60% - uthevingsfarge 1 39 2" xfId="39037" xr:uid="{00000000-0005-0000-0000-00007A980000}"/>
    <cellStyle name="60% - uthevingsfarge 1 39_BILAG 34-3 Brasil" xfId="39038" xr:uid="{00000000-0005-0000-0000-00007B980000}"/>
    <cellStyle name="60% - uthevingsfarge 1 4" xfId="39039" xr:uid="{00000000-0005-0000-0000-00007C980000}"/>
    <cellStyle name="60% - uthevingsfarge 1 4 2" xfId="39040" xr:uid="{00000000-0005-0000-0000-00007D980000}"/>
    <cellStyle name="60% - uthevingsfarge 1 4_BILAG 34-3 Brasil" xfId="39041" xr:uid="{00000000-0005-0000-0000-00007E980000}"/>
    <cellStyle name="60% - uthevingsfarge 1 40" xfId="39042" xr:uid="{00000000-0005-0000-0000-00007F980000}"/>
    <cellStyle name="60% - uthevingsfarge 1 40 2" xfId="39043" xr:uid="{00000000-0005-0000-0000-000080980000}"/>
    <cellStyle name="60% - uthevingsfarge 1 40_BILAG 34-3 Brasil" xfId="39044" xr:uid="{00000000-0005-0000-0000-000081980000}"/>
    <cellStyle name="60% - uthevingsfarge 1 41" xfId="39045" xr:uid="{00000000-0005-0000-0000-000082980000}"/>
    <cellStyle name="60% - uthevingsfarge 1 41 2" xfId="39046" xr:uid="{00000000-0005-0000-0000-000083980000}"/>
    <cellStyle name="60% - uthevingsfarge 1 41_BILAG 34-3 Brasil" xfId="39047" xr:uid="{00000000-0005-0000-0000-000084980000}"/>
    <cellStyle name="60% - uthevingsfarge 1 42" xfId="39048" xr:uid="{00000000-0005-0000-0000-000085980000}"/>
    <cellStyle name="60% - uthevingsfarge 1 42 2" xfId="39049" xr:uid="{00000000-0005-0000-0000-000086980000}"/>
    <cellStyle name="60% - uthevingsfarge 1 42_BILAG 34-3 Brasil" xfId="39050" xr:uid="{00000000-0005-0000-0000-000087980000}"/>
    <cellStyle name="60% - uthevingsfarge 1 43" xfId="39051" xr:uid="{00000000-0005-0000-0000-000088980000}"/>
    <cellStyle name="60% - uthevingsfarge 1 43 2" xfId="39052" xr:uid="{00000000-0005-0000-0000-000089980000}"/>
    <cellStyle name="60% - uthevingsfarge 1 43_BILAG 34-3 Brasil" xfId="39053" xr:uid="{00000000-0005-0000-0000-00008A980000}"/>
    <cellStyle name="60% - uthevingsfarge 1 44" xfId="39054" xr:uid="{00000000-0005-0000-0000-00008B980000}"/>
    <cellStyle name="60% - uthevingsfarge 1 44 2" xfId="39055" xr:uid="{00000000-0005-0000-0000-00008C980000}"/>
    <cellStyle name="60% - uthevingsfarge 1 44_BILAG 34-3 Brasil" xfId="39056" xr:uid="{00000000-0005-0000-0000-00008D980000}"/>
    <cellStyle name="60% - uthevingsfarge 1 45" xfId="39057" xr:uid="{00000000-0005-0000-0000-00008E980000}"/>
    <cellStyle name="60% - uthevingsfarge 1 45 2" xfId="39058" xr:uid="{00000000-0005-0000-0000-00008F980000}"/>
    <cellStyle name="60% - uthevingsfarge 1 45_BILAG 34-3 Brasil" xfId="39059" xr:uid="{00000000-0005-0000-0000-000090980000}"/>
    <cellStyle name="60% - uthevingsfarge 1 46" xfId="39060" xr:uid="{00000000-0005-0000-0000-000091980000}"/>
    <cellStyle name="60% - uthevingsfarge 1 46 2" xfId="39061" xr:uid="{00000000-0005-0000-0000-000092980000}"/>
    <cellStyle name="60% - uthevingsfarge 1 46_BILAG 34-3 Brasil" xfId="39062" xr:uid="{00000000-0005-0000-0000-000093980000}"/>
    <cellStyle name="60% - uthevingsfarge 1 47" xfId="39063" xr:uid="{00000000-0005-0000-0000-000094980000}"/>
    <cellStyle name="60% - uthevingsfarge 1 47 2" xfId="39064" xr:uid="{00000000-0005-0000-0000-000095980000}"/>
    <cellStyle name="60% - uthevingsfarge 1 47_BILAG 34-3 Brasil" xfId="39065" xr:uid="{00000000-0005-0000-0000-000096980000}"/>
    <cellStyle name="60% - uthevingsfarge 1 48" xfId="39066" xr:uid="{00000000-0005-0000-0000-000097980000}"/>
    <cellStyle name="60% - uthevingsfarge 1 48 2" xfId="39067" xr:uid="{00000000-0005-0000-0000-000098980000}"/>
    <cellStyle name="60% - uthevingsfarge 1 48_BILAG 34-3 Brasil" xfId="39068" xr:uid="{00000000-0005-0000-0000-000099980000}"/>
    <cellStyle name="60% - uthevingsfarge 1 49" xfId="39069" xr:uid="{00000000-0005-0000-0000-00009A980000}"/>
    <cellStyle name="60% - uthevingsfarge 1 49 2" xfId="39070" xr:uid="{00000000-0005-0000-0000-00009B980000}"/>
    <cellStyle name="60% - uthevingsfarge 1 49_BILAG 34-3 Brasil" xfId="39071" xr:uid="{00000000-0005-0000-0000-00009C980000}"/>
    <cellStyle name="60% - uthevingsfarge 1 5" xfId="39072" xr:uid="{00000000-0005-0000-0000-00009D980000}"/>
    <cellStyle name="60% - uthevingsfarge 1 5 2" xfId="39073" xr:uid="{00000000-0005-0000-0000-00009E980000}"/>
    <cellStyle name="60% - uthevingsfarge 1 5_BILAG 34-3 Brasil" xfId="39074" xr:uid="{00000000-0005-0000-0000-00009F980000}"/>
    <cellStyle name="60% - uthevingsfarge 1 50" xfId="39075" xr:uid="{00000000-0005-0000-0000-0000A0980000}"/>
    <cellStyle name="60% - uthevingsfarge 1 50 2" xfId="39076" xr:uid="{00000000-0005-0000-0000-0000A1980000}"/>
    <cellStyle name="60% - uthevingsfarge 1 50_BILAG 34-3 Brasil" xfId="39077" xr:uid="{00000000-0005-0000-0000-0000A2980000}"/>
    <cellStyle name="60% - uthevingsfarge 1 51" xfId="39078" xr:uid="{00000000-0005-0000-0000-0000A3980000}"/>
    <cellStyle name="60% - uthevingsfarge 1 51 2" xfId="39079" xr:uid="{00000000-0005-0000-0000-0000A4980000}"/>
    <cellStyle name="60% - uthevingsfarge 1 51_BILAG 34-3 Brasil" xfId="39080" xr:uid="{00000000-0005-0000-0000-0000A5980000}"/>
    <cellStyle name="60% - uthevingsfarge 1 52" xfId="39081" xr:uid="{00000000-0005-0000-0000-0000A6980000}"/>
    <cellStyle name="60% - uthevingsfarge 1 52 2" xfId="39082" xr:uid="{00000000-0005-0000-0000-0000A7980000}"/>
    <cellStyle name="60% - uthevingsfarge 1 52_BILAG 34-3 Brasil" xfId="39083" xr:uid="{00000000-0005-0000-0000-0000A8980000}"/>
    <cellStyle name="60% - uthevingsfarge 1 53" xfId="39084" xr:uid="{00000000-0005-0000-0000-0000A9980000}"/>
    <cellStyle name="60% - uthevingsfarge 1 53 2" xfId="39085" xr:uid="{00000000-0005-0000-0000-0000AA980000}"/>
    <cellStyle name="60% - uthevingsfarge 1 53_BILAG 34-3 Brasil" xfId="39086" xr:uid="{00000000-0005-0000-0000-0000AB980000}"/>
    <cellStyle name="60% - uthevingsfarge 1 54" xfId="39087" xr:uid="{00000000-0005-0000-0000-0000AC980000}"/>
    <cellStyle name="60% - uthevingsfarge 1 54 2" xfId="39088" xr:uid="{00000000-0005-0000-0000-0000AD980000}"/>
    <cellStyle name="60% - uthevingsfarge 1 54_BILAG 34-3 Brasil" xfId="39089" xr:uid="{00000000-0005-0000-0000-0000AE980000}"/>
    <cellStyle name="60% - uthevingsfarge 1 55" xfId="39090" xr:uid="{00000000-0005-0000-0000-0000AF980000}"/>
    <cellStyle name="60% - uthevingsfarge 1 55 2" xfId="39091" xr:uid="{00000000-0005-0000-0000-0000B0980000}"/>
    <cellStyle name="60% - uthevingsfarge 1 55_BILAG 34-3 Brasil" xfId="39092" xr:uid="{00000000-0005-0000-0000-0000B1980000}"/>
    <cellStyle name="60% - uthevingsfarge 1 56" xfId="39093" xr:uid="{00000000-0005-0000-0000-0000B2980000}"/>
    <cellStyle name="60% - uthevingsfarge 1 56 2" xfId="39094" xr:uid="{00000000-0005-0000-0000-0000B3980000}"/>
    <cellStyle name="60% - uthevingsfarge 1 56_BILAG 34-3 Brasil" xfId="39095" xr:uid="{00000000-0005-0000-0000-0000B4980000}"/>
    <cellStyle name="60% - uthevingsfarge 1 57" xfId="39096" xr:uid="{00000000-0005-0000-0000-0000B5980000}"/>
    <cellStyle name="60% - uthevingsfarge 1 57 2" xfId="39097" xr:uid="{00000000-0005-0000-0000-0000B6980000}"/>
    <cellStyle name="60% - uthevingsfarge 1 57_BILAG 34-3 Brasil" xfId="39098" xr:uid="{00000000-0005-0000-0000-0000B7980000}"/>
    <cellStyle name="60% - uthevingsfarge 1 58" xfId="39099" xr:uid="{00000000-0005-0000-0000-0000B8980000}"/>
    <cellStyle name="60% - uthevingsfarge 1 58 2" xfId="39100" xr:uid="{00000000-0005-0000-0000-0000B9980000}"/>
    <cellStyle name="60% - uthevingsfarge 1 58_BILAG 34-3 Brasil" xfId="39101" xr:uid="{00000000-0005-0000-0000-0000BA980000}"/>
    <cellStyle name="60% - uthevingsfarge 1 59" xfId="39102" xr:uid="{00000000-0005-0000-0000-0000BB980000}"/>
    <cellStyle name="60% - uthevingsfarge 1 59 2" xfId="39103" xr:uid="{00000000-0005-0000-0000-0000BC980000}"/>
    <cellStyle name="60% - uthevingsfarge 1 59_BILAG 34-3 Brasil" xfId="39104" xr:uid="{00000000-0005-0000-0000-0000BD980000}"/>
    <cellStyle name="60% - uthevingsfarge 1 6" xfId="39105" xr:uid="{00000000-0005-0000-0000-0000BE980000}"/>
    <cellStyle name="60% - uthevingsfarge 1 6 2" xfId="39106" xr:uid="{00000000-0005-0000-0000-0000BF980000}"/>
    <cellStyle name="60% - uthevingsfarge 1 6_BILAG 34-3 Brasil" xfId="39107" xr:uid="{00000000-0005-0000-0000-0000C0980000}"/>
    <cellStyle name="60% - uthevingsfarge 1 60" xfId="39108" xr:uid="{00000000-0005-0000-0000-0000C1980000}"/>
    <cellStyle name="60% - uthevingsfarge 1 60 2" xfId="39109" xr:uid="{00000000-0005-0000-0000-0000C2980000}"/>
    <cellStyle name="60% - uthevingsfarge 1 60_BILAG 34-3 Brasil" xfId="39110" xr:uid="{00000000-0005-0000-0000-0000C3980000}"/>
    <cellStyle name="60% - uthevingsfarge 1 61" xfId="39111" xr:uid="{00000000-0005-0000-0000-0000C4980000}"/>
    <cellStyle name="60% - uthevingsfarge 1 61 2" xfId="39112" xr:uid="{00000000-0005-0000-0000-0000C5980000}"/>
    <cellStyle name="60% - uthevingsfarge 1 61_BILAG 34-3 Brasil" xfId="39113" xr:uid="{00000000-0005-0000-0000-0000C6980000}"/>
    <cellStyle name="60% - uthevingsfarge 1 62" xfId="39114" xr:uid="{00000000-0005-0000-0000-0000C7980000}"/>
    <cellStyle name="60% - uthevingsfarge 1 62 2" xfId="39115" xr:uid="{00000000-0005-0000-0000-0000C8980000}"/>
    <cellStyle name="60% - uthevingsfarge 1 62_BILAG 34-3 Brasil" xfId="39116" xr:uid="{00000000-0005-0000-0000-0000C9980000}"/>
    <cellStyle name="60% - uthevingsfarge 1 63" xfId="39117" xr:uid="{00000000-0005-0000-0000-0000CA980000}"/>
    <cellStyle name="60% - uthevingsfarge 1 63 2" xfId="39118" xr:uid="{00000000-0005-0000-0000-0000CB980000}"/>
    <cellStyle name="60% - uthevingsfarge 1 63_BILAG 34-3 Brasil" xfId="39119" xr:uid="{00000000-0005-0000-0000-0000CC980000}"/>
    <cellStyle name="60% - uthevingsfarge 1 64" xfId="39120" xr:uid="{00000000-0005-0000-0000-0000CD980000}"/>
    <cellStyle name="60% - uthevingsfarge 1 64 2" xfId="39121" xr:uid="{00000000-0005-0000-0000-0000CE980000}"/>
    <cellStyle name="60% - uthevingsfarge 1 64_BILAG 34-3 Brasil" xfId="39122" xr:uid="{00000000-0005-0000-0000-0000CF980000}"/>
    <cellStyle name="60% - uthevingsfarge 1 65" xfId="39123" xr:uid="{00000000-0005-0000-0000-0000D0980000}"/>
    <cellStyle name="60% - uthevingsfarge 1 65 2" xfId="39124" xr:uid="{00000000-0005-0000-0000-0000D1980000}"/>
    <cellStyle name="60% - uthevingsfarge 1 65_BILAG 34-3 Brasil" xfId="39125" xr:uid="{00000000-0005-0000-0000-0000D2980000}"/>
    <cellStyle name="60% - uthevingsfarge 1 66" xfId="39126" xr:uid="{00000000-0005-0000-0000-0000D3980000}"/>
    <cellStyle name="60% - uthevingsfarge 1 66 2" xfId="39127" xr:uid="{00000000-0005-0000-0000-0000D4980000}"/>
    <cellStyle name="60% - uthevingsfarge 1 66_BILAG 34-3 Brasil" xfId="39128" xr:uid="{00000000-0005-0000-0000-0000D5980000}"/>
    <cellStyle name="60% - uthevingsfarge 1 67" xfId="39129" xr:uid="{00000000-0005-0000-0000-0000D6980000}"/>
    <cellStyle name="60% - uthevingsfarge 1 67 2" xfId="39130" xr:uid="{00000000-0005-0000-0000-0000D7980000}"/>
    <cellStyle name="60% - uthevingsfarge 1 67_BILAG 34-3 Brasil" xfId="39131" xr:uid="{00000000-0005-0000-0000-0000D8980000}"/>
    <cellStyle name="60% - uthevingsfarge 1 68" xfId="39132" xr:uid="{00000000-0005-0000-0000-0000D9980000}"/>
    <cellStyle name="60% - uthevingsfarge 1 68 2" xfId="39133" xr:uid="{00000000-0005-0000-0000-0000DA980000}"/>
    <cellStyle name="60% - uthevingsfarge 1 68_BILAG 34-3 Brasil" xfId="39134" xr:uid="{00000000-0005-0000-0000-0000DB980000}"/>
    <cellStyle name="60% - uthevingsfarge 1 69" xfId="39135" xr:uid="{00000000-0005-0000-0000-0000DC980000}"/>
    <cellStyle name="60% - uthevingsfarge 1 69 2" xfId="39136" xr:uid="{00000000-0005-0000-0000-0000DD980000}"/>
    <cellStyle name="60% - uthevingsfarge 1 69_BILAG 34-3 Brasil" xfId="39137" xr:uid="{00000000-0005-0000-0000-0000DE980000}"/>
    <cellStyle name="60% - uthevingsfarge 1 7" xfId="39138" xr:uid="{00000000-0005-0000-0000-0000DF980000}"/>
    <cellStyle name="60% - uthevingsfarge 1 7 2" xfId="39139" xr:uid="{00000000-0005-0000-0000-0000E0980000}"/>
    <cellStyle name="60% - uthevingsfarge 1 7_BILAG 34-3 Brasil" xfId="39140" xr:uid="{00000000-0005-0000-0000-0000E1980000}"/>
    <cellStyle name="60% - uthevingsfarge 1 70" xfId="39141" xr:uid="{00000000-0005-0000-0000-0000E2980000}"/>
    <cellStyle name="60% - uthevingsfarge 1 70 2" xfId="39142" xr:uid="{00000000-0005-0000-0000-0000E3980000}"/>
    <cellStyle name="60% - uthevingsfarge 1 70_BILAG 34-3 Brasil" xfId="39143" xr:uid="{00000000-0005-0000-0000-0000E4980000}"/>
    <cellStyle name="60% - uthevingsfarge 1 71" xfId="39144" xr:uid="{00000000-0005-0000-0000-0000E5980000}"/>
    <cellStyle name="60% - uthevingsfarge 1 71 2" xfId="39145" xr:uid="{00000000-0005-0000-0000-0000E6980000}"/>
    <cellStyle name="60% - uthevingsfarge 1 71_BILAG 34-3 Brasil" xfId="39146" xr:uid="{00000000-0005-0000-0000-0000E7980000}"/>
    <cellStyle name="60% - uthevingsfarge 1 72" xfId="39147" xr:uid="{00000000-0005-0000-0000-0000E8980000}"/>
    <cellStyle name="60% - uthevingsfarge 1 72 2" xfId="39148" xr:uid="{00000000-0005-0000-0000-0000E9980000}"/>
    <cellStyle name="60% - uthevingsfarge 1 72_BILAG 34-3 Brasil" xfId="39149" xr:uid="{00000000-0005-0000-0000-0000EA980000}"/>
    <cellStyle name="60% - uthevingsfarge 1 73" xfId="39150" xr:uid="{00000000-0005-0000-0000-0000EB980000}"/>
    <cellStyle name="60% - uthevingsfarge 1 73 2" xfId="39151" xr:uid="{00000000-0005-0000-0000-0000EC980000}"/>
    <cellStyle name="60% - uthevingsfarge 1 73_BILAG 34-3 Brasil" xfId="39152" xr:uid="{00000000-0005-0000-0000-0000ED980000}"/>
    <cellStyle name="60% - uthevingsfarge 1 74" xfId="39153" xr:uid="{00000000-0005-0000-0000-0000EE980000}"/>
    <cellStyle name="60% - uthevingsfarge 1 74 2" xfId="39154" xr:uid="{00000000-0005-0000-0000-0000EF980000}"/>
    <cellStyle name="60% - uthevingsfarge 1 74_BILAG 34-3 Brasil" xfId="39155" xr:uid="{00000000-0005-0000-0000-0000F0980000}"/>
    <cellStyle name="60% - uthevingsfarge 1 75" xfId="39156" xr:uid="{00000000-0005-0000-0000-0000F1980000}"/>
    <cellStyle name="60% - uthevingsfarge 1 75 2" xfId="39157" xr:uid="{00000000-0005-0000-0000-0000F2980000}"/>
    <cellStyle name="60% - uthevingsfarge 1 75_BILAG 34-3 Brasil" xfId="39158" xr:uid="{00000000-0005-0000-0000-0000F3980000}"/>
    <cellStyle name="60% - uthevingsfarge 1 76" xfId="39159" xr:uid="{00000000-0005-0000-0000-0000F4980000}"/>
    <cellStyle name="60% - uthevingsfarge 1 76 2" xfId="39160" xr:uid="{00000000-0005-0000-0000-0000F5980000}"/>
    <cellStyle name="60% - uthevingsfarge 1 76_BILAG 34-3 Brasil" xfId="39161" xr:uid="{00000000-0005-0000-0000-0000F6980000}"/>
    <cellStyle name="60% - uthevingsfarge 1 77" xfId="39162" xr:uid="{00000000-0005-0000-0000-0000F7980000}"/>
    <cellStyle name="60% - uthevingsfarge 1 77 2" xfId="39163" xr:uid="{00000000-0005-0000-0000-0000F8980000}"/>
    <cellStyle name="60% - uthevingsfarge 1 77_BILAG 34-3 Brasil" xfId="39164" xr:uid="{00000000-0005-0000-0000-0000F9980000}"/>
    <cellStyle name="60% - uthevingsfarge 1 78" xfId="39165" xr:uid="{00000000-0005-0000-0000-0000FA980000}"/>
    <cellStyle name="60% - uthevingsfarge 1 78 2" xfId="39166" xr:uid="{00000000-0005-0000-0000-0000FB980000}"/>
    <cellStyle name="60% - uthevingsfarge 1 78_BILAG 34-3 Brasil" xfId="39167" xr:uid="{00000000-0005-0000-0000-0000FC980000}"/>
    <cellStyle name="60% - uthevingsfarge 1 79" xfId="39168" xr:uid="{00000000-0005-0000-0000-0000FD980000}"/>
    <cellStyle name="60% - uthevingsfarge 1 79 2" xfId="39169" xr:uid="{00000000-0005-0000-0000-0000FE980000}"/>
    <cellStyle name="60% - uthevingsfarge 1 79_BILAG 34-3 Brasil" xfId="39170" xr:uid="{00000000-0005-0000-0000-0000FF980000}"/>
    <cellStyle name="60% - uthevingsfarge 1 8" xfId="39171" xr:uid="{00000000-0005-0000-0000-000000990000}"/>
    <cellStyle name="60% - uthevingsfarge 1 8 2" xfId="39172" xr:uid="{00000000-0005-0000-0000-000001990000}"/>
    <cellStyle name="60% - uthevingsfarge 1 8_BILAG 34-3 Brasil" xfId="39173" xr:uid="{00000000-0005-0000-0000-000002990000}"/>
    <cellStyle name="60% - uthevingsfarge 1 80" xfId="39174" xr:uid="{00000000-0005-0000-0000-000003990000}"/>
    <cellStyle name="60% - uthevingsfarge 1 80 2" xfId="39175" xr:uid="{00000000-0005-0000-0000-000004990000}"/>
    <cellStyle name="60% - uthevingsfarge 1 80_BILAG 34-3 Brasil" xfId="39176" xr:uid="{00000000-0005-0000-0000-000005990000}"/>
    <cellStyle name="60% - uthevingsfarge 1 81" xfId="39177" xr:uid="{00000000-0005-0000-0000-000006990000}"/>
    <cellStyle name="60% - uthevingsfarge 1 81 2" xfId="39178" xr:uid="{00000000-0005-0000-0000-000007990000}"/>
    <cellStyle name="60% - uthevingsfarge 1 81_BILAG 34-3 Brasil" xfId="39179" xr:uid="{00000000-0005-0000-0000-000008990000}"/>
    <cellStyle name="60% - uthevingsfarge 1 82" xfId="39180" xr:uid="{00000000-0005-0000-0000-000009990000}"/>
    <cellStyle name="60% - uthevingsfarge 1 82 2" xfId="39181" xr:uid="{00000000-0005-0000-0000-00000A990000}"/>
    <cellStyle name="60% - uthevingsfarge 1 82_BILAG 34-3 Brasil" xfId="39182" xr:uid="{00000000-0005-0000-0000-00000B990000}"/>
    <cellStyle name="60% - uthevingsfarge 1 83" xfId="39183" xr:uid="{00000000-0005-0000-0000-00000C990000}"/>
    <cellStyle name="60% - uthevingsfarge 1 83 2" xfId="39184" xr:uid="{00000000-0005-0000-0000-00000D990000}"/>
    <cellStyle name="60% - uthevingsfarge 1 83_BILAG 34-3 Brasil" xfId="39185" xr:uid="{00000000-0005-0000-0000-00000E990000}"/>
    <cellStyle name="60% - uthevingsfarge 1 84" xfId="39186" xr:uid="{00000000-0005-0000-0000-00000F990000}"/>
    <cellStyle name="60% - uthevingsfarge 1 84 2" xfId="39187" xr:uid="{00000000-0005-0000-0000-000010990000}"/>
    <cellStyle name="60% - uthevingsfarge 1 84_BILAG 34-3 Brasil" xfId="39188" xr:uid="{00000000-0005-0000-0000-000011990000}"/>
    <cellStyle name="60% - uthevingsfarge 1 85" xfId="39189" xr:uid="{00000000-0005-0000-0000-000012990000}"/>
    <cellStyle name="60% - uthevingsfarge 1 85 2" xfId="39190" xr:uid="{00000000-0005-0000-0000-000013990000}"/>
    <cellStyle name="60% - uthevingsfarge 1 85_BILAG 34-3 Brasil" xfId="39191" xr:uid="{00000000-0005-0000-0000-000014990000}"/>
    <cellStyle name="60% - uthevingsfarge 1 86" xfId="39192" xr:uid="{00000000-0005-0000-0000-000015990000}"/>
    <cellStyle name="60% - uthevingsfarge 1 86 2" xfId="39193" xr:uid="{00000000-0005-0000-0000-000016990000}"/>
    <cellStyle name="60% - uthevingsfarge 1 86_BILAG 34-3 Brasil" xfId="39194" xr:uid="{00000000-0005-0000-0000-000017990000}"/>
    <cellStyle name="60% - uthevingsfarge 1 87" xfId="39195" xr:uid="{00000000-0005-0000-0000-000018990000}"/>
    <cellStyle name="60% - uthevingsfarge 1 87 2" xfId="39196" xr:uid="{00000000-0005-0000-0000-000019990000}"/>
    <cellStyle name="60% - uthevingsfarge 1 87_BILAG 34-3 Brasil" xfId="39197" xr:uid="{00000000-0005-0000-0000-00001A990000}"/>
    <cellStyle name="60% - uthevingsfarge 1 88" xfId="39198" xr:uid="{00000000-0005-0000-0000-00001B990000}"/>
    <cellStyle name="60% - uthevingsfarge 1 88 2" xfId="39199" xr:uid="{00000000-0005-0000-0000-00001C990000}"/>
    <cellStyle name="60% - uthevingsfarge 1 88_BILAG 34-3 Brasil" xfId="39200" xr:uid="{00000000-0005-0000-0000-00001D990000}"/>
    <cellStyle name="60% - uthevingsfarge 1 89" xfId="39201" xr:uid="{00000000-0005-0000-0000-00001E990000}"/>
    <cellStyle name="60% - uthevingsfarge 1 89 2" xfId="39202" xr:uid="{00000000-0005-0000-0000-00001F990000}"/>
    <cellStyle name="60% - uthevingsfarge 1 89_BILAG 34-3 Brasil" xfId="39203" xr:uid="{00000000-0005-0000-0000-000020990000}"/>
    <cellStyle name="60% - uthevingsfarge 1 9" xfId="39204" xr:uid="{00000000-0005-0000-0000-000021990000}"/>
    <cellStyle name="60% - uthevingsfarge 1 9 2" xfId="39205" xr:uid="{00000000-0005-0000-0000-000022990000}"/>
    <cellStyle name="60% - uthevingsfarge 1 9_BILAG 34-3 Brasil" xfId="39206" xr:uid="{00000000-0005-0000-0000-000023990000}"/>
    <cellStyle name="60% - uthevingsfarge 1 90" xfId="39207" xr:uid="{00000000-0005-0000-0000-000024990000}"/>
    <cellStyle name="60% - uthevingsfarge 1 90 2" xfId="39208" xr:uid="{00000000-0005-0000-0000-000025990000}"/>
    <cellStyle name="60% - uthevingsfarge 1 90_BILAG 34-3 Brasil" xfId="39209" xr:uid="{00000000-0005-0000-0000-000026990000}"/>
    <cellStyle name="60% - uthevingsfarge 1 91" xfId="39210" xr:uid="{00000000-0005-0000-0000-000027990000}"/>
    <cellStyle name="60% - uthevingsfarge 1 91 2" xfId="39211" xr:uid="{00000000-0005-0000-0000-000028990000}"/>
    <cellStyle name="60% - uthevingsfarge 1 91_BILAG 34-3 Brasil" xfId="39212" xr:uid="{00000000-0005-0000-0000-000029990000}"/>
    <cellStyle name="60% - uthevingsfarge 1 92" xfId="39213" xr:uid="{00000000-0005-0000-0000-00002A990000}"/>
    <cellStyle name="60% - uthevingsfarge 1 92 2" xfId="39214" xr:uid="{00000000-0005-0000-0000-00002B990000}"/>
    <cellStyle name="60% - uthevingsfarge 1 92_BILAG 34-3 Brasil" xfId="39215" xr:uid="{00000000-0005-0000-0000-00002C990000}"/>
    <cellStyle name="60% - uthevingsfarge 1 93" xfId="39216" xr:uid="{00000000-0005-0000-0000-00002D990000}"/>
    <cellStyle name="60% - uthevingsfarge 1 93 2" xfId="39217" xr:uid="{00000000-0005-0000-0000-00002E990000}"/>
    <cellStyle name="60% - uthevingsfarge 1 93_BILAG 34-3 Brasil" xfId="39218" xr:uid="{00000000-0005-0000-0000-00002F990000}"/>
    <cellStyle name="60% - uthevingsfarge 1 94" xfId="39219" xr:uid="{00000000-0005-0000-0000-000030990000}"/>
    <cellStyle name="60% - uthevingsfarge 1 94 2" xfId="39220" xr:uid="{00000000-0005-0000-0000-000031990000}"/>
    <cellStyle name="60% - uthevingsfarge 1 94_BILAG 34-3 Brasil" xfId="39221" xr:uid="{00000000-0005-0000-0000-000032990000}"/>
    <cellStyle name="60% - uthevingsfarge 1 95" xfId="39222" xr:uid="{00000000-0005-0000-0000-000033990000}"/>
    <cellStyle name="60% - uthevingsfarge 1 95 2" xfId="39223" xr:uid="{00000000-0005-0000-0000-000034990000}"/>
    <cellStyle name="60% - uthevingsfarge 1 95_BILAG 34-3 Brasil" xfId="39224" xr:uid="{00000000-0005-0000-0000-000035990000}"/>
    <cellStyle name="60% - uthevingsfarge 1 96" xfId="39225" xr:uid="{00000000-0005-0000-0000-000036990000}"/>
    <cellStyle name="60% - uthevingsfarge 1 96 2" xfId="39226" xr:uid="{00000000-0005-0000-0000-000037990000}"/>
    <cellStyle name="60% - uthevingsfarge 1 96_BILAG 34-3 Brasil" xfId="39227" xr:uid="{00000000-0005-0000-0000-000038990000}"/>
    <cellStyle name="60% - uthevingsfarge 1 97" xfId="39228" xr:uid="{00000000-0005-0000-0000-000039990000}"/>
    <cellStyle name="60% - uthevingsfarge 1 97 2" xfId="39229" xr:uid="{00000000-0005-0000-0000-00003A990000}"/>
    <cellStyle name="60% - uthevingsfarge 1 97_BILAG 34-3 Brasil" xfId="39230" xr:uid="{00000000-0005-0000-0000-00003B990000}"/>
    <cellStyle name="60% - uthevingsfarge 1 98" xfId="39231" xr:uid="{00000000-0005-0000-0000-00003C990000}"/>
    <cellStyle name="60% - uthevingsfarge 1 98 2" xfId="39232" xr:uid="{00000000-0005-0000-0000-00003D990000}"/>
    <cellStyle name="60% - uthevingsfarge 1 98_BILAG 34-3 Brasil" xfId="39233" xr:uid="{00000000-0005-0000-0000-00003E990000}"/>
    <cellStyle name="60% - uthevingsfarge 1 99" xfId="39234" xr:uid="{00000000-0005-0000-0000-00003F990000}"/>
    <cellStyle name="60% - uthevingsfarge 1 99 2" xfId="39235" xr:uid="{00000000-0005-0000-0000-000040990000}"/>
    <cellStyle name="60% - uthevingsfarge 1 99_BILAG 34-3 Brasil" xfId="39236" xr:uid="{00000000-0005-0000-0000-000041990000}"/>
    <cellStyle name="60% - uthevingsfarge 2 10" xfId="39237" xr:uid="{00000000-0005-0000-0000-000042990000}"/>
    <cellStyle name="60% - uthevingsfarge 2 10 2" xfId="39238" xr:uid="{00000000-0005-0000-0000-000043990000}"/>
    <cellStyle name="60% - uthevingsfarge 2 10_BILAG 34-3 Brasil" xfId="39239" xr:uid="{00000000-0005-0000-0000-000044990000}"/>
    <cellStyle name="60% - uthevingsfarge 2 100" xfId="39240" xr:uid="{00000000-0005-0000-0000-000045990000}"/>
    <cellStyle name="60% - uthevingsfarge 2 100 2" xfId="39241" xr:uid="{00000000-0005-0000-0000-000046990000}"/>
    <cellStyle name="60% - uthevingsfarge 2 100_BILAG 34-3 Brasil" xfId="39242" xr:uid="{00000000-0005-0000-0000-000047990000}"/>
    <cellStyle name="60% - uthevingsfarge 2 101" xfId="39243" xr:uid="{00000000-0005-0000-0000-000048990000}"/>
    <cellStyle name="60% - uthevingsfarge 2 101 2" xfId="39244" xr:uid="{00000000-0005-0000-0000-000049990000}"/>
    <cellStyle name="60% - uthevingsfarge 2 101_BILAG 34-3 Brasil" xfId="39245" xr:uid="{00000000-0005-0000-0000-00004A990000}"/>
    <cellStyle name="60% - uthevingsfarge 2 102" xfId="39246" xr:uid="{00000000-0005-0000-0000-00004B990000}"/>
    <cellStyle name="60% - uthevingsfarge 2 102 2" xfId="39247" xr:uid="{00000000-0005-0000-0000-00004C990000}"/>
    <cellStyle name="60% - uthevingsfarge 2 102_BILAG 34-3 Brasil" xfId="39248" xr:uid="{00000000-0005-0000-0000-00004D990000}"/>
    <cellStyle name="60% - uthevingsfarge 2 103" xfId="39249" xr:uid="{00000000-0005-0000-0000-00004E990000}"/>
    <cellStyle name="60% - uthevingsfarge 2 103 2" xfId="39250" xr:uid="{00000000-0005-0000-0000-00004F990000}"/>
    <cellStyle name="60% - uthevingsfarge 2 103_BILAG 34-3 Brasil" xfId="39251" xr:uid="{00000000-0005-0000-0000-000050990000}"/>
    <cellStyle name="60% - uthevingsfarge 2 104" xfId="39252" xr:uid="{00000000-0005-0000-0000-000051990000}"/>
    <cellStyle name="60% - uthevingsfarge 2 104 2" xfId="39253" xr:uid="{00000000-0005-0000-0000-000052990000}"/>
    <cellStyle name="60% - uthevingsfarge 2 104_BILAG 34-3 Brasil" xfId="39254" xr:uid="{00000000-0005-0000-0000-000053990000}"/>
    <cellStyle name="60% - uthevingsfarge 2 105" xfId="39255" xr:uid="{00000000-0005-0000-0000-000054990000}"/>
    <cellStyle name="60% - uthevingsfarge 2 105 2" xfId="39256" xr:uid="{00000000-0005-0000-0000-000055990000}"/>
    <cellStyle name="60% - uthevingsfarge 2 105_BILAG 34-3 Brasil" xfId="39257" xr:uid="{00000000-0005-0000-0000-000056990000}"/>
    <cellStyle name="60% - uthevingsfarge 2 106" xfId="39258" xr:uid="{00000000-0005-0000-0000-000057990000}"/>
    <cellStyle name="60% - uthevingsfarge 2 106 2" xfId="39259" xr:uid="{00000000-0005-0000-0000-000058990000}"/>
    <cellStyle name="60% - uthevingsfarge 2 106_BILAG 34-3 Brasil" xfId="39260" xr:uid="{00000000-0005-0000-0000-000059990000}"/>
    <cellStyle name="60% - uthevingsfarge 2 107" xfId="39261" xr:uid="{00000000-0005-0000-0000-00005A990000}"/>
    <cellStyle name="60% - uthevingsfarge 2 107 2" xfId="39262" xr:uid="{00000000-0005-0000-0000-00005B990000}"/>
    <cellStyle name="60% - uthevingsfarge 2 107_BILAG 34-3 Brasil" xfId="39263" xr:uid="{00000000-0005-0000-0000-00005C990000}"/>
    <cellStyle name="60% - uthevingsfarge 2 108" xfId="39264" xr:uid="{00000000-0005-0000-0000-00005D990000}"/>
    <cellStyle name="60% - uthevingsfarge 2 108 2" xfId="39265" xr:uid="{00000000-0005-0000-0000-00005E990000}"/>
    <cellStyle name="60% - uthevingsfarge 2 108_BILAG 34-3 Brasil" xfId="39266" xr:uid="{00000000-0005-0000-0000-00005F990000}"/>
    <cellStyle name="60% - uthevingsfarge 2 109" xfId="39267" xr:uid="{00000000-0005-0000-0000-000060990000}"/>
    <cellStyle name="60% - uthevingsfarge 2 109 2" xfId="39268" xr:uid="{00000000-0005-0000-0000-000061990000}"/>
    <cellStyle name="60% - uthevingsfarge 2 109_BILAG 34-3 Brasil" xfId="39269" xr:uid="{00000000-0005-0000-0000-000062990000}"/>
    <cellStyle name="60% - uthevingsfarge 2 11" xfId="39270" xr:uid="{00000000-0005-0000-0000-000063990000}"/>
    <cellStyle name="60% - uthevingsfarge 2 11 2" xfId="39271" xr:uid="{00000000-0005-0000-0000-000064990000}"/>
    <cellStyle name="60% - uthevingsfarge 2 11_BILAG 34-3 Brasil" xfId="39272" xr:uid="{00000000-0005-0000-0000-000065990000}"/>
    <cellStyle name="60% - uthevingsfarge 2 110" xfId="39273" xr:uid="{00000000-0005-0000-0000-000066990000}"/>
    <cellStyle name="60% - uthevingsfarge 2 110 2" xfId="39274" xr:uid="{00000000-0005-0000-0000-000067990000}"/>
    <cellStyle name="60% - uthevingsfarge 2 110_BILAG 34-3 Brasil" xfId="39275" xr:uid="{00000000-0005-0000-0000-000068990000}"/>
    <cellStyle name="60% - uthevingsfarge 2 111" xfId="39276" xr:uid="{00000000-0005-0000-0000-000069990000}"/>
    <cellStyle name="60% - uthevingsfarge 2 111 2" xfId="39277" xr:uid="{00000000-0005-0000-0000-00006A990000}"/>
    <cellStyle name="60% - uthevingsfarge 2 111_BILAG 34-3 Brasil" xfId="39278" xr:uid="{00000000-0005-0000-0000-00006B990000}"/>
    <cellStyle name="60% - uthevingsfarge 2 112" xfId="39279" xr:uid="{00000000-0005-0000-0000-00006C990000}"/>
    <cellStyle name="60% - uthevingsfarge 2 112 2" xfId="39280" xr:uid="{00000000-0005-0000-0000-00006D990000}"/>
    <cellStyle name="60% - uthevingsfarge 2 112_BILAG 34-3 Brasil" xfId="39281" xr:uid="{00000000-0005-0000-0000-00006E990000}"/>
    <cellStyle name="60% - uthevingsfarge 2 113" xfId="39282" xr:uid="{00000000-0005-0000-0000-00006F990000}"/>
    <cellStyle name="60% - uthevingsfarge 2 113 2" xfId="39283" xr:uid="{00000000-0005-0000-0000-000070990000}"/>
    <cellStyle name="60% - uthevingsfarge 2 113_BILAG 34-3 Brasil" xfId="39284" xr:uid="{00000000-0005-0000-0000-000071990000}"/>
    <cellStyle name="60% - uthevingsfarge 2 114" xfId="39285" xr:uid="{00000000-0005-0000-0000-000072990000}"/>
    <cellStyle name="60% - uthevingsfarge 2 114 2" xfId="39286" xr:uid="{00000000-0005-0000-0000-000073990000}"/>
    <cellStyle name="60% - uthevingsfarge 2 114_BILAG 34-3 Brasil" xfId="39287" xr:uid="{00000000-0005-0000-0000-000074990000}"/>
    <cellStyle name="60% - uthevingsfarge 2 115" xfId="39288" xr:uid="{00000000-0005-0000-0000-000075990000}"/>
    <cellStyle name="60% - uthevingsfarge 2 115 2" xfId="39289" xr:uid="{00000000-0005-0000-0000-000076990000}"/>
    <cellStyle name="60% - uthevingsfarge 2 115_BILAG 34-3 Brasil" xfId="39290" xr:uid="{00000000-0005-0000-0000-000077990000}"/>
    <cellStyle name="60% - uthevingsfarge 2 116" xfId="39291" xr:uid="{00000000-0005-0000-0000-000078990000}"/>
    <cellStyle name="60% - uthevingsfarge 2 116 2" xfId="39292" xr:uid="{00000000-0005-0000-0000-000079990000}"/>
    <cellStyle name="60% - uthevingsfarge 2 116_BILAG 34-3 Brasil" xfId="39293" xr:uid="{00000000-0005-0000-0000-00007A990000}"/>
    <cellStyle name="60% - uthevingsfarge 2 117" xfId="39294" xr:uid="{00000000-0005-0000-0000-00007B990000}"/>
    <cellStyle name="60% - uthevingsfarge 2 117 2" xfId="39295" xr:uid="{00000000-0005-0000-0000-00007C990000}"/>
    <cellStyle name="60% - uthevingsfarge 2 117_BILAG 34-3 Brasil" xfId="39296" xr:uid="{00000000-0005-0000-0000-00007D990000}"/>
    <cellStyle name="60% - uthevingsfarge 2 118" xfId="39297" xr:uid="{00000000-0005-0000-0000-00007E990000}"/>
    <cellStyle name="60% - uthevingsfarge 2 118 2" xfId="39298" xr:uid="{00000000-0005-0000-0000-00007F990000}"/>
    <cellStyle name="60% - uthevingsfarge 2 118_BILAG 34-3 Brasil" xfId="39299" xr:uid="{00000000-0005-0000-0000-000080990000}"/>
    <cellStyle name="60% - uthevingsfarge 2 119" xfId="39300" xr:uid="{00000000-0005-0000-0000-000081990000}"/>
    <cellStyle name="60% - uthevingsfarge 2 119 2" xfId="39301" xr:uid="{00000000-0005-0000-0000-000082990000}"/>
    <cellStyle name="60% - uthevingsfarge 2 119_BILAG 34-3 Brasil" xfId="39302" xr:uid="{00000000-0005-0000-0000-000083990000}"/>
    <cellStyle name="60% - uthevingsfarge 2 12" xfId="39303" xr:uid="{00000000-0005-0000-0000-000084990000}"/>
    <cellStyle name="60% - uthevingsfarge 2 12 2" xfId="39304" xr:uid="{00000000-0005-0000-0000-000085990000}"/>
    <cellStyle name="60% - uthevingsfarge 2 12_BILAG 34-3 Brasil" xfId="39305" xr:uid="{00000000-0005-0000-0000-000086990000}"/>
    <cellStyle name="60% - uthevingsfarge 2 120" xfId="39306" xr:uid="{00000000-0005-0000-0000-000087990000}"/>
    <cellStyle name="60% - uthevingsfarge 2 120 2" xfId="39307" xr:uid="{00000000-0005-0000-0000-000088990000}"/>
    <cellStyle name="60% - uthevingsfarge 2 120_BILAG 34-3 Brasil" xfId="39308" xr:uid="{00000000-0005-0000-0000-000089990000}"/>
    <cellStyle name="60% - uthevingsfarge 2 121" xfId="39309" xr:uid="{00000000-0005-0000-0000-00008A990000}"/>
    <cellStyle name="60% - uthevingsfarge 2 121 2" xfId="39310" xr:uid="{00000000-0005-0000-0000-00008B990000}"/>
    <cellStyle name="60% - uthevingsfarge 2 121_BILAG 34-3 Brasil" xfId="39311" xr:uid="{00000000-0005-0000-0000-00008C990000}"/>
    <cellStyle name="60% - uthevingsfarge 2 122" xfId="39312" xr:uid="{00000000-0005-0000-0000-00008D990000}"/>
    <cellStyle name="60% - uthevingsfarge 2 122 2" xfId="39313" xr:uid="{00000000-0005-0000-0000-00008E990000}"/>
    <cellStyle name="60% - uthevingsfarge 2 122_BILAG 34-3 Brasil" xfId="39314" xr:uid="{00000000-0005-0000-0000-00008F990000}"/>
    <cellStyle name="60% - uthevingsfarge 2 123" xfId="39315" xr:uid="{00000000-0005-0000-0000-000090990000}"/>
    <cellStyle name="60% - uthevingsfarge 2 123 2" xfId="39316" xr:uid="{00000000-0005-0000-0000-000091990000}"/>
    <cellStyle name="60% - uthevingsfarge 2 123_BILAG 34-3 Brasil" xfId="39317" xr:uid="{00000000-0005-0000-0000-000092990000}"/>
    <cellStyle name="60% - uthevingsfarge 2 124" xfId="39318" xr:uid="{00000000-0005-0000-0000-000093990000}"/>
    <cellStyle name="60% - uthevingsfarge 2 124 2" xfId="39319" xr:uid="{00000000-0005-0000-0000-000094990000}"/>
    <cellStyle name="60% - uthevingsfarge 2 124_BILAG 34-3 Brasil" xfId="39320" xr:uid="{00000000-0005-0000-0000-000095990000}"/>
    <cellStyle name="60% - uthevingsfarge 2 125" xfId="39321" xr:uid="{00000000-0005-0000-0000-000096990000}"/>
    <cellStyle name="60% - uthevingsfarge 2 125 2" xfId="39322" xr:uid="{00000000-0005-0000-0000-000097990000}"/>
    <cellStyle name="60% - uthevingsfarge 2 125_BILAG 34-3 Brasil" xfId="39323" xr:uid="{00000000-0005-0000-0000-000098990000}"/>
    <cellStyle name="60% - uthevingsfarge 2 126" xfId="39324" xr:uid="{00000000-0005-0000-0000-000099990000}"/>
    <cellStyle name="60% - uthevingsfarge 2 126 2" xfId="39325" xr:uid="{00000000-0005-0000-0000-00009A990000}"/>
    <cellStyle name="60% - uthevingsfarge 2 126_BILAG 34-3 Brasil" xfId="39326" xr:uid="{00000000-0005-0000-0000-00009B990000}"/>
    <cellStyle name="60% - uthevingsfarge 2 127" xfId="39327" xr:uid="{00000000-0005-0000-0000-00009C990000}"/>
    <cellStyle name="60% - uthevingsfarge 2 127 2" xfId="39328" xr:uid="{00000000-0005-0000-0000-00009D990000}"/>
    <cellStyle name="60% - uthevingsfarge 2 127_BILAG 34-3 Brasil" xfId="39329" xr:uid="{00000000-0005-0000-0000-00009E990000}"/>
    <cellStyle name="60% - uthevingsfarge 2 128" xfId="39330" xr:uid="{00000000-0005-0000-0000-00009F990000}"/>
    <cellStyle name="60% - uthevingsfarge 2 128 2" xfId="39331" xr:uid="{00000000-0005-0000-0000-0000A0990000}"/>
    <cellStyle name="60% - uthevingsfarge 2 128_BILAG 34-3 Brasil" xfId="39332" xr:uid="{00000000-0005-0000-0000-0000A1990000}"/>
    <cellStyle name="60% - uthevingsfarge 2 129" xfId="39333" xr:uid="{00000000-0005-0000-0000-0000A2990000}"/>
    <cellStyle name="60% - uthevingsfarge 2 129 2" xfId="39334" xr:uid="{00000000-0005-0000-0000-0000A3990000}"/>
    <cellStyle name="60% - uthevingsfarge 2 129_BILAG 34-3 Brasil" xfId="39335" xr:uid="{00000000-0005-0000-0000-0000A4990000}"/>
    <cellStyle name="60% - uthevingsfarge 2 13" xfId="39336" xr:uid="{00000000-0005-0000-0000-0000A5990000}"/>
    <cellStyle name="60% - uthevingsfarge 2 13 2" xfId="39337" xr:uid="{00000000-0005-0000-0000-0000A6990000}"/>
    <cellStyle name="60% - uthevingsfarge 2 13_BILAG 34-3 Brasil" xfId="39338" xr:uid="{00000000-0005-0000-0000-0000A7990000}"/>
    <cellStyle name="60% - uthevingsfarge 2 130" xfId="39339" xr:uid="{00000000-0005-0000-0000-0000A8990000}"/>
    <cellStyle name="60% - uthevingsfarge 2 130 2" xfId="39340" xr:uid="{00000000-0005-0000-0000-0000A9990000}"/>
    <cellStyle name="60% - uthevingsfarge 2 130_BILAG 34-3 Brasil" xfId="39341" xr:uid="{00000000-0005-0000-0000-0000AA990000}"/>
    <cellStyle name="60% - uthevingsfarge 2 131" xfId="39342" xr:uid="{00000000-0005-0000-0000-0000AB990000}"/>
    <cellStyle name="60% - uthevingsfarge 2 131 2" xfId="39343" xr:uid="{00000000-0005-0000-0000-0000AC990000}"/>
    <cellStyle name="60% - uthevingsfarge 2 131_BILAG 34-3 Brasil" xfId="39344" xr:uid="{00000000-0005-0000-0000-0000AD990000}"/>
    <cellStyle name="60% - uthevingsfarge 2 132" xfId="39345" xr:uid="{00000000-0005-0000-0000-0000AE990000}"/>
    <cellStyle name="60% - uthevingsfarge 2 132 2" xfId="39346" xr:uid="{00000000-0005-0000-0000-0000AF990000}"/>
    <cellStyle name="60% - uthevingsfarge 2 132_BILAG 34-3 Brasil" xfId="39347" xr:uid="{00000000-0005-0000-0000-0000B0990000}"/>
    <cellStyle name="60% - uthevingsfarge 2 133" xfId="39348" xr:uid="{00000000-0005-0000-0000-0000B1990000}"/>
    <cellStyle name="60% - uthevingsfarge 2 133 2" xfId="39349" xr:uid="{00000000-0005-0000-0000-0000B2990000}"/>
    <cellStyle name="60% - uthevingsfarge 2 133_BILAG 34-3 Brasil" xfId="39350" xr:uid="{00000000-0005-0000-0000-0000B3990000}"/>
    <cellStyle name="60% - uthevingsfarge 2 134" xfId="39351" xr:uid="{00000000-0005-0000-0000-0000B4990000}"/>
    <cellStyle name="60% - uthevingsfarge 2 134 2" xfId="39352" xr:uid="{00000000-0005-0000-0000-0000B5990000}"/>
    <cellStyle name="60% - uthevingsfarge 2 134_BILAG 34-3 Brasil" xfId="39353" xr:uid="{00000000-0005-0000-0000-0000B6990000}"/>
    <cellStyle name="60% - uthevingsfarge 2 135" xfId="39354" xr:uid="{00000000-0005-0000-0000-0000B7990000}"/>
    <cellStyle name="60% - uthevingsfarge 2 135 2" xfId="39355" xr:uid="{00000000-0005-0000-0000-0000B8990000}"/>
    <cellStyle name="60% - uthevingsfarge 2 135_BILAG 34-3 Brasil" xfId="39356" xr:uid="{00000000-0005-0000-0000-0000B9990000}"/>
    <cellStyle name="60% - uthevingsfarge 2 136" xfId="39357" xr:uid="{00000000-0005-0000-0000-0000BA990000}"/>
    <cellStyle name="60% - uthevingsfarge 2 136 2" xfId="39358" xr:uid="{00000000-0005-0000-0000-0000BB990000}"/>
    <cellStyle name="60% - uthevingsfarge 2 136_BILAG 34-3 Brasil" xfId="39359" xr:uid="{00000000-0005-0000-0000-0000BC990000}"/>
    <cellStyle name="60% - uthevingsfarge 2 137" xfId="39360" xr:uid="{00000000-0005-0000-0000-0000BD990000}"/>
    <cellStyle name="60% - uthevingsfarge 2 137 2" xfId="39361" xr:uid="{00000000-0005-0000-0000-0000BE990000}"/>
    <cellStyle name="60% - uthevingsfarge 2 137_BILAG 34-3 Brasil" xfId="39362" xr:uid="{00000000-0005-0000-0000-0000BF990000}"/>
    <cellStyle name="60% - uthevingsfarge 2 138" xfId="39363" xr:uid="{00000000-0005-0000-0000-0000C0990000}"/>
    <cellStyle name="60% - uthevingsfarge 2 138 2" xfId="39364" xr:uid="{00000000-0005-0000-0000-0000C1990000}"/>
    <cellStyle name="60% - uthevingsfarge 2 138_BILAG 34-3 Brasil" xfId="39365" xr:uid="{00000000-0005-0000-0000-0000C2990000}"/>
    <cellStyle name="60% - uthevingsfarge 2 139" xfId="39366" xr:uid="{00000000-0005-0000-0000-0000C3990000}"/>
    <cellStyle name="60% - uthevingsfarge 2 139 2" xfId="39367" xr:uid="{00000000-0005-0000-0000-0000C4990000}"/>
    <cellStyle name="60% - uthevingsfarge 2 139_BILAG 34-3 Brasil" xfId="39368" xr:uid="{00000000-0005-0000-0000-0000C5990000}"/>
    <cellStyle name="60% - uthevingsfarge 2 14" xfId="39369" xr:uid="{00000000-0005-0000-0000-0000C6990000}"/>
    <cellStyle name="60% - uthevingsfarge 2 14 2" xfId="39370" xr:uid="{00000000-0005-0000-0000-0000C7990000}"/>
    <cellStyle name="60% - uthevingsfarge 2 14_BILAG 34-3 Brasil" xfId="39371" xr:uid="{00000000-0005-0000-0000-0000C8990000}"/>
    <cellStyle name="60% - uthevingsfarge 2 140" xfId="39372" xr:uid="{00000000-0005-0000-0000-0000C9990000}"/>
    <cellStyle name="60% - uthevingsfarge 2 140 2" xfId="39373" xr:uid="{00000000-0005-0000-0000-0000CA990000}"/>
    <cellStyle name="60% - uthevingsfarge 2 140_BILAG 34-3 Brasil" xfId="39374" xr:uid="{00000000-0005-0000-0000-0000CB990000}"/>
    <cellStyle name="60% - uthevingsfarge 2 141" xfId="39375" xr:uid="{00000000-0005-0000-0000-0000CC990000}"/>
    <cellStyle name="60% - uthevingsfarge 2 141 2" xfId="39376" xr:uid="{00000000-0005-0000-0000-0000CD990000}"/>
    <cellStyle name="60% - uthevingsfarge 2 141_BILAG 34-3 Brasil" xfId="39377" xr:uid="{00000000-0005-0000-0000-0000CE990000}"/>
    <cellStyle name="60% - uthevingsfarge 2 142" xfId="39378" xr:uid="{00000000-0005-0000-0000-0000CF990000}"/>
    <cellStyle name="60% - uthevingsfarge 2 142 2" xfId="39379" xr:uid="{00000000-0005-0000-0000-0000D0990000}"/>
    <cellStyle name="60% - uthevingsfarge 2 142_BILAG 34-3 Brasil" xfId="39380" xr:uid="{00000000-0005-0000-0000-0000D1990000}"/>
    <cellStyle name="60% - uthevingsfarge 2 143" xfId="39381" xr:uid="{00000000-0005-0000-0000-0000D2990000}"/>
    <cellStyle name="60% - uthevingsfarge 2 143 2" xfId="39382" xr:uid="{00000000-0005-0000-0000-0000D3990000}"/>
    <cellStyle name="60% - uthevingsfarge 2 143_BILAG 34-3 Brasil" xfId="39383" xr:uid="{00000000-0005-0000-0000-0000D4990000}"/>
    <cellStyle name="60% - uthevingsfarge 2 144" xfId="39384" xr:uid="{00000000-0005-0000-0000-0000D5990000}"/>
    <cellStyle name="60% - uthevingsfarge 2 144 2" xfId="39385" xr:uid="{00000000-0005-0000-0000-0000D6990000}"/>
    <cellStyle name="60% - uthevingsfarge 2 144_BILAG 34-3 Brasil" xfId="39386" xr:uid="{00000000-0005-0000-0000-0000D7990000}"/>
    <cellStyle name="60% - uthevingsfarge 2 145" xfId="39387" xr:uid="{00000000-0005-0000-0000-0000D8990000}"/>
    <cellStyle name="60% - uthevingsfarge 2 145 2" xfId="39388" xr:uid="{00000000-0005-0000-0000-0000D9990000}"/>
    <cellStyle name="60% - uthevingsfarge 2 145_BILAG 34-3 Brasil" xfId="39389" xr:uid="{00000000-0005-0000-0000-0000DA990000}"/>
    <cellStyle name="60% - uthevingsfarge 2 146" xfId="39390" xr:uid="{00000000-0005-0000-0000-0000DB990000}"/>
    <cellStyle name="60% - uthevingsfarge 2 146 2" xfId="39391" xr:uid="{00000000-0005-0000-0000-0000DC990000}"/>
    <cellStyle name="60% - uthevingsfarge 2 146_BILAG 34-3 Brasil" xfId="39392" xr:uid="{00000000-0005-0000-0000-0000DD990000}"/>
    <cellStyle name="60% - uthevingsfarge 2 147" xfId="39393" xr:uid="{00000000-0005-0000-0000-0000DE990000}"/>
    <cellStyle name="60% - uthevingsfarge 2 147 2" xfId="39394" xr:uid="{00000000-0005-0000-0000-0000DF990000}"/>
    <cellStyle name="60% - uthevingsfarge 2 147_BILAG 34-3 Brasil" xfId="39395" xr:uid="{00000000-0005-0000-0000-0000E0990000}"/>
    <cellStyle name="60% - uthevingsfarge 2 148" xfId="39396" xr:uid="{00000000-0005-0000-0000-0000E1990000}"/>
    <cellStyle name="60% - uthevingsfarge 2 148 2" xfId="39397" xr:uid="{00000000-0005-0000-0000-0000E2990000}"/>
    <cellStyle name="60% - uthevingsfarge 2 148_BILAG 34-3 Brasil" xfId="39398" xr:uid="{00000000-0005-0000-0000-0000E3990000}"/>
    <cellStyle name="60% - uthevingsfarge 2 149" xfId="39399" xr:uid="{00000000-0005-0000-0000-0000E4990000}"/>
    <cellStyle name="60% - uthevingsfarge 2 149 2" xfId="39400" xr:uid="{00000000-0005-0000-0000-0000E5990000}"/>
    <cellStyle name="60% - uthevingsfarge 2 149_BILAG 34-3 Brasil" xfId="39401" xr:uid="{00000000-0005-0000-0000-0000E6990000}"/>
    <cellStyle name="60% - uthevingsfarge 2 15" xfId="39402" xr:uid="{00000000-0005-0000-0000-0000E7990000}"/>
    <cellStyle name="60% - uthevingsfarge 2 15 2" xfId="39403" xr:uid="{00000000-0005-0000-0000-0000E8990000}"/>
    <cellStyle name="60% - uthevingsfarge 2 15_BILAG 34-3 Brasil" xfId="39404" xr:uid="{00000000-0005-0000-0000-0000E9990000}"/>
    <cellStyle name="60% - uthevingsfarge 2 150" xfId="39405" xr:uid="{00000000-0005-0000-0000-0000EA990000}"/>
    <cellStyle name="60% - uthevingsfarge 2 150 2" xfId="39406" xr:uid="{00000000-0005-0000-0000-0000EB990000}"/>
    <cellStyle name="60% - uthevingsfarge 2 150_BILAG 34-3 Brasil" xfId="39407" xr:uid="{00000000-0005-0000-0000-0000EC990000}"/>
    <cellStyle name="60% - uthevingsfarge 2 151" xfId="39408" xr:uid="{00000000-0005-0000-0000-0000ED990000}"/>
    <cellStyle name="60% - uthevingsfarge 2 151 2" xfId="39409" xr:uid="{00000000-0005-0000-0000-0000EE990000}"/>
    <cellStyle name="60% - uthevingsfarge 2 151_BILAG 34-3 Brasil" xfId="39410" xr:uid="{00000000-0005-0000-0000-0000EF990000}"/>
    <cellStyle name="60% - uthevingsfarge 2 152" xfId="39411" xr:uid="{00000000-0005-0000-0000-0000F0990000}"/>
    <cellStyle name="60% - uthevingsfarge 2 152 2" xfId="39412" xr:uid="{00000000-0005-0000-0000-0000F1990000}"/>
    <cellStyle name="60% - uthevingsfarge 2 152_BILAG 34-3 Brasil" xfId="39413" xr:uid="{00000000-0005-0000-0000-0000F2990000}"/>
    <cellStyle name="60% - uthevingsfarge 2 153" xfId="39414" xr:uid="{00000000-0005-0000-0000-0000F3990000}"/>
    <cellStyle name="60% - uthevingsfarge 2 153 2" xfId="39415" xr:uid="{00000000-0005-0000-0000-0000F4990000}"/>
    <cellStyle name="60% - uthevingsfarge 2 153_BILAG 34-3 Brasil" xfId="39416" xr:uid="{00000000-0005-0000-0000-0000F5990000}"/>
    <cellStyle name="60% - uthevingsfarge 2 154" xfId="39417" xr:uid="{00000000-0005-0000-0000-0000F6990000}"/>
    <cellStyle name="60% - uthevingsfarge 2 154 2" xfId="39418" xr:uid="{00000000-0005-0000-0000-0000F7990000}"/>
    <cellStyle name="60% - uthevingsfarge 2 154_BILAG 34-3 Brasil" xfId="39419" xr:uid="{00000000-0005-0000-0000-0000F8990000}"/>
    <cellStyle name="60% - uthevingsfarge 2 155" xfId="39420" xr:uid="{00000000-0005-0000-0000-0000F9990000}"/>
    <cellStyle name="60% - uthevingsfarge 2 155 2" xfId="39421" xr:uid="{00000000-0005-0000-0000-0000FA990000}"/>
    <cellStyle name="60% - uthevingsfarge 2 155_BILAG 34-3 Brasil" xfId="39422" xr:uid="{00000000-0005-0000-0000-0000FB990000}"/>
    <cellStyle name="60% - uthevingsfarge 2 156" xfId="39423" xr:uid="{00000000-0005-0000-0000-0000FC990000}"/>
    <cellStyle name="60% - uthevingsfarge 2 156 2" xfId="39424" xr:uid="{00000000-0005-0000-0000-0000FD990000}"/>
    <cellStyle name="60% - uthevingsfarge 2 156_BILAG 34-3 Brasil" xfId="39425" xr:uid="{00000000-0005-0000-0000-0000FE990000}"/>
    <cellStyle name="60% - uthevingsfarge 2 157" xfId="39426" xr:uid="{00000000-0005-0000-0000-0000FF990000}"/>
    <cellStyle name="60% - uthevingsfarge 2 157 2" xfId="39427" xr:uid="{00000000-0005-0000-0000-0000009A0000}"/>
    <cellStyle name="60% - uthevingsfarge 2 157_BILAG 34-3 Brasil" xfId="39428" xr:uid="{00000000-0005-0000-0000-0000019A0000}"/>
    <cellStyle name="60% - uthevingsfarge 2 158" xfId="39429" xr:uid="{00000000-0005-0000-0000-0000029A0000}"/>
    <cellStyle name="60% - uthevingsfarge 2 158 2" xfId="39430" xr:uid="{00000000-0005-0000-0000-0000039A0000}"/>
    <cellStyle name="60% - uthevingsfarge 2 158_BILAG 34-3 Brasil" xfId="39431" xr:uid="{00000000-0005-0000-0000-0000049A0000}"/>
    <cellStyle name="60% - uthevingsfarge 2 159" xfId="39432" xr:uid="{00000000-0005-0000-0000-0000059A0000}"/>
    <cellStyle name="60% - uthevingsfarge 2 159 2" xfId="39433" xr:uid="{00000000-0005-0000-0000-0000069A0000}"/>
    <cellStyle name="60% - uthevingsfarge 2 159_BILAG 34-3 Brasil" xfId="39434" xr:uid="{00000000-0005-0000-0000-0000079A0000}"/>
    <cellStyle name="60% - uthevingsfarge 2 16" xfId="39435" xr:uid="{00000000-0005-0000-0000-0000089A0000}"/>
    <cellStyle name="60% - uthevingsfarge 2 16 2" xfId="39436" xr:uid="{00000000-0005-0000-0000-0000099A0000}"/>
    <cellStyle name="60% - uthevingsfarge 2 16_BILAG 34-3 Brasil" xfId="39437" xr:uid="{00000000-0005-0000-0000-00000A9A0000}"/>
    <cellStyle name="60% - uthevingsfarge 2 160" xfId="39438" xr:uid="{00000000-0005-0000-0000-00000B9A0000}"/>
    <cellStyle name="60% - uthevingsfarge 2 160 2" xfId="39439" xr:uid="{00000000-0005-0000-0000-00000C9A0000}"/>
    <cellStyle name="60% - uthevingsfarge 2 160_BILAG 34-3 Brasil" xfId="39440" xr:uid="{00000000-0005-0000-0000-00000D9A0000}"/>
    <cellStyle name="60% - uthevingsfarge 2 161" xfId="39441" xr:uid="{00000000-0005-0000-0000-00000E9A0000}"/>
    <cellStyle name="60% - uthevingsfarge 2 161 2" xfId="39442" xr:uid="{00000000-0005-0000-0000-00000F9A0000}"/>
    <cellStyle name="60% - uthevingsfarge 2 161_BILAG 34-3 Brasil" xfId="39443" xr:uid="{00000000-0005-0000-0000-0000109A0000}"/>
    <cellStyle name="60% - uthevingsfarge 2 162" xfId="39444" xr:uid="{00000000-0005-0000-0000-0000119A0000}"/>
    <cellStyle name="60% - uthevingsfarge 2 162 2" xfId="39445" xr:uid="{00000000-0005-0000-0000-0000129A0000}"/>
    <cellStyle name="60% - uthevingsfarge 2 162_BILAG 34-3 Brasil" xfId="39446" xr:uid="{00000000-0005-0000-0000-0000139A0000}"/>
    <cellStyle name="60% - uthevingsfarge 2 163" xfId="39447" xr:uid="{00000000-0005-0000-0000-0000149A0000}"/>
    <cellStyle name="60% - uthevingsfarge 2 163 2" xfId="39448" xr:uid="{00000000-0005-0000-0000-0000159A0000}"/>
    <cellStyle name="60% - uthevingsfarge 2 163_BILAG 34-3 Brasil" xfId="39449" xr:uid="{00000000-0005-0000-0000-0000169A0000}"/>
    <cellStyle name="60% - uthevingsfarge 2 164" xfId="39450" xr:uid="{00000000-0005-0000-0000-0000179A0000}"/>
    <cellStyle name="60% - uthevingsfarge 2 164 2" xfId="39451" xr:uid="{00000000-0005-0000-0000-0000189A0000}"/>
    <cellStyle name="60% - uthevingsfarge 2 164_BILAG 34-3 Brasil" xfId="39452" xr:uid="{00000000-0005-0000-0000-0000199A0000}"/>
    <cellStyle name="60% - uthevingsfarge 2 165" xfId="39453" xr:uid="{00000000-0005-0000-0000-00001A9A0000}"/>
    <cellStyle name="60% - uthevingsfarge 2 165 2" xfId="39454" xr:uid="{00000000-0005-0000-0000-00001B9A0000}"/>
    <cellStyle name="60% - uthevingsfarge 2 165_BILAG 34-3 Brasil" xfId="39455" xr:uid="{00000000-0005-0000-0000-00001C9A0000}"/>
    <cellStyle name="60% - uthevingsfarge 2 166" xfId="39456" xr:uid="{00000000-0005-0000-0000-00001D9A0000}"/>
    <cellStyle name="60% - uthevingsfarge 2 166 2" xfId="39457" xr:uid="{00000000-0005-0000-0000-00001E9A0000}"/>
    <cellStyle name="60% - uthevingsfarge 2 166_BILAG 34-3 Brasil" xfId="39458" xr:uid="{00000000-0005-0000-0000-00001F9A0000}"/>
    <cellStyle name="60% - uthevingsfarge 2 167" xfId="39459" xr:uid="{00000000-0005-0000-0000-0000209A0000}"/>
    <cellStyle name="60% - uthevingsfarge 2 167 2" xfId="39460" xr:uid="{00000000-0005-0000-0000-0000219A0000}"/>
    <cellStyle name="60% - uthevingsfarge 2 167_BILAG 34-3 Brasil" xfId="39461" xr:uid="{00000000-0005-0000-0000-0000229A0000}"/>
    <cellStyle name="60% - uthevingsfarge 2 168" xfId="39462" xr:uid="{00000000-0005-0000-0000-0000239A0000}"/>
    <cellStyle name="60% - uthevingsfarge 2 168 2" xfId="39463" xr:uid="{00000000-0005-0000-0000-0000249A0000}"/>
    <cellStyle name="60% - uthevingsfarge 2 168_BILAG 34-3 Brasil" xfId="39464" xr:uid="{00000000-0005-0000-0000-0000259A0000}"/>
    <cellStyle name="60% - uthevingsfarge 2 169" xfId="39465" xr:uid="{00000000-0005-0000-0000-0000269A0000}"/>
    <cellStyle name="60% - uthevingsfarge 2 169 2" xfId="39466" xr:uid="{00000000-0005-0000-0000-0000279A0000}"/>
    <cellStyle name="60% - uthevingsfarge 2 169_BILAG 34-3 Brasil" xfId="39467" xr:uid="{00000000-0005-0000-0000-0000289A0000}"/>
    <cellStyle name="60% - uthevingsfarge 2 17" xfId="39468" xr:uid="{00000000-0005-0000-0000-0000299A0000}"/>
    <cellStyle name="60% - uthevingsfarge 2 17 2" xfId="39469" xr:uid="{00000000-0005-0000-0000-00002A9A0000}"/>
    <cellStyle name="60% - uthevingsfarge 2 17_BILAG 34-3 Brasil" xfId="39470" xr:uid="{00000000-0005-0000-0000-00002B9A0000}"/>
    <cellStyle name="60% - uthevingsfarge 2 170" xfId="39471" xr:uid="{00000000-0005-0000-0000-00002C9A0000}"/>
    <cellStyle name="60% - uthevingsfarge 2 170 2" xfId="39472" xr:uid="{00000000-0005-0000-0000-00002D9A0000}"/>
    <cellStyle name="60% - uthevingsfarge 2 170_BILAG 34-3 Brasil" xfId="39473" xr:uid="{00000000-0005-0000-0000-00002E9A0000}"/>
    <cellStyle name="60% - uthevingsfarge 2 171" xfId="39474" xr:uid="{00000000-0005-0000-0000-00002F9A0000}"/>
    <cellStyle name="60% - uthevingsfarge 2 171 2" xfId="39475" xr:uid="{00000000-0005-0000-0000-0000309A0000}"/>
    <cellStyle name="60% - uthevingsfarge 2 171_BILAG 34-3 Brasil" xfId="39476" xr:uid="{00000000-0005-0000-0000-0000319A0000}"/>
    <cellStyle name="60% - uthevingsfarge 2 172" xfId="39477" xr:uid="{00000000-0005-0000-0000-0000329A0000}"/>
    <cellStyle name="60% - uthevingsfarge 2 172 2" xfId="39478" xr:uid="{00000000-0005-0000-0000-0000339A0000}"/>
    <cellStyle name="60% - uthevingsfarge 2 172_BILAG 34-3 Brasil" xfId="39479" xr:uid="{00000000-0005-0000-0000-0000349A0000}"/>
    <cellStyle name="60% - uthevingsfarge 2 173" xfId="39480" xr:uid="{00000000-0005-0000-0000-0000359A0000}"/>
    <cellStyle name="60% - uthevingsfarge 2 173 2" xfId="39481" xr:uid="{00000000-0005-0000-0000-0000369A0000}"/>
    <cellStyle name="60% - uthevingsfarge 2 173_BILAG 34-3 Brasil" xfId="39482" xr:uid="{00000000-0005-0000-0000-0000379A0000}"/>
    <cellStyle name="60% - uthevingsfarge 2 174" xfId="39483" xr:uid="{00000000-0005-0000-0000-0000389A0000}"/>
    <cellStyle name="60% - uthevingsfarge 2 174 2" xfId="39484" xr:uid="{00000000-0005-0000-0000-0000399A0000}"/>
    <cellStyle name="60% - uthevingsfarge 2 174_BILAG 34-3 Brasil" xfId="39485" xr:uid="{00000000-0005-0000-0000-00003A9A0000}"/>
    <cellStyle name="60% - uthevingsfarge 2 175" xfId="39486" xr:uid="{00000000-0005-0000-0000-00003B9A0000}"/>
    <cellStyle name="60% - uthevingsfarge 2 175 2" xfId="39487" xr:uid="{00000000-0005-0000-0000-00003C9A0000}"/>
    <cellStyle name="60% - uthevingsfarge 2 175_BILAG 34-3 Brasil" xfId="39488" xr:uid="{00000000-0005-0000-0000-00003D9A0000}"/>
    <cellStyle name="60% - uthevingsfarge 2 176" xfId="39489" xr:uid="{00000000-0005-0000-0000-00003E9A0000}"/>
    <cellStyle name="60% - uthevingsfarge 2 176 2" xfId="39490" xr:uid="{00000000-0005-0000-0000-00003F9A0000}"/>
    <cellStyle name="60% - uthevingsfarge 2 176_BILAG 34-3 Brasil" xfId="39491" xr:uid="{00000000-0005-0000-0000-0000409A0000}"/>
    <cellStyle name="60% - uthevingsfarge 2 177" xfId="39492" xr:uid="{00000000-0005-0000-0000-0000419A0000}"/>
    <cellStyle name="60% - uthevingsfarge 2 177 2" xfId="39493" xr:uid="{00000000-0005-0000-0000-0000429A0000}"/>
    <cellStyle name="60% - uthevingsfarge 2 177_BILAG 34-3 Brasil" xfId="39494" xr:uid="{00000000-0005-0000-0000-0000439A0000}"/>
    <cellStyle name="60% - uthevingsfarge 2 178" xfId="39495" xr:uid="{00000000-0005-0000-0000-0000449A0000}"/>
    <cellStyle name="60% - uthevingsfarge 2 178 2" xfId="39496" xr:uid="{00000000-0005-0000-0000-0000459A0000}"/>
    <cellStyle name="60% - uthevingsfarge 2 178_BILAG 34-3 Brasil" xfId="39497" xr:uid="{00000000-0005-0000-0000-0000469A0000}"/>
    <cellStyle name="60% - uthevingsfarge 2 179" xfId="39498" xr:uid="{00000000-0005-0000-0000-0000479A0000}"/>
    <cellStyle name="60% - uthevingsfarge 2 179 2" xfId="39499" xr:uid="{00000000-0005-0000-0000-0000489A0000}"/>
    <cellStyle name="60% - uthevingsfarge 2 179_BILAG 34-3 Brasil" xfId="39500" xr:uid="{00000000-0005-0000-0000-0000499A0000}"/>
    <cellStyle name="60% - uthevingsfarge 2 18" xfId="39501" xr:uid="{00000000-0005-0000-0000-00004A9A0000}"/>
    <cellStyle name="60% - uthevingsfarge 2 18 2" xfId="39502" xr:uid="{00000000-0005-0000-0000-00004B9A0000}"/>
    <cellStyle name="60% - uthevingsfarge 2 18_BILAG 34-3 Brasil" xfId="39503" xr:uid="{00000000-0005-0000-0000-00004C9A0000}"/>
    <cellStyle name="60% - uthevingsfarge 2 180" xfId="39504" xr:uid="{00000000-0005-0000-0000-00004D9A0000}"/>
    <cellStyle name="60% - uthevingsfarge 2 180 2" xfId="39505" xr:uid="{00000000-0005-0000-0000-00004E9A0000}"/>
    <cellStyle name="60% - uthevingsfarge 2 180_BILAG 34-3 Brasil" xfId="39506" xr:uid="{00000000-0005-0000-0000-00004F9A0000}"/>
    <cellStyle name="60% - uthevingsfarge 2 181" xfId="39507" xr:uid="{00000000-0005-0000-0000-0000509A0000}"/>
    <cellStyle name="60% - uthevingsfarge 2 181 2" xfId="39508" xr:uid="{00000000-0005-0000-0000-0000519A0000}"/>
    <cellStyle name="60% - uthevingsfarge 2 181_BILAG 34-3 Brasil" xfId="39509" xr:uid="{00000000-0005-0000-0000-0000529A0000}"/>
    <cellStyle name="60% - uthevingsfarge 2 182" xfId="39510" xr:uid="{00000000-0005-0000-0000-0000539A0000}"/>
    <cellStyle name="60% - uthevingsfarge 2 182 2" xfId="39511" xr:uid="{00000000-0005-0000-0000-0000549A0000}"/>
    <cellStyle name="60% - uthevingsfarge 2 182_BILAG 34-3 Brasil" xfId="39512" xr:uid="{00000000-0005-0000-0000-0000559A0000}"/>
    <cellStyle name="60% - uthevingsfarge 2 183" xfId="39513" xr:uid="{00000000-0005-0000-0000-0000569A0000}"/>
    <cellStyle name="60% - uthevingsfarge 2 183 2" xfId="39514" xr:uid="{00000000-0005-0000-0000-0000579A0000}"/>
    <cellStyle name="60% - uthevingsfarge 2 183_BILAG 34-3 Brasil" xfId="39515" xr:uid="{00000000-0005-0000-0000-0000589A0000}"/>
    <cellStyle name="60% - uthevingsfarge 2 184" xfId="39516" xr:uid="{00000000-0005-0000-0000-0000599A0000}"/>
    <cellStyle name="60% - uthevingsfarge 2 184 2" xfId="39517" xr:uid="{00000000-0005-0000-0000-00005A9A0000}"/>
    <cellStyle name="60% - uthevingsfarge 2 184_BILAG 34-3 Brasil" xfId="39518" xr:uid="{00000000-0005-0000-0000-00005B9A0000}"/>
    <cellStyle name="60% - uthevingsfarge 2 185" xfId="39519" xr:uid="{00000000-0005-0000-0000-00005C9A0000}"/>
    <cellStyle name="60% - uthevingsfarge 2 185 2" xfId="39520" xr:uid="{00000000-0005-0000-0000-00005D9A0000}"/>
    <cellStyle name="60% - uthevingsfarge 2 185_BILAG 34-3 Brasil" xfId="39521" xr:uid="{00000000-0005-0000-0000-00005E9A0000}"/>
    <cellStyle name="60% - uthevingsfarge 2 186" xfId="39522" xr:uid="{00000000-0005-0000-0000-00005F9A0000}"/>
    <cellStyle name="60% - uthevingsfarge 2 186 2" xfId="39523" xr:uid="{00000000-0005-0000-0000-0000609A0000}"/>
    <cellStyle name="60% - uthevingsfarge 2 186_BILAG 34-3 Brasil" xfId="39524" xr:uid="{00000000-0005-0000-0000-0000619A0000}"/>
    <cellStyle name="60% - uthevingsfarge 2 187" xfId="39525" xr:uid="{00000000-0005-0000-0000-0000629A0000}"/>
    <cellStyle name="60% - uthevingsfarge 2 187 2" xfId="39526" xr:uid="{00000000-0005-0000-0000-0000639A0000}"/>
    <cellStyle name="60% - uthevingsfarge 2 187_BILAG 34-3 Brasil" xfId="39527" xr:uid="{00000000-0005-0000-0000-0000649A0000}"/>
    <cellStyle name="60% - uthevingsfarge 2 188" xfId="39528" xr:uid="{00000000-0005-0000-0000-0000659A0000}"/>
    <cellStyle name="60% - uthevingsfarge 2 188 2" xfId="39529" xr:uid="{00000000-0005-0000-0000-0000669A0000}"/>
    <cellStyle name="60% - uthevingsfarge 2 188_BILAG 34-3 Brasil" xfId="39530" xr:uid="{00000000-0005-0000-0000-0000679A0000}"/>
    <cellStyle name="60% - uthevingsfarge 2 189" xfId="39531" xr:uid="{00000000-0005-0000-0000-0000689A0000}"/>
    <cellStyle name="60% - uthevingsfarge 2 189 2" xfId="39532" xr:uid="{00000000-0005-0000-0000-0000699A0000}"/>
    <cellStyle name="60% - uthevingsfarge 2 189_BILAG 34-3 Brasil" xfId="39533" xr:uid="{00000000-0005-0000-0000-00006A9A0000}"/>
    <cellStyle name="60% - uthevingsfarge 2 19" xfId="39534" xr:uid="{00000000-0005-0000-0000-00006B9A0000}"/>
    <cellStyle name="60% - uthevingsfarge 2 19 2" xfId="39535" xr:uid="{00000000-0005-0000-0000-00006C9A0000}"/>
    <cellStyle name="60% - uthevingsfarge 2 19_BILAG 34-3 Brasil" xfId="39536" xr:uid="{00000000-0005-0000-0000-00006D9A0000}"/>
    <cellStyle name="60% - uthevingsfarge 2 190" xfId="39537" xr:uid="{00000000-0005-0000-0000-00006E9A0000}"/>
    <cellStyle name="60% - uthevingsfarge 2 190 2" xfId="39538" xr:uid="{00000000-0005-0000-0000-00006F9A0000}"/>
    <cellStyle name="60% - uthevingsfarge 2 190_BILAG 34-3 Brasil" xfId="39539" xr:uid="{00000000-0005-0000-0000-0000709A0000}"/>
    <cellStyle name="60% - uthevingsfarge 2 191" xfId="39540" xr:uid="{00000000-0005-0000-0000-0000719A0000}"/>
    <cellStyle name="60% - uthevingsfarge 2 191 2" xfId="39541" xr:uid="{00000000-0005-0000-0000-0000729A0000}"/>
    <cellStyle name="60% - uthevingsfarge 2 191_BILAG 34-3 Brasil" xfId="39542" xr:uid="{00000000-0005-0000-0000-0000739A0000}"/>
    <cellStyle name="60% - uthevingsfarge 2 192" xfId="39543" xr:uid="{00000000-0005-0000-0000-0000749A0000}"/>
    <cellStyle name="60% - uthevingsfarge 2 192 2" xfId="39544" xr:uid="{00000000-0005-0000-0000-0000759A0000}"/>
    <cellStyle name="60% - uthevingsfarge 2 192_BILAG 34-3 Brasil" xfId="39545" xr:uid="{00000000-0005-0000-0000-0000769A0000}"/>
    <cellStyle name="60% - uthevingsfarge 2 193" xfId="39546" xr:uid="{00000000-0005-0000-0000-0000779A0000}"/>
    <cellStyle name="60% - uthevingsfarge 2 193 2" xfId="39547" xr:uid="{00000000-0005-0000-0000-0000789A0000}"/>
    <cellStyle name="60% - uthevingsfarge 2 193_BILAG 34-3 Brasil" xfId="39548" xr:uid="{00000000-0005-0000-0000-0000799A0000}"/>
    <cellStyle name="60% - uthevingsfarge 2 194" xfId="39549" xr:uid="{00000000-0005-0000-0000-00007A9A0000}"/>
    <cellStyle name="60% - uthevingsfarge 2 194 2" xfId="39550" xr:uid="{00000000-0005-0000-0000-00007B9A0000}"/>
    <cellStyle name="60% - uthevingsfarge 2 194_BILAG 34-3 Brasil" xfId="39551" xr:uid="{00000000-0005-0000-0000-00007C9A0000}"/>
    <cellStyle name="60% - uthevingsfarge 2 195" xfId="39552" xr:uid="{00000000-0005-0000-0000-00007D9A0000}"/>
    <cellStyle name="60% - uthevingsfarge 2 195 2" xfId="39553" xr:uid="{00000000-0005-0000-0000-00007E9A0000}"/>
    <cellStyle name="60% - uthevingsfarge 2 195_BILAG 34-3 Brasil" xfId="39554" xr:uid="{00000000-0005-0000-0000-00007F9A0000}"/>
    <cellStyle name="60% - uthevingsfarge 2 196" xfId="39555" xr:uid="{00000000-0005-0000-0000-0000809A0000}"/>
    <cellStyle name="60% - uthevingsfarge 2 196 2" xfId="39556" xr:uid="{00000000-0005-0000-0000-0000819A0000}"/>
    <cellStyle name="60% - uthevingsfarge 2 196_BILAG 34-3 Brasil" xfId="39557" xr:uid="{00000000-0005-0000-0000-0000829A0000}"/>
    <cellStyle name="60% - uthevingsfarge 2 197" xfId="39558" xr:uid="{00000000-0005-0000-0000-0000839A0000}"/>
    <cellStyle name="60% - uthevingsfarge 2 197 2" xfId="39559" xr:uid="{00000000-0005-0000-0000-0000849A0000}"/>
    <cellStyle name="60% - uthevingsfarge 2 197_BILAG 34-3 Brasil" xfId="39560" xr:uid="{00000000-0005-0000-0000-0000859A0000}"/>
    <cellStyle name="60% - uthevingsfarge 2 198" xfId="39561" xr:uid="{00000000-0005-0000-0000-0000869A0000}"/>
    <cellStyle name="60% - uthevingsfarge 2 198 2" xfId="39562" xr:uid="{00000000-0005-0000-0000-0000879A0000}"/>
    <cellStyle name="60% - uthevingsfarge 2 198_BILAG 34-3 Brasil" xfId="39563" xr:uid="{00000000-0005-0000-0000-0000889A0000}"/>
    <cellStyle name="60% - uthevingsfarge 2 199" xfId="39564" xr:uid="{00000000-0005-0000-0000-0000899A0000}"/>
    <cellStyle name="60% - uthevingsfarge 2 199 2" xfId="39565" xr:uid="{00000000-0005-0000-0000-00008A9A0000}"/>
    <cellStyle name="60% - uthevingsfarge 2 199_BILAG 34-3 Brasil" xfId="39566" xr:uid="{00000000-0005-0000-0000-00008B9A0000}"/>
    <cellStyle name="60% - uthevingsfarge 2 2" xfId="39567" xr:uid="{00000000-0005-0000-0000-00008C9A0000}"/>
    <cellStyle name="60% - uthevingsfarge 2 2 2" xfId="39568" xr:uid="{00000000-0005-0000-0000-00008D9A0000}"/>
    <cellStyle name="60% - uthevingsfarge 2 2 2 2" xfId="39569" xr:uid="{00000000-0005-0000-0000-00008E9A0000}"/>
    <cellStyle name="60% - uthevingsfarge 2 2 2_Nøkkeltall" xfId="39570" xr:uid="{00000000-0005-0000-0000-00008F9A0000}"/>
    <cellStyle name="60% - uthevingsfarge 2 2 3" xfId="39571" xr:uid="{00000000-0005-0000-0000-0000909A0000}"/>
    <cellStyle name="60% - uthevingsfarge 2 2 4" xfId="39572" xr:uid="{00000000-0005-0000-0000-0000919A0000}"/>
    <cellStyle name="60% - uthevingsfarge 2 2_BILAG 34-3 Brasil" xfId="39573" xr:uid="{00000000-0005-0000-0000-0000929A0000}"/>
    <cellStyle name="60% - uthevingsfarge 2 20" xfId="39574" xr:uid="{00000000-0005-0000-0000-0000939A0000}"/>
    <cellStyle name="60% - uthevingsfarge 2 20 2" xfId="39575" xr:uid="{00000000-0005-0000-0000-0000949A0000}"/>
    <cellStyle name="60% - uthevingsfarge 2 20_BILAG 34-3 Brasil" xfId="39576" xr:uid="{00000000-0005-0000-0000-0000959A0000}"/>
    <cellStyle name="60% - uthevingsfarge 2 200" xfId="39577" xr:uid="{00000000-0005-0000-0000-0000969A0000}"/>
    <cellStyle name="60% - uthevingsfarge 2 200 2" xfId="39578" xr:uid="{00000000-0005-0000-0000-0000979A0000}"/>
    <cellStyle name="60% - uthevingsfarge 2 200_BILAG 34-3 Brasil" xfId="39579" xr:uid="{00000000-0005-0000-0000-0000989A0000}"/>
    <cellStyle name="60% - uthevingsfarge 2 201" xfId="39580" xr:uid="{00000000-0005-0000-0000-0000999A0000}"/>
    <cellStyle name="60% - uthevingsfarge 2 201 2" xfId="39581" xr:uid="{00000000-0005-0000-0000-00009A9A0000}"/>
    <cellStyle name="60% - uthevingsfarge 2 201_BILAG 34-3 Brasil" xfId="39582" xr:uid="{00000000-0005-0000-0000-00009B9A0000}"/>
    <cellStyle name="60% - uthevingsfarge 2 202" xfId="39583" xr:uid="{00000000-0005-0000-0000-00009C9A0000}"/>
    <cellStyle name="60% - uthevingsfarge 2 202 2" xfId="39584" xr:uid="{00000000-0005-0000-0000-00009D9A0000}"/>
    <cellStyle name="60% - uthevingsfarge 2 202_BILAG 34-3 Brasil" xfId="39585" xr:uid="{00000000-0005-0000-0000-00009E9A0000}"/>
    <cellStyle name="60% - uthevingsfarge 2 203" xfId="39586" xr:uid="{00000000-0005-0000-0000-00009F9A0000}"/>
    <cellStyle name="60% - uthevingsfarge 2 203 2" xfId="39587" xr:uid="{00000000-0005-0000-0000-0000A09A0000}"/>
    <cellStyle name="60% - uthevingsfarge 2 203_BILAG 34-3 Brasil" xfId="39588" xr:uid="{00000000-0005-0000-0000-0000A19A0000}"/>
    <cellStyle name="60% - uthevingsfarge 2 204" xfId="39589" xr:uid="{00000000-0005-0000-0000-0000A29A0000}"/>
    <cellStyle name="60% - uthevingsfarge 2 204 2" xfId="39590" xr:uid="{00000000-0005-0000-0000-0000A39A0000}"/>
    <cellStyle name="60% - uthevingsfarge 2 204_BILAG 34-3 Brasil" xfId="39591" xr:uid="{00000000-0005-0000-0000-0000A49A0000}"/>
    <cellStyle name="60% - uthevingsfarge 2 205" xfId="39592" xr:uid="{00000000-0005-0000-0000-0000A59A0000}"/>
    <cellStyle name="60% - uthevingsfarge 2 205 2" xfId="39593" xr:uid="{00000000-0005-0000-0000-0000A69A0000}"/>
    <cellStyle name="60% - uthevingsfarge 2 205_BILAG 34-3 Brasil" xfId="39594" xr:uid="{00000000-0005-0000-0000-0000A79A0000}"/>
    <cellStyle name="60% - uthevingsfarge 2 206" xfId="39595" xr:uid="{00000000-0005-0000-0000-0000A89A0000}"/>
    <cellStyle name="60% - uthevingsfarge 2 206 2" xfId="39596" xr:uid="{00000000-0005-0000-0000-0000A99A0000}"/>
    <cellStyle name="60% - uthevingsfarge 2 206_BILAG 34-3 Brasil" xfId="39597" xr:uid="{00000000-0005-0000-0000-0000AA9A0000}"/>
    <cellStyle name="60% - uthevingsfarge 2 207" xfId="39598" xr:uid="{00000000-0005-0000-0000-0000AB9A0000}"/>
    <cellStyle name="60% - uthevingsfarge 2 207 2" xfId="39599" xr:uid="{00000000-0005-0000-0000-0000AC9A0000}"/>
    <cellStyle name="60% - uthevingsfarge 2 207_BILAG 34-3 Brasil" xfId="39600" xr:uid="{00000000-0005-0000-0000-0000AD9A0000}"/>
    <cellStyle name="60% - uthevingsfarge 2 208" xfId="39601" xr:uid="{00000000-0005-0000-0000-0000AE9A0000}"/>
    <cellStyle name="60% - uthevingsfarge 2 208 2" xfId="39602" xr:uid="{00000000-0005-0000-0000-0000AF9A0000}"/>
    <cellStyle name="60% - uthevingsfarge 2 208_BILAG 34-3 Brasil" xfId="39603" xr:uid="{00000000-0005-0000-0000-0000B09A0000}"/>
    <cellStyle name="60% - uthevingsfarge 2 209" xfId="39604" xr:uid="{00000000-0005-0000-0000-0000B19A0000}"/>
    <cellStyle name="60% - uthevingsfarge 2 209 2" xfId="39605" xr:uid="{00000000-0005-0000-0000-0000B29A0000}"/>
    <cellStyle name="60% - uthevingsfarge 2 209_BILAG 34-3 Brasil" xfId="39606" xr:uid="{00000000-0005-0000-0000-0000B39A0000}"/>
    <cellStyle name="60% - uthevingsfarge 2 21" xfId="39607" xr:uid="{00000000-0005-0000-0000-0000B49A0000}"/>
    <cellStyle name="60% - uthevingsfarge 2 21 2" xfId="39608" xr:uid="{00000000-0005-0000-0000-0000B59A0000}"/>
    <cellStyle name="60% - uthevingsfarge 2 21_BILAG 34-3 Brasil" xfId="39609" xr:uid="{00000000-0005-0000-0000-0000B69A0000}"/>
    <cellStyle name="60% - uthevingsfarge 2 210" xfId="39610" xr:uid="{00000000-0005-0000-0000-0000B79A0000}"/>
    <cellStyle name="60% - uthevingsfarge 2 210 2" xfId="39611" xr:uid="{00000000-0005-0000-0000-0000B89A0000}"/>
    <cellStyle name="60% - uthevingsfarge 2 210_BILAG 34-3 Brasil" xfId="39612" xr:uid="{00000000-0005-0000-0000-0000B99A0000}"/>
    <cellStyle name="60% - uthevingsfarge 2 211" xfId="39613" xr:uid="{00000000-0005-0000-0000-0000BA9A0000}"/>
    <cellStyle name="60% - uthevingsfarge 2 211 2" xfId="39614" xr:uid="{00000000-0005-0000-0000-0000BB9A0000}"/>
    <cellStyle name="60% - uthevingsfarge 2 211_BILAG 34-3 Brasil" xfId="39615" xr:uid="{00000000-0005-0000-0000-0000BC9A0000}"/>
    <cellStyle name="60% - uthevingsfarge 2 212" xfId="39616" xr:uid="{00000000-0005-0000-0000-0000BD9A0000}"/>
    <cellStyle name="60% - uthevingsfarge 2 212 2" xfId="39617" xr:uid="{00000000-0005-0000-0000-0000BE9A0000}"/>
    <cellStyle name="60% - uthevingsfarge 2 212_BILAG 34-3 Brasil" xfId="39618" xr:uid="{00000000-0005-0000-0000-0000BF9A0000}"/>
    <cellStyle name="60% - uthevingsfarge 2 213" xfId="39619" xr:uid="{00000000-0005-0000-0000-0000C09A0000}"/>
    <cellStyle name="60% - uthevingsfarge 2 213 2" xfId="39620" xr:uid="{00000000-0005-0000-0000-0000C19A0000}"/>
    <cellStyle name="60% - uthevingsfarge 2 213_BILAG 34-3 Brasil" xfId="39621" xr:uid="{00000000-0005-0000-0000-0000C29A0000}"/>
    <cellStyle name="60% - uthevingsfarge 2 214" xfId="39622" xr:uid="{00000000-0005-0000-0000-0000C39A0000}"/>
    <cellStyle name="60% - uthevingsfarge 2 214 2" xfId="39623" xr:uid="{00000000-0005-0000-0000-0000C49A0000}"/>
    <cellStyle name="60% - uthevingsfarge 2 214_BILAG 34-3 Brasil" xfId="39624" xr:uid="{00000000-0005-0000-0000-0000C59A0000}"/>
    <cellStyle name="60% - uthevingsfarge 2 215" xfId="39625" xr:uid="{00000000-0005-0000-0000-0000C69A0000}"/>
    <cellStyle name="60% - uthevingsfarge 2 215 2" xfId="39626" xr:uid="{00000000-0005-0000-0000-0000C79A0000}"/>
    <cellStyle name="60% - uthevingsfarge 2 215_BILAG 34-3 Brasil" xfId="39627" xr:uid="{00000000-0005-0000-0000-0000C89A0000}"/>
    <cellStyle name="60% - uthevingsfarge 2 216" xfId="39628" xr:uid="{00000000-0005-0000-0000-0000C99A0000}"/>
    <cellStyle name="60% - uthevingsfarge 2 216 2" xfId="39629" xr:uid="{00000000-0005-0000-0000-0000CA9A0000}"/>
    <cellStyle name="60% - uthevingsfarge 2 216_BILAG 34-3 Brasil" xfId="39630" xr:uid="{00000000-0005-0000-0000-0000CB9A0000}"/>
    <cellStyle name="60% - uthevingsfarge 2 217" xfId="39631" xr:uid="{00000000-0005-0000-0000-0000CC9A0000}"/>
    <cellStyle name="60% - uthevingsfarge 2 217 2" xfId="39632" xr:uid="{00000000-0005-0000-0000-0000CD9A0000}"/>
    <cellStyle name="60% - uthevingsfarge 2 217_BILAG 34-3 Brasil" xfId="39633" xr:uid="{00000000-0005-0000-0000-0000CE9A0000}"/>
    <cellStyle name="60% - uthevingsfarge 2 218" xfId="39634" xr:uid="{00000000-0005-0000-0000-0000CF9A0000}"/>
    <cellStyle name="60% - uthevingsfarge 2 218 2" xfId="39635" xr:uid="{00000000-0005-0000-0000-0000D09A0000}"/>
    <cellStyle name="60% - uthevingsfarge 2 218_BILAG 34-3 Brasil" xfId="39636" xr:uid="{00000000-0005-0000-0000-0000D19A0000}"/>
    <cellStyle name="60% - uthevingsfarge 2 219" xfId="39637" xr:uid="{00000000-0005-0000-0000-0000D29A0000}"/>
    <cellStyle name="60% - uthevingsfarge 2 219 2" xfId="39638" xr:uid="{00000000-0005-0000-0000-0000D39A0000}"/>
    <cellStyle name="60% - uthevingsfarge 2 219_BILAG 34-3 Brasil" xfId="39639" xr:uid="{00000000-0005-0000-0000-0000D49A0000}"/>
    <cellStyle name="60% - uthevingsfarge 2 22" xfId="39640" xr:uid="{00000000-0005-0000-0000-0000D59A0000}"/>
    <cellStyle name="60% - uthevingsfarge 2 22 2" xfId="39641" xr:uid="{00000000-0005-0000-0000-0000D69A0000}"/>
    <cellStyle name="60% - uthevingsfarge 2 22_BILAG 34-3 Brasil" xfId="39642" xr:uid="{00000000-0005-0000-0000-0000D79A0000}"/>
    <cellStyle name="60% - uthevingsfarge 2 220" xfId="39643" xr:uid="{00000000-0005-0000-0000-0000D89A0000}"/>
    <cellStyle name="60% - uthevingsfarge 2 220 2" xfId="39644" xr:uid="{00000000-0005-0000-0000-0000D99A0000}"/>
    <cellStyle name="60% - uthevingsfarge 2 220_BILAG 34-3 Brasil" xfId="39645" xr:uid="{00000000-0005-0000-0000-0000DA9A0000}"/>
    <cellStyle name="60% - uthevingsfarge 2 221" xfId="39646" xr:uid="{00000000-0005-0000-0000-0000DB9A0000}"/>
    <cellStyle name="60% - uthevingsfarge 2 221 2" xfId="39647" xr:uid="{00000000-0005-0000-0000-0000DC9A0000}"/>
    <cellStyle name="60% - uthevingsfarge 2 221_BILAG 34-3 Brasil" xfId="39648" xr:uid="{00000000-0005-0000-0000-0000DD9A0000}"/>
    <cellStyle name="60% - uthevingsfarge 2 222" xfId="39649" xr:uid="{00000000-0005-0000-0000-0000DE9A0000}"/>
    <cellStyle name="60% - uthevingsfarge 2 222 2" xfId="39650" xr:uid="{00000000-0005-0000-0000-0000DF9A0000}"/>
    <cellStyle name="60% - uthevingsfarge 2 222_BILAG 34-3 Brasil" xfId="39651" xr:uid="{00000000-0005-0000-0000-0000E09A0000}"/>
    <cellStyle name="60% - uthevingsfarge 2 223" xfId="39652" xr:uid="{00000000-0005-0000-0000-0000E19A0000}"/>
    <cellStyle name="60% - uthevingsfarge 2 223 2" xfId="39653" xr:uid="{00000000-0005-0000-0000-0000E29A0000}"/>
    <cellStyle name="60% - uthevingsfarge 2 223_BILAG 34-3 Brasil" xfId="39654" xr:uid="{00000000-0005-0000-0000-0000E39A0000}"/>
    <cellStyle name="60% - uthevingsfarge 2 224" xfId="39655" xr:uid="{00000000-0005-0000-0000-0000E49A0000}"/>
    <cellStyle name="60% - uthevingsfarge 2 224 2" xfId="39656" xr:uid="{00000000-0005-0000-0000-0000E59A0000}"/>
    <cellStyle name="60% - uthevingsfarge 2 224_BILAG 34-3 Brasil" xfId="39657" xr:uid="{00000000-0005-0000-0000-0000E69A0000}"/>
    <cellStyle name="60% - uthevingsfarge 2 225" xfId="39658" xr:uid="{00000000-0005-0000-0000-0000E79A0000}"/>
    <cellStyle name="60% - uthevingsfarge 2 225 2" xfId="39659" xr:uid="{00000000-0005-0000-0000-0000E89A0000}"/>
    <cellStyle name="60% - uthevingsfarge 2 225_BILAG 34-3 Brasil" xfId="39660" xr:uid="{00000000-0005-0000-0000-0000E99A0000}"/>
    <cellStyle name="60% - uthevingsfarge 2 226" xfId="39661" xr:uid="{00000000-0005-0000-0000-0000EA9A0000}"/>
    <cellStyle name="60% - uthevingsfarge 2 226 2" xfId="39662" xr:uid="{00000000-0005-0000-0000-0000EB9A0000}"/>
    <cellStyle name="60% - uthevingsfarge 2 226_BILAG 34-3 Brasil" xfId="39663" xr:uid="{00000000-0005-0000-0000-0000EC9A0000}"/>
    <cellStyle name="60% - uthevingsfarge 2 227" xfId="39664" xr:uid="{00000000-0005-0000-0000-0000ED9A0000}"/>
    <cellStyle name="60% - uthevingsfarge 2 227 2" xfId="39665" xr:uid="{00000000-0005-0000-0000-0000EE9A0000}"/>
    <cellStyle name="60% - uthevingsfarge 2 227_BILAG 34-3 Brasil" xfId="39666" xr:uid="{00000000-0005-0000-0000-0000EF9A0000}"/>
    <cellStyle name="60% - uthevingsfarge 2 228" xfId="39667" xr:uid="{00000000-0005-0000-0000-0000F09A0000}"/>
    <cellStyle name="60% - uthevingsfarge 2 228 2" xfId="39668" xr:uid="{00000000-0005-0000-0000-0000F19A0000}"/>
    <cellStyle name="60% - uthevingsfarge 2 228_BILAG 34-3 Brasil" xfId="39669" xr:uid="{00000000-0005-0000-0000-0000F29A0000}"/>
    <cellStyle name="60% - uthevingsfarge 2 229" xfId="39670" xr:uid="{00000000-0005-0000-0000-0000F39A0000}"/>
    <cellStyle name="60% - uthevingsfarge 2 229 2" xfId="39671" xr:uid="{00000000-0005-0000-0000-0000F49A0000}"/>
    <cellStyle name="60% - uthevingsfarge 2 229_BILAG 34-3 Brasil" xfId="39672" xr:uid="{00000000-0005-0000-0000-0000F59A0000}"/>
    <cellStyle name="60% - uthevingsfarge 2 23" xfId="39673" xr:uid="{00000000-0005-0000-0000-0000F69A0000}"/>
    <cellStyle name="60% - uthevingsfarge 2 23 2" xfId="39674" xr:uid="{00000000-0005-0000-0000-0000F79A0000}"/>
    <cellStyle name="60% - uthevingsfarge 2 23_BILAG 34-3 Brasil" xfId="39675" xr:uid="{00000000-0005-0000-0000-0000F89A0000}"/>
    <cellStyle name="60% - uthevingsfarge 2 230" xfId="39676" xr:uid="{00000000-0005-0000-0000-0000F99A0000}"/>
    <cellStyle name="60% - uthevingsfarge 2 230 2" xfId="39677" xr:uid="{00000000-0005-0000-0000-0000FA9A0000}"/>
    <cellStyle name="60% - uthevingsfarge 2 230_BILAG 34-3 Brasil" xfId="39678" xr:uid="{00000000-0005-0000-0000-0000FB9A0000}"/>
    <cellStyle name="60% - uthevingsfarge 2 231" xfId="39679" xr:uid="{00000000-0005-0000-0000-0000FC9A0000}"/>
    <cellStyle name="60% - uthevingsfarge 2 231 2" xfId="39680" xr:uid="{00000000-0005-0000-0000-0000FD9A0000}"/>
    <cellStyle name="60% - uthevingsfarge 2 231_BILAG 34-3 Brasil" xfId="39681" xr:uid="{00000000-0005-0000-0000-0000FE9A0000}"/>
    <cellStyle name="60% - uthevingsfarge 2 232" xfId="39682" xr:uid="{00000000-0005-0000-0000-0000FF9A0000}"/>
    <cellStyle name="60% - uthevingsfarge 2 232 2" xfId="39683" xr:uid="{00000000-0005-0000-0000-0000009B0000}"/>
    <cellStyle name="60% - uthevingsfarge 2 232_BILAG 34-3 Brasil" xfId="39684" xr:uid="{00000000-0005-0000-0000-0000019B0000}"/>
    <cellStyle name="60% - uthevingsfarge 2 233" xfId="39685" xr:uid="{00000000-0005-0000-0000-0000029B0000}"/>
    <cellStyle name="60% - uthevingsfarge 2 233 2" xfId="39686" xr:uid="{00000000-0005-0000-0000-0000039B0000}"/>
    <cellStyle name="60% - uthevingsfarge 2 233_BILAG 34-3 Brasil" xfId="39687" xr:uid="{00000000-0005-0000-0000-0000049B0000}"/>
    <cellStyle name="60% - uthevingsfarge 2 234" xfId="39688" xr:uid="{00000000-0005-0000-0000-0000059B0000}"/>
    <cellStyle name="60% - uthevingsfarge 2 234 2" xfId="39689" xr:uid="{00000000-0005-0000-0000-0000069B0000}"/>
    <cellStyle name="60% - uthevingsfarge 2 234_BILAG 34-3 Brasil" xfId="39690" xr:uid="{00000000-0005-0000-0000-0000079B0000}"/>
    <cellStyle name="60% - uthevingsfarge 2 235" xfId="39691" xr:uid="{00000000-0005-0000-0000-0000089B0000}"/>
    <cellStyle name="60% - uthevingsfarge 2 235 2" xfId="39692" xr:uid="{00000000-0005-0000-0000-0000099B0000}"/>
    <cellStyle name="60% - uthevingsfarge 2 235_BILAG 34-3 Brasil" xfId="39693" xr:uid="{00000000-0005-0000-0000-00000A9B0000}"/>
    <cellStyle name="60% - uthevingsfarge 2 236" xfId="39694" xr:uid="{00000000-0005-0000-0000-00000B9B0000}"/>
    <cellStyle name="60% - uthevingsfarge 2 236 2" xfId="39695" xr:uid="{00000000-0005-0000-0000-00000C9B0000}"/>
    <cellStyle name="60% - uthevingsfarge 2 236_BILAG 34-3 Brasil" xfId="39696" xr:uid="{00000000-0005-0000-0000-00000D9B0000}"/>
    <cellStyle name="60% - uthevingsfarge 2 237" xfId="39697" xr:uid="{00000000-0005-0000-0000-00000E9B0000}"/>
    <cellStyle name="60% - uthevingsfarge 2 237 2" xfId="39698" xr:uid="{00000000-0005-0000-0000-00000F9B0000}"/>
    <cellStyle name="60% - uthevingsfarge 2 237_BILAG 34-3 Brasil" xfId="39699" xr:uid="{00000000-0005-0000-0000-0000109B0000}"/>
    <cellStyle name="60% - uthevingsfarge 2 238" xfId="39700" xr:uid="{00000000-0005-0000-0000-0000119B0000}"/>
    <cellStyle name="60% - uthevingsfarge 2 238 2" xfId="39701" xr:uid="{00000000-0005-0000-0000-0000129B0000}"/>
    <cellStyle name="60% - uthevingsfarge 2 238_BILAG 34-3 Brasil" xfId="39702" xr:uid="{00000000-0005-0000-0000-0000139B0000}"/>
    <cellStyle name="60% - uthevingsfarge 2 239" xfId="39703" xr:uid="{00000000-0005-0000-0000-0000149B0000}"/>
    <cellStyle name="60% - uthevingsfarge 2 239 2" xfId="39704" xr:uid="{00000000-0005-0000-0000-0000159B0000}"/>
    <cellStyle name="60% - uthevingsfarge 2 239_BILAG 34-3 Brasil" xfId="39705" xr:uid="{00000000-0005-0000-0000-0000169B0000}"/>
    <cellStyle name="60% - uthevingsfarge 2 24" xfId="39706" xr:uid="{00000000-0005-0000-0000-0000179B0000}"/>
    <cellStyle name="60% - uthevingsfarge 2 24 2" xfId="39707" xr:uid="{00000000-0005-0000-0000-0000189B0000}"/>
    <cellStyle name="60% - uthevingsfarge 2 24_BILAG 34-3 Brasil" xfId="39708" xr:uid="{00000000-0005-0000-0000-0000199B0000}"/>
    <cellStyle name="60% - uthevingsfarge 2 240" xfId="39709" xr:uid="{00000000-0005-0000-0000-00001A9B0000}"/>
    <cellStyle name="60% - uthevingsfarge 2 240 2" xfId="39710" xr:uid="{00000000-0005-0000-0000-00001B9B0000}"/>
    <cellStyle name="60% - uthevingsfarge 2 240_BILAG 34-3 Brasil" xfId="39711" xr:uid="{00000000-0005-0000-0000-00001C9B0000}"/>
    <cellStyle name="60% - uthevingsfarge 2 241" xfId="39712" xr:uid="{00000000-0005-0000-0000-00001D9B0000}"/>
    <cellStyle name="60% - uthevingsfarge 2 241 2" xfId="39713" xr:uid="{00000000-0005-0000-0000-00001E9B0000}"/>
    <cellStyle name="60% - uthevingsfarge 2 241_BILAG 34-3 Brasil" xfId="39714" xr:uid="{00000000-0005-0000-0000-00001F9B0000}"/>
    <cellStyle name="60% - uthevingsfarge 2 242" xfId="39715" xr:uid="{00000000-0005-0000-0000-0000209B0000}"/>
    <cellStyle name="60% - uthevingsfarge 2 242 2" xfId="39716" xr:uid="{00000000-0005-0000-0000-0000219B0000}"/>
    <cellStyle name="60% - uthevingsfarge 2 242_BILAG 34-3 Brasil" xfId="39717" xr:uid="{00000000-0005-0000-0000-0000229B0000}"/>
    <cellStyle name="60% - uthevingsfarge 2 243" xfId="39718" xr:uid="{00000000-0005-0000-0000-0000239B0000}"/>
    <cellStyle name="60% - uthevingsfarge 2 243 2" xfId="39719" xr:uid="{00000000-0005-0000-0000-0000249B0000}"/>
    <cellStyle name="60% - uthevingsfarge 2 243_BILAG 34-3 Brasil" xfId="39720" xr:uid="{00000000-0005-0000-0000-0000259B0000}"/>
    <cellStyle name="60% - uthevingsfarge 2 244" xfId="39721" xr:uid="{00000000-0005-0000-0000-0000269B0000}"/>
    <cellStyle name="60% - uthevingsfarge 2 244 2" xfId="39722" xr:uid="{00000000-0005-0000-0000-0000279B0000}"/>
    <cellStyle name="60% - uthevingsfarge 2 244_BILAG 34-3 Brasil" xfId="39723" xr:uid="{00000000-0005-0000-0000-0000289B0000}"/>
    <cellStyle name="60% - uthevingsfarge 2 245" xfId="39724" xr:uid="{00000000-0005-0000-0000-0000299B0000}"/>
    <cellStyle name="60% - uthevingsfarge 2 245 2" xfId="39725" xr:uid="{00000000-0005-0000-0000-00002A9B0000}"/>
    <cellStyle name="60% - uthevingsfarge 2 245_BILAG 34-3 Brasil" xfId="39726" xr:uid="{00000000-0005-0000-0000-00002B9B0000}"/>
    <cellStyle name="60% - uthevingsfarge 2 246" xfId="39727" xr:uid="{00000000-0005-0000-0000-00002C9B0000}"/>
    <cellStyle name="60% - uthevingsfarge 2 246 2" xfId="39728" xr:uid="{00000000-0005-0000-0000-00002D9B0000}"/>
    <cellStyle name="60% - uthevingsfarge 2 246_BILAG 34-3 Brasil" xfId="39729" xr:uid="{00000000-0005-0000-0000-00002E9B0000}"/>
    <cellStyle name="60% - uthevingsfarge 2 247" xfId="39730" xr:uid="{00000000-0005-0000-0000-00002F9B0000}"/>
    <cellStyle name="60% - uthevingsfarge 2 247 2" xfId="39731" xr:uid="{00000000-0005-0000-0000-0000309B0000}"/>
    <cellStyle name="60% - uthevingsfarge 2 247_BILAG 34-3 Brasil" xfId="39732" xr:uid="{00000000-0005-0000-0000-0000319B0000}"/>
    <cellStyle name="60% - uthevingsfarge 2 248" xfId="39733" xr:uid="{00000000-0005-0000-0000-0000329B0000}"/>
    <cellStyle name="60% - uthevingsfarge 2 248 2" xfId="39734" xr:uid="{00000000-0005-0000-0000-0000339B0000}"/>
    <cellStyle name="60% - uthevingsfarge 2 248_BILAG 34-3 Brasil" xfId="39735" xr:uid="{00000000-0005-0000-0000-0000349B0000}"/>
    <cellStyle name="60% - uthevingsfarge 2 249" xfId="39736" xr:uid="{00000000-0005-0000-0000-0000359B0000}"/>
    <cellStyle name="60% - uthevingsfarge 2 249 2" xfId="39737" xr:uid="{00000000-0005-0000-0000-0000369B0000}"/>
    <cellStyle name="60% - uthevingsfarge 2 249_BILAG 34-3 Brasil" xfId="39738" xr:uid="{00000000-0005-0000-0000-0000379B0000}"/>
    <cellStyle name="60% - uthevingsfarge 2 25" xfId="39739" xr:uid="{00000000-0005-0000-0000-0000389B0000}"/>
    <cellStyle name="60% - uthevingsfarge 2 25 2" xfId="39740" xr:uid="{00000000-0005-0000-0000-0000399B0000}"/>
    <cellStyle name="60% - uthevingsfarge 2 25_BILAG 34-3 Brasil" xfId="39741" xr:uid="{00000000-0005-0000-0000-00003A9B0000}"/>
    <cellStyle name="60% - uthevingsfarge 2 250" xfId="39742" xr:uid="{00000000-0005-0000-0000-00003B9B0000}"/>
    <cellStyle name="60% - uthevingsfarge 2 250 2" xfId="39743" xr:uid="{00000000-0005-0000-0000-00003C9B0000}"/>
    <cellStyle name="60% - uthevingsfarge 2 250_BILAG 34-3 Brasil" xfId="39744" xr:uid="{00000000-0005-0000-0000-00003D9B0000}"/>
    <cellStyle name="60% - uthevingsfarge 2 251" xfId="39745" xr:uid="{00000000-0005-0000-0000-00003E9B0000}"/>
    <cellStyle name="60% - uthevingsfarge 2 251 2" xfId="39746" xr:uid="{00000000-0005-0000-0000-00003F9B0000}"/>
    <cellStyle name="60% - uthevingsfarge 2 251_BILAG 34-3 Brasil" xfId="39747" xr:uid="{00000000-0005-0000-0000-0000409B0000}"/>
    <cellStyle name="60% - uthevingsfarge 2 252" xfId="39748" xr:uid="{00000000-0005-0000-0000-0000419B0000}"/>
    <cellStyle name="60% - uthevingsfarge 2 252 2" xfId="39749" xr:uid="{00000000-0005-0000-0000-0000429B0000}"/>
    <cellStyle name="60% - uthevingsfarge 2 252_BILAG 34-3 Brasil" xfId="39750" xr:uid="{00000000-0005-0000-0000-0000439B0000}"/>
    <cellStyle name="60% - uthevingsfarge 2 253" xfId="39751" xr:uid="{00000000-0005-0000-0000-0000449B0000}"/>
    <cellStyle name="60% - uthevingsfarge 2 253 2" xfId="39752" xr:uid="{00000000-0005-0000-0000-0000459B0000}"/>
    <cellStyle name="60% - uthevingsfarge 2 253_BILAG 34-3 Brasil" xfId="39753" xr:uid="{00000000-0005-0000-0000-0000469B0000}"/>
    <cellStyle name="60% - uthevingsfarge 2 254" xfId="39754" xr:uid="{00000000-0005-0000-0000-0000479B0000}"/>
    <cellStyle name="60% - uthevingsfarge 2 254 2" xfId="39755" xr:uid="{00000000-0005-0000-0000-0000489B0000}"/>
    <cellStyle name="60% - uthevingsfarge 2 254_BILAG 34-3 Brasil" xfId="39756" xr:uid="{00000000-0005-0000-0000-0000499B0000}"/>
    <cellStyle name="60% - uthevingsfarge 2 255" xfId="39757" xr:uid="{00000000-0005-0000-0000-00004A9B0000}"/>
    <cellStyle name="60% - uthevingsfarge 2 255 2" xfId="39758" xr:uid="{00000000-0005-0000-0000-00004B9B0000}"/>
    <cellStyle name="60% - uthevingsfarge 2 255_BILAG 34-3 Brasil" xfId="39759" xr:uid="{00000000-0005-0000-0000-00004C9B0000}"/>
    <cellStyle name="60% - uthevingsfarge 2 256" xfId="39760" xr:uid="{00000000-0005-0000-0000-00004D9B0000}"/>
    <cellStyle name="60% - uthevingsfarge 2 256 2" xfId="39761" xr:uid="{00000000-0005-0000-0000-00004E9B0000}"/>
    <cellStyle name="60% - uthevingsfarge 2 256_BILAG 34-3 Brasil" xfId="39762" xr:uid="{00000000-0005-0000-0000-00004F9B0000}"/>
    <cellStyle name="60% - uthevingsfarge 2 257" xfId="39763" xr:uid="{00000000-0005-0000-0000-0000509B0000}"/>
    <cellStyle name="60% - uthevingsfarge 2 257 2" xfId="39764" xr:uid="{00000000-0005-0000-0000-0000519B0000}"/>
    <cellStyle name="60% - uthevingsfarge 2 257_BILAG 34-3 Brasil" xfId="39765" xr:uid="{00000000-0005-0000-0000-0000529B0000}"/>
    <cellStyle name="60% - uthevingsfarge 2 258" xfId="39766" xr:uid="{00000000-0005-0000-0000-0000539B0000}"/>
    <cellStyle name="60% - uthevingsfarge 2 258 2" xfId="39767" xr:uid="{00000000-0005-0000-0000-0000549B0000}"/>
    <cellStyle name="60% - uthevingsfarge 2 258_BILAG 34-3 Brasil" xfId="39768" xr:uid="{00000000-0005-0000-0000-0000559B0000}"/>
    <cellStyle name="60% - uthevingsfarge 2 259" xfId="39769" xr:uid="{00000000-0005-0000-0000-0000569B0000}"/>
    <cellStyle name="60% - uthevingsfarge 2 259 2" xfId="39770" xr:uid="{00000000-0005-0000-0000-0000579B0000}"/>
    <cellStyle name="60% - uthevingsfarge 2 259_BILAG 34-3 Brasil" xfId="39771" xr:uid="{00000000-0005-0000-0000-0000589B0000}"/>
    <cellStyle name="60% - uthevingsfarge 2 26" xfId="39772" xr:uid="{00000000-0005-0000-0000-0000599B0000}"/>
    <cellStyle name="60% - uthevingsfarge 2 26 2" xfId="39773" xr:uid="{00000000-0005-0000-0000-00005A9B0000}"/>
    <cellStyle name="60% - uthevingsfarge 2 26_BILAG 34-3 Brasil" xfId="39774" xr:uid="{00000000-0005-0000-0000-00005B9B0000}"/>
    <cellStyle name="60% - uthevingsfarge 2 260" xfId="39775" xr:uid="{00000000-0005-0000-0000-00005C9B0000}"/>
    <cellStyle name="60% - uthevingsfarge 2 260 2" xfId="39776" xr:uid="{00000000-0005-0000-0000-00005D9B0000}"/>
    <cellStyle name="60% - uthevingsfarge 2 260_BILAG 34-3 Brasil" xfId="39777" xr:uid="{00000000-0005-0000-0000-00005E9B0000}"/>
    <cellStyle name="60% - uthevingsfarge 2 261" xfId="39778" xr:uid="{00000000-0005-0000-0000-00005F9B0000}"/>
    <cellStyle name="60% - uthevingsfarge 2 261 2" xfId="39779" xr:uid="{00000000-0005-0000-0000-0000609B0000}"/>
    <cellStyle name="60% - uthevingsfarge 2 261_BILAG 34-3 Brasil" xfId="39780" xr:uid="{00000000-0005-0000-0000-0000619B0000}"/>
    <cellStyle name="60% - uthevingsfarge 2 262" xfId="39781" xr:uid="{00000000-0005-0000-0000-0000629B0000}"/>
    <cellStyle name="60% - uthevingsfarge 2 262 2" xfId="39782" xr:uid="{00000000-0005-0000-0000-0000639B0000}"/>
    <cellStyle name="60% - uthevingsfarge 2 262_BILAG 34-3 Brasil" xfId="39783" xr:uid="{00000000-0005-0000-0000-0000649B0000}"/>
    <cellStyle name="60% - uthevingsfarge 2 263" xfId="39784" xr:uid="{00000000-0005-0000-0000-0000659B0000}"/>
    <cellStyle name="60% - uthevingsfarge 2 263 2" xfId="39785" xr:uid="{00000000-0005-0000-0000-0000669B0000}"/>
    <cellStyle name="60% - uthevingsfarge 2 263_BILAG 34-3 Brasil" xfId="39786" xr:uid="{00000000-0005-0000-0000-0000679B0000}"/>
    <cellStyle name="60% - uthevingsfarge 2 264" xfId="39787" xr:uid="{00000000-0005-0000-0000-0000689B0000}"/>
    <cellStyle name="60% - uthevingsfarge 2 264 2" xfId="39788" xr:uid="{00000000-0005-0000-0000-0000699B0000}"/>
    <cellStyle name="60% - uthevingsfarge 2 264_BILAG 34-3 Brasil" xfId="39789" xr:uid="{00000000-0005-0000-0000-00006A9B0000}"/>
    <cellStyle name="60% - uthevingsfarge 2 265" xfId="39790" xr:uid="{00000000-0005-0000-0000-00006B9B0000}"/>
    <cellStyle name="60% - uthevingsfarge 2 265 2" xfId="39791" xr:uid="{00000000-0005-0000-0000-00006C9B0000}"/>
    <cellStyle name="60% - uthevingsfarge 2 265_BILAG 34-3 Brasil" xfId="39792" xr:uid="{00000000-0005-0000-0000-00006D9B0000}"/>
    <cellStyle name="60% - uthevingsfarge 2 266" xfId="39793" xr:uid="{00000000-0005-0000-0000-00006E9B0000}"/>
    <cellStyle name="60% - uthevingsfarge 2 266 2" xfId="39794" xr:uid="{00000000-0005-0000-0000-00006F9B0000}"/>
    <cellStyle name="60% - uthevingsfarge 2 266_BILAG 34-3 Brasil" xfId="39795" xr:uid="{00000000-0005-0000-0000-0000709B0000}"/>
    <cellStyle name="60% - uthevingsfarge 2 267" xfId="39796" xr:uid="{00000000-0005-0000-0000-0000719B0000}"/>
    <cellStyle name="60% - uthevingsfarge 2 267 2" xfId="39797" xr:uid="{00000000-0005-0000-0000-0000729B0000}"/>
    <cellStyle name="60% - uthevingsfarge 2 267_BILAG 34-3 Brasil" xfId="39798" xr:uid="{00000000-0005-0000-0000-0000739B0000}"/>
    <cellStyle name="60% - uthevingsfarge 2 268" xfId="39799" xr:uid="{00000000-0005-0000-0000-0000749B0000}"/>
    <cellStyle name="60% - uthevingsfarge 2 268 2" xfId="39800" xr:uid="{00000000-0005-0000-0000-0000759B0000}"/>
    <cellStyle name="60% - uthevingsfarge 2 268_BILAG 34-3 Brasil" xfId="39801" xr:uid="{00000000-0005-0000-0000-0000769B0000}"/>
    <cellStyle name="60% - uthevingsfarge 2 269" xfId="39802" xr:uid="{00000000-0005-0000-0000-0000779B0000}"/>
    <cellStyle name="60% - uthevingsfarge 2 269 2" xfId="39803" xr:uid="{00000000-0005-0000-0000-0000789B0000}"/>
    <cellStyle name="60% - uthevingsfarge 2 269_BILAG 34-3 Brasil" xfId="39804" xr:uid="{00000000-0005-0000-0000-0000799B0000}"/>
    <cellStyle name="60% - uthevingsfarge 2 27" xfId="39805" xr:uid="{00000000-0005-0000-0000-00007A9B0000}"/>
    <cellStyle name="60% - uthevingsfarge 2 27 2" xfId="39806" xr:uid="{00000000-0005-0000-0000-00007B9B0000}"/>
    <cellStyle name="60% - uthevingsfarge 2 27_BILAG 34-3 Brasil" xfId="39807" xr:uid="{00000000-0005-0000-0000-00007C9B0000}"/>
    <cellStyle name="60% - uthevingsfarge 2 270" xfId="39808" xr:uid="{00000000-0005-0000-0000-00007D9B0000}"/>
    <cellStyle name="60% - uthevingsfarge 2 270 2" xfId="39809" xr:uid="{00000000-0005-0000-0000-00007E9B0000}"/>
    <cellStyle name="60% - uthevingsfarge 2 270_BILAG 34-3 Brasil" xfId="39810" xr:uid="{00000000-0005-0000-0000-00007F9B0000}"/>
    <cellStyle name="60% - uthevingsfarge 2 271" xfId="39811" xr:uid="{00000000-0005-0000-0000-0000809B0000}"/>
    <cellStyle name="60% - uthevingsfarge 2 271 2" xfId="39812" xr:uid="{00000000-0005-0000-0000-0000819B0000}"/>
    <cellStyle name="60% - uthevingsfarge 2 271_BILAG 34-3 Brasil" xfId="39813" xr:uid="{00000000-0005-0000-0000-0000829B0000}"/>
    <cellStyle name="60% - uthevingsfarge 2 272" xfId="39814" xr:uid="{00000000-0005-0000-0000-0000839B0000}"/>
    <cellStyle name="60% - uthevingsfarge 2 272 2" xfId="39815" xr:uid="{00000000-0005-0000-0000-0000849B0000}"/>
    <cellStyle name="60% - uthevingsfarge 2 272_BILAG 34-3 Brasil" xfId="39816" xr:uid="{00000000-0005-0000-0000-0000859B0000}"/>
    <cellStyle name="60% - uthevingsfarge 2 273" xfId="39817" xr:uid="{00000000-0005-0000-0000-0000869B0000}"/>
    <cellStyle name="60% - uthevingsfarge 2 273 2" xfId="39818" xr:uid="{00000000-0005-0000-0000-0000879B0000}"/>
    <cellStyle name="60% - uthevingsfarge 2 273_BILAG 34-3 Brasil" xfId="39819" xr:uid="{00000000-0005-0000-0000-0000889B0000}"/>
    <cellStyle name="60% - uthevingsfarge 2 274" xfId="39820" xr:uid="{00000000-0005-0000-0000-0000899B0000}"/>
    <cellStyle name="60% - uthevingsfarge 2 274 2" xfId="39821" xr:uid="{00000000-0005-0000-0000-00008A9B0000}"/>
    <cellStyle name="60% - uthevingsfarge 2 274_BILAG 34-3 Brasil" xfId="39822" xr:uid="{00000000-0005-0000-0000-00008B9B0000}"/>
    <cellStyle name="60% - uthevingsfarge 2 275" xfId="39823" xr:uid="{00000000-0005-0000-0000-00008C9B0000}"/>
    <cellStyle name="60% - uthevingsfarge 2 275 2" xfId="39824" xr:uid="{00000000-0005-0000-0000-00008D9B0000}"/>
    <cellStyle name="60% - uthevingsfarge 2 275_BILAG 34-3 Brasil" xfId="39825" xr:uid="{00000000-0005-0000-0000-00008E9B0000}"/>
    <cellStyle name="60% - uthevingsfarge 2 276" xfId="39826" xr:uid="{00000000-0005-0000-0000-00008F9B0000}"/>
    <cellStyle name="60% - uthevingsfarge 2 276 2" xfId="39827" xr:uid="{00000000-0005-0000-0000-0000909B0000}"/>
    <cellStyle name="60% - uthevingsfarge 2 276_BILAG 34-3 Brasil" xfId="39828" xr:uid="{00000000-0005-0000-0000-0000919B0000}"/>
    <cellStyle name="60% - uthevingsfarge 2 277" xfId="39829" xr:uid="{00000000-0005-0000-0000-0000929B0000}"/>
    <cellStyle name="60% - uthevingsfarge 2 277 2" xfId="39830" xr:uid="{00000000-0005-0000-0000-0000939B0000}"/>
    <cellStyle name="60% - uthevingsfarge 2 277_BILAG 34-3 Brasil" xfId="39831" xr:uid="{00000000-0005-0000-0000-0000949B0000}"/>
    <cellStyle name="60% - uthevingsfarge 2 278" xfId="39832" xr:uid="{00000000-0005-0000-0000-0000959B0000}"/>
    <cellStyle name="60% - uthevingsfarge 2 278 2" xfId="39833" xr:uid="{00000000-0005-0000-0000-0000969B0000}"/>
    <cellStyle name="60% - uthevingsfarge 2 278_BILAG 34-3 Brasil" xfId="39834" xr:uid="{00000000-0005-0000-0000-0000979B0000}"/>
    <cellStyle name="60% - uthevingsfarge 2 279" xfId="39835" xr:uid="{00000000-0005-0000-0000-0000989B0000}"/>
    <cellStyle name="60% - uthevingsfarge 2 279 2" xfId="39836" xr:uid="{00000000-0005-0000-0000-0000999B0000}"/>
    <cellStyle name="60% - uthevingsfarge 2 279_BILAG 34-3 Brasil" xfId="39837" xr:uid="{00000000-0005-0000-0000-00009A9B0000}"/>
    <cellStyle name="60% - uthevingsfarge 2 28" xfId="39838" xr:uid="{00000000-0005-0000-0000-00009B9B0000}"/>
    <cellStyle name="60% - uthevingsfarge 2 28 2" xfId="39839" xr:uid="{00000000-0005-0000-0000-00009C9B0000}"/>
    <cellStyle name="60% - uthevingsfarge 2 28_BILAG 34-3 Brasil" xfId="39840" xr:uid="{00000000-0005-0000-0000-00009D9B0000}"/>
    <cellStyle name="60% - uthevingsfarge 2 280" xfId="39841" xr:uid="{00000000-0005-0000-0000-00009E9B0000}"/>
    <cellStyle name="60% - uthevingsfarge 2 280 2" xfId="39842" xr:uid="{00000000-0005-0000-0000-00009F9B0000}"/>
    <cellStyle name="60% - uthevingsfarge 2 280_BILAG 34-3 Brasil" xfId="39843" xr:uid="{00000000-0005-0000-0000-0000A09B0000}"/>
    <cellStyle name="60% - uthevingsfarge 2 281" xfId="39844" xr:uid="{00000000-0005-0000-0000-0000A19B0000}"/>
    <cellStyle name="60% - uthevingsfarge 2 281 2" xfId="39845" xr:uid="{00000000-0005-0000-0000-0000A29B0000}"/>
    <cellStyle name="60% - uthevingsfarge 2 281_BILAG 34-3 Brasil" xfId="39846" xr:uid="{00000000-0005-0000-0000-0000A39B0000}"/>
    <cellStyle name="60% - uthevingsfarge 2 282" xfId="39847" xr:uid="{00000000-0005-0000-0000-0000A49B0000}"/>
    <cellStyle name="60% - uthevingsfarge 2 282 2" xfId="39848" xr:uid="{00000000-0005-0000-0000-0000A59B0000}"/>
    <cellStyle name="60% - uthevingsfarge 2 282_BILAG 34-3 Brasil" xfId="39849" xr:uid="{00000000-0005-0000-0000-0000A69B0000}"/>
    <cellStyle name="60% - uthevingsfarge 2 283" xfId="39850" xr:uid="{00000000-0005-0000-0000-0000A79B0000}"/>
    <cellStyle name="60% - uthevingsfarge 2 283 2" xfId="39851" xr:uid="{00000000-0005-0000-0000-0000A89B0000}"/>
    <cellStyle name="60% - uthevingsfarge 2 283_BILAG 34-3 Brasil" xfId="39852" xr:uid="{00000000-0005-0000-0000-0000A99B0000}"/>
    <cellStyle name="60% - uthevingsfarge 2 284" xfId="39853" xr:uid="{00000000-0005-0000-0000-0000AA9B0000}"/>
    <cellStyle name="60% - uthevingsfarge 2 284 2" xfId="39854" xr:uid="{00000000-0005-0000-0000-0000AB9B0000}"/>
    <cellStyle name="60% - uthevingsfarge 2 284_BILAG 34-3 Brasil" xfId="39855" xr:uid="{00000000-0005-0000-0000-0000AC9B0000}"/>
    <cellStyle name="60% - uthevingsfarge 2 285" xfId="39856" xr:uid="{00000000-0005-0000-0000-0000AD9B0000}"/>
    <cellStyle name="60% - uthevingsfarge 2 285 2" xfId="39857" xr:uid="{00000000-0005-0000-0000-0000AE9B0000}"/>
    <cellStyle name="60% - uthevingsfarge 2 285_BILAG 34-3 Brasil" xfId="39858" xr:uid="{00000000-0005-0000-0000-0000AF9B0000}"/>
    <cellStyle name="60% - uthevingsfarge 2 286" xfId="39859" xr:uid="{00000000-0005-0000-0000-0000B09B0000}"/>
    <cellStyle name="60% - uthevingsfarge 2 286 2" xfId="39860" xr:uid="{00000000-0005-0000-0000-0000B19B0000}"/>
    <cellStyle name="60% - uthevingsfarge 2 286_BILAG 34-3 Brasil" xfId="39861" xr:uid="{00000000-0005-0000-0000-0000B29B0000}"/>
    <cellStyle name="60% - uthevingsfarge 2 287" xfId="39862" xr:uid="{00000000-0005-0000-0000-0000B39B0000}"/>
    <cellStyle name="60% - uthevingsfarge 2 287 2" xfId="39863" xr:uid="{00000000-0005-0000-0000-0000B49B0000}"/>
    <cellStyle name="60% - uthevingsfarge 2 287_BILAG 34-3 Brasil" xfId="39864" xr:uid="{00000000-0005-0000-0000-0000B59B0000}"/>
    <cellStyle name="60% - uthevingsfarge 2 288" xfId="39865" xr:uid="{00000000-0005-0000-0000-0000B69B0000}"/>
    <cellStyle name="60% - uthevingsfarge 2 288 2" xfId="39866" xr:uid="{00000000-0005-0000-0000-0000B79B0000}"/>
    <cellStyle name="60% - uthevingsfarge 2 288_BILAG 34-3 Brasil" xfId="39867" xr:uid="{00000000-0005-0000-0000-0000B89B0000}"/>
    <cellStyle name="60% - uthevingsfarge 2 289" xfId="39868" xr:uid="{00000000-0005-0000-0000-0000B99B0000}"/>
    <cellStyle name="60% - uthevingsfarge 2 289 2" xfId="39869" xr:uid="{00000000-0005-0000-0000-0000BA9B0000}"/>
    <cellStyle name="60% - uthevingsfarge 2 289_BILAG 34-3 Brasil" xfId="39870" xr:uid="{00000000-0005-0000-0000-0000BB9B0000}"/>
    <cellStyle name="60% - uthevingsfarge 2 29" xfId="39871" xr:uid="{00000000-0005-0000-0000-0000BC9B0000}"/>
    <cellStyle name="60% - uthevingsfarge 2 29 2" xfId="39872" xr:uid="{00000000-0005-0000-0000-0000BD9B0000}"/>
    <cellStyle name="60% - uthevingsfarge 2 29_BILAG 34-3 Brasil" xfId="39873" xr:uid="{00000000-0005-0000-0000-0000BE9B0000}"/>
    <cellStyle name="60% - uthevingsfarge 2 290" xfId="39874" xr:uid="{00000000-0005-0000-0000-0000BF9B0000}"/>
    <cellStyle name="60% - uthevingsfarge 2 290 2" xfId="39875" xr:uid="{00000000-0005-0000-0000-0000C09B0000}"/>
    <cellStyle name="60% - uthevingsfarge 2 290_BILAG 34-3 Brasil" xfId="39876" xr:uid="{00000000-0005-0000-0000-0000C19B0000}"/>
    <cellStyle name="60% - uthevingsfarge 2 291" xfId="39877" xr:uid="{00000000-0005-0000-0000-0000C29B0000}"/>
    <cellStyle name="60% - uthevingsfarge 2 291 2" xfId="39878" xr:uid="{00000000-0005-0000-0000-0000C39B0000}"/>
    <cellStyle name="60% - uthevingsfarge 2 291_BILAG 34-3 Brasil" xfId="39879" xr:uid="{00000000-0005-0000-0000-0000C49B0000}"/>
    <cellStyle name="60% - uthevingsfarge 2 292" xfId="39880" xr:uid="{00000000-0005-0000-0000-0000C59B0000}"/>
    <cellStyle name="60% - uthevingsfarge 2 292 2" xfId="39881" xr:uid="{00000000-0005-0000-0000-0000C69B0000}"/>
    <cellStyle name="60% - uthevingsfarge 2 292_BILAG 34-3 Brasil" xfId="39882" xr:uid="{00000000-0005-0000-0000-0000C79B0000}"/>
    <cellStyle name="60% - uthevingsfarge 2 293" xfId="39883" xr:uid="{00000000-0005-0000-0000-0000C89B0000}"/>
    <cellStyle name="60% - uthevingsfarge 2 293 2" xfId="39884" xr:uid="{00000000-0005-0000-0000-0000C99B0000}"/>
    <cellStyle name="60% - uthevingsfarge 2 293_BILAG 34-3 Brasil" xfId="39885" xr:uid="{00000000-0005-0000-0000-0000CA9B0000}"/>
    <cellStyle name="60% - uthevingsfarge 2 294" xfId="39886" xr:uid="{00000000-0005-0000-0000-0000CB9B0000}"/>
    <cellStyle name="60% - uthevingsfarge 2 294 2" xfId="39887" xr:uid="{00000000-0005-0000-0000-0000CC9B0000}"/>
    <cellStyle name="60% - uthevingsfarge 2 294_BILAG 34-3 Brasil" xfId="39888" xr:uid="{00000000-0005-0000-0000-0000CD9B0000}"/>
    <cellStyle name="60% - uthevingsfarge 2 295" xfId="39889" xr:uid="{00000000-0005-0000-0000-0000CE9B0000}"/>
    <cellStyle name="60% - uthevingsfarge 2 295 2" xfId="39890" xr:uid="{00000000-0005-0000-0000-0000CF9B0000}"/>
    <cellStyle name="60% - uthevingsfarge 2 295_BILAG 34-3 Brasil" xfId="39891" xr:uid="{00000000-0005-0000-0000-0000D09B0000}"/>
    <cellStyle name="60% - uthevingsfarge 2 296" xfId="39892" xr:uid="{00000000-0005-0000-0000-0000D19B0000}"/>
    <cellStyle name="60% - uthevingsfarge 2 296 2" xfId="39893" xr:uid="{00000000-0005-0000-0000-0000D29B0000}"/>
    <cellStyle name="60% - uthevingsfarge 2 296_BILAG 34-3 Brasil" xfId="39894" xr:uid="{00000000-0005-0000-0000-0000D39B0000}"/>
    <cellStyle name="60% - uthevingsfarge 2 297" xfId="39895" xr:uid="{00000000-0005-0000-0000-0000D49B0000}"/>
    <cellStyle name="60% - uthevingsfarge 2 297 2" xfId="39896" xr:uid="{00000000-0005-0000-0000-0000D59B0000}"/>
    <cellStyle name="60% - uthevingsfarge 2 297_BILAG 34-3 Brasil" xfId="39897" xr:uid="{00000000-0005-0000-0000-0000D69B0000}"/>
    <cellStyle name="60% - uthevingsfarge 2 298" xfId="39898" xr:uid="{00000000-0005-0000-0000-0000D79B0000}"/>
    <cellStyle name="60% - uthevingsfarge 2 298 2" xfId="39899" xr:uid="{00000000-0005-0000-0000-0000D89B0000}"/>
    <cellStyle name="60% - uthevingsfarge 2 298_BILAG 34-3 Brasil" xfId="39900" xr:uid="{00000000-0005-0000-0000-0000D99B0000}"/>
    <cellStyle name="60% - uthevingsfarge 2 299" xfId="39901" xr:uid="{00000000-0005-0000-0000-0000DA9B0000}"/>
    <cellStyle name="60% - uthevingsfarge 2 299 2" xfId="39902" xr:uid="{00000000-0005-0000-0000-0000DB9B0000}"/>
    <cellStyle name="60% - uthevingsfarge 2 299_BILAG 34-3 Brasil" xfId="39903" xr:uid="{00000000-0005-0000-0000-0000DC9B0000}"/>
    <cellStyle name="60% - uthevingsfarge 2 3" xfId="39904" xr:uid="{00000000-0005-0000-0000-0000DD9B0000}"/>
    <cellStyle name="60% - uthevingsfarge 2 3 2" xfId="39905" xr:uid="{00000000-0005-0000-0000-0000DE9B0000}"/>
    <cellStyle name="60% - uthevingsfarge 2 3_BILAG 34-3 Brasil" xfId="39906" xr:uid="{00000000-0005-0000-0000-0000DF9B0000}"/>
    <cellStyle name="60% - uthevingsfarge 2 30" xfId="39907" xr:uid="{00000000-0005-0000-0000-0000E09B0000}"/>
    <cellStyle name="60% - uthevingsfarge 2 30 2" xfId="39908" xr:uid="{00000000-0005-0000-0000-0000E19B0000}"/>
    <cellStyle name="60% - uthevingsfarge 2 30_BILAG 34-3 Brasil" xfId="39909" xr:uid="{00000000-0005-0000-0000-0000E29B0000}"/>
    <cellStyle name="60% - uthevingsfarge 2 300" xfId="39910" xr:uid="{00000000-0005-0000-0000-0000E39B0000}"/>
    <cellStyle name="60% - uthevingsfarge 2 300 2" xfId="39911" xr:uid="{00000000-0005-0000-0000-0000E49B0000}"/>
    <cellStyle name="60% - uthevingsfarge 2 300_BILAG 34-3 Brasil" xfId="39912" xr:uid="{00000000-0005-0000-0000-0000E59B0000}"/>
    <cellStyle name="60% - uthevingsfarge 2 301" xfId="39913" xr:uid="{00000000-0005-0000-0000-0000E69B0000}"/>
    <cellStyle name="60% - uthevingsfarge 2 301 2" xfId="39914" xr:uid="{00000000-0005-0000-0000-0000E79B0000}"/>
    <cellStyle name="60% - uthevingsfarge 2 301_BILAG 34-3 Brasil" xfId="39915" xr:uid="{00000000-0005-0000-0000-0000E89B0000}"/>
    <cellStyle name="60% - uthevingsfarge 2 302" xfId="39916" xr:uid="{00000000-0005-0000-0000-0000E99B0000}"/>
    <cellStyle name="60% - uthevingsfarge 2 302 2" xfId="39917" xr:uid="{00000000-0005-0000-0000-0000EA9B0000}"/>
    <cellStyle name="60% - uthevingsfarge 2 302_BILAG 34-3 Brasil" xfId="39918" xr:uid="{00000000-0005-0000-0000-0000EB9B0000}"/>
    <cellStyle name="60% - uthevingsfarge 2 303" xfId="39919" xr:uid="{00000000-0005-0000-0000-0000EC9B0000}"/>
    <cellStyle name="60% - uthevingsfarge 2 303 2" xfId="39920" xr:uid="{00000000-0005-0000-0000-0000ED9B0000}"/>
    <cellStyle name="60% - uthevingsfarge 2 303_BILAG 34-3 Brasil" xfId="39921" xr:uid="{00000000-0005-0000-0000-0000EE9B0000}"/>
    <cellStyle name="60% - uthevingsfarge 2 304" xfId="39922" xr:uid="{00000000-0005-0000-0000-0000EF9B0000}"/>
    <cellStyle name="60% - uthevingsfarge 2 304 2" xfId="39923" xr:uid="{00000000-0005-0000-0000-0000F09B0000}"/>
    <cellStyle name="60% - uthevingsfarge 2 304_BILAG 34-3 Brasil" xfId="39924" xr:uid="{00000000-0005-0000-0000-0000F19B0000}"/>
    <cellStyle name="60% - uthevingsfarge 2 305" xfId="39925" xr:uid="{00000000-0005-0000-0000-0000F29B0000}"/>
    <cellStyle name="60% - uthevingsfarge 2 305 2" xfId="39926" xr:uid="{00000000-0005-0000-0000-0000F39B0000}"/>
    <cellStyle name="60% - uthevingsfarge 2 305_BILAG 34-3 Brasil" xfId="39927" xr:uid="{00000000-0005-0000-0000-0000F49B0000}"/>
    <cellStyle name="60% - uthevingsfarge 2 306" xfId="39928" xr:uid="{00000000-0005-0000-0000-0000F59B0000}"/>
    <cellStyle name="60% - uthevingsfarge 2 306 2" xfId="39929" xr:uid="{00000000-0005-0000-0000-0000F69B0000}"/>
    <cellStyle name="60% - uthevingsfarge 2 306_BILAG 34-3 Brasil" xfId="39930" xr:uid="{00000000-0005-0000-0000-0000F79B0000}"/>
    <cellStyle name="60% - uthevingsfarge 2 307" xfId="39931" xr:uid="{00000000-0005-0000-0000-0000F89B0000}"/>
    <cellStyle name="60% - uthevingsfarge 2 307 2" xfId="39932" xr:uid="{00000000-0005-0000-0000-0000F99B0000}"/>
    <cellStyle name="60% - uthevingsfarge 2 307_BILAG 34-3 Brasil" xfId="39933" xr:uid="{00000000-0005-0000-0000-0000FA9B0000}"/>
    <cellStyle name="60% - uthevingsfarge 2 308" xfId="39934" xr:uid="{00000000-0005-0000-0000-0000FB9B0000}"/>
    <cellStyle name="60% - uthevingsfarge 2 308 2" xfId="39935" xr:uid="{00000000-0005-0000-0000-0000FC9B0000}"/>
    <cellStyle name="60% - uthevingsfarge 2 308_BILAG 34-3 Brasil" xfId="39936" xr:uid="{00000000-0005-0000-0000-0000FD9B0000}"/>
    <cellStyle name="60% - uthevingsfarge 2 309" xfId="39937" xr:uid="{00000000-0005-0000-0000-0000FE9B0000}"/>
    <cellStyle name="60% - uthevingsfarge 2 309 2" xfId="39938" xr:uid="{00000000-0005-0000-0000-0000FF9B0000}"/>
    <cellStyle name="60% - uthevingsfarge 2 309_BILAG 34-3 Brasil" xfId="39939" xr:uid="{00000000-0005-0000-0000-0000009C0000}"/>
    <cellStyle name="60% - uthevingsfarge 2 31" xfId="39940" xr:uid="{00000000-0005-0000-0000-0000019C0000}"/>
    <cellStyle name="60% - uthevingsfarge 2 31 2" xfId="39941" xr:uid="{00000000-0005-0000-0000-0000029C0000}"/>
    <cellStyle name="60% - uthevingsfarge 2 31_BILAG 34-3 Brasil" xfId="39942" xr:uid="{00000000-0005-0000-0000-0000039C0000}"/>
    <cellStyle name="60% - uthevingsfarge 2 310" xfId="39943" xr:uid="{00000000-0005-0000-0000-0000049C0000}"/>
    <cellStyle name="60% - uthevingsfarge 2 310 2" xfId="39944" xr:uid="{00000000-0005-0000-0000-0000059C0000}"/>
    <cellStyle name="60% - uthevingsfarge 2 310_BILAG 34-3 Brasil" xfId="39945" xr:uid="{00000000-0005-0000-0000-0000069C0000}"/>
    <cellStyle name="60% - uthevingsfarge 2 311" xfId="39946" xr:uid="{00000000-0005-0000-0000-0000079C0000}"/>
    <cellStyle name="60% - uthevingsfarge 2 311 2" xfId="39947" xr:uid="{00000000-0005-0000-0000-0000089C0000}"/>
    <cellStyle name="60% - uthevingsfarge 2 311_BILAG 34-3 Brasil" xfId="39948" xr:uid="{00000000-0005-0000-0000-0000099C0000}"/>
    <cellStyle name="60% - uthevingsfarge 2 312" xfId="39949" xr:uid="{00000000-0005-0000-0000-00000A9C0000}"/>
    <cellStyle name="60% - uthevingsfarge 2 312 2" xfId="39950" xr:uid="{00000000-0005-0000-0000-00000B9C0000}"/>
    <cellStyle name="60% - uthevingsfarge 2 312_BILAG 34-3 Brasil" xfId="39951" xr:uid="{00000000-0005-0000-0000-00000C9C0000}"/>
    <cellStyle name="60% - uthevingsfarge 2 313" xfId="39952" xr:uid="{00000000-0005-0000-0000-00000D9C0000}"/>
    <cellStyle name="60% - uthevingsfarge 2 313 2" xfId="39953" xr:uid="{00000000-0005-0000-0000-00000E9C0000}"/>
    <cellStyle name="60% - uthevingsfarge 2 313_BILAG 34-3 Brasil" xfId="39954" xr:uid="{00000000-0005-0000-0000-00000F9C0000}"/>
    <cellStyle name="60% - uthevingsfarge 2 314" xfId="39955" xr:uid="{00000000-0005-0000-0000-0000109C0000}"/>
    <cellStyle name="60% - uthevingsfarge 2 314 2" xfId="39956" xr:uid="{00000000-0005-0000-0000-0000119C0000}"/>
    <cellStyle name="60% - uthevingsfarge 2 314_BILAG 34-3 Brasil" xfId="39957" xr:uid="{00000000-0005-0000-0000-0000129C0000}"/>
    <cellStyle name="60% - uthevingsfarge 2 315" xfId="39958" xr:uid="{00000000-0005-0000-0000-0000139C0000}"/>
    <cellStyle name="60% - uthevingsfarge 2 315 2" xfId="39959" xr:uid="{00000000-0005-0000-0000-0000149C0000}"/>
    <cellStyle name="60% - uthevingsfarge 2 315_BILAG 34-3 Brasil" xfId="39960" xr:uid="{00000000-0005-0000-0000-0000159C0000}"/>
    <cellStyle name="60% - uthevingsfarge 2 316" xfId="39961" xr:uid="{00000000-0005-0000-0000-0000169C0000}"/>
    <cellStyle name="60% - uthevingsfarge 2 316 2" xfId="39962" xr:uid="{00000000-0005-0000-0000-0000179C0000}"/>
    <cellStyle name="60% - uthevingsfarge 2 316_BILAG 34-3 Brasil" xfId="39963" xr:uid="{00000000-0005-0000-0000-0000189C0000}"/>
    <cellStyle name="60% - uthevingsfarge 2 317" xfId="39964" xr:uid="{00000000-0005-0000-0000-0000199C0000}"/>
    <cellStyle name="60% - uthevingsfarge 2 317 2" xfId="39965" xr:uid="{00000000-0005-0000-0000-00001A9C0000}"/>
    <cellStyle name="60% - uthevingsfarge 2 317_BILAG 34-3 Brasil" xfId="39966" xr:uid="{00000000-0005-0000-0000-00001B9C0000}"/>
    <cellStyle name="60% - uthevingsfarge 2 318" xfId="39967" xr:uid="{00000000-0005-0000-0000-00001C9C0000}"/>
    <cellStyle name="60% - uthevingsfarge 2 318 2" xfId="39968" xr:uid="{00000000-0005-0000-0000-00001D9C0000}"/>
    <cellStyle name="60% - uthevingsfarge 2 318_BILAG 34-3 Brasil" xfId="39969" xr:uid="{00000000-0005-0000-0000-00001E9C0000}"/>
    <cellStyle name="60% - uthevingsfarge 2 319" xfId="39970" xr:uid="{00000000-0005-0000-0000-00001F9C0000}"/>
    <cellStyle name="60% - uthevingsfarge 2 319 2" xfId="39971" xr:uid="{00000000-0005-0000-0000-0000209C0000}"/>
    <cellStyle name="60% - uthevingsfarge 2 319_BILAG 34-3 Brasil" xfId="39972" xr:uid="{00000000-0005-0000-0000-0000219C0000}"/>
    <cellStyle name="60% - uthevingsfarge 2 32" xfId="39973" xr:uid="{00000000-0005-0000-0000-0000229C0000}"/>
    <cellStyle name="60% - uthevingsfarge 2 32 2" xfId="39974" xr:uid="{00000000-0005-0000-0000-0000239C0000}"/>
    <cellStyle name="60% - uthevingsfarge 2 32_BILAG 34-3 Brasil" xfId="39975" xr:uid="{00000000-0005-0000-0000-0000249C0000}"/>
    <cellStyle name="60% - uthevingsfarge 2 320" xfId="39976" xr:uid="{00000000-0005-0000-0000-0000259C0000}"/>
    <cellStyle name="60% - uthevingsfarge 2 320 2" xfId="39977" xr:uid="{00000000-0005-0000-0000-0000269C0000}"/>
    <cellStyle name="60% - uthevingsfarge 2 320_BILAG 34-3 Brasil" xfId="39978" xr:uid="{00000000-0005-0000-0000-0000279C0000}"/>
    <cellStyle name="60% - uthevingsfarge 2 321" xfId="39979" xr:uid="{00000000-0005-0000-0000-0000289C0000}"/>
    <cellStyle name="60% - uthevingsfarge 2 321 2" xfId="39980" xr:uid="{00000000-0005-0000-0000-0000299C0000}"/>
    <cellStyle name="60% - uthevingsfarge 2 321_BILAG 34-3 Brasil" xfId="39981" xr:uid="{00000000-0005-0000-0000-00002A9C0000}"/>
    <cellStyle name="60% - uthevingsfarge 2 322" xfId="39982" xr:uid="{00000000-0005-0000-0000-00002B9C0000}"/>
    <cellStyle name="60% - uthevingsfarge 2 322 2" xfId="39983" xr:uid="{00000000-0005-0000-0000-00002C9C0000}"/>
    <cellStyle name="60% - uthevingsfarge 2 322_BILAG 34-3 Brasil" xfId="39984" xr:uid="{00000000-0005-0000-0000-00002D9C0000}"/>
    <cellStyle name="60% - uthevingsfarge 2 323" xfId="39985" xr:uid="{00000000-0005-0000-0000-00002E9C0000}"/>
    <cellStyle name="60% - uthevingsfarge 2 323 2" xfId="39986" xr:uid="{00000000-0005-0000-0000-00002F9C0000}"/>
    <cellStyle name="60% - uthevingsfarge 2 323_BILAG 34-3 Brasil" xfId="39987" xr:uid="{00000000-0005-0000-0000-0000309C0000}"/>
    <cellStyle name="60% - uthevingsfarge 2 324" xfId="39988" xr:uid="{00000000-0005-0000-0000-0000319C0000}"/>
    <cellStyle name="60% - uthevingsfarge 2 324 2" xfId="39989" xr:uid="{00000000-0005-0000-0000-0000329C0000}"/>
    <cellStyle name="60% - uthevingsfarge 2 324_BILAG 34-3 Brasil" xfId="39990" xr:uid="{00000000-0005-0000-0000-0000339C0000}"/>
    <cellStyle name="60% - uthevingsfarge 2 325" xfId="39991" xr:uid="{00000000-0005-0000-0000-0000349C0000}"/>
    <cellStyle name="60% - uthevingsfarge 2 325 2" xfId="39992" xr:uid="{00000000-0005-0000-0000-0000359C0000}"/>
    <cellStyle name="60% - uthevingsfarge 2 325_BILAG 34-3 Brasil" xfId="39993" xr:uid="{00000000-0005-0000-0000-0000369C0000}"/>
    <cellStyle name="60% - uthevingsfarge 2 326" xfId="39994" xr:uid="{00000000-0005-0000-0000-0000379C0000}"/>
    <cellStyle name="60% - uthevingsfarge 2 326 2" xfId="39995" xr:uid="{00000000-0005-0000-0000-0000389C0000}"/>
    <cellStyle name="60% - uthevingsfarge 2 326_BILAG 34-3 Brasil" xfId="39996" xr:uid="{00000000-0005-0000-0000-0000399C0000}"/>
    <cellStyle name="60% - uthevingsfarge 2 327" xfId="39997" xr:uid="{00000000-0005-0000-0000-00003A9C0000}"/>
    <cellStyle name="60% - uthevingsfarge 2 327 2" xfId="39998" xr:uid="{00000000-0005-0000-0000-00003B9C0000}"/>
    <cellStyle name="60% - uthevingsfarge 2 327_BILAG 34-3 Brasil" xfId="39999" xr:uid="{00000000-0005-0000-0000-00003C9C0000}"/>
    <cellStyle name="60% - uthevingsfarge 2 328" xfId="40000" xr:uid="{00000000-0005-0000-0000-00003D9C0000}"/>
    <cellStyle name="60% - uthevingsfarge 2 328 2" xfId="40001" xr:uid="{00000000-0005-0000-0000-00003E9C0000}"/>
    <cellStyle name="60% - uthevingsfarge 2 328_BILAG 34-3 Brasil" xfId="40002" xr:uid="{00000000-0005-0000-0000-00003F9C0000}"/>
    <cellStyle name="60% - uthevingsfarge 2 329" xfId="40003" xr:uid="{00000000-0005-0000-0000-0000409C0000}"/>
    <cellStyle name="60% - uthevingsfarge 2 329 2" xfId="40004" xr:uid="{00000000-0005-0000-0000-0000419C0000}"/>
    <cellStyle name="60% - uthevingsfarge 2 329_BILAG 34-3 Brasil" xfId="40005" xr:uid="{00000000-0005-0000-0000-0000429C0000}"/>
    <cellStyle name="60% - uthevingsfarge 2 33" xfId="40006" xr:uid="{00000000-0005-0000-0000-0000439C0000}"/>
    <cellStyle name="60% - uthevingsfarge 2 33 2" xfId="40007" xr:uid="{00000000-0005-0000-0000-0000449C0000}"/>
    <cellStyle name="60% - uthevingsfarge 2 33_BILAG 34-3 Brasil" xfId="40008" xr:uid="{00000000-0005-0000-0000-0000459C0000}"/>
    <cellStyle name="60% - uthevingsfarge 2 330" xfId="40009" xr:uid="{00000000-0005-0000-0000-0000469C0000}"/>
    <cellStyle name="60% - uthevingsfarge 2 330 2" xfId="40010" xr:uid="{00000000-0005-0000-0000-0000479C0000}"/>
    <cellStyle name="60% - uthevingsfarge 2 330_BILAG 34-3 Brasil" xfId="40011" xr:uid="{00000000-0005-0000-0000-0000489C0000}"/>
    <cellStyle name="60% - uthevingsfarge 2 331" xfId="40012" xr:uid="{00000000-0005-0000-0000-0000499C0000}"/>
    <cellStyle name="60% - uthevingsfarge 2 331 2" xfId="40013" xr:uid="{00000000-0005-0000-0000-00004A9C0000}"/>
    <cellStyle name="60% - uthevingsfarge 2 331_BILAG 34-3 Brasil" xfId="40014" xr:uid="{00000000-0005-0000-0000-00004B9C0000}"/>
    <cellStyle name="60% - uthevingsfarge 2 332" xfId="40015" xr:uid="{00000000-0005-0000-0000-00004C9C0000}"/>
    <cellStyle name="60% - uthevingsfarge 2 332 2" xfId="40016" xr:uid="{00000000-0005-0000-0000-00004D9C0000}"/>
    <cellStyle name="60% - uthevingsfarge 2 332_BILAG 34-3 Brasil" xfId="40017" xr:uid="{00000000-0005-0000-0000-00004E9C0000}"/>
    <cellStyle name="60% - uthevingsfarge 2 333" xfId="40018" xr:uid="{00000000-0005-0000-0000-00004F9C0000}"/>
    <cellStyle name="60% - uthevingsfarge 2 333 2" xfId="40019" xr:uid="{00000000-0005-0000-0000-0000509C0000}"/>
    <cellStyle name="60% - uthevingsfarge 2 333_BILAG 34-3 Brasil" xfId="40020" xr:uid="{00000000-0005-0000-0000-0000519C0000}"/>
    <cellStyle name="60% - uthevingsfarge 2 334" xfId="40021" xr:uid="{00000000-0005-0000-0000-0000529C0000}"/>
    <cellStyle name="60% - uthevingsfarge 2 334 2" xfId="40022" xr:uid="{00000000-0005-0000-0000-0000539C0000}"/>
    <cellStyle name="60% - uthevingsfarge 2 334_BILAG 34-3 Brasil" xfId="40023" xr:uid="{00000000-0005-0000-0000-0000549C0000}"/>
    <cellStyle name="60% - uthevingsfarge 2 335" xfId="40024" xr:uid="{00000000-0005-0000-0000-0000559C0000}"/>
    <cellStyle name="60% - uthevingsfarge 2 335 2" xfId="40025" xr:uid="{00000000-0005-0000-0000-0000569C0000}"/>
    <cellStyle name="60% - uthevingsfarge 2 335_BILAG 34-3 Brasil" xfId="40026" xr:uid="{00000000-0005-0000-0000-0000579C0000}"/>
    <cellStyle name="60% - uthevingsfarge 2 336" xfId="40027" xr:uid="{00000000-0005-0000-0000-0000589C0000}"/>
    <cellStyle name="60% - uthevingsfarge 2 336 2" xfId="40028" xr:uid="{00000000-0005-0000-0000-0000599C0000}"/>
    <cellStyle name="60% - uthevingsfarge 2 336_BILAG 34-3 Brasil" xfId="40029" xr:uid="{00000000-0005-0000-0000-00005A9C0000}"/>
    <cellStyle name="60% - uthevingsfarge 2 337" xfId="40030" xr:uid="{00000000-0005-0000-0000-00005B9C0000}"/>
    <cellStyle name="60% - uthevingsfarge 2 337 2" xfId="40031" xr:uid="{00000000-0005-0000-0000-00005C9C0000}"/>
    <cellStyle name="60% - uthevingsfarge 2 337_BILAG 34-3 Brasil" xfId="40032" xr:uid="{00000000-0005-0000-0000-00005D9C0000}"/>
    <cellStyle name="60% - uthevingsfarge 2 338" xfId="40033" xr:uid="{00000000-0005-0000-0000-00005E9C0000}"/>
    <cellStyle name="60% - uthevingsfarge 2 338 2" xfId="40034" xr:uid="{00000000-0005-0000-0000-00005F9C0000}"/>
    <cellStyle name="60% - uthevingsfarge 2 338_BILAG 34-3 Brasil" xfId="40035" xr:uid="{00000000-0005-0000-0000-0000609C0000}"/>
    <cellStyle name="60% - uthevingsfarge 2 339" xfId="40036" xr:uid="{00000000-0005-0000-0000-0000619C0000}"/>
    <cellStyle name="60% - uthevingsfarge 2 339 2" xfId="40037" xr:uid="{00000000-0005-0000-0000-0000629C0000}"/>
    <cellStyle name="60% - uthevingsfarge 2 339_BILAG 34-3 Brasil" xfId="40038" xr:uid="{00000000-0005-0000-0000-0000639C0000}"/>
    <cellStyle name="60% - uthevingsfarge 2 34" xfId="40039" xr:uid="{00000000-0005-0000-0000-0000649C0000}"/>
    <cellStyle name="60% - uthevingsfarge 2 34 2" xfId="40040" xr:uid="{00000000-0005-0000-0000-0000659C0000}"/>
    <cellStyle name="60% - uthevingsfarge 2 34_BILAG 34-3 Brasil" xfId="40041" xr:uid="{00000000-0005-0000-0000-0000669C0000}"/>
    <cellStyle name="60% - uthevingsfarge 2 340" xfId="40042" xr:uid="{00000000-0005-0000-0000-0000679C0000}"/>
    <cellStyle name="60% - uthevingsfarge 2 340 2" xfId="40043" xr:uid="{00000000-0005-0000-0000-0000689C0000}"/>
    <cellStyle name="60% - uthevingsfarge 2 340_BILAG 34-3 Brasil" xfId="40044" xr:uid="{00000000-0005-0000-0000-0000699C0000}"/>
    <cellStyle name="60% - uthevingsfarge 2 341" xfId="40045" xr:uid="{00000000-0005-0000-0000-00006A9C0000}"/>
    <cellStyle name="60% - uthevingsfarge 2 341 2" xfId="40046" xr:uid="{00000000-0005-0000-0000-00006B9C0000}"/>
    <cellStyle name="60% - uthevingsfarge 2 341_BILAG 34-3 Brasil" xfId="40047" xr:uid="{00000000-0005-0000-0000-00006C9C0000}"/>
    <cellStyle name="60% - uthevingsfarge 2 342" xfId="40048" xr:uid="{00000000-0005-0000-0000-00006D9C0000}"/>
    <cellStyle name="60% - uthevingsfarge 2 342 2" xfId="40049" xr:uid="{00000000-0005-0000-0000-00006E9C0000}"/>
    <cellStyle name="60% - uthevingsfarge 2 342_BILAG 34-3 Brasil" xfId="40050" xr:uid="{00000000-0005-0000-0000-00006F9C0000}"/>
    <cellStyle name="60% - uthevingsfarge 2 343" xfId="40051" xr:uid="{00000000-0005-0000-0000-0000709C0000}"/>
    <cellStyle name="60% - uthevingsfarge 2 343 2" xfId="40052" xr:uid="{00000000-0005-0000-0000-0000719C0000}"/>
    <cellStyle name="60% - uthevingsfarge 2 343_BILAG 34-3 Brasil" xfId="40053" xr:uid="{00000000-0005-0000-0000-0000729C0000}"/>
    <cellStyle name="60% - uthevingsfarge 2 344" xfId="40054" xr:uid="{00000000-0005-0000-0000-0000739C0000}"/>
    <cellStyle name="60% - uthevingsfarge 2 344 2" xfId="40055" xr:uid="{00000000-0005-0000-0000-0000749C0000}"/>
    <cellStyle name="60% - uthevingsfarge 2 344_BILAG 34-3 Brasil" xfId="40056" xr:uid="{00000000-0005-0000-0000-0000759C0000}"/>
    <cellStyle name="60% - uthevingsfarge 2 345" xfId="40057" xr:uid="{00000000-0005-0000-0000-0000769C0000}"/>
    <cellStyle name="60% - uthevingsfarge 2 345 2" xfId="40058" xr:uid="{00000000-0005-0000-0000-0000779C0000}"/>
    <cellStyle name="60% - uthevingsfarge 2 345_BILAG 34-3 Brasil" xfId="40059" xr:uid="{00000000-0005-0000-0000-0000789C0000}"/>
    <cellStyle name="60% - uthevingsfarge 2 346" xfId="40060" xr:uid="{00000000-0005-0000-0000-0000799C0000}"/>
    <cellStyle name="60% - uthevingsfarge 2 346 2" xfId="40061" xr:uid="{00000000-0005-0000-0000-00007A9C0000}"/>
    <cellStyle name="60% - uthevingsfarge 2 346_BILAG 34-3 Brasil" xfId="40062" xr:uid="{00000000-0005-0000-0000-00007B9C0000}"/>
    <cellStyle name="60% - uthevingsfarge 2 347" xfId="40063" xr:uid="{00000000-0005-0000-0000-00007C9C0000}"/>
    <cellStyle name="60% - uthevingsfarge 2 347 2" xfId="40064" xr:uid="{00000000-0005-0000-0000-00007D9C0000}"/>
    <cellStyle name="60% - uthevingsfarge 2 347_BILAG 34-3 Brasil" xfId="40065" xr:uid="{00000000-0005-0000-0000-00007E9C0000}"/>
    <cellStyle name="60% - uthevingsfarge 2 348" xfId="40066" xr:uid="{00000000-0005-0000-0000-00007F9C0000}"/>
    <cellStyle name="60% - uthevingsfarge 2 348 2" xfId="40067" xr:uid="{00000000-0005-0000-0000-0000809C0000}"/>
    <cellStyle name="60% - uthevingsfarge 2 348_BILAG 34-3 Brasil" xfId="40068" xr:uid="{00000000-0005-0000-0000-0000819C0000}"/>
    <cellStyle name="60% - uthevingsfarge 2 349" xfId="40069" xr:uid="{00000000-0005-0000-0000-0000829C0000}"/>
    <cellStyle name="60% - uthevingsfarge 2 349 2" xfId="40070" xr:uid="{00000000-0005-0000-0000-0000839C0000}"/>
    <cellStyle name="60% - uthevingsfarge 2 349_BILAG 34-3 Brasil" xfId="40071" xr:uid="{00000000-0005-0000-0000-0000849C0000}"/>
    <cellStyle name="60% - uthevingsfarge 2 35" xfId="40072" xr:uid="{00000000-0005-0000-0000-0000859C0000}"/>
    <cellStyle name="60% - uthevingsfarge 2 35 2" xfId="40073" xr:uid="{00000000-0005-0000-0000-0000869C0000}"/>
    <cellStyle name="60% - uthevingsfarge 2 35_BILAG 34-3 Brasil" xfId="40074" xr:uid="{00000000-0005-0000-0000-0000879C0000}"/>
    <cellStyle name="60% - uthevingsfarge 2 350" xfId="40075" xr:uid="{00000000-0005-0000-0000-0000889C0000}"/>
    <cellStyle name="60% - uthevingsfarge 2 36" xfId="40076" xr:uid="{00000000-0005-0000-0000-0000899C0000}"/>
    <cellStyle name="60% - uthevingsfarge 2 36 2" xfId="40077" xr:uid="{00000000-0005-0000-0000-00008A9C0000}"/>
    <cellStyle name="60% - uthevingsfarge 2 36_BILAG 34-3 Brasil" xfId="40078" xr:uid="{00000000-0005-0000-0000-00008B9C0000}"/>
    <cellStyle name="60% - uthevingsfarge 2 37" xfId="40079" xr:uid="{00000000-0005-0000-0000-00008C9C0000}"/>
    <cellStyle name="60% - uthevingsfarge 2 37 2" xfId="40080" xr:uid="{00000000-0005-0000-0000-00008D9C0000}"/>
    <cellStyle name="60% - uthevingsfarge 2 37_BILAG 34-3 Brasil" xfId="40081" xr:uid="{00000000-0005-0000-0000-00008E9C0000}"/>
    <cellStyle name="60% - uthevingsfarge 2 38" xfId="40082" xr:uid="{00000000-0005-0000-0000-00008F9C0000}"/>
    <cellStyle name="60% - uthevingsfarge 2 38 2" xfId="40083" xr:uid="{00000000-0005-0000-0000-0000909C0000}"/>
    <cellStyle name="60% - uthevingsfarge 2 38_BILAG 34-3 Brasil" xfId="40084" xr:uid="{00000000-0005-0000-0000-0000919C0000}"/>
    <cellStyle name="60% - uthevingsfarge 2 39" xfId="40085" xr:uid="{00000000-0005-0000-0000-0000929C0000}"/>
    <cellStyle name="60% - uthevingsfarge 2 39 2" xfId="40086" xr:uid="{00000000-0005-0000-0000-0000939C0000}"/>
    <cellStyle name="60% - uthevingsfarge 2 39_BILAG 34-3 Brasil" xfId="40087" xr:uid="{00000000-0005-0000-0000-0000949C0000}"/>
    <cellStyle name="60% - uthevingsfarge 2 4" xfId="40088" xr:uid="{00000000-0005-0000-0000-0000959C0000}"/>
    <cellStyle name="60% - uthevingsfarge 2 4 2" xfId="40089" xr:uid="{00000000-0005-0000-0000-0000969C0000}"/>
    <cellStyle name="60% - uthevingsfarge 2 4_BILAG 34-3 Brasil" xfId="40090" xr:uid="{00000000-0005-0000-0000-0000979C0000}"/>
    <cellStyle name="60% - uthevingsfarge 2 40" xfId="40091" xr:uid="{00000000-0005-0000-0000-0000989C0000}"/>
    <cellStyle name="60% - uthevingsfarge 2 40 2" xfId="40092" xr:uid="{00000000-0005-0000-0000-0000999C0000}"/>
    <cellStyle name="60% - uthevingsfarge 2 40_BILAG 34-3 Brasil" xfId="40093" xr:uid="{00000000-0005-0000-0000-00009A9C0000}"/>
    <cellStyle name="60% - uthevingsfarge 2 41" xfId="40094" xr:uid="{00000000-0005-0000-0000-00009B9C0000}"/>
    <cellStyle name="60% - uthevingsfarge 2 41 2" xfId="40095" xr:uid="{00000000-0005-0000-0000-00009C9C0000}"/>
    <cellStyle name="60% - uthevingsfarge 2 41_BILAG 34-3 Brasil" xfId="40096" xr:uid="{00000000-0005-0000-0000-00009D9C0000}"/>
    <cellStyle name="60% - uthevingsfarge 2 42" xfId="40097" xr:uid="{00000000-0005-0000-0000-00009E9C0000}"/>
    <cellStyle name="60% - uthevingsfarge 2 42 2" xfId="40098" xr:uid="{00000000-0005-0000-0000-00009F9C0000}"/>
    <cellStyle name="60% - uthevingsfarge 2 42_BILAG 34-3 Brasil" xfId="40099" xr:uid="{00000000-0005-0000-0000-0000A09C0000}"/>
    <cellStyle name="60% - uthevingsfarge 2 43" xfId="40100" xr:uid="{00000000-0005-0000-0000-0000A19C0000}"/>
    <cellStyle name="60% - uthevingsfarge 2 43 2" xfId="40101" xr:uid="{00000000-0005-0000-0000-0000A29C0000}"/>
    <cellStyle name="60% - uthevingsfarge 2 43_BILAG 34-3 Brasil" xfId="40102" xr:uid="{00000000-0005-0000-0000-0000A39C0000}"/>
    <cellStyle name="60% - uthevingsfarge 2 44" xfId="40103" xr:uid="{00000000-0005-0000-0000-0000A49C0000}"/>
    <cellStyle name="60% - uthevingsfarge 2 44 2" xfId="40104" xr:uid="{00000000-0005-0000-0000-0000A59C0000}"/>
    <cellStyle name="60% - uthevingsfarge 2 44_BILAG 34-3 Brasil" xfId="40105" xr:uid="{00000000-0005-0000-0000-0000A69C0000}"/>
    <cellStyle name="60% - uthevingsfarge 2 45" xfId="40106" xr:uid="{00000000-0005-0000-0000-0000A79C0000}"/>
    <cellStyle name="60% - uthevingsfarge 2 45 2" xfId="40107" xr:uid="{00000000-0005-0000-0000-0000A89C0000}"/>
    <cellStyle name="60% - uthevingsfarge 2 45_BILAG 34-3 Brasil" xfId="40108" xr:uid="{00000000-0005-0000-0000-0000A99C0000}"/>
    <cellStyle name="60% - uthevingsfarge 2 46" xfId="40109" xr:uid="{00000000-0005-0000-0000-0000AA9C0000}"/>
    <cellStyle name="60% - uthevingsfarge 2 46 2" xfId="40110" xr:uid="{00000000-0005-0000-0000-0000AB9C0000}"/>
    <cellStyle name="60% - uthevingsfarge 2 46_BILAG 34-3 Brasil" xfId="40111" xr:uid="{00000000-0005-0000-0000-0000AC9C0000}"/>
    <cellStyle name="60% - uthevingsfarge 2 47" xfId="40112" xr:uid="{00000000-0005-0000-0000-0000AD9C0000}"/>
    <cellStyle name="60% - uthevingsfarge 2 47 2" xfId="40113" xr:uid="{00000000-0005-0000-0000-0000AE9C0000}"/>
    <cellStyle name="60% - uthevingsfarge 2 47_BILAG 34-3 Brasil" xfId="40114" xr:uid="{00000000-0005-0000-0000-0000AF9C0000}"/>
    <cellStyle name="60% - uthevingsfarge 2 48" xfId="40115" xr:uid="{00000000-0005-0000-0000-0000B09C0000}"/>
    <cellStyle name="60% - uthevingsfarge 2 48 2" xfId="40116" xr:uid="{00000000-0005-0000-0000-0000B19C0000}"/>
    <cellStyle name="60% - uthevingsfarge 2 48_BILAG 34-3 Brasil" xfId="40117" xr:uid="{00000000-0005-0000-0000-0000B29C0000}"/>
    <cellStyle name="60% - uthevingsfarge 2 49" xfId="40118" xr:uid="{00000000-0005-0000-0000-0000B39C0000}"/>
    <cellStyle name="60% - uthevingsfarge 2 49 2" xfId="40119" xr:uid="{00000000-0005-0000-0000-0000B49C0000}"/>
    <cellStyle name="60% - uthevingsfarge 2 49_BILAG 34-3 Brasil" xfId="40120" xr:uid="{00000000-0005-0000-0000-0000B59C0000}"/>
    <cellStyle name="60% - uthevingsfarge 2 5" xfId="40121" xr:uid="{00000000-0005-0000-0000-0000B69C0000}"/>
    <cellStyle name="60% - uthevingsfarge 2 5 2" xfId="40122" xr:uid="{00000000-0005-0000-0000-0000B79C0000}"/>
    <cellStyle name="60% - uthevingsfarge 2 5_BILAG 34-3 Brasil" xfId="40123" xr:uid="{00000000-0005-0000-0000-0000B89C0000}"/>
    <cellStyle name="60% - uthevingsfarge 2 50" xfId="40124" xr:uid="{00000000-0005-0000-0000-0000B99C0000}"/>
    <cellStyle name="60% - uthevingsfarge 2 50 2" xfId="40125" xr:uid="{00000000-0005-0000-0000-0000BA9C0000}"/>
    <cellStyle name="60% - uthevingsfarge 2 50_BILAG 34-3 Brasil" xfId="40126" xr:uid="{00000000-0005-0000-0000-0000BB9C0000}"/>
    <cellStyle name="60% - uthevingsfarge 2 51" xfId="40127" xr:uid="{00000000-0005-0000-0000-0000BC9C0000}"/>
    <cellStyle name="60% - uthevingsfarge 2 51 2" xfId="40128" xr:uid="{00000000-0005-0000-0000-0000BD9C0000}"/>
    <cellStyle name="60% - uthevingsfarge 2 51_BILAG 34-3 Brasil" xfId="40129" xr:uid="{00000000-0005-0000-0000-0000BE9C0000}"/>
    <cellStyle name="60% - uthevingsfarge 2 52" xfId="40130" xr:uid="{00000000-0005-0000-0000-0000BF9C0000}"/>
    <cellStyle name="60% - uthevingsfarge 2 52 2" xfId="40131" xr:uid="{00000000-0005-0000-0000-0000C09C0000}"/>
    <cellStyle name="60% - uthevingsfarge 2 52_BILAG 34-3 Brasil" xfId="40132" xr:uid="{00000000-0005-0000-0000-0000C19C0000}"/>
    <cellStyle name="60% - uthevingsfarge 2 53" xfId="40133" xr:uid="{00000000-0005-0000-0000-0000C29C0000}"/>
    <cellStyle name="60% - uthevingsfarge 2 53 2" xfId="40134" xr:uid="{00000000-0005-0000-0000-0000C39C0000}"/>
    <cellStyle name="60% - uthevingsfarge 2 53_BILAG 34-3 Brasil" xfId="40135" xr:uid="{00000000-0005-0000-0000-0000C49C0000}"/>
    <cellStyle name="60% - uthevingsfarge 2 54" xfId="40136" xr:uid="{00000000-0005-0000-0000-0000C59C0000}"/>
    <cellStyle name="60% - uthevingsfarge 2 54 2" xfId="40137" xr:uid="{00000000-0005-0000-0000-0000C69C0000}"/>
    <cellStyle name="60% - uthevingsfarge 2 54_BILAG 34-3 Brasil" xfId="40138" xr:uid="{00000000-0005-0000-0000-0000C79C0000}"/>
    <cellStyle name="60% - uthevingsfarge 2 55" xfId="40139" xr:uid="{00000000-0005-0000-0000-0000C89C0000}"/>
    <cellStyle name="60% - uthevingsfarge 2 55 2" xfId="40140" xr:uid="{00000000-0005-0000-0000-0000C99C0000}"/>
    <cellStyle name="60% - uthevingsfarge 2 55_BILAG 34-3 Brasil" xfId="40141" xr:uid="{00000000-0005-0000-0000-0000CA9C0000}"/>
    <cellStyle name="60% - uthevingsfarge 2 56" xfId="40142" xr:uid="{00000000-0005-0000-0000-0000CB9C0000}"/>
    <cellStyle name="60% - uthevingsfarge 2 56 2" xfId="40143" xr:uid="{00000000-0005-0000-0000-0000CC9C0000}"/>
    <cellStyle name="60% - uthevingsfarge 2 56_BILAG 34-3 Brasil" xfId="40144" xr:uid="{00000000-0005-0000-0000-0000CD9C0000}"/>
    <cellStyle name="60% - uthevingsfarge 2 57" xfId="40145" xr:uid="{00000000-0005-0000-0000-0000CE9C0000}"/>
    <cellStyle name="60% - uthevingsfarge 2 57 2" xfId="40146" xr:uid="{00000000-0005-0000-0000-0000CF9C0000}"/>
    <cellStyle name="60% - uthevingsfarge 2 57_BILAG 34-3 Brasil" xfId="40147" xr:uid="{00000000-0005-0000-0000-0000D09C0000}"/>
    <cellStyle name="60% - uthevingsfarge 2 58" xfId="40148" xr:uid="{00000000-0005-0000-0000-0000D19C0000}"/>
    <cellStyle name="60% - uthevingsfarge 2 58 2" xfId="40149" xr:uid="{00000000-0005-0000-0000-0000D29C0000}"/>
    <cellStyle name="60% - uthevingsfarge 2 58_BILAG 34-3 Brasil" xfId="40150" xr:uid="{00000000-0005-0000-0000-0000D39C0000}"/>
    <cellStyle name="60% - uthevingsfarge 2 59" xfId="40151" xr:uid="{00000000-0005-0000-0000-0000D49C0000}"/>
    <cellStyle name="60% - uthevingsfarge 2 59 2" xfId="40152" xr:uid="{00000000-0005-0000-0000-0000D59C0000}"/>
    <cellStyle name="60% - uthevingsfarge 2 59_BILAG 34-3 Brasil" xfId="40153" xr:uid="{00000000-0005-0000-0000-0000D69C0000}"/>
    <cellStyle name="60% - uthevingsfarge 2 6" xfId="40154" xr:uid="{00000000-0005-0000-0000-0000D79C0000}"/>
    <cellStyle name="60% - uthevingsfarge 2 6 2" xfId="40155" xr:uid="{00000000-0005-0000-0000-0000D89C0000}"/>
    <cellStyle name="60% - uthevingsfarge 2 6_BILAG 34-3 Brasil" xfId="40156" xr:uid="{00000000-0005-0000-0000-0000D99C0000}"/>
    <cellStyle name="60% - uthevingsfarge 2 60" xfId="40157" xr:uid="{00000000-0005-0000-0000-0000DA9C0000}"/>
    <cellStyle name="60% - uthevingsfarge 2 60 2" xfId="40158" xr:uid="{00000000-0005-0000-0000-0000DB9C0000}"/>
    <cellStyle name="60% - uthevingsfarge 2 60_BILAG 34-3 Brasil" xfId="40159" xr:uid="{00000000-0005-0000-0000-0000DC9C0000}"/>
    <cellStyle name="60% - uthevingsfarge 2 61" xfId="40160" xr:uid="{00000000-0005-0000-0000-0000DD9C0000}"/>
    <cellStyle name="60% - uthevingsfarge 2 61 2" xfId="40161" xr:uid="{00000000-0005-0000-0000-0000DE9C0000}"/>
    <cellStyle name="60% - uthevingsfarge 2 61_BILAG 34-3 Brasil" xfId="40162" xr:uid="{00000000-0005-0000-0000-0000DF9C0000}"/>
    <cellStyle name="60% - uthevingsfarge 2 62" xfId="40163" xr:uid="{00000000-0005-0000-0000-0000E09C0000}"/>
    <cellStyle name="60% - uthevingsfarge 2 62 2" xfId="40164" xr:uid="{00000000-0005-0000-0000-0000E19C0000}"/>
    <cellStyle name="60% - uthevingsfarge 2 62_BILAG 34-3 Brasil" xfId="40165" xr:uid="{00000000-0005-0000-0000-0000E29C0000}"/>
    <cellStyle name="60% - uthevingsfarge 2 63" xfId="40166" xr:uid="{00000000-0005-0000-0000-0000E39C0000}"/>
    <cellStyle name="60% - uthevingsfarge 2 63 2" xfId="40167" xr:uid="{00000000-0005-0000-0000-0000E49C0000}"/>
    <cellStyle name="60% - uthevingsfarge 2 63_BILAG 34-3 Brasil" xfId="40168" xr:uid="{00000000-0005-0000-0000-0000E59C0000}"/>
    <cellStyle name="60% - uthevingsfarge 2 64" xfId="40169" xr:uid="{00000000-0005-0000-0000-0000E69C0000}"/>
    <cellStyle name="60% - uthevingsfarge 2 64 2" xfId="40170" xr:uid="{00000000-0005-0000-0000-0000E79C0000}"/>
    <cellStyle name="60% - uthevingsfarge 2 64_BILAG 34-3 Brasil" xfId="40171" xr:uid="{00000000-0005-0000-0000-0000E89C0000}"/>
    <cellStyle name="60% - uthevingsfarge 2 65" xfId="40172" xr:uid="{00000000-0005-0000-0000-0000E99C0000}"/>
    <cellStyle name="60% - uthevingsfarge 2 65 2" xfId="40173" xr:uid="{00000000-0005-0000-0000-0000EA9C0000}"/>
    <cellStyle name="60% - uthevingsfarge 2 65_BILAG 34-3 Brasil" xfId="40174" xr:uid="{00000000-0005-0000-0000-0000EB9C0000}"/>
    <cellStyle name="60% - uthevingsfarge 2 66" xfId="40175" xr:uid="{00000000-0005-0000-0000-0000EC9C0000}"/>
    <cellStyle name="60% - uthevingsfarge 2 66 2" xfId="40176" xr:uid="{00000000-0005-0000-0000-0000ED9C0000}"/>
    <cellStyle name="60% - uthevingsfarge 2 66_BILAG 34-3 Brasil" xfId="40177" xr:uid="{00000000-0005-0000-0000-0000EE9C0000}"/>
    <cellStyle name="60% - uthevingsfarge 2 67" xfId="40178" xr:uid="{00000000-0005-0000-0000-0000EF9C0000}"/>
    <cellStyle name="60% - uthevingsfarge 2 67 2" xfId="40179" xr:uid="{00000000-0005-0000-0000-0000F09C0000}"/>
    <cellStyle name="60% - uthevingsfarge 2 67_BILAG 34-3 Brasil" xfId="40180" xr:uid="{00000000-0005-0000-0000-0000F19C0000}"/>
    <cellStyle name="60% - uthevingsfarge 2 68" xfId="40181" xr:uid="{00000000-0005-0000-0000-0000F29C0000}"/>
    <cellStyle name="60% - uthevingsfarge 2 68 2" xfId="40182" xr:uid="{00000000-0005-0000-0000-0000F39C0000}"/>
    <cellStyle name="60% - uthevingsfarge 2 68_BILAG 34-3 Brasil" xfId="40183" xr:uid="{00000000-0005-0000-0000-0000F49C0000}"/>
    <cellStyle name="60% - uthevingsfarge 2 69" xfId="40184" xr:uid="{00000000-0005-0000-0000-0000F59C0000}"/>
    <cellStyle name="60% - uthevingsfarge 2 69 2" xfId="40185" xr:uid="{00000000-0005-0000-0000-0000F69C0000}"/>
    <cellStyle name="60% - uthevingsfarge 2 69_BILAG 34-3 Brasil" xfId="40186" xr:uid="{00000000-0005-0000-0000-0000F79C0000}"/>
    <cellStyle name="60% - uthevingsfarge 2 7" xfId="40187" xr:uid="{00000000-0005-0000-0000-0000F89C0000}"/>
    <cellStyle name="60% - uthevingsfarge 2 7 2" xfId="40188" xr:uid="{00000000-0005-0000-0000-0000F99C0000}"/>
    <cellStyle name="60% - uthevingsfarge 2 7_BILAG 34-3 Brasil" xfId="40189" xr:uid="{00000000-0005-0000-0000-0000FA9C0000}"/>
    <cellStyle name="60% - uthevingsfarge 2 70" xfId="40190" xr:uid="{00000000-0005-0000-0000-0000FB9C0000}"/>
    <cellStyle name="60% - uthevingsfarge 2 70 2" xfId="40191" xr:uid="{00000000-0005-0000-0000-0000FC9C0000}"/>
    <cellStyle name="60% - uthevingsfarge 2 70_BILAG 34-3 Brasil" xfId="40192" xr:uid="{00000000-0005-0000-0000-0000FD9C0000}"/>
    <cellStyle name="60% - uthevingsfarge 2 71" xfId="40193" xr:uid="{00000000-0005-0000-0000-0000FE9C0000}"/>
    <cellStyle name="60% - uthevingsfarge 2 71 2" xfId="40194" xr:uid="{00000000-0005-0000-0000-0000FF9C0000}"/>
    <cellStyle name="60% - uthevingsfarge 2 71_BILAG 34-3 Brasil" xfId="40195" xr:uid="{00000000-0005-0000-0000-0000009D0000}"/>
    <cellStyle name="60% - uthevingsfarge 2 72" xfId="40196" xr:uid="{00000000-0005-0000-0000-0000019D0000}"/>
    <cellStyle name="60% - uthevingsfarge 2 72 2" xfId="40197" xr:uid="{00000000-0005-0000-0000-0000029D0000}"/>
    <cellStyle name="60% - uthevingsfarge 2 72_BILAG 34-3 Brasil" xfId="40198" xr:uid="{00000000-0005-0000-0000-0000039D0000}"/>
    <cellStyle name="60% - uthevingsfarge 2 73" xfId="40199" xr:uid="{00000000-0005-0000-0000-0000049D0000}"/>
    <cellStyle name="60% - uthevingsfarge 2 73 2" xfId="40200" xr:uid="{00000000-0005-0000-0000-0000059D0000}"/>
    <cellStyle name="60% - uthevingsfarge 2 73_BILAG 34-3 Brasil" xfId="40201" xr:uid="{00000000-0005-0000-0000-0000069D0000}"/>
    <cellStyle name="60% - uthevingsfarge 2 74" xfId="40202" xr:uid="{00000000-0005-0000-0000-0000079D0000}"/>
    <cellStyle name="60% - uthevingsfarge 2 74 2" xfId="40203" xr:uid="{00000000-0005-0000-0000-0000089D0000}"/>
    <cellStyle name="60% - uthevingsfarge 2 74_BILAG 34-3 Brasil" xfId="40204" xr:uid="{00000000-0005-0000-0000-0000099D0000}"/>
    <cellStyle name="60% - uthevingsfarge 2 75" xfId="40205" xr:uid="{00000000-0005-0000-0000-00000A9D0000}"/>
    <cellStyle name="60% - uthevingsfarge 2 75 2" xfId="40206" xr:uid="{00000000-0005-0000-0000-00000B9D0000}"/>
    <cellStyle name="60% - uthevingsfarge 2 75_BILAG 34-3 Brasil" xfId="40207" xr:uid="{00000000-0005-0000-0000-00000C9D0000}"/>
    <cellStyle name="60% - uthevingsfarge 2 76" xfId="40208" xr:uid="{00000000-0005-0000-0000-00000D9D0000}"/>
    <cellStyle name="60% - uthevingsfarge 2 76 2" xfId="40209" xr:uid="{00000000-0005-0000-0000-00000E9D0000}"/>
    <cellStyle name="60% - uthevingsfarge 2 76_BILAG 34-3 Brasil" xfId="40210" xr:uid="{00000000-0005-0000-0000-00000F9D0000}"/>
    <cellStyle name="60% - uthevingsfarge 2 77" xfId="40211" xr:uid="{00000000-0005-0000-0000-0000109D0000}"/>
    <cellStyle name="60% - uthevingsfarge 2 77 2" xfId="40212" xr:uid="{00000000-0005-0000-0000-0000119D0000}"/>
    <cellStyle name="60% - uthevingsfarge 2 77_BILAG 34-3 Brasil" xfId="40213" xr:uid="{00000000-0005-0000-0000-0000129D0000}"/>
    <cellStyle name="60% - uthevingsfarge 2 78" xfId="40214" xr:uid="{00000000-0005-0000-0000-0000139D0000}"/>
    <cellStyle name="60% - uthevingsfarge 2 78 2" xfId="40215" xr:uid="{00000000-0005-0000-0000-0000149D0000}"/>
    <cellStyle name="60% - uthevingsfarge 2 78_BILAG 34-3 Brasil" xfId="40216" xr:uid="{00000000-0005-0000-0000-0000159D0000}"/>
    <cellStyle name="60% - uthevingsfarge 2 79" xfId="40217" xr:uid="{00000000-0005-0000-0000-0000169D0000}"/>
    <cellStyle name="60% - uthevingsfarge 2 79 2" xfId="40218" xr:uid="{00000000-0005-0000-0000-0000179D0000}"/>
    <cellStyle name="60% - uthevingsfarge 2 79_BILAG 34-3 Brasil" xfId="40219" xr:uid="{00000000-0005-0000-0000-0000189D0000}"/>
    <cellStyle name="60% - uthevingsfarge 2 8" xfId="40220" xr:uid="{00000000-0005-0000-0000-0000199D0000}"/>
    <cellStyle name="60% - uthevingsfarge 2 8 2" xfId="40221" xr:uid="{00000000-0005-0000-0000-00001A9D0000}"/>
    <cellStyle name="60% - uthevingsfarge 2 8_BILAG 34-3 Brasil" xfId="40222" xr:uid="{00000000-0005-0000-0000-00001B9D0000}"/>
    <cellStyle name="60% - uthevingsfarge 2 80" xfId="40223" xr:uid="{00000000-0005-0000-0000-00001C9D0000}"/>
    <cellStyle name="60% - uthevingsfarge 2 80 2" xfId="40224" xr:uid="{00000000-0005-0000-0000-00001D9D0000}"/>
    <cellStyle name="60% - uthevingsfarge 2 80_BILAG 34-3 Brasil" xfId="40225" xr:uid="{00000000-0005-0000-0000-00001E9D0000}"/>
    <cellStyle name="60% - uthevingsfarge 2 81" xfId="40226" xr:uid="{00000000-0005-0000-0000-00001F9D0000}"/>
    <cellStyle name="60% - uthevingsfarge 2 81 2" xfId="40227" xr:uid="{00000000-0005-0000-0000-0000209D0000}"/>
    <cellStyle name="60% - uthevingsfarge 2 81_BILAG 34-3 Brasil" xfId="40228" xr:uid="{00000000-0005-0000-0000-0000219D0000}"/>
    <cellStyle name="60% - uthevingsfarge 2 82" xfId="40229" xr:uid="{00000000-0005-0000-0000-0000229D0000}"/>
    <cellStyle name="60% - uthevingsfarge 2 82 2" xfId="40230" xr:uid="{00000000-0005-0000-0000-0000239D0000}"/>
    <cellStyle name="60% - uthevingsfarge 2 82_BILAG 34-3 Brasil" xfId="40231" xr:uid="{00000000-0005-0000-0000-0000249D0000}"/>
    <cellStyle name="60% - uthevingsfarge 2 83" xfId="40232" xr:uid="{00000000-0005-0000-0000-0000259D0000}"/>
    <cellStyle name="60% - uthevingsfarge 2 83 2" xfId="40233" xr:uid="{00000000-0005-0000-0000-0000269D0000}"/>
    <cellStyle name="60% - uthevingsfarge 2 83_BILAG 34-3 Brasil" xfId="40234" xr:uid="{00000000-0005-0000-0000-0000279D0000}"/>
    <cellStyle name="60% - uthevingsfarge 2 84" xfId="40235" xr:uid="{00000000-0005-0000-0000-0000289D0000}"/>
    <cellStyle name="60% - uthevingsfarge 2 84 2" xfId="40236" xr:uid="{00000000-0005-0000-0000-0000299D0000}"/>
    <cellStyle name="60% - uthevingsfarge 2 84_BILAG 34-3 Brasil" xfId="40237" xr:uid="{00000000-0005-0000-0000-00002A9D0000}"/>
    <cellStyle name="60% - uthevingsfarge 2 85" xfId="40238" xr:uid="{00000000-0005-0000-0000-00002B9D0000}"/>
    <cellStyle name="60% - uthevingsfarge 2 85 2" xfId="40239" xr:uid="{00000000-0005-0000-0000-00002C9D0000}"/>
    <cellStyle name="60% - uthevingsfarge 2 85_BILAG 34-3 Brasil" xfId="40240" xr:uid="{00000000-0005-0000-0000-00002D9D0000}"/>
    <cellStyle name="60% - uthevingsfarge 2 86" xfId="40241" xr:uid="{00000000-0005-0000-0000-00002E9D0000}"/>
    <cellStyle name="60% - uthevingsfarge 2 86 2" xfId="40242" xr:uid="{00000000-0005-0000-0000-00002F9D0000}"/>
    <cellStyle name="60% - uthevingsfarge 2 86_BILAG 34-3 Brasil" xfId="40243" xr:uid="{00000000-0005-0000-0000-0000309D0000}"/>
    <cellStyle name="60% - uthevingsfarge 2 87" xfId="40244" xr:uid="{00000000-0005-0000-0000-0000319D0000}"/>
    <cellStyle name="60% - uthevingsfarge 2 87 2" xfId="40245" xr:uid="{00000000-0005-0000-0000-0000329D0000}"/>
    <cellStyle name="60% - uthevingsfarge 2 87_BILAG 34-3 Brasil" xfId="40246" xr:uid="{00000000-0005-0000-0000-0000339D0000}"/>
    <cellStyle name="60% - uthevingsfarge 2 88" xfId="40247" xr:uid="{00000000-0005-0000-0000-0000349D0000}"/>
    <cellStyle name="60% - uthevingsfarge 2 88 2" xfId="40248" xr:uid="{00000000-0005-0000-0000-0000359D0000}"/>
    <cellStyle name="60% - uthevingsfarge 2 88_BILAG 34-3 Brasil" xfId="40249" xr:uid="{00000000-0005-0000-0000-0000369D0000}"/>
    <cellStyle name="60% - uthevingsfarge 2 89" xfId="40250" xr:uid="{00000000-0005-0000-0000-0000379D0000}"/>
    <cellStyle name="60% - uthevingsfarge 2 89 2" xfId="40251" xr:uid="{00000000-0005-0000-0000-0000389D0000}"/>
    <cellStyle name="60% - uthevingsfarge 2 89_BILAG 34-3 Brasil" xfId="40252" xr:uid="{00000000-0005-0000-0000-0000399D0000}"/>
    <cellStyle name="60% - uthevingsfarge 2 9" xfId="40253" xr:uid="{00000000-0005-0000-0000-00003A9D0000}"/>
    <cellStyle name="60% - uthevingsfarge 2 9 2" xfId="40254" xr:uid="{00000000-0005-0000-0000-00003B9D0000}"/>
    <cellStyle name="60% - uthevingsfarge 2 9_BILAG 34-3 Brasil" xfId="40255" xr:uid="{00000000-0005-0000-0000-00003C9D0000}"/>
    <cellStyle name="60% - uthevingsfarge 2 90" xfId="40256" xr:uid="{00000000-0005-0000-0000-00003D9D0000}"/>
    <cellStyle name="60% - uthevingsfarge 2 90 2" xfId="40257" xr:uid="{00000000-0005-0000-0000-00003E9D0000}"/>
    <cellStyle name="60% - uthevingsfarge 2 90_BILAG 34-3 Brasil" xfId="40258" xr:uid="{00000000-0005-0000-0000-00003F9D0000}"/>
    <cellStyle name="60% - uthevingsfarge 2 91" xfId="40259" xr:uid="{00000000-0005-0000-0000-0000409D0000}"/>
    <cellStyle name="60% - uthevingsfarge 2 91 2" xfId="40260" xr:uid="{00000000-0005-0000-0000-0000419D0000}"/>
    <cellStyle name="60% - uthevingsfarge 2 91_BILAG 34-3 Brasil" xfId="40261" xr:uid="{00000000-0005-0000-0000-0000429D0000}"/>
    <cellStyle name="60% - uthevingsfarge 2 92" xfId="40262" xr:uid="{00000000-0005-0000-0000-0000439D0000}"/>
    <cellStyle name="60% - uthevingsfarge 2 92 2" xfId="40263" xr:uid="{00000000-0005-0000-0000-0000449D0000}"/>
    <cellStyle name="60% - uthevingsfarge 2 92_BILAG 34-3 Brasil" xfId="40264" xr:uid="{00000000-0005-0000-0000-0000459D0000}"/>
    <cellStyle name="60% - uthevingsfarge 2 93" xfId="40265" xr:uid="{00000000-0005-0000-0000-0000469D0000}"/>
    <cellStyle name="60% - uthevingsfarge 2 93 2" xfId="40266" xr:uid="{00000000-0005-0000-0000-0000479D0000}"/>
    <cellStyle name="60% - uthevingsfarge 2 93_BILAG 34-3 Brasil" xfId="40267" xr:uid="{00000000-0005-0000-0000-0000489D0000}"/>
    <cellStyle name="60% - uthevingsfarge 2 94" xfId="40268" xr:uid="{00000000-0005-0000-0000-0000499D0000}"/>
    <cellStyle name="60% - uthevingsfarge 2 94 2" xfId="40269" xr:uid="{00000000-0005-0000-0000-00004A9D0000}"/>
    <cellStyle name="60% - uthevingsfarge 2 94_BILAG 34-3 Brasil" xfId="40270" xr:uid="{00000000-0005-0000-0000-00004B9D0000}"/>
    <cellStyle name="60% - uthevingsfarge 2 95" xfId="40271" xr:uid="{00000000-0005-0000-0000-00004C9D0000}"/>
    <cellStyle name="60% - uthevingsfarge 2 95 2" xfId="40272" xr:uid="{00000000-0005-0000-0000-00004D9D0000}"/>
    <cellStyle name="60% - uthevingsfarge 2 95_BILAG 34-3 Brasil" xfId="40273" xr:uid="{00000000-0005-0000-0000-00004E9D0000}"/>
    <cellStyle name="60% - uthevingsfarge 2 96" xfId="40274" xr:uid="{00000000-0005-0000-0000-00004F9D0000}"/>
    <cellStyle name="60% - uthevingsfarge 2 96 2" xfId="40275" xr:uid="{00000000-0005-0000-0000-0000509D0000}"/>
    <cellStyle name="60% - uthevingsfarge 2 96_BILAG 34-3 Brasil" xfId="40276" xr:uid="{00000000-0005-0000-0000-0000519D0000}"/>
    <cellStyle name="60% - uthevingsfarge 2 97" xfId="40277" xr:uid="{00000000-0005-0000-0000-0000529D0000}"/>
    <cellStyle name="60% - uthevingsfarge 2 97 2" xfId="40278" xr:uid="{00000000-0005-0000-0000-0000539D0000}"/>
    <cellStyle name="60% - uthevingsfarge 2 97_BILAG 34-3 Brasil" xfId="40279" xr:uid="{00000000-0005-0000-0000-0000549D0000}"/>
    <cellStyle name="60% - uthevingsfarge 2 98" xfId="40280" xr:uid="{00000000-0005-0000-0000-0000559D0000}"/>
    <cellStyle name="60% - uthevingsfarge 2 98 2" xfId="40281" xr:uid="{00000000-0005-0000-0000-0000569D0000}"/>
    <cellStyle name="60% - uthevingsfarge 2 98_BILAG 34-3 Brasil" xfId="40282" xr:uid="{00000000-0005-0000-0000-0000579D0000}"/>
    <cellStyle name="60% - uthevingsfarge 2 99" xfId="40283" xr:uid="{00000000-0005-0000-0000-0000589D0000}"/>
    <cellStyle name="60% - uthevingsfarge 2 99 2" xfId="40284" xr:uid="{00000000-0005-0000-0000-0000599D0000}"/>
    <cellStyle name="60% - uthevingsfarge 2 99_BILAG 34-3 Brasil" xfId="40285" xr:uid="{00000000-0005-0000-0000-00005A9D0000}"/>
    <cellStyle name="60% - uthevingsfarge 3 10" xfId="40286" xr:uid="{00000000-0005-0000-0000-00005B9D0000}"/>
    <cellStyle name="60% - uthevingsfarge 3 10 2" xfId="40287" xr:uid="{00000000-0005-0000-0000-00005C9D0000}"/>
    <cellStyle name="60% - uthevingsfarge 3 10_BILAG 34-3 Brasil" xfId="40288" xr:uid="{00000000-0005-0000-0000-00005D9D0000}"/>
    <cellStyle name="60% - uthevingsfarge 3 100" xfId="40289" xr:uid="{00000000-0005-0000-0000-00005E9D0000}"/>
    <cellStyle name="60% - uthevingsfarge 3 100 2" xfId="40290" xr:uid="{00000000-0005-0000-0000-00005F9D0000}"/>
    <cellStyle name="60% - uthevingsfarge 3 100_BILAG 34-3 Brasil" xfId="40291" xr:uid="{00000000-0005-0000-0000-0000609D0000}"/>
    <cellStyle name="60% - uthevingsfarge 3 101" xfId="40292" xr:uid="{00000000-0005-0000-0000-0000619D0000}"/>
    <cellStyle name="60% - uthevingsfarge 3 101 2" xfId="40293" xr:uid="{00000000-0005-0000-0000-0000629D0000}"/>
    <cellStyle name="60% - uthevingsfarge 3 101_BILAG 34-3 Brasil" xfId="40294" xr:uid="{00000000-0005-0000-0000-0000639D0000}"/>
    <cellStyle name="60% - uthevingsfarge 3 102" xfId="40295" xr:uid="{00000000-0005-0000-0000-0000649D0000}"/>
    <cellStyle name="60% - uthevingsfarge 3 102 2" xfId="40296" xr:uid="{00000000-0005-0000-0000-0000659D0000}"/>
    <cellStyle name="60% - uthevingsfarge 3 102_BILAG 34-3 Brasil" xfId="40297" xr:uid="{00000000-0005-0000-0000-0000669D0000}"/>
    <cellStyle name="60% - uthevingsfarge 3 103" xfId="40298" xr:uid="{00000000-0005-0000-0000-0000679D0000}"/>
    <cellStyle name="60% - uthevingsfarge 3 103 2" xfId="40299" xr:uid="{00000000-0005-0000-0000-0000689D0000}"/>
    <cellStyle name="60% - uthevingsfarge 3 103_BILAG 34-3 Brasil" xfId="40300" xr:uid="{00000000-0005-0000-0000-0000699D0000}"/>
    <cellStyle name="60% - uthevingsfarge 3 104" xfId="40301" xr:uid="{00000000-0005-0000-0000-00006A9D0000}"/>
    <cellStyle name="60% - uthevingsfarge 3 104 2" xfId="40302" xr:uid="{00000000-0005-0000-0000-00006B9D0000}"/>
    <cellStyle name="60% - uthevingsfarge 3 104_BILAG 34-3 Brasil" xfId="40303" xr:uid="{00000000-0005-0000-0000-00006C9D0000}"/>
    <cellStyle name="60% - uthevingsfarge 3 105" xfId="40304" xr:uid="{00000000-0005-0000-0000-00006D9D0000}"/>
    <cellStyle name="60% - uthevingsfarge 3 105 2" xfId="40305" xr:uid="{00000000-0005-0000-0000-00006E9D0000}"/>
    <cellStyle name="60% - uthevingsfarge 3 105_BILAG 34-3 Brasil" xfId="40306" xr:uid="{00000000-0005-0000-0000-00006F9D0000}"/>
    <cellStyle name="60% - uthevingsfarge 3 106" xfId="40307" xr:uid="{00000000-0005-0000-0000-0000709D0000}"/>
    <cellStyle name="60% - uthevingsfarge 3 106 2" xfId="40308" xr:uid="{00000000-0005-0000-0000-0000719D0000}"/>
    <cellStyle name="60% - uthevingsfarge 3 106_BILAG 34-3 Brasil" xfId="40309" xr:uid="{00000000-0005-0000-0000-0000729D0000}"/>
    <cellStyle name="60% - uthevingsfarge 3 107" xfId="40310" xr:uid="{00000000-0005-0000-0000-0000739D0000}"/>
    <cellStyle name="60% - uthevingsfarge 3 107 2" xfId="40311" xr:uid="{00000000-0005-0000-0000-0000749D0000}"/>
    <cellStyle name="60% - uthevingsfarge 3 107_BILAG 34-3 Brasil" xfId="40312" xr:uid="{00000000-0005-0000-0000-0000759D0000}"/>
    <cellStyle name="60% - uthevingsfarge 3 108" xfId="40313" xr:uid="{00000000-0005-0000-0000-0000769D0000}"/>
    <cellStyle name="60% - uthevingsfarge 3 108 2" xfId="40314" xr:uid="{00000000-0005-0000-0000-0000779D0000}"/>
    <cellStyle name="60% - uthevingsfarge 3 108_BILAG 34-3 Brasil" xfId="40315" xr:uid="{00000000-0005-0000-0000-0000789D0000}"/>
    <cellStyle name="60% - uthevingsfarge 3 109" xfId="40316" xr:uid="{00000000-0005-0000-0000-0000799D0000}"/>
    <cellStyle name="60% - uthevingsfarge 3 109 2" xfId="40317" xr:uid="{00000000-0005-0000-0000-00007A9D0000}"/>
    <cellStyle name="60% - uthevingsfarge 3 109_BILAG 34-3 Brasil" xfId="40318" xr:uid="{00000000-0005-0000-0000-00007B9D0000}"/>
    <cellStyle name="60% - uthevingsfarge 3 11" xfId="40319" xr:uid="{00000000-0005-0000-0000-00007C9D0000}"/>
    <cellStyle name="60% - uthevingsfarge 3 11 2" xfId="40320" xr:uid="{00000000-0005-0000-0000-00007D9D0000}"/>
    <cellStyle name="60% - uthevingsfarge 3 11_BILAG 34-3 Brasil" xfId="40321" xr:uid="{00000000-0005-0000-0000-00007E9D0000}"/>
    <cellStyle name="60% - uthevingsfarge 3 110" xfId="40322" xr:uid="{00000000-0005-0000-0000-00007F9D0000}"/>
    <cellStyle name="60% - uthevingsfarge 3 110 2" xfId="40323" xr:uid="{00000000-0005-0000-0000-0000809D0000}"/>
    <cellStyle name="60% - uthevingsfarge 3 110_BILAG 34-3 Brasil" xfId="40324" xr:uid="{00000000-0005-0000-0000-0000819D0000}"/>
    <cellStyle name="60% - uthevingsfarge 3 111" xfId="40325" xr:uid="{00000000-0005-0000-0000-0000829D0000}"/>
    <cellStyle name="60% - uthevingsfarge 3 111 2" xfId="40326" xr:uid="{00000000-0005-0000-0000-0000839D0000}"/>
    <cellStyle name="60% - uthevingsfarge 3 111_BILAG 34-3 Brasil" xfId="40327" xr:uid="{00000000-0005-0000-0000-0000849D0000}"/>
    <cellStyle name="60% - uthevingsfarge 3 112" xfId="40328" xr:uid="{00000000-0005-0000-0000-0000859D0000}"/>
    <cellStyle name="60% - uthevingsfarge 3 112 2" xfId="40329" xr:uid="{00000000-0005-0000-0000-0000869D0000}"/>
    <cellStyle name="60% - uthevingsfarge 3 112_BILAG 34-3 Brasil" xfId="40330" xr:uid="{00000000-0005-0000-0000-0000879D0000}"/>
    <cellStyle name="60% - uthevingsfarge 3 113" xfId="40331" xr:uid="{00000000-0005-0000-0000-0000889D0000}"/>
    <cellStyle name="60% - uthevingsfarge 3 113 2" xfId="40332" xr:uid="{00000000-0005-0000-0000-0000899D0000}"/>
    <cellStyle name="60% - uthevingsfarge 3 113_BILAG 34-3 Brasil" xfId="40333" xr:uid="{00000000-0005-0000-0000-00008A9D0000}"/>
    <cellStyle name="60% - uthevingsfarge 3 114" xfId="40334" xr:uid="{00000000-0005-0000-0000-00008B9D0000}"/>
    <cellStyle name="60% - uthevingsfarge 3 114 2" xfId="40335" xr:uid="{00000000-0005-0000-0000-00008C9D0000}"/>
    <cellStyle name="60% - uthevingsfarge 3 114_BILAG 34-3 Brasil" xfId="40336" xr:uid="{00000000-0005-0000-0000-00008D9D0000}"/>
    <cellStyle name="60% - uthevingsfarge 3 115" xfId="40337" xr:uid="{00000000-0005-0000-0000-00008E9D0000}"/>
    <cellStyle name="60% - uthevingsfarge 3 115 2" xfId="40338" xr:uid="{00000000-0005-0000-0000-00008F9D0000}"/>
    <cellStyle name="60% - uthevingsfarge 3 115_BILAG 34-3 Brasil" xfId="40339" xr:uid="{00000000-0005-0000-0000-0000909D0000}"/>
    <cellStyle name="60% - uthevingsfarge 3 116" xfId="40340" xr:uid="{00000000-0005-0000-0000-0000919D0000}"/>
    <cellStyle name="60% - uthevingsfarge 3 116 2" xfId="40341" xr:uid="{00000000-0005-0000-0000-0000929D0000}"/>
    <cellStyle name="60% - uthevingsfarge 3 116_BILAG 34-3 Brasil" xfId="40342" xr:uid="{00000000-0005-0000-0000-0000939D0000}"/>
    <cellStyle name="60% - uthevingsfarge 3 117" xfId="40343" xr:uid="{00000000-0005-0000-0000-0000949D0000}"/>
    <cellStyle name="60% - uthevingsfarge 3 117 2" xfId="40344" xr:uid="{00000000-0005-0000-0000-0000959D0000}"/>
    <cellStyle name="60% - uthevingsfarge 3 117_BILAG 34-3 Brasil" xfId="40345" xr:uid="{00000000-0005-0000-0000-0000969D0000}"/>
    <cellStyle name="60% - uthevingsfarge 3 118" xfId="40346" xr:uid="{00000000-0005-0000-0000-0000979D0000}"/>
    <cellStyle name="60% - uthevingsfarge 3 118 2" xfId="40347" xr:uid="{00000000-0005-0000-0000-0000989D0000}"/>
    <cellStyle name="60% - uthevingsfarge 3 118_BILAG 34-3 Brasil" xfId="40348" xr:uid="{00000000-0005-0000-0000-0000999D0000}"/>
    <cellStyle name="60% - uthevingsfarge 3 119" xfId="40349" xr:uid="{00000000-0005-0000-0000-00009A9D0000}"/>
    <cellStyle name="60% - uthevingsfarge 3 119 2" xfId="40350" xr:uid="{00000000-0005-0000-0000-00009B9D0000}"/>
    <cellStyle name="60% - uthevingsfarge 3 119_BILAG 34-3 Brasil" xfId="40351" xr:uid="{00000000-0005-0000-0000-00009C9D0000}"/>
    <cellStyle name="60% - uthevingsfarge 3 12" xfId="40352" xr:uid="{00000000-0005-0000-0000-00009D9D0000}"/>
    <cellStyle name="60% - uthevingsfarge 3 12 2" xfId="40353" xr:uid="{00000000-0005-0000-0000-00009E9D0000}"/>
    <cellStyle name="60% - uthevingsfarge 3 12_BILAG 34-3 Brasil" xfId="40354" xr:uid="{00000000-0005-0000-0000-00009F9D0000}"/>
    <cellStyle name="60% - uthevingsfarge 3 120" xfId="40355" xr:uid="{00000000-0005-0000-0000-0000A09D0000}"/>
    <cellStyle name="60% - uthevingsfarge 3 120 2" xfId="40356" xr:uid="{00000000-0005-0000-0000-0000A19D0000}"/>
    <cellStyle name="60% - uthevingsfarge 3 120_BILAG 34-3 Brasil" xfId="40357" xr:uid="{00000000-0005-0000-0000-0000A29D0000}"/>
    <cellStyle name="60% - uthevingsfarge 3 121" xfId="40358" xr:uid="{00000000-0005-0000-0000-0000A39D0000}"/>
    <cellStyle name="60% - uthevingsfarge 3 121 2" xfId="40359" xr:uid="{00000000-0005-0000-0000-0000A49D0000}"/>
    <cellStyle name="60% - uthevingsfarge 3 121_BILAG 34-3 Brasil" xfId="40360" xr:uid="{00000000-0005-0000-0000-0000A59D0000}"/>
    <cellStyle name="60% - uthevingsfarge 3 122" xfId="40361" xr:uid="{00000000-0005-0000-0000-0000A69D0000}"/>
    <cellStyle name="60% - uthevingsfarge 3 122 2" xfId="40362" xr:uid="{00000000-0005-0000-0000-0000A79D0000}"/>
    <cellStyle name="60% - uthevingsfarge 3 122_BILAG 34-3 Brasil" xfId="40363" xr:uid="{00000000-0005-0000-0000-0000A89D0000}"/>
    <cellStyle name="60% - uthevingsfarge 3 123" xfId="40364" xr:uid="{00000000-0005-0000-0000-0000A99D0000}"/>
    <cellStyle name="60% - uthevingsfarge 3 123 2" xfId="40365" xr:uid="{00000000-0005-0000-0000-0000AA9D0000}"/>
    <cellStyle name="60% - uthevingsfarge 3 123_BILAG 34-3 Brasil" xfId="40366" xr:uid="{00000000-0005-0000-0000-0000AB9D0000}"/>
    <cellStyle name="60% - uthevingsfarge 3 124" xfId="40367" xr:uid="{00000000-0005-0000-0000-0000AC9D0000}"/>
    <cellStyle name="60% - uthevingsfarge 3 124 2" xfId="40368" xr:uid="{00000000-0005-0000-0000-0000AD9D0000}"/>
    <cellStyle name="60% - uthevingsfarge 3 124_BILAG 34-3 Brasil" xfId="40369" xr:uid="{00000000-0005-0000-0000-0000AE9D0000}"/>
    <cellStyle name="60% - uthevingsfarge 3 125" xfId="40370" xr:uid="{00000000-0005-0000-0000-0000AF9D0000}"/>
    <cellStyle name="60% - uthevingsfarge 3 125 2" xfId="40371" xr:uid="{00000000-0005-0000-0000-0000B09D0000}"/>
    <cellStyle name="60% - uthevingsfarge 3 125_BILAG 34-3 Brasil" xfId="40372" xr:uid="{00000000-0005-0000-0000-0000B19D0000}"/>
    <cellStyle name="60% - uthevingsfarge 3 126" xfId="40373" xr:uid="{00000000-0005-0000-0000-0000B29D0000}"/>
    <cellStyle name="60% - uthevingsfarge 3 126 2" xfId="40374" xr:uid="{00000000-0005-0000-0000-0000B39D0000}"/>
    <cellStyle name="60% - uthevingsfarge 3 126_BILAG 34-3 Brasil" xfId="40375" xr:uid="{00000000-0005-0000-0000-0000B49D0000}"/>
    <cellStyle name="60% - uthevingsfarge 3 127" xfId="40376" xr:uid="{00000000-0005-0000-0000-0000B59D0000}"/>
    <cellStyle name="60% - uthevingsfarge 3 127 2" xfId="40377" xr:uid="{00000000-0005-0000-0000-0000B69D0000}"/>
    <cellStyle name="60% - uthevingsfarge 3 127_BILAG 34-3 Brasil" xfId="40378" xr:uid="{00000000-0005-0000-0000-0000B79D0000}"/>
    <cellStyle name="60% - uthevingsfarge 3 128" xfId="40379" xr:uid="{00000000-0005-0000-0000-0000B89D0000}"/>
    <cellStyle name="60% - uthevingsfarge 3 128 2" xfId="40380" xr:uid="{00000000-0005-0000-0000-0000B99D0000}"/>
    <cellStyle name="60% - uthevingsfarge 3 128_BILAG 34-3 Brasil" xfId="40381" xr:uid="{00000000-0005-0000-0000-0000BA9D0000}"/>
    <cellStyle name="60% - uthevingsfarge 3 129" xfId="40382" xr:uid="{00000000-0005-0000-0000-0000BB9D0000}"/>
    <cellStyle name="60% - uthevingsfarge 3 129 2" xfId="40383" xr:uid="{00000000-0005-0000-0000-0000BC9D0000}"/>
    <cellStyle name="60% - uthevingsfarge 3 129_BILAG 34-3 Brasil" xfId="40384" xr:uid="{00000000-0005-0000-0000-0000BD9D0000}"/>
    <cellStyle name="60% - uthevingsfarge 3 13" xfId="40385" xr:uid="{00000000-0005-0000-0000-0000BE9D0000}"/>
    <cellStyle name="60% - uthevingsfarge 3 13 2" xfId="40386" xr:uid="{00000000-0005-0000-0000-0000BF9D0000}"/>
    <cellStyle name="60% - uthevingsfarge 3 13_BILAG 34-3 Brasil" xfId="40387" xr:uid="{00000000-0005-0000-0000-0000C09D0000}"/>
    <cellStyle name="60% - uthevingsfarge 3 130" xfId="40388" xr:uid="{00000000-0005-0000-0000-0000C19D0000}"/>
    <cellStyle name="60% - uthevingsfarge 3 130 2" xfId="40389" xr:uid="{00000000-0005-0000-0000-0000C29D0000}"/>
    <cellStyle name="60% - uthevingsfarge 3 130_BILAG 34-3 Brasil" xfId="40390" xr:uid="{00000000-0005-0000-0000-0000C39D0000}"/>
    <cellStyle name="60% - uthevingsfarge 3 131" xfId="40391" xr:uid="{00000000-0005-0000-0000-0000C49D0000}"/>
    <cellStyle name="60% - uthevingsfarge 3 131 2" xfId="40392" xr:uid="{00000000-0005-0000-0000-0000C59D0000}"/>
    <cellStyle name="60% - uthevingsfarge 3 131_BILAG 34-3 Brasil" xfId="40393" xr:uid="{00000000-0005-0000-0000-0000C69D0000}"/>
    <cellStyle name="60% - uthevingsfarge 3 132" xfId="40394" xr:uid="{00000000-0005-0000-0000-0000C79D0000}"/>
    <cellStyle name="60% - uthevingsfarge 3 132 2" xfId="40395" xr:uid="{00000000-0005-0000-0000-0000C89D0000}"/>
    <cellStyle name="60% - uthevingsfarge 3 132_BILAG 34-3 Brasil" xfId="40396" xr:uid="{00000000-0005-0000-0000-0000C99D0000}"/>
    <cellStyle name="60% - uthevingsfarge 3 133" xfId="40397" xr:uid="{00000000-0005-0000-0000-0000CA9D0000}"/>
    <cellStyle name="60% - uthevingsfarge 3 133 2" xfId="40398" xr:uid="{00000000-0005-0000-0000-0000CB9D0000}"/>
    <cellStyle name="60% - uthevingsfarge 3 133_BILAG 34-3 Brasil" xfId="40399" xr:uid="{00000000-0005-0000-0000-0000CC9D0000}"/>
    <cellStyle name="60% - uthevingsfarge 3 134" xfId="40400" xr:uid="{00000000-0005-0000-0000-0000CD9D0000}"/>
    <cellStyle name="60% - uthevingsfarge 3 134 2" xfId="40401" xr:uid="{00000000-0005-0000-0000-0000CE9D0000}"/>
    <cellStyle name="60% - uthevingsfarge 3 134_BILAG 34-3 Brasil" xfId="40402" xr:uid="{00000000-0005-0000-0000-0000CF9D0000}"/>
    <cellStyle name="60% - uthevingsfarge 3 135" xfId="40403" xr:uid="{00000000-0005-0000-0000-0000D09D0000}"/>
    <cellStyle name="60% - uthevingsfarge 3 135 2" xfId="40404" xr:uid="{00000000-0005-0000-0000-0000D19D0000}"/>
    <cellStyle name="60% - uthevingsfarge 3 135_BILAG 34-3 Brasil" xfId="40405" xr:uid="{00000000-0005-0000-0000-0000D29D0000}"/>
    <cellStyle name="60% - uthevingsfarge 3 136" xfId="40406" xr:uid="{00000000-0005-0000-0000-0000D39D0000}"/>
    <cellStyle name="60% - uthevingsfarge 3 136 2" xfId="40407" xr:uid="{00000000-0005-0000-0000-0000D49D0000}"/>
    <cellStyle name="60% - uthevingsfarge 3 136_BILAG 34-3 Brasil" xfId="40408" xr:uid="{00000000-0005-0000-0000-0000D59D0000}"/>
    <cellStyle name="60% - uthevingsfarge 3 137" xfId="40409" xr:uid="{00000000-0005-0000-0000-0000D69D0000}"/>
    <cellStyle name="60% - uthevingsfarge 3 137 2" xfId="40410" xr:uid="{00000000-0005-0000-0000-0000D79D0000}"/>
    <cellStyle name="60% - uthevingsfarge 3 137_BILAG 34-3 Brasil" xfId="40411" xr:uid="{00000000-0005-0000-0000-0000D89D0000}"/>
    <cellStyle name="60% - uthevingsfarge 3 138" xfId="40412" xr:uid="{00000000-0005-0000-0000-0000D99D0000}"/>
    <cellStyle name="60% - uthevingsfarge 3 138 2" xfId="40413" xr:uid="{00000000-0005-0000-0000-0000DA9D0000}"/>
    <cellStyle name="60% - uthevingsfarge 3 138_BILAG 34-3 Brasil" xfId="40414" xr:uid="{00000000-0005-0000-0000-0000DB9D0000}"/>
    <cellStyle name="60% - uthevingsfarge 3 139" xfId="40415" xr:uid="{00000000-0005-0000-0000-0000DC9D0000}"/>
    <cellStyle name="60% - uthevingsfarge 3 139 2" xfId="40416" xr:uid="{00000000-0005-0000-0000-0000DD9D0000}"/>
    <cellStyle name="60% - uthevingsfarge 3 139_BILAG 34-3 Brasil" xfId="40417" xr:uid="{00000000-0005-0000-0000-0000DE9D0000}"/>
    <cellStyle name="60% - uthevingsfarge 3 14" xfId="40418" xr:uid="{00000000-0005-0000-0000-0000DF9D0000}"/>
    <cellStyle name="60% - uthevingsfarge 3 14 2" xfId="40419" xr:uid="{00000000-0005-0000-0000-0000E09D0000}"/>
    <cellStyle name="60% - uthevingsfarge 3 14_BILAG 34-3 Brasil" xfId="40420" xr:uid="{00000000-0005-0000-0000-0000E19D0000}"/>
    <cellStyle name="60% - uthevingsfarge 3 140" xfId="40421" xr:uid="{00000000-0005-0000-0000-0000E29D0000}"/>
    <cellStyle name="60% - uthevingsfarge 3 140 2" xfId="40422" xr:uid="{00000000-0005-0000-0000-0000E39D0000}"/>
    <cellStyle name="60% - uthevingsfarge 3 140_BILAG 34-3 Brasil" xfId="40423" xr:uid="{00000000-0005-0000-0000-0000E49D0000}"/>
    <cellStyle name="60% - uthevingsfarge 3 141" xfId="40424" xr:uid="{00000000-0005-0000-0000-0000E59D0000}"/>
    <cellStyle name="60% - uthevingsfarge 3 141 2" xfId="40425" xr:uid="{00000000-0005-0000-0000-0000E69D0000}"/>
    <cellStyle name="60% - uthevingsfarge 3 141_BILAG 34-3 Brasil" xfId="40426" xr:uid="{00000000-0005-0000-0000-0000E79D0000}"/>
    <cellStyle name="60% - uthevingsfarge 3 142" xfId="40427" xr:uid="{00000000-0005-0000-0000-0000E89D0000}"/>
    <cellStyle name="60% - uthevingsfarge 3 142 2" xfId="40428" xr:uid="{00000000-0005-0000-0000-0000E99D0000}"/>
    <cellStyle name="60% - uthevingsfarge 3 142_BILAG 34-3 Brasil" xfId="40429" xr:uid="{00000000-0005-0000-0000-0000EA9D0000}"/>
    <cellStyle name="60% - uthevingsfarge 3 143" xfId="40430" xr:uid="{00000000-0005-0000-0000-0000EB9D0000}"/>
    <cellStyle name="60% - uthevingsfarge 3 143 2" xfId="40431" xr:uid="{00000000-0005-0000-0000-0000EC9D0000}"/>
    <cellStyle name="60% - uthevingsfarge 3 143_BILAG 34-3 Brasil" xfId="40432" xr:uid="{00000000-0005-0000-0000-0000ED9D0000}"/>
    <cellStyle name="60% - uthevingsfarge 3 144" xfId="40433" xr:uid="{00000000-0005-0000-0000-0000EE9D0000}"/>
    <cellStyle name="60% - uthevingsfarge 3 144 2" xfId="40434" xr:uid="{00000000-0005-0000-0000-0000EF9D0000}"/>
    <cellStyle name="60% - uthevingsfarge 3 144_BILAG 34-3 Brasil" xfId="40435" xr:uid="{00000000-0005-0000-0000-0000F09D0000}"/>
    <cellStyle name="60% - uthevingsfarge 3 145" xfId="40436" xr:uid="{00000000-0005-0000-0000-0000F19D0000}"/>
    <cellStyle name="60% - uthevingsfarge 3 145 2" xfId="40437" xr:uid="{00000000-0005-0000-0000-0000F29D0000}"/>
    <cellStyle name="60% - uthevingsfarge 3 145_BILAG 34-3 Brasil" xfId="40438" xr:uid="{00000000-0005-0000-0000-0000F39D0000}"/>
    <cellStyle name="60% - uthevingsfarge 3 146" xfId="40439" xr:uid="{00000000-0005-0000-0000-0000F49D0000}"/>
    <cellStyle name="60% - uthevingsfarge 3 146 2" xfId="40440" xr:uid="{00000000-0005-0000-0000-0000F59D0000}"/>
    <cellStyle name="60% - uthevingsfarge 3 146_BILAG 34-3 Brasil" xfId="40441" xr:uid="{00000000-0005-0000-0000-0000F69D0000}"/>
    <cellStyle name="60% - uthevingsfarge 3 147" xfId="40442" xr:uid="{00000000-0005-0000-0000-0000F79D0000}"/>
    <cellStyle name="60% - uthevingsfarge 3 147 2" xfId="40443" xr:uid="{00000000-0005-0000-0000-0000F89D0000}"/>
    <cellStyle name="60% - uthevingsfarge 3 147_BILAG 34-3 Brasil" xfId="40444" xr:uid="{00000000-0005-0000-0000-0000F99D0000}"/>
    <cellStyle name="60% - uthevingsfarge 3 148" xfId="40445" xr:uid="{00000000-0005-0000-0000-0000FA9D0000}"/>
    <cellStyle name="60% - uthevingsfarge 3 148 2" xfId="40446" xr:uid="{00000000-0005-0000-0000-0000FB9D0000}"/>
    <cellStyle name="60% - uthevingsfarge 3 148_BILAG 34-3 Brasil" xfId="40447" xr:uid="{00000000-0005-0000-0000-0000FC9D0000}"/>
    <cellStyle name="60% - uthevingsfarge 3 149" xfId="40448" xr:uid="{00000000-0005-0000-0000-0000FD9D0000}"/>
    <cellStyle name="60% - uthevingsfarge 3 149 2" xfId="40449" xr:uid="{00000000-0005-0000-0000-0000FE9D0000}"/>
    <cellStyle name="60% - uthevingsfarge 3 149_BILAG 34-3 Brasil" xfId="40450" xr:uid="{00000000-0005-0000-0000-0000FF9D0000}"/>
    <cellStyle name="60% - uthevingsfarge 3 15" xfId="40451" xr:uid="{00000000-0005-0000-0000-0000009E0000}"/>
    <cellStyle name="60% - uthevingsfarge 3 15 2" xfId="40452" xr:uid="{00000000-0005-0000-0000-0000019E0000}"/>
    <cellStyle name="60% - uthevingsfarge 3 15_BILAG 34-3 Brasil" xfId="40453" xr:uid="{00000000-0005-0000-0000-0000029E0000}"/>
    <cellStyle name="60% - uthevingsfarge 3 150" xfId="40454" xr:uid="{00000000-0005-0000-0000-0000039E0000}"/>
    <cellStyle name="60% - uthevingsfarge 3 150 2" xfId="40455" xr:uid="{00000000-0005-0000-0000-0000049E0000}"/>
    <cellStyle name="60% - uthevingsfarge 3 150_BILAG 34-3 Brasil" xfId="40456" xr:uid="{00000000-0005-0000-0000-0000059E0000}"/>
    <cellStyle name="60% - uthevingsfarge 3 151" xfId="40457" xr:uid="{00000000-0005-0000-0000-0000069E0000}"/>
    <cellStyle name="60% - uthevingsfarge 3 151 2" xfId="40458" xr:uid="{00000000-0005-0000-0000-0000079E0000}"/>
    <cellStyle name="60% - uthevingsfarge 3 151_BILAG 34-3 Brasil" xfId="40459" xr:uid="{00000000-0005-0000-0000-0000089E0000}"/>
    <cellStyle name="60% - uthevingsfarge 3 152" xfId="40460" xr:uid="{00000000-0005-0000-0000-0000099E0000}"/>
    <cellStyle name="60% - uthevingsfarge 3 152 2" xfId="40461" xr:uid="{00000000-0005-0000-0000-00000A9E0000}"/>
    <cellStyle name="60% - uthevingsfarge 3 152_BILAG 34-3 Brasil" xfId="40462" xr:uid="{00000000-0005-0000-0000-00000B9E0000}"/>
    <cellStyle name="60% - uthevingsfarge 3 153" xfId="40463" xr:uid="{00000000-0005-0000-0000-00000C9E0000}"/>
    <cellStyle name="60% - uthevingsfarge 3 153 2" xfId="40464" xr:uid="{00000000-0005-0000-0000-00000D9E0000}"/>
    <cellStyle name="60% - uthevingsfarge 3 153_BILAG 34-3 Brasil" xfId="40465" xr:uid="{00000000-0005-0000-0000-00000E9E0000}"/>
    <cellStyle name="60% - uthevingsfarge 3 154" xfId="40466" xr:uid="{00000000-0005-0000-0000-00000F9E0000}"/>
    <cellStyle name="60% - uthevingsfarge 3 154 2" xfId="40467" xr:uid="{00000000-0005-0000-0000-0000109E0000}"/>
    <cellStyle name="60% - uthevingsfarge 3 154_BILAG 34-3 Brasil" xfId="40468" xr:uid="{00000000-0005-0000-0000-0000119E0000}"/>
    <cellStyle name="60% - uthevingsfarge 3 155" xfId="40469" xr:uid="{00000000-0005-0000-0000-0000129E0000}"/>
    <cellStyle name="60% - uthevingsfarge 3 155 2" xfId="40470" xr:uid="{00000000-0005-0000-0000-0000139E0000}"/>
    <cellStyle name="60% - uthevingsfarge 3 155_BILAG 34-3 Brasil" xfId="40471" xr:uid="{00000000-0005-0000-0000-0000149E0000}"/>
    <cellStyle name="60% - uthevingsfarge 3 156" xfId="40472" xr:uid="{00000000-0005-0000-0000-0000159E0000}"/>
    <cellStyle name="60% - uthevingsfarge 3 156 2" xfId="40473" xr:uid="{00000000-0005-0000-0000-0000169E0000}"/>
    <cellStyle name="60% - uthevingsfarge 3 156_BILAG 34-3 Brasil" xfId="40474" xr:uid="{00000000-0005-0000-0000-0000179E0000}"/>
    <cellStyle name="60% - uthevingsfarge 3 157" xfId="40475" xr:uid="{00000000-0005-0000-0000-0000189E0000}"/>
    <cellStyle name="60% - uthevingsfarge 3 157 2" xfId="40476" xr:uid="{00000000-0005-0000-0000-0000199E0000}"/>
    <cellStyle name="60% - uthevingsfarge 3 157_BILAG 34-3 Brasil" xfId="40477" xr:uid="{00000000-0005-0000-0000-00001A9E0000}"/>
    <cellStyle name="60% - uthevingsfarge 3 158" xfId="40478" xr:uid="{00000000-0005-0000-0000-00001B9E0000}"/>
    <cellStyle name="60% - uthevingsfarge 3 158 2" xfId="40479" xr:uid="{00000000-0005-0000-0000-00001C9E0000}"/>
    <cellStyle name="60% - uthevingsfarge 3 158_BILAG 34-3 Brasil" xfId="40480" xr:uid="{00000000-0005-0000-0000-00001D9E0000}"/>
    <cellStyle name="60% - uthevingsfarge 3 159" xfId="40481" xr:uid="{00000000-0005-0000-0000-00001E9E0000}"/>
    <cellStyle name="60% - uthevingsfarge 3 159 2" xfId="40482" xr:uid="{00000000-0005-0000-0000-00001F9E0000}"/>
    <cellStyle name="60% - uthevingsfarge 3 159_BILAG 34-3 Brasil" xfId="40483" xr:uid="{00000000-0005-0000-0000-0000209E0000}"/>
    <cellStyle name="60% - uthevingsfarge 3 16" xfId="40484" xr:uid="{00000000-0005-0000-0000-0000219E0000}"/>
    <cellStyle name="60% - uthevingsfarge 3 16 2" xfId="40485" xr:uid="{00000000-0005-0000-0000-0000229E0000}"/>
    <cellStyle name="60% - uthevingsfarge 3 16_BILAG 34-3 Brasil" xfId="40486" xr:uid="{00000000-0005-0000-0000-0000239E0000}"/>
    <cellStyle name="60% - uthevingsfarge 3 160" xfId="40487" xr:uid="{00000000-0005-0000-0000-0000249E0000}"/>
    <cellStyle name="60% - uthevingsfarge 3 160 2" xfId="40488" xr:uid="{00000000-0005-0000-0000-0000259E0000}"/>
    <cellStyle name="60% - uthevingsfarge 3 160_BILAG 34-3 Brasil" xfId="40489" xr:uid="{00000000-0005-0000-0000-0000269E0000}"/>
    <cellStyle name="60% - uthevingsfarge 3 161" xfId="40490" xr:uid="{00000000-0005-0000-0000-0000279E0000}"/>
    <cellStyle name="60% - uthevingsfarge 3 161 2" xfId="40491" xr:uid="{00000000-0005-0000-0000-0000289E0000}"/>
    <cellStyle name="60% - uthevingsfarge 3 161_BILAG 34-3 Brasil" xfId="40492" xr:uid="{00000000-0005-0000-0000-0000299E0000}"/>
    <cellStyle name="60% - uthevingsfarge 3 162" xfId="40493" xr:uid="{00000000-0005-0000-0000-00002A9E0000}"/>
    <cellStyle name="60% - uthevingsfarge 3 162 2" xfId="40494" xr:uid="{00000000-0005-0000-0000-00002B9E0000}"/>
    <cellStyle name="60% - uthevingsfarge 3 162_BILAG 34-3 Brasil" xfId="40495" xr:uid="{00000000-0005-0000-0000-00002C9E0000}"/>
    <cellStyle name="60% - uthevingsfarge 3 163" xfId="40496" xr:uid="{00000000-0005-0000-0000-00002D9E0000}"/>
    <cellStyle name="60% - uthevingsfarge 3 163 2" xfId="40497" xr:uid="{00000000-0005-0000-0000-00002E9E0000}"/>
    <cellStyle name="60% - uthevingsfarge 3 163_BILAG 34-3 Brasil" xfId="40498" xr:uid="{00000000-0005-0000-0000-00002F9E0000}"/>
    <cellStyle name="60% - uthevingsfarge 3 164" xfId="40499" xr:uid="{00000000-0005-0000-0000-0000309E0000}"/>
    <cellStyle name="60% - uthevingsfarge 3 164 2" xfId="40500" xr:uid="{00000000-0005-0000-0000-0000319E0000}"/>
    <cellStyle name="60% - uthevingsfarge 3 164_BILAG 34-3 Brasil" xfId="40501" xr:uid="{00000000-0005-0000-0000-0000329E0000}"/>
    <cellStyle name="60% - uthevingsfarge 3 165" xfId="40502" xr:uid="{00000000-0005-0000-0000-0000339E0000}"/>
    <cellStyle name="60% - uthevingsfarge 3 165 2" xfId="40503" xr:uid="{00000000-0005-0000-0000-0000349E0000}"/>
    <cellStyle name="60% - uthevingsfarge 3 165_BILAG 34-3 Brasil" xfId="40504" xr:uid="{00000000-0005-0000-0000-0000359E0000}"/>
    <cellStyle name="60% - uthevingsfarge 3 166" xfId="40505" xr:uid="{00000000-0005-0000-0000-0000369E0000}"/>
    <cellStyle name="60% - uthevingsfarge 3 166 2" xfId="40506" xr:uid="{00000000-0005-0000-0000-0000379E0000}"/>
    <cellStyle name="60% - uthevingsfarge 3 166_BILAG 34-3 Brasil" xfId="40507" xr:uid="{00000000-0005-0000-0000-0000389E0000}"/>
    <cellStyle name="60% - uthevingsfarge 3 167" xfId="40508" xr:uid="{00000000-0005-0000-0000-0000399E0000}"/>
    <cellStyle name="60% - uthevingsfarge 3 167 2" xfId="40509" xr:uid="{00000000-0005-0000-0000-00003A9E0000}"/>
    <cellStyle name="60% - uthevingsfarge 3 167_BILAG 34-3 Brasil" xfId="40510" xr:uid="{00000000-0005-0000-0000-00003B9E0000}"/>
    <cellStyle name="60% - uthevingsfarge 3 168" xfId="40511" xr:uid="{00000000-0005-0000-0000-00003C9E0000}"/>
    <cellStyle name="60% - uthevingsfarge 3 168 2" xfId="40512" xr:uid="{00000000-0005-0000-0000-00003D9E0000}"/>
    <cellStyle name="60% - uthevingsfarge 3 168_BILAG 34-3 Brasil" xfId="40513" xr:uid="{00000000-0005-0000-0000-00003E9E0000}"/>
    <cellStyle name="60% - uthevingsfarge 3 169" xfId="40514" xr:uid="{00000000-0005-0000-0000-00003F9E0000}"/>
    <cellStyle name="60% - uthevingsfarge 3 169 2" xfId="40515" xr:uid="{00000000-0005-0000-0000-0000409E0000}"/>
    <cellStyle name="60% - uthevingsfarge 3 169_BILAG 34-3 Brasil" xfId="40516" xr:uid="{00000000-0005-0000-0000-0000419E0000}"/>
    <cellStyle name="60% - uthevingsfarge 3 17" xfId="40517" xr:uid="{00000000-0005-0000-0000-0000429E0000}"/>
    <cellStyle name="60% - uthevingsfarge 3 17 2" xfId="40518" xr:uid="{00000000-0005-0000-0000-0000439E0000}"/>
    <cellStyle name="60% - uthevingsfarge 3 17_BILAG 34-3 Brasil" xfId="40519" xr:uid="{00000000-0005-0000-0000-0000449E0000}"/>
    <cellStyle name="60% - uthevingsfarge 3 170" xfId="40520" xr:uid="{00000000-0005-0000-0000-0000459E0000}"/>
    <cellStyle name="60% - uthevingsfarge 3 170 2" xfId="40521" xr:uid="{00000000-0005-0000-0000-0000469E0000}"/>
    <cellStyle name="60% - uthevingsfarge 3 170_BILAG 34-3 Brasil" xfId="40522" xr:uid="{00000000-0005-0000-0000-0000479E0000}"/>
    <cellStyle name="60% - uthevingsfarge 3 171" xfId="40523" xr:uid="{00000000-0005-0000-0000-0000489E0000}"/>
    <cellStyle name="60% - uthevingsfarge 3 171 2" xfId="40524" xr:uid="{00000000-0005-0000-0000-0000499E0000}"/>
    <cellStyle name="60% - uthevingsfarge 3 171_BILAG 34-3 Brasil" xfId="40525" xr:uid="{00000000-0005-0000-0000-00004A9E0000}"/>
    <cellStyle name="60% - uthevingsfarge 3 172" xfId="40526" xr:uid="{00000000-0005-0000-0000-00004B9E0000}"/>
    <cellStyle name="60% - uthevingsfarge 3 172 2" xfId="40527" xr:uid="{00000000-0005-0000-0000-00004C9E0000}"/>
    <cellStyle name="60% - uthevingsfarge 3 172_BILAG 34-3 Brasil" xfId="40528" xr:uid="{00000000-0005-0000-0000-00004D9E0000}"/>
    <cellStyle name="60% - uthevingsfarge 3 173" xfId="40529" xr:uid="{00000000-0005-0000-0000-00004E9E0000}"/>
    <cellStyle name="60% - uthevingsfarge 3 173 2" xfId="40530" xr:uid="{00000000-0005-0000-0000-00004F9E0000}"/>
    <cellStyle name="60% - uthevingsfarge 3 173_BILAG 34-3 Brasil" xfId="40531" xr:uid="{00000000-0005-0000-0000-0000509E0000}"/>
    <cellStyle name="60% - uthevingsfarge 3 174" xfId="40532" xr:uid="{00000000-0005-0000-0000-0000519E0000}"/>
    <cellStyle name="60% - uthevingsfarge 3 174 2" xfId="40533" xr:uid="{00000000-0005-0000-0000-0000529E0000}"/>
    <cellStyle name="60% - uthevingsfarge 3 174_BILAG 34-3 Brasil" xfId="40534" xr:uid="{00000000-0005-0000-0000-0000539E0000}"/>
    <cellStyle name="60% - uthevingsfarge 3 175" xfId="40535" xr:uid="{00000000-0005-0000-0000-0000549E0000}"/>
    <cellStyle name="60% - uthevingsfarge 3 175 2" xfId="40536" xr:uid="{00000000-0005-0000-0000-0000559E0000}"/>
    <cellStyle name="60% - uthevingsfarge 3 175_BILAG 34-3 Brasil" xfId="40537" xr:uid="{00000000-0005-0000-0000-0000569E0000}"/>
    <cellStyle name="60% - uthevingsfarge 3 176" xfId="40538" xr:uid="{00000000-0005-0000-0000-0000579E0000}"/>
    <cellStyle name="60% - uthevingsfarge 3 176 2" xfId="40539" xr:uid="{00000000-0005-0000-0000-0000589E0000}"/>
    <cellStyle name="60% - uthevingsfarge 3 176_BILAG 34-3 Brasil" xfId="40540" xr:uid="{00000000-0005-0000-0000-0000599E0000}"/>
    <cellStyle name="60% - uthevingsfarge 3 177" xfId="40541" xr:uid="{00000000-0005-0000-0000-00005A9E0000}"/>
    <cellStyle name="60% - uthevingsfarge 3 177 2" xfId="40542" xr:uid="{00000000-0005-0000-0000-00005B9E0000}"/>
    <cellStyle name="60% - uthevingsfarge 3 177_BILAG 34-3 Brasil" xfId="40543" xr:uid="{00000000-0005-0000-0000-00005C9E0000}"/>
    <cellStyle name="60% - uthevingsfarge 3 178" xfId="40544" xr:uid="{00000000-0005-0000-0000-00005D9E0000}"/>
    <cellStyle name="60% - uthevingsfarge 3 178 2" xfId="40545" xr:uid="{00000000-0005-0000-0000-00005E9E0000}"/>
    <cellStyle name="60% - uthevingsfarge 3 178_BILAG 34-3 Brasil" xfId="40546" xr:uid="{00000000-0005-0000-0000-00005F9E0000}"/>
    <cellStyle name="60% - uthevingsfarge 3 179" xfId="40547" xr:uid="{00000000-0005-0000-0000-0000609E0000}"/>
    <cellStyle name="60% - uthevingsfarge 3 179 2" xfId="40548" xr:uid="{00000000-0005-0000-0000-0000619E0000}"/>
    <cellStyle name="60% - uthevingsfarge 3 179_BILAG 34-3 Brasil" xfId="40549" xr:uid="{00000000-0005-0000-0000-0000629E0000}"/>
    <cellStyle name="60% - uthevingsfarge 3 18" xfId="40550" xr:uid="{00000000-0005-0000-0000-0000639E0000}"/>
    <cellStyle name="60% - uthevingsfarge 3 18 2" xfId="40551" xr:uid="{00000000-0005-0000-0000-0000649E0000}"/>
    <cellStyle name="60% - uthevingsfarge 3 18_BILAG 34-3 Brasil" xfId="40552" xr:uid="{00000000-0005-0000-0000-0000659E0000}"/>
    <cellStyle name="60% - uthevingsfarge 3 180" xfId="40553" xr:uid="{00000000-0005-0000-0000-0000669E0000}"/>
    <cellStyle name="60% - uthevingsfarge 3 180 2" xfId="40554" xr:uid="{00000000-0005-0000-0000-0000679E0000}"/>
    <cellStyle name="60% - uthevingsfarge 3 180_BILAG 34-3 Brasil" xfId="40555" xr:uid="{00000000-0005-0000-0000-0000689E0000}"/>
    <cellStyle name="60% - uthevingsfarge 3 181" xfId="40556" xr:uid="{00000000-0005-0000-0000-0000699E0000}"/>
    <cellStyle name="60% - uthevingsfarge 3 181 2" xfId="40557" xr:uid="{00000000-0005-0000-0000-00006A9E0000}"/>
    <cellStyle name="60% - uthevingsfarge 3 181_BILAG 34-3 Brasil" xfId="40558" xr:uid="{00000000-0005-0000-0000-00006B9E0000}"/>
    <cellStyle name="60% - uthevingsfarge 3 182" xfId="40559" xr:uid="{00000000-0005-0000-0000-00006C9E0000}"/>
    <cellStyle name="60% - uthevingsfarge 3 182 2" xfId="40560" xr:uid="{00000000-0005-0000-0000-00006D9E0000}"/>
    <cellStyle name="60% - uthevingsfarge 3 182_BILAG 34-3 Brasil" xfId="40561" xr:uid="{00000000-0005-0000-0000-00006E9E0000}"/>
    <cellStyle name="60% - uthevingsfarge 3 183" xfId="40562" xr:uid="{00000000-0005-0000-0000-00006F9E0000}"/>
    <cellStyle name="60% - uthevingsfarge 3 183 2" xfId="40563" xr:uid="{00000000-0005-0000-0000-0000709E0000}"/>
    <cellStyle name="60% - uthevingsfarge 3 183_BILAG 34-3 Brasil" xfId="40564" xr:uid="{00000000-0005-0000-0000-0000719E0000}"/>
    <cellStyle name="60% - uthevingsfarge 3 184" xfId="40565" xr:uid="{00000000-0005-0000-0000-0000729E0000}"/>
    <cellStyle name="60% - uthevingsfarge 3 184 2" xfId="40566" xr:uid="{00000000-0005-0000-0000-0000739E0000}"/>
    <cellStyle name="60% - uthevingsfarge 3 184_BILAG 34-3 Brasil" xfId="40567" xr:uid="{00000000-0005-0000-0000-0000749E0000}"/>
    <cellStyle name="60% - uthevingsfarge 3 185" xfId="40568" xr:uid="{00000000-0005-0000-0000-0000759E0000}"/>
    <cellStyle name="60% - uthevingsfarge 3 185 2" xfId="40569" xr:uid="{00000000-0005-0000-0000-0000769E0000}"/>
    <cellStyle name="60% - uthevingsfarge 3 185_BILAG 34-3 Brasil" xfId="40570" xr:uid="{00000000-0005-0000-0000-0000779E0000}"/>
    <cellStyle name="60% - uthevingsfarge 3 186" xfId="40571" xr:uid="{00000000-0005-0000-0000-0000789E0000}"/>
    <cellStyle name="60% - uthevingsfarge 3 186 2" xfId="40572" xr:uid="{00000000-0005-0000-0000-0000799E0000}"/>
    <cellStyle name="60% - uthevingsfarge 3 186_BILAG 34-3 Brasil" xfId="40573" xr:uid="{00000000-0005-0000-0000-00007A9E0000}"/>
    <cellStyle name="60% - uthevingsfarge 3 187" xfId="40574" xr:uid="{00000000-0005-0000-0000-00007B9E0000}"/>
    <cellStyle name="60% - uthevingsfarge 3 187 2" xfId="40575" xr:uid="{00000000-0005-0000-0000-00007C9E0000}"/>
    <cellStyle name="60% - uthevingsfarge 3 187_BILAG 34-3 Brasil" xfId="40576" xr:uid="{00000000-0005-0000-0000-00007D9E0000}"/>
    <cellStyle name="60% - uthevingsfarge 3 188" xfId="40577" xr:uid="{00000000-0005-0000-0000-00007E9E0000}"/>
    <cellStyle name="60% - uthevingsfarge 3 188 2" xfId="40578" xr:uid="{00000000-0005-0000-0000-00007F9E0000}"/>
    <cellStyle name="60% - uthevingsfarge 3 188_BILAG 34-3 Brasil" xfId="40579" xr:uid="{00000000-0005-0000-0000-0000809E0000}"/>
    <cellStyle name="60% - uthevingsfarge 3 189" xfId="40580" xr:uid="{00000000-0005-0000-0000-0000819E0000}"/>
    <cellStyle name="60% - uthevingsfarge 3 189 2" xfId="40581" xr:uid="{00000000-0005-0000-0000-0000829E0000}"/>
    <cellStyle name="60% - uthevingsfarge 3 189_BILAG 34-3 Brasil" xfId="40582" xr:uid="{00000000-0005-0000-0000-0000839E0000}"/>
    <cellStyle name="60% - uthevingsfarge 3 19" xfId="40583" xr:uid="{00000000-0005-0000-0000-0000849E0000}"/>
    <cellStyle name="60% - uthevingsfarge 3 19 2" xfId="40584" xr:uid="{00000000-0005-0000-0000-0000859E0000}"/>
    <cellStyle name="60% - uthevingsfarge 3 19_BILAG 34-3 Brasil" xfId="40585" xr:uid="{00000000-0005-0000-0000-0000869E0000}"/>
    <cellStyle name="60% - uthevingsfarge 3 190" xfId="40586" xr:uid="{00000000-0005-0000-0000-0000879E0000}"/>
    <cellStyle name="60% - uthevingsfarge 3 190 2" xfId="40587" xr:uid="{00000000-0005-0000-0000-0000889E0000}"/>
    <cellStyle name="60% - uthevingsfarge 3 190_BILAG 34-3 Brasil" xfId="40588" xr:uid="{00000000-0005-0000-0000-0000899E0000}"/>
    <cellStyle name="60% - uthevingsfarge 3 191" xfId="40589" xr:uid="{00000000-0005-0000-0000-00008A9E0000}"/>
    <cellStyle name="60% - uthevingsfarge 3 191 2" xfId="40590" xr:uid="{00000000-0005-0000-0000-00008B9E0000}"/>
    <cellStyle name="60% - uthevingsfarge 3 191_BILAG 34-3 Brasil" xfId="40591" xr:uid="{00000000-0005-0000-0000-00008C9E0000}"/>
    <cellStyle name="60% - uthevingsfarge 3 192" xfId="40592" xr:uid="{00000000-0005-0000-0000-00008D9E0000}"/>
    <cellStyle name="60% - uthevingsfarge 3 192 2" xfId="40593" xr:uid="{00000000-0005-0000-0000-00008E9E0000}"/>
    <cellStyle name="60% - uthevingsfarge 3 192_BILAG 34-3 Brasil" xfId="40594" xr:uid="{00000000-0005-0000-0000-00008F9E0000}"/>
    <cellStyle name="60% - uthevingsfarge 3 193" xfId="40595" xr:uid="{00000000-0005-0000-0000-0000909E0000}"/>
    <cellStyle name="60% - uthevingsfarge 3 193 2" xfId="40596" xr:uid="{00000000-0005-0000-0000-0000919E0000}"/>
    <cellStyle name="60% - uthevingsfarge 3 193_BILAG 34-3 Brasil" xfId="40597" xr:uid="{00000000-0005-0000-0000-0000929E0000}"/>
    <cellStyle name="60% - uthevingsfarge 3 194" xfId="40598" xr:uid="{00000000-0005-0000-0000-0000939E0000}"/>
    <cellStyle name="60% - uthevingsfarge 3 194 2" xfId="40599" xr:uid="{00000000-0005-0000-0000-0000949E0000}"/>
    <cellStyle name="60% - uthevingsfarge 3 194_BILAG 34-3 Brasil" xfId="40600" xr:uid="{00000000-0005-0000-0000-0000959E0000}"/>
    <cellStyle name="60% - uthevingsfarge 3 195" xfId="40601" xr:uid="{00000000-0005-0000-0000-0000969E0000}"/>
    <cellStyle name="60% - uthevingsfarge 3 195 2" xfId="40602" xr:uid="{00000000-0005-0000-0000-0000979E0000}"/>
    <cellStyle name="60% - uthevingsfarge 3 195_BILAG 34-3 Brasil" xfId="40603" xr:uid="{00000000-0005-0000-0000-0000989E0000}"/>
    <cellStyle name="60% - uthevingsfarge 3 196" xfId="40604" xr:uid="{00000000-0005-0000-0000-0000999E0000}"/>
    <cellStyle name="60% - uthevingsfarge 3 196 2" xfId="40605" xr:uid="{00000000-0005-0000-0000-00009A9E0000}"/>
    <cellStyle name="60% - uthevingsfarge 3 196_BILAG 34-3 Brasil" xfId="40606" xr:uid="{00000000-0005-0000-0000-00009B9E0000}"/>
    <cellStyle name="60% - uthevingsfarge 3 197" xfId="40607" xr:uid="{00000000-0005-0000-0000-00009C9E0000}"/>
    <cellStyle name="60% - uthevingsfarge 3 197 2" xfId="40608" xr:uid="{00000000-0005-0000-0000-00009D9E0000}"/>
    <cellStyle name="60% - uthevingsfarge 3 197_BILAG 34-3 Brasil" xfId="40609" xr:uid="{00000000-0005-0000-0000-00009E9E0000}"/>
    <cellStyle name="60% - uthevingsfarge 3 198" xfId="40610" xr:uid="{00000000-0005-0000-0000-00009F9E0000}"/>
    <cellStyle name="60% - uthevingsfarge 3 198 2" xfId="40611" xr:uid="{00000000-0005-0000-0000-0000A09E0000}"/>
    <cellStyle name="60% - uthevingsfarge 3 198_BILAG 34-3 Brasil" xfId="40612" xr:uid="{00000000-0005-0000-0000-0000A19E0000}"/>
    <cellStyle name="60% - uthevingsfarge 3 199" xfId="40613" xr:uid="{00000000-0005-0000-0000-0000A29E0000}"/>
    <cellStyle name="60% - uthevingsfarge 3 199 2" xfId="40614" xr:uid="{00000000-0005-0000-0000-0000A39E0000}"/>
    <cellStyle name="60% - uthevingsfarge 3 199_BILAG 34-3 Brasil" xfId="40615" xr:uid="{00000000-0005-0000-0000-0000A49E0000}"/>
    <cellStyle name="60% - uthevingsfarge 3 2" xfId="40616" xr:uid="{00000000-0005-0000-0000-0000A59E0000}"/>
    <cellStyle name="60% - uthevingsfarge 3 2 2" xfId="40617" xr:uid="{00000000-0005-0000-0000-0000A69E0000}"/>
    <cellStyle name="60% - uthevingsfarge 3 2 2 2" xfId="40618" xr:uid="{00000000-0005-0000-0000-0000A79E0000}"/>
    <cellStyle name="60% - uthevingsfarge 3 2 2_Nøkkeltall" xfId="40619" xr:uid="{00000000-0005-0000-0000-0000A89E0000}"/>
    <cellStyle name="60% - uthevingsfarge 3 2 3" xfId="40620" xr:uid="{00000000-0005-0000-0000-0000A99E0000}"/>
    <cellStyle name="60% - uthevingsfarge 3 2 4" xfId="40621" xr:uid="{00000000-0005-0000-0000-0000AA9E0000}"/>
    <cellStyle name="60% - uthevingsfarge 3 2_BILAG 34-3 Brasil" xfId="40622" xr:uid="{00000000-0005-0000-0000-0000AB9E0000}"/>
    <cellStyle name="60% - uthevingsfarge 3 20" xfId="40623" xr:uid="{00000000-0005-0000-0000-0000AC9E0000}"/>
    <cellStyle name="60% - uthevingsfarge 3 20 2" xfId="40624" xr:uid="{00000000-0005-0000-0000-0000AD9E0000}"/>
    <cellStyle name="60% - uthevingsfarge 3 20_BILAG 34-3 Brasil" xfId="40625" xr:uid="{00000000-0005-0000-0000-0000AE9E0000}"/>
    <cellStyle name="60% - uthevingsfarge 3 200" xfId="40626" xr:uid="{00000000-0005-0000-0000-0000AF9E0000}"/>
    <cellStyle name="60% - uthevingsfarge 3 200 2" xfId="40627" xr:uid="{00000000-0005-0000-0000-0000B09E0000}"/>
    <cellStyle name="60% - uthevingsfarge 3 200_BILAG 34-3 Brasil" xfId="40628" xr:uid="{00000000-0005-0000-0000-0000B19E0000}"/>
    <cellStyle name="60% - uthevingsfarge 3 201" xfId="40629" xr:uid="{00000000-0005-0000-0000-0000B29E0000}"/>
    <cellStyle name="60% - uthevingsfarge 3 201 2" xfId="40630" xr:uid="{00000000-0005-0000-0000-0000B39E0000}"/>
    <cellStyle name="60% - uthevingsfarge 3 201_BILAG 34-3 Brasil" xfId="40631" xr:uid="{00000000-0005-0000-0000-0000B49E0000}"/>
    <cellStyle name="60% - uthevingsfarge 3 202" xfId="40632" xr:uid="{00000000-0005-0000-0000-0000B59E0000}"/>
    <cellStyle name="60% - uthevingsfarge 3 202 2" xfId="40633" xr:uid="{00000000-0005-0000-0000-0000B69E0000}"/>
    <cellStyle name="60% - uthevingsfarge 3 202_BILAG 34-3 Brasil" xfId="40634" xr:uid="{00000000-0005-0000-0000-0000B79E0000}"/>
    <cellStyle name="60% - uthevingsfarge 3 203" xfId="40635" xr:uid="{00000000-0005-0000-0000-0000B89E0000}"/>
    <cellStyle name="60% - uthevingsfarge 3 203 2" xfId="40636" xr:uid="{00000000-0005-0000-0000-0000B99E0000}"/>
    <cellStyle name="60% - uthevingsfarge 3 203_BILAG 34-3 Brasil" xfId="40637" xr:uid="{00000000-0005-0000-0000-0000BA9E0000}"/>
    <cellStyle name="60% - uthevingsfarge 3 204" xfId="40638" xr:uid="{00000000-0005-0000-0000-0000BB9E0000}"/>
    <cellStyle name="60% - uthevingsfarge 3 204 2" xfId="40639" xr:uid="{00000000-0005-0000-0000-0000BC9E0000}"/>
    <cellStyle name="60% - uthevingsfarge 3 204_BILAG 34-3 Brasil" xfId="40640" xr:uid="{00000000-0005-0000-0000-0000BD9E0000}"/>
    <cellStyle name="60% - uthevingsfarge 3 205" xfId="40641" xr:uid="{00000000-0005-0000-0000-0000BE9E0000}"/>
    <cellStyle name="60% - uthevingsfarge 3 205 2" xfId="40642" xr:uid="{00000000-0005-0000-0000-0000BF9E0000}"/>
    <cellStyle name="60% - uthevingsfarge 3 205_BILAG 34-3 Brasil" xfId="40643" xr:uid="{00000000-0005-0000-0000-0000C09E0000}"/>
    <cellStyle name="60% - uthevingsfarge 3 206" xfId="40644" xr:uid="{00000000-0005-0000-0000-0000C19E0000}"/>
    <cellStyle name="60% - uthevingsfarge 3 206 2" xfId="40645" xr:uid="{00000000-0005-0000-0000-0000C29E0000}"/>
    <cellStyle name="60% - uthevingsfarge 3 206_BILAG 34-3 Brasil" xfId="40646" xr:uid="{00000000-0005-0000-0000-0000C39E0000}"/>
    <cellStyle name="60% - uthevingsfarge 3 207" xfId="40647" xr:uid="{00000000-0005-0000-0000-0000C49E0000}"/>
    <cellStyle name="60% - uthevingsfarge 3 207 2" xfId="40648" xr:uid="{00000000-0005-0000-0000-0000C59E0000}"/>
    <cellStyle name="60% - uthevingsfarge 3 207_BILAG 34-3 Brasil" xfId="40649" xr:uid="{00000000-0005-0000-0000-0000C69E0000}"/>
    <cellStyle name="60% - uthevingsfarge 3 208" xfId="40650" xr:uid="{00000000-0005-0000-0000-0000C79E0000}"/>
    <cellStyle name="60% - uthevingsfarge 3 208 2" xfId="40651" xr:uid="{00000000-0005-0000-0000-0000C89E0000}"/>
    <cellStyle name="60% - uthevingsfarge 3 208_BILAG 34-3 Brasil" xfId="40652" xr:uid="{00000000-0005-0000-0000-0000C99E0000}"/>
    <cellStyle name="60% - uthevingsfarge 3 209" xfId="40653" xr:uid="{00000000-0005-0000-0000-0000CA9E0000}"/>
    <cellStyle name="60% - uthevingsfarge 3 209 2" xfId="40654" xr:uid="{00000000-0005-0000-0000-0000CB9E0000}"/>
    <cellStyle name="60% - uthevingsfarge 3 209_BILAG 34-3 Brasil" xfId="40655" xr:uid="{00000000-0005-0000-0000-0000CC9E0000}"/>
    <cellStyle name="60% - uthevingsfarge 3 21" xfId="40656" xr:uid="{00000000-0005-0000-0000-0000CD9E0000}"/>
    <cellStyle name="60% - uthevingsfarge 3 21 2" xfId="40657" xr:uid="{00000000-0005-0000-0000-0000CE9E0000}"/>
    <cellStyle name="60% - uthevingsfarge 3 21_BILAG 34-3 Brasil" xfId="40658" xr:uid="{00000000-0005-0000-0000-0000CF9E0000}"/>
    <cellStyle name="60% - uthevingsfarge 3 210" xfId="40659" xr:uid="{00000000-0005-0000-0000-0000D09E0000}"/>
    <cellStyle name="60% - uthevingsfarge 3 210 2" xfId="40660" xr:uid="{00000000-0005-0000-0000-0000D19E0000}"/>
    <cellStyle name="60% - uthevingsfarge 3 210_BILAG 34-3 Brasil" xfId="40661" xr:uid="{00000000-0005-0000-0000-0000D29E0000}"/>
    <cellStyle name="60% - uthevingsfarge 3 211" xfId="40662" xr:uid="{00000000-0005-0000-0000-0000D39E0000}"/>
    <cellStyle name="60% - uthevingsfarge 3 211 2" xfId="40663" xr:uid="{00000000-0005-0000-0000-0000D49E0000}"/>
    <cellStyle name="60% - uthevingsfarge 3 211_BILAG 34-3 Brasil" xfId="40664" xr:uid="{00000000-0005-0000-0000-0000D59E0000}"/>
    <cellStyle name="60% - uthevingsfarge 3 212" xfId="40665" xr:uid="{00000000-0005-0000-0000-0000D69E0000}"/>
    <cellStyle name="60% - uthevingsfarge 3 212 2" xfId="40666" xr:uid="{00000000-0005-0000-0000-0000D79E0000}"/>
    <cellStyle name="60% - uthevingsfarge 3 212_BILAG 34-3 Brasil" xfId="40667" xr:uid="{00000000-0005-0000-0000-0000D89E0000}"/>
    <cellStyle name="60% - uthevingsfarge 3 213" xfId="40668" xr:uid="{00000000-0005-0000-0000-0000D99E0000}"/>
    <cellStyle name="60% - uthevingsfarge 3 213 2" xfId="40669" xr:uid="{00000000-0005-0000-0000-0000DA9E0000}"/>
    <cellStyle name="60% - uthevingsfarge 3 213_BILAG 34-3 Brasil" xfId="40670" xr:uid="{00000000-0005-0000-0000-0000DB9E0000}"/>
    <cellStyle name="60% - uthevingsfarge 3 214" xfId="40671" xr:uid="{00000000-0005-0000-0000-0000DC9E0000}"/>
    <cellStyle name="60% - uthevingsfarge 3 214 2" xfId="40672" xr:uid="{00000000-0005-0000-0000-0000DD9E0000}"/>
    <cellStyle name="60% - uthevingsfarge 3 214_BILAG 34-3 Brasil" xfId="40673" xr:uid="{00000000-0005-0000-0000-0000DE9E0000}"/>
    <cellStyle name="60% - uthevingsfarge 3 215" xfId="40674" xr:uid="{00000000-0005-0000-0000-0000DF9E0000}"/>
    <cellStyle name="60% - uthevingsfarge 3 215 2" xfId="40675" xr:uid="{00000000-0005-0000-0000-0000E09E0000}"/>
    <cellStyle name="60% - uthevingsfarge 3 215_BILAG 34-3 Brasil" xfId="40676" xr:uid="{00000000-0005-0000-0000-0000E19E0000}"/>
    <cellStyle name="60% - uthevingsfarge 3 216" xfId="40677" xr:uid="{00000000-0005-0000-0000-0000E29E0000}"/>
    <cellStyle name="60% - uthevingsfarge 3 216 2" xfId="40678" xr:uid="{00000000-0005-0000-0000-0000E39E0000}"/>
    <cellStyle name="60% - uthevingsfarge 3 216_BILAG 34-3 Brasil" xfId="40679" xr:uid="{00000000-0005-0000-0000-0000E49E0000}"/>
    <cellStyle name="60% - uthevingsfarge 3 217" xfId="40680" xr:uid="{00000000-0005-0000-0000-0000E59E0000}"/>
    <cellStyle name="60% - uthevingsfarge 3 217 2" xfId="40681" xr:uid="{00000000-0005-0000-0000-0000E69E0000}"/>
    <cellStyle name="60% - uthevingsfarge 3 217_BILAG 34-3 Brasil" xfId="40682" xr:uid="{00000000-0005-0000-0000-0000E79E0000}"/>
    <cellStyle name="60% - uthevingsfarge 3 218" xfId="40683" xr:uid="{00000000-0005-0000-0000-0000E89E0000}"/>
    <cellStyle name="60% - uthevingsfarge 3 218 2" xfId="40684" xr:uid="{00000000-0005-0000-0000-0000E99E0000}"/>
    <cellStyle name="60% - uthevingsfarge 3 218_BILAG 34-3 Brasil" xfId="40685" xr:uid="{00000000-0005-0000-0000-0000EA9E0000}"/>
    <cellStyle name="60% - uthevingsfarge 3 219" xfId="40686" xr:uid="{00000000-0005-0000-0000-0000EB9E0000}"/>
    <cellStyle name="60% - uthevingsfarge 3 219 2" xfId="40687" xr:uid="{00000000-0005-0000-0000-0000EC9E0000}"/>
    <cellStyle name="60% - uthevingsfarge 3 219_BILAG 34-3 Brasil" xfId="40688" xr:uid="{00000000-0005-0000-0000-0000ED9E0000}"/>
    <cellStyle name="60% - uthevingsfarge 3 22" xfId="40689" xr:uid="{00000000-0005-0000-0000-0000EE9E0000}"/>
    <cellStyle name="60% - uthevingsfarge 3 22 2" xfId="40690" xr:uid="{00000000-0005-0000-0000-0000EF9E0000}"/>
    <cellStyle name="60% - uthevingsfarge 3 22_BILAG 34-3 Brasil" xfId="40691" xr:uid="{00000000-0005-0000-0000-0000F09E0000}"/>
    <cellStyle name="60% - uthevingsfarge 3 220" xfId="40692" xr:uid="{00000000-0005-0000-0000-0000F19E0000}"/>
    <cellStyle name="60% - uthevingsfarge 3 220 2" xfId="40693" xr:uid="{00000000-0005-0000-0000-0000F29E0000}"/>
    <cellStyle name="60% - uthevingsfarge 3 220_BILAG 34-3 Brasil" xfId="40694" xr:uid="{00000000-0005-0000-0000-0000F39E0000}"/>
    <cellStyle name="60% - uthevingsfarge 3 221" xfId="40695" xr:uid="{00000000-0005-0000-0000-0000F49E0000}"/>
    <cellStyle name="60% - uthevingsfarge 3 221 2" xfId="40696" xr:uid="{00000000-0005-0000-0000-0000F59E0000}"/>
    <cellStyle name="60% - uthevingsfarge 3 221_BILAG 34-3 Brasil" xfId="40697" xr:uid="{00000000-0005-0000-0000-0000F69E0000}"/>
    <cellStyle name="60% - uthevingsfarge 3 222" xfId="40698" xr:uid="{00000000-0005-0000-0000-0000F79E0000}"/>
    <cellStyle name="60% - uthevingsfarge 3 222 2" xfId="40699" xr:uid="{00000000-0005-0000-0000-0000F89E0000}"/>
    <cellStyle name="60% - uthevingsfarge 3 222_BILAG 34-3 Brasil" xfId="40700" xr:uid="{00000000-0005-0000-0000-0000F99E0000}"/>
    <cellStyle name="60% - uthevingsfarge 3 223" xfId="40701" xr:uid="{00000000-0005-0000-0000-0000FA9E0000}"/>
    <cellStyle name="60% - uthevingsfarge 3 223 2" xfId="40702" xr:uid="{00000000-0005-0000-0000-0000FB9E0000}"/>
    <cellStyle name="60% - uthevingsfarge 3 223_BILAG 34-3 Brasil" xfId="40703" xr:uid="{00000000-0005-0000-0000-0000FC9E0000}"/>
    <cellStyle name="60% - uthevingsfarge 3 224" xfId="40704" xr:uid="{00000000-0005-0000-0000-0000FD9E0000}"/>
    <cellStyle name="60% - uthevingsfarge 3 224 2" xfId="40705" xr:uid="{00000000-0005-0000-0000-0000FE9E0000}"/>
    <cellStyle name="60% - uthevingsfarge 3 224_BILAG 34-3 Brasil" xfId="40706" xr:uid="{00000000-0005-0000-0000-0000FF9E0000}"/>
    <cellStyle name="60% - uthevingsfarge 3 225" xfId="40707" xr:uid="{00000000-0005-0000-0000-0000009F0000}"/>
    <cellStyle name="60% - uthevingsfarge 3 225 2" xfId="40708" xr:uid="{00000000-0005-0000-0000-0000019F0000}"/>
    <cellStyle name="60% - uthevingsfarge 3 225_BILAG 34-3 Brasil" xfId="40709" xr:uid="{00000000-0005-0000-0000-0000029F0000}"/>
    <cellStyle name="60% - uthevingsfarge 3 226" xfId="40710" xr:uid="{00000000-0005-0000-0000-0000039F0000}"/>
    <cellStyle name="60% - uthevingsfarge 3 226 2" xfId="40711" xr:uid="{00000000-0005-0000-0000-0000049F0000}"/>
    <cellStyle name="60% - uthevingsfarge 3 226_BILAG 34-3 Brasil" xfId="40712" xr:uid="{00000000-0005-0000-0000-0000059F0000}"/>
    <cellStyle name="60% - uthevingsfarge 3 227" xfId="40713" xr:uid="{00000000-0005-0000-0000-0000069F0000}"/>
    <cellStyle name="60% - uthevingsfarge 3 227 2" xfId="40714" xr:uid="{00000000-0005-0000-0000-0000079F0000}"/>
    <cellStyle name="60% - uthevingsfarge 3 227_BILAG 34-3 Brasil" xfId="40715" xr:uid="{00000000-0005-0000-0000-0000089F0000}"/>
    <cellStyle name="60% - uthevingsfarge 3 228" xfId="40716" xr:uid="{00000000-0005-0000-0000-0000099F0000}"/>
    <cellStyle name="60% - uthevingsfarge 3 228 2" xfId="40717" xr:uid="{00000000-0005-0000-0000-00000A9F0000}"/>
    <cellStyle name="60% - uthevingsfarge 3 228_BILAG 34-3 Brasil" xfId="40718" xr:uid="{00000000-0005-0000-0000-00000B9F0000}"/>
    <cellStyle name="60% - uthevingsfarge 3 229" xfId="40719" xr:uid="{00000000-0005-0000-0000-00000C9F0000}"/>
    <cellStyle name="60% - uthevingsfarge 3 229 2" xfId="40720" xr:uid="{00000000-0005-0000-0000-00000D9F0000}"/>
    <cellStyle name="60% - uthevingsfarge 3 229_BILAG 34-3 Brasil" xfId="40721" xr:uid="{00000000-0005-0000-0000-00000E9F0000}"/>
    <cellStyle name="60% - uthevingsfarge 3 23" xfId="40722" xr:uid="{00000000-0005-0000-0000-00000F9F0000}"/>
    <cellStyle name="60% - uthevingsfarge 3 23 2" xfId="40723" xr:uid="{00000000-0005-0000-0000-0000109F0000}"/>
    <cellStyle name="60% - uthevingsfarge 3 23_BILAG 34-3 Brasil" xfId="40724" xr:uid="{00000000-0005-0000-0000-0000119F0000}"/>
    <cellStyle name="60% - uthevingsfarge 3 230" xfId="40725" xr:uid="{00000000-0005-0000-0000-0000129F0000}"/>
    <cellStyle name="60% - uthevingsfarge 3 230 2" xfId="40726" xr:uid="{00000000-0005-0000-0000-0000139F0000}"/>
    <cellStyle name="60% - uthevingsfarge 3 230_BILAG 34-3 Brasil" xfId="40727" xr:uid="{00000000-0005-0000-0000-0000149F0000}"/>
    <cellStyle name="60% - uthevingsfarge 3 231" xfId="40728" xr:uid="{00000000-0005-0000-0000-0000159F0000}"/>
    <cellStyle name="60% - uthevingsfarge 3 231 2" xfId="40729" xr:uid="{00000000-0005-0000-0000-0000169F0000}"/>
    <cellStyle name="60% - uthevingsfarge 3 231_BILAG 34-3 Brasil" xfId="40730" xr:uid="{00000000-0005-0000-0000-0000179F0000}"/>
    <cellStyle name="60% - uthevingsfarge 3 232" xfId="40731" xr:uid="{00000000-0005-0000-0000-0000189F0000}"/>
    <cellStyle name="60% - uthevingsfarge 3 232 2" xfId="40732" xr:uid="{00000000-0005-0000-0000-0000199F0000}"/>
    <cellStyle name="60% - uthevingsfarge 3 232_BILAG 34-3 Brasil" xfId="40733" xr:uid="{00000000-0005-0000-0000-00001A9F0000}"/>
    <cellStyle name="60% - uthevingsfarge 3 233" xfId="40734" xr:uid="{00000000-0005-0000-0000-00001B9F0000}"/>
    <cellStyle name="60% - uthevingsfarge 3 233 2" xfId="40735" xr:uid="{00000000-0005-0000-0000-00001C9F0000}"/>
    <cellStyle name="60% - uthevingsfarge 3 233_BILAG 34-3 Brasil" xfId="40736" xr:uid="{00000000-0005-0000-0000-00001D9F0000}"/>
    <cellStyle name="60% - uthevingsfarge 3 234" xfId="40737" xr:uid="{00000000-0005-0000-0000-00001E9F0000}"/>
    <cellStyle name="60% - uthevingsfarge 3 234 2" xfId="40738" xr:uid="{00000000-0005-0000-0000-00001F9F0000}"/>
    <cellStyle name="60% - uthevingsfarge 3 234_BILAG 34-3 Brasil" xfId="40739" xr:uid="{00000000-0005-0000-0000-0000209F0000}"/>
    <cellStyle name="60% - uthevingsfarge 3 235" xfId="40740" xr:uid="{00000000-0005-0000-0000-0000219F0000}"/>
    <cellStyle name="60% - uthevingsfarge 3 235 2" xfId="40741" xr:uid="{00000000-0005-0000-0000-0000229F0000}"/>
    <cellStyle name="60% - uthevingsfarge 3 235_BILAG 34-3 Brasil" xfId="40742" xr:uid="{00000000-0005-0000-0000-0000239F0000}"/>
    <cellStyle name="60% - uthevingsfarge 3 236" xfId="40743" xr:uid="{00000000-0005-0000-0000-0000249F0000}"/>
    <cellStyle name="60% - uthevingsfarge 3 236 2" xfId="40744" xr:uid="{00000000-0005-0000-0000-0000259F0000}"/>
    <cellStyle name="60% - uthevingsfarge 3 236_BILAG 34-3 Brasil" xfId="40745" xr:uid="{00000000-0005-0000-0000-0000269F0000}"/>
    <cellStyle name="60% - uthevingsfarge 3 237" xfId="40746" xr:uid="{00000000-0005-0000-0000-0000279F0000}"/>
    <cellStyle name="60% - uthevingsfarge 3 237 2" xfId="40747" xr:uid="{00000000-0005-0000-0000-0000289F0000}"/>
    <cellStyle name="60% - uthevingsfarge 3 237_BILAG 34-3 Brasil" xfId="40748" xr:uid="{00000000-0005-0000-0000-0000299F0000}"/>
    <cellStyle name="60% - uthevingsfarge 3 238" xfId="40749" xr:uid="{00000000-0005-0000-0000-00002A9F0000}"/>
    <cellStyle name="60% - uthevingsfarge 3 238 2" xfId="40750" xr:uid="{00000000-0005-0000-0000-00002B9F0000}"/>
    <cellStyle name="60% - uthevingsfarge 3 238_BILAG 34-3 Brasil" xfId="40751" xr:uid="{00000000-0005-0000-0000-00002C9F0000}"/>
    <cellStyle name="60% - uthevingsfarge 3 239" xfId="40752" xr:uid="{00000000-0005-0000-0000-00002D9F0000}"/>
    <cellStyle name="60% - uthevingsfarge 3 239 2" xfId="40753" xr:uid="{00000000-0005-0000-0000-00002E9F0000}"/>
    <cellStyle name="60% - uthevingsfarge 3 239_BILAG 34-3 Brasil" xfId="40754" xr:uid="{00000000-0005-0000-0000-00002F9F0000}"/>
    <cellStyle name="60% - uthevingsfarge 3 24" xfId="40755" xr:uid="{00000000-0005-0000-0000-0000309F0000}"/>
    <cellStyle name="60% - uthevingsfarge 3 24 2" xfId="40756" xr:uid="{00000000-0005-0000-0000-0000319F0000}"/>
    <cellStyle name="60% - uthevingsfarge 3 24_BILAG 34-3 Brasil" xfId="40757" xr:uid="{00000000-0005-0000-0000-0000329F0000}"/>
    <cellStyle name="60% - uthevingsfarge 3 240" xfId="40758" xr:uid="{00000000-0005-0000-0000-0000339F0000}"/>
    <cellStyle name="60% - uthevingsfarge 3 240 2" xfId="40759" xr:uid="{00000000-0005-0000-0000-0000349F0000}"/>
    <cellStyle name="60% - uthevingsfarge 3 240_BILAG 34-3 Brasil" xfId="40760" xr:uid="{00000000-0005-0000-0000-0000359F0000}"/>
    <cellStyle name="60% - uthevingsfarge 3 241" xfId="40761" xr:uid="{00000000-0005-0000-0000-0000369F0000}"/>
    <cellStyle name="60% - uthevingsfarge 3 241 2" xfId="40762" xr:uid="{00000000-0005-0000-0000-0000379F0000}"/>
    <cellStyle name="60% - uthevingsfarge 3 241_BILAG 34-3 Brasil" xfId="40763" xr:uid="{00000000-0005-0000-0000-0000389F0000}"/>
    <cellStyle name="60% - uthevingsfarge 3 242" xfId="40764" xr:uid="{00000000-0005-0000-0000-0000399F0000}"/>
    <cellStyle name="60% - uthevingsfarge 3 242 2" xfId="40765" xr:uid="{00000000-0005-0000-0000-00003A9F0000}"/>
    <cellStyle name="60% - uthevingsfarge 3 242_BILAG 34-3 Brasil" xfId="40766" xr:uid="{00000000-0005-0000-0000-00003B9F0000}"/>
    <cellStyle name="60% - uthevingsfarge 3 243" xfId="40767" xr:uid="{00000000-0005-0000-0000-00003C9F0000}"/>
    <cellStyle name="60% - uthevingsfarge 3 243 2" xfId="40768" xr:uid="{00000000-0005-0000-0000-00003D9F0000}"/>
    <cellStyle name="60% - uthevingsfarge 3 243_BILAG 34-3 Brasil" xfId="40769" xr:uid="{00000000-0005-0000-0000-00003E9F0000}"/>
    <cellStyle name="60% - uthevingsfarge 3 244" xfId="40770" xr:uid="{00000000-0005-0000-0000-00003F9F0000}"/>
    <cellStyle name="60% - uthevingsfarge 3 244 2" xfId="40771" xr:uid="{00000000-0005-0000-0000-0000409F0000}"/>
    <cellStyle name="60% - uthevingsfarge 3 244_BILAG 34-3 Brasil" xfId="40772" xr:uid="{00000000-0005-0000-0000-0000419F0000}"/>
    <cellStyle name="60% - uthevingsfarge 3 245" xfId="40773" xr:uid="{00000000-0005-0000-0000-0000429F0000}"/>
    <cellStyle name="60% - uthevingsfarge 3 245 2" xfId="40774" xr:uid="{00000000-0005-0000-0000-0000439F0000}"/>
    <cellStyle name="60% - uthevingsfarge 3 245_BILAG 34-3 Brasil" xfId="40775" xr:uid="{00000000-0005-0000-0000-0000449F0000}"/>
    <cellStyle name="60% - uthevingsfarge 3 246" xfId="40776" xr:uid="{00000000-0005-0000-0000-0000459F0000}"/>
    <cellStyle name="60% - uthevingsfarge 3 246 2" xfId="40777" xr:uid="{00000000-0005-0000-0000-0000469F0000}"/>
    <cellStyle name="60% - uthevingsfarge 3 246_BILAG 34-3 Brasil" xfId="40778" xr:uid="{00000000-0005-0000-0000-0000479F0000}"/>
    <cellStyle name="60% - uthevingsfarge 3 247" xfId="40779" xr:uid="{00000000-0005-0000-0000-0000489F0000}"/>
    <cellStyle name="60% - uthevingsfarge 3 247 2" xfId="40780" xr:uid="{00000000-0005-0000-0000-0000499F0000}"/>
    <cellStyle name="60% - uthevingsfarge 3 247_BILAG 34-3 Brasil" xfId="40781" xr:uid="{00000000-0005-0000-0000-00004A9F0000}"/>
    <cellStyle name="60% - uthevingsfarge 3 248" xfId="40782" xr:uid="{00000000-0005-0000-0000-00004B9F0000}"/>
    <cellStyle name="60% - uthevingsfarge 3 248 2" xfId="40783" xr:uid="{00000000-0005-0000-0000-00004C9F0000}"/>
    <cellStyle name="60% - uthevingsfarge 3 248_BILAG 34-3 Brasil" xfId="40784" xr:uid="{00000000-0005-0000-0000-00004D9F0000}"/>
    <cellStyle name="60% - uthevingsfarge 3 249" xfId="40785" xr:uid="{00000000-0005-0000-0000-00004E9F0000}"/>
    <cellStyle name="60% - uthevingsfarge 3 249 2" xfId="40786" xr:uid="{00000000-0005-0000-0000-00004F9F0000}"/>
    <cellStyle name="60% - uthevingsfarge 3 249_BILAG 34-3 Brasil" xfId="40787" xr:uid="{00000000-0005-0000-0000-0000509F0000}"/>
    <cellStyle name="60% - uthevingsfarge 3 25" xfId="40788" xr:uid="{00000000-0005-0000-0000-0000519F0000}"/>
    <cellStyle name="60% - uthevingsfarge 3 25 2" xfId="40789" xr:uid="{00000000-0005-0000-0000-0000529F0000}"/>
    <cellStyle name="60% - uthevingsfarge 3 25_BILAG 34-3 Brasil" xfId="40790" xr:uid="{00000000-0005-0000-0000-0000539F0000}"/>
    <cellStyle name="60% - uthevingsfarge 3 250" xfId="40791" xr:uid="{00000000-0005-0000-0000-0000549F0000}"/>
    <cellStyle name="60% - uthevingsfarge 3 250 2" xfId="40792" xr:uid="{00000000-0005-0000-0000-0000559F0000}"/>
    <cellStyle name="60% - uthevingsfarge 3 250_BILAG 34-3 Brasil" xfId="40793" xr:uid="{00000000-0005-0000-0000-0000569F0000}"/>
    <cellStyle name="60% - uthevingsfarge 3 251" xfId="40794" xr:uid="{00000000-0005-0000-0000-0000579F0000}"/>
    <cellStyle name="60% - uthevingsfarge 3 251 2" xfId="40795" xr:uid="{00000000-0005-0000-0000-0000589F0000}"/>
    <cellStyle name="60% - uthevingsfarge 3 251_BILAG 34-3 Brasil" xfId="40796" xr:uid="{00000000-0005-0000-0000-0000599F0000}"/>
    <cellStyle name="60% - uthevingsfarge 3 252" xfId="40797" xr:uid="{00000000-0005-0000-0000-00005A9F0000}"/>
    <cellStyle name="60% - uthevingsfarge 3 252 2" xfId="40798" xr:uid="{00000000-0005-0000-0000-00005B9F0000}"/>
    <cellStyle name="60% - uthevingsfarge 3 252_BILAG 34-3 Brasil" xfId="40799" xr:uid="{00000000-0005-0000-0000-00005C9F0000}"/>
    <cellStyle name="60% - uthevingsfarge 3 253" xfId="40800" xr:uid="{00000000-0005-0000-0000-00005D9F0000}"/>
    <cellStyle name="60% - uthevingsfarge 3 253 2" xfId="40801" xr:uid="{00000000-0005-0000-0000-00005E9F0000}"/>
    <cellStyle name="60% - uthevingsfarge 3 253_BILAG 34-3 Brasil" xfId="40802" xr:uid="{00000000-0005-0000-0000-00005F9F0000}"/>
    <cellStyle name="60% - uthevingsfarge 3 254" xfId="40803" xr:uid="{00000000-0005-0000-0000-0000609F0000}"/>
    <cellStyle name="60% - uthevingsfarge 3 254 2" xfId="40804" xr:uid="{00000000-0005-0000-0000-0000619F0000}"/>
    <cellStyle name="60% - uthevingsfarge 3 254_BILAG 34-3 Brasil" xfId="40805" xr:uid="{00000000-0005-0000-0000-0000629F0000}"/>
    <cellStyle name="60% - uthevingsfarge 3 255" xfId="40806" xr:uid="{00000000-0005-0000-0000-0000639F0000}"/>
    <cellStyle name="60% - uthevingsfarge 3 255 2" xfId="40807" xr:uid="{00000000-0005-0000-0000-0000649F0000}"/>
    <cellStyle name="60% - uthevingsfarge 3 255_BILAG 34-3 Brasil" xfId="40808" xr:uid="{00000000-0005-0000-0000-0000659F0000}"/>
    <cellStyle name="60% - uthevingsfarge 3 256" xfId="40809" xr:uid="{00000000-0005-0000-0000-0000669F0000}"/>
    <cellStyle name="60% - uthevingsfarge 3 256 2" xfId="40810" xr:uid="{00000000-0005-0000-0000-0000679F0000}"/>
    <cellStyle name="60% - uthevingsfarge 3 256_BILAG 34-3 Brasil" xfId="40811" xr:uid="{00000000-0005-0000-0000-0000689F0000}"/>
    <cellStyle name="60% - uthevingsfarge 3 257" xfId="40812" xr:uid="{00000000-0005-0000-0000-0000699F0000}"/>
    <cellStyle name="60% - uthevingsfarge 3 257 2" xfId="40813" xr:uid="{00000000-0005-0000-0000-00006A9F0000}"/>
    <cellStyle name="60% - uthevingsfarge 3 257_BILAG 34-3 Brasil" xfId="40814" xr:uid="{00000000-0005-0000-0000-00006B9F0000}"/>
    <cellStyle name="60% - uthevingsfarge 3 258" xfId="40815" xr:uid="{00000000-0005-0000-0000-00006C9F0000}"/>
    <cellStyle name="60% - uthevingsfarge 3 258 2" xfId="40816" xr:uid="{00000000-0005-0000-0000-00006D9F0000}"/>
    <cellStyle name="60% - uthevingsfarge 3 258_BILAG 34-3 Brasil" xfId="40817" xr:uid="{00000000-0005-0000-0000-00006E9F0000}"/>
    <cellStyle name="60% - uthevingsfarge 3 259" xfId="40818" xr:uid="{00000000-0005-0000-0000-00006F9F0000}"/>
    <cellStyle name="60% - uthevingsfarge 3 259 2" xfId="40819" xr:uid="{00000000-0005-0000-0000-0000709F0000}"/>
    <cellStyle name="60% - uthevingsfarge 3 259_BILAG 34-3 Brasil" xfId="40820" xr:uid="{00000000-0005-0000-0000-0000719F0000}"/>
    <cellStyle name="60% - uthevingsfarge 3 26" xfId="40821" xr:uid="{00000000-0005-0000-0000-0000729F0000}"/>
    <cellStyle name="60% - uthevingsfarge 3 26 2" xfId="40822" xr:uid="{00000000-0005-0000-0000-0000739F0000}"/>
    <cellStyle name="60% - uthevingsfarge 3 26_BILAG 34-3 Brasil" xfId="40823" xr:uid="{00000000-0005-0000-0000-0000749F0000}"/>
    <cellStyle name="60% - uthevingsfarge 3 260" xfId="40824" xr:uid="{00000000-0005-0000-0000-0000759F0000}"/>
    <cellStyle name="60% - uthevingsfarge 3 260 2" xfId="40825" xr:uid="{00000000-0005-0000-0000-0000769F0000}"/>
    <cellStyle name="60% - uthevingsfarge 3 260_BILAG 34-3 Brasil" xfId="40826" xr:uid="{00000000-0005-0000-0000-0000779F0000}"/>
    <cellStyle name="60% - uthevingsfarge 3 261" xfId="40827" xr:uid="{00000000-0005-0000-0000-0000789F0000}"/>
    <cellStyle name="60% - uthevingsfarge 3 261 2" xfId="40828" xr:uid="{00000000-0005-0000-0000-0000799F0000}"/>
    <cellStyle name="60% - uthevingsfarge 3 261_BILAG 34-3 Brasil" xfId="40829" xr:uid="{00000000-0005-0000-0000-00007A9F0000}"/>
    <cellStyle name="60% - uthevingsfarge 3 262" xfId="40830" xr:uid="{00000000-0005-0000-0000-00007B9F0000}"/>
    <cellStyle name="60% - uthevingsfarge 3 262 2" xfId="40831" xr:uid="{00000000-0005-0000-0000-00007C9F0000}"/>
    <cellStyle name="60% - uthevingsfarge 3 262_BILAG 34-3 Brasil" xfId="40832" xr:uid="{00000000-0005-0000-0000-00007D9F0000}"/>
    <cellStyle name="60% - uthevingsfarge 3 263" xfId="40833" xr:uid="{00000000-0005-0000-0000-00007E9F0000}"/>
    <cellStyle name="60% - uthevingsfarge 3 263 2" xfId="40834" xr:uid="{00000000-0005-0000-0000-00007F9F0000}"/>
    <cellStyle name="60% - uthevingsfarge 3 263_BILAG 34-3 Brasil" xfId="40835" xr:uid="{00000000-0005-0000-0000-0000809F0000}"/>
    <cellStyle name="60% - uthevingsfarge 3 264" xfId="40836" xr:uid="{00000000-0005-0000-0000-0000819F0000}"/>
    <cellStyle name="60% - uthevingsfarge 3 264 2" xfId="40837" xr:uid="{00000000-0005-0000-0000-0000829F0000}"/>
    <cellStyle name="60% - uthevingsfarge 3 264_BILAG 34-3 Brasil" xfId="40838" xr:uid="{00000000-0005-0000-0000-0000839F0000}"/>
    <cellStyle name="60% - uthevingsfarge 3 265" xfId="40839" xr:uid="{00000000-0005-0000-0000-0000849F0000}"/>
    <cellStyle name="60% - uthevingsfarge 3 265 2" xfId="40840" xr:uid="{00000000-0005-0000-0000-0000859F0000}"/>
    <cellStyle name="60% - uthevingsfarge 3 265_BILAG 34-3 Brasil" xfId="40841" xr:uid="{00000000-0005-0000-0000-0000869F0000}"/>
    <cellStyle name="60% - uthevingsfarge 3 266" xfId="40842" xr:uid="{00000000-0005-0000-0000-0000879F0000}"/>
    <cellStyle name="60% - uthevingsfarge 3 266 2" xfId="40843" xr:uid="{00000000-0005-0000-0000-0000889F0000}"/>
    <cellStyle name="60% - uthevingsfarge 3 266_BILAG 34-3 Brasil" xfId="40844" xr:uid="{00000000-0005-0000-0000-0000899F0000}"/>
    <cellStyle name="60% - uthevingsfarge 3 267" xfId="40845" xr:uid="{00000000-0005-0000-0000-00008A9F0000}"/>
    <cellStyle name="60% - uthevingsfarge 3 267 2" xfId="40846" xr:uid="{00000000-0005-0000-0000-00008B9F0000}"/>
    <cellStyle name="60% - uthevingsfarge 3 267_BILAG 34-3 Brasil" xfId="40847" xr:uid="{00000000-0005-0000-0000-00008C9F0000}"/>
    <cellStyle name="60% - uthevingsfarge 3 268" xfId="40848" xr:uid="{00000000-0005-0000-0000-00008D9F0000}"/>
    <cellStyle name="60% - uthevingsfarge 3 268 2" xfId="40849" xr:uid="{00000000-0005-0000-0000-00008E9F0000}"/>
    <cellStyle name="60% - uthevingsfarge 3 268_BILAG 34-3 Brasil" xfId="40850" xr:uid="{00000000-0005-0000-0000-00008F9F0000}"/>
    <cellStyle name="60% - uthevingsfarge 3 269" xfId="40851" xr:uid="{00000000-0005-0000-0000-0000909F0000}"/>
    <cellStyle name="60% - uthevingsfarge 3 269 2" xfId="40852" xr:uid="{00000000-0005-0000-0000-0000919F0000}"/>
    <cellStyle name="60% - uthevingsfarge 3 269_BILAG 34-3 Brasil" xfId="40853" xr:uid="{00000000-0005-0000-0000-0000929F0000}"/>
    <cellStyle name="60% - uthevingsfarge 3 27" xfId="40854" xr:uid="{00000000-0005-0000-0000-0000939F0000}"/>
    <cellStyle name="60% - uthevingsfarge 3 27 2" xfId="40855" xr:uid="{00000000-0005-0000-0000-0000949F0000}"/>
    <cellStyle name="60% - uthevingsfarge 3 27_BILAG 34-3 Brasil" xfId="40856" xr:uid="{00000000-0005-0000-0000-0000959F0000}"/>
    <cellStyle name="60% - uthevingsfarge 3 270" xfId="40857" xr:uid="{00000000-0005-0000-0000-0000969F0000}"/>
    <cellStyle name="60% - uthevingsfarge 3 270 2" xfId="40858" xr:uid="{00000000-0005-0000-0000-0000979F0000}"/>
    <cellStyle name="60% - uthevingsfarge 3 270_BILAG 34-3 Brasil" xfId="40859" xr:uid="{00000000-0005-0000-0000-0000989F0000}"/>
    <cellStyle name="60% - uthevingsfarge 3 271" xfId="40860" xr:uid="{00000000-0005-0000-0000-0000999F0000}"/>
    <cellStyle name="60% - uthevingsfarge 3 271 2" xfId="40861" xr:uid="{00000000-0005-0000-0000-00009A9F0000}"/>
    <cellStyle name="60% - uthevingsfarge 3 271_BILAG 34-3 Brasil" xfId="40862" xr:uid="{00000000-0005-0000-0000-00009B9F0000}"/>
    <cellStyle name="60% - uthevingsfarge 3 272" xfId="40863" xr:uid="{00000000-0005-0000-0000-00009C9F0000}"/>
    <cellStyle name="60% - uthevingsfarge 3 272 2" xfId="40864" xr:uid="{00000000-0005-0000-0000-00009D9F0000}"/>
    <cellStyle name="60% - uthevingsfarge 3 272_BILAG 34-3 Brasil" xfId="40865" xr:uid="{00000000-0005-0000-0000-00009E9F0000}"/>
    <cellStyle name="60% - uthevingsfarge 3 273" xfId="40866" xr:uid="{00000000-0005-0000-0000-00009F9F0000}"/>
    <cellStyle name="60% - uthevingsfarge 3 273 2" xfId="40867" xr:uid="{00000000-0005-0000-0000-0000A09F0000}"/>
    <cellStyle name="60% - uthevingsfarge 3 273_BILAG 34-3 Brasil" xfId="40868" xr:uid="{00000000-0005-0000-0000-0000A19F0000}"/>
    <cellStyle name="60% - uthevingsfarge 3 274" xfId="40869" xr:uid="{00000000-0005-0000-0000-0000A29F0000}"/>
    <cellStyle name="60% - uthevingsfarge 3 274 2" xfId="40870" xr:uid="{00000000-0005-0000-0000-0000A39F0000}"/>
    <cellStyle name="60% - uthevingsfarge 3 274_BILAG 34-3 Brasil" xfId="40871" xr:uid="{00000000-0005-0000-0000-0000A49F0000}"/>
    <cellStyle name="60% - uthevingsfarge 3 275" xfId="40872" xr:uid="{00000000-0005-0000-0000-0000A59F0000}"/>
    <cellStyle name="60% - uthevingsfarge 3 275 2" xfId="40873" xr:uid="{00000000-0005-0000-0000-0000A69F0000}"/>
    <cellStyle name="60% - uthevingsfarge 3 275_BILAG 34-3 Brasil" xfId="40874" xr:uid="{00000000-0005-0000-0000-0000A79F0000}"/>
    <cellStyle name="60% - uthevingsfarge 3 276" xfId="40875" xr:uid="{00000000-0005-0000-0000-0000A89F0000}"/>
    <cellStyle name="60% - uthevingsfarge 3 276 2" xfId="40876" xr:uid="{00000000-0005-0000-0000-0000A99F0000}"/>
    <cellStyle name="60% - uthevingsfarge 3 276_BILAG 34-3 Brasil" xfId="40877" xr:uid="{00000000-0005-0000-0000-0000AA9F0000}"/>
    <cellStyle name="60% - uthevingsfarge 3 277" xfId="40878" xr:uid="{00000000-0005-0000-0000-0000AB9F0000}"/>
    <cellStyle name="60% - uthevingsfarge 3 277 2" xfId="40879" xr:uid="{00000000-0005-0000-0000-0000AC9F0000}"/>
    <cellStyle name="60% - uthevingsfarge 3 277_BILAG 34-3 Brasil" xfId="40880" xr:uid="{00000000-0005-0000-0000-0000AD9F0000}"/>
    <cellStyle name="60% - uthevingsfarge 3 278" xfId="40881" xr:uid="{00000000-0005-0000-0000-0000AE9F0000}"/>
    <cellStyle name="60% - uthevingsfarge 3 278 2" xfId="40882" xr:uid="{00000000-0005-0000-0000-0000AF9F0000}"/>
    <cellStyle name="60% - uthevingsfarge 3 278_BILAG 34-3 Brasil" xfId="40883" xr:uid="{00000000-0005-0000-0000-0000B09F0000}"/>
    <cellStyle name="60% - uthevingsfarge 3 279" xfId="40884" xr:uid="{00000000-0005-0000-0000-0000B19F0000}"/>
    <cellStyle name="60% - uthevingsfarge 3 279 2" xfId="40885" xr:uid="{00000000-0005-0000-0000-0000B29F0000}"/>
    <cellStyle name="60% - uthevingsfarge 3 279_BILAG 34-3 Brasil" xfId="40886" xr:uid="{00000000-0005-0000-0000-0000B39F0000}"/>
    <cellStyle name="60% - uthevingsfarge 3 28" xfId="40887" xr:uid="{00000000-0005-0000-0000-0000B49F0000}"/>
    <cellStyle name="60% - uthevingsfarge 3 28 2" xfId="40888" xr:uid="{00000000-0005-0000-0000-0000B59F0000}"/>
    <cellStyle name="60% - uthevingsfarge 3 28_BILAG 34-3 Brasil" xfId="40889" xr:uid="{00000000-0005-0000-0000-0000B69F0000}"/>
    <cellStyle name="60% - uthevingsfarge 3 280" xfId="40890" xr:uid="{00000000-0005-0000-0000-0000B79F0000}"/>
    <cellStyle name="60% - uthevingsfarge 3 280 2" xfId="40891" xr:uid="{00000000-0005-0000-0000-0000B89F0000}"/>
    <cellStyle name="60% - uthevingsfarge 3 280_BILAG 34-3 Brasil" xfId="40892" xr:uid="{00000000-0005-0000-0000-0000B99F0000}"/>
    <cellStyle name="60% - uthevingsfarge 3 281" xfId="40893" xr:uid="{00000000-0005-0000-0000-0000BA9F0000}"/>
    <cellStyle name="60% - uthevingsfarge 3 281 2" xfId="40894" xr:uid="{00000000-0005-0000-0000-0000BB9F0000}"/>
    <cellStyle name="60% - uthevingsfarge 3 281_BILAG 34-3 Brasil" xfId="40895" xr:uid="{00000000-0005-0000-0000-0000BC9F0000}"/>
    <cellStyle name="60% - uthevingsfarge 3 282" xfId="40896" xr:uid="{00000000-0005-0000-0000-0000BD9F0000}"/>
    <cellStyle name="60% - uthevingsfarge 3 282 2" xfId="40897" xr:uid="{00000000-0005-0000-0000-0000BE9F0000}"/>
    <cellStyle name="60% - uthevingsfarge 3 282_BILAG 34-3 Brasil" xfId="40898" xr:uid="{00000000-0005-0000-0000-0000BF9F0000}"/>
    <cellStyle name="60% - uthevingsfarge 3 283" xfId="40899" xr:uid="{00000000-0005-0000-0000-0000C09F0000}"/>
    <cellStyle name="60% - uthevingsfarge 3 283 2" xfId="40900" xr:uid="{00000000-0005-0000-0000-0000C19F0000}"/>
    <cellStyle name="60% - uthevingsfarge 3 283_BILAG 34-3 Brasil" xfId="40901" xr:uid="{00000000-0005-0000-0000-0000C29F0000}"/>
    <cellStyle name="60% - uthevingsfarge 3 284" xfId="40902" xr:uid="{00000000-0005-0000-0000-0000C39F0000}"/>
    <cellStyle name="60% - uthevingsfarge 3 284 2" xfId="40903" xr:uid="{00000000-0005-0000-0000-0000C49F0000}"/>
    <cellStyle name="60% - uthevingsfarge 3 284_BILAG 34-3 Brasil" xfId="40904" xr:uid="{00000000-0005-0000-0000-0000C59F0000}"/>
    <cellStyle name="60% - uthevingsfarge 3 285" xfId="40905" xr:uid="{00000000-0005-0000-0000-0000C69F0000}"/>
    <cellStyle name="60% - uthevingsfarge 3 285 2" xfId="40906" xr:uid="{00000000-0005-0000-0000-0000C79F0000}"/>
    <cellStyle name="60% - uthevingsfarge 3 285_BILAG 34-3 Brasil" xfId="40907" xr:uid="{00000000-0005-0000-0000-0000C89F0000}"/>
    <cellStyle name="60% - uthevingsfarge 3 286" xfId="40908" xr:uid="{00000000-0005-0000-0000-0000C99F0000}"/>
    <cellStyle name="60% - uthevingsfarge 3 286 2" xfId="40909" xr:uid="{00000000-0005-0000-0000-0000CA9F0000}"/>
    <cellStyle name="60% - uthevingsfarge 3 286_BILAG 34-3 Brasil" xfId="40910" xr:uid="{00000000-0005-0000-0000-0000CB9F0000}"/>
    <cellStyle name="60% - uthevingsfarge 3 287" xfId="40911" xr:uid="{00000000-0005-0000-0000-0000CC9F0000}"/>
    <cellStyle name="60% - uthevingsfarge 3 287 2" xfId="40912" xr:uid="{00000000-0005-0000-0000-0000CD9F0000}"/>
    <cellStyle name="60% - uthevingsfarge 3 287_BILAG 34-3 Brasil" xfId="40913" xr:uid="{00000000-0005-0000-0000-0000CE9F0000}"/>
    <cellStyle name="60% - uthevingsfarge 3 288" xfId="40914" xr:uid="{00000000-0005-0000-0000-0000CF9F0000}"/>
    <cellStyle name="60% - uthevingsfarge 3 288 2" xfId="40915" xr:uid="{00000000-0005-0000-0000-0000D09F0000}"/>
    <cellStyle name="60% - uthevingsfarge 3 288_BILAG 34-3 Brasil" xfId="40916" xr:uid="{00000000-0005-0000-0000-0000D19F0000}"/>
    <cellStyle name="60% - uthevingsfarge 3 289" xfId="40917" xr:uid="{00000000-0005-0000-0000-0000D29F0000}"/>
    <cellStyle name="60% - uthevingsfarge 3 289 2" xfId="40918" xr:uid="{00000000-0005-0000-0000-0000D39F0000}"/>
    <cellStyle name="60% - uthevingsfarge 3 289_BILAG 34-3 Brasil" xfId="40919" xr:uid="{00000000-0005-0000-0000-0000D49F0000}"/>
    <cellStyle name="60% - uthevingsfarge 3 29" xfId="40920" xr:uid="{00000000-0005-0000-0000-0000D59F0000}"/>
    <cellStyle name="60% - uthevingsfarge 3 29 2" xfId="40921" xr:uid="{00000000-0005-0000-0000-0000D69F0000}"/>
    <cellStyle name="60% - uthevingsfarge 3 29_BILAG 34-3 Brasil" xfId="40922" xr:uid="{00000000-0005-0000-0000-0000D79F0000}"/>
    <cellStyle name="60% - uthevingsfarge 3 290" xfId="40923" xr:uid="{00000000-0005-0000-0000-0000D89F0000}"/>
    <cellStyle name="60% - uthevingsfarge 3 290 2" xfId="40924" xr:uid="{00000000-0005-0000-0000-0000D99F0000}"/>
    <cellStyle name="60% - uthevingsfarge 3 290_BILAG 34-3 Brasil" xfId="40925" xr:uid="{00000000-0005-0000-0000-0000DA9F0000}"/>
    <cellStyle name="60% - uthevingsfarge 3 291" xfId="40926" xr:uid="{00000000-0005-0000-0000-0000DB9F0000}"/>
    <cellStyle name="60% - uthevingsfarge 3 291 2" xfId="40927" xr:uid="{00000000-0005-0000-0000-0000DC9F0000}"/>
    <cellStyle name="60% - uthevingsfarge 3 291_BILAG 34-3 Brasil" xfId="40928" xr:uid="{00000000-0005-0000-0000-0000DD9F0000}"/>
    <cellStyle name="60% - uthevingsfarge 3 292" xfId="40929" xr:uid="{00000000-0005-0000-0000-0000DE9F0000}"/>
    <cellStyle name="60% - uthevingsfarge 3 292 2" xfId="40930" xr:uid="{00000000-0005-0000-0000-0000DF9F0000}"/>
    <cellStyle name="60% - uthevingsfarge 3 292_BILAG 34-3 Brasil" xfId="40931" xr:uid="{00000000-0005-0000-0000-0000E09F0000}"/>
    <cellStyle name="60% - uthevingsfarge 3 293" xfId="40932" xr:uid="{00000000-0005-0000-0000-0000E19F0000}"/>
    <cellStyle name="60% - uthevingsfarge 3 293 2" xfId="40933" xr:uid="{00000000-0005-0000-0000-0000E29F0000}"/>
    <cellStyle name="60% - uthevingsfarge 3 293_BILAG 34-3 Brasil" xfId="40934" xr:uid="{00000000-0005-0000-0000-0000E39F0000}"/>
    <cellStyle name="60% - uthevingsfarge 3 294" xfId="40935" xr:uid="{00000000-0005-0000-0000-0000E49F0000}"/>
    <cellStyle name="60% - uthevingsfarge 3 294 2" xfId="40936" xr:uid="{00000000-0005-0000-0000-0000E59F0000}"/>
    <cellStyle name="60% - uthevingsfarge 3 294_BILAG 34-3 Brasil" xfId="40937" xr:uid="{00000000-0005-0000-0000-0000E69F0000}"/>
    <cellStyle name="60% - uthevingsfarge 3 295" xfId="40938" xr:uid="{00000000-0005-0000-0000-0000E79F0000}"/>
    <cellStyle name="60% - uthevingsfarge 3 295 2" xfId="40939" xr:uid="{00000000-0005-0000-0000-0000E89F0000}"/>
    <cellStyle name="60% - uthevingsfarge 3 295_BILAG 34-3 Brasil" xfId="40940" xr:uid="{00000000-0005-0000-0000-0000E99F0000}"/>
    <cellStyle name="60% - uthevingsfarge 3 296" xfId="40941" xr:uid="{00000000-0005-0000-0000-0000EA9F0000}"/>
    <cellStyle name="60% - uthevingsfarge 3 296 2" xfId="40942" xr:uid="{00000000-0005-0000-0000-0000EB9F0000}"/>
    <cellStyle name="60% - uthevingsfarge 3 296_BILAG 34-3 Brasil" xfId="40943" xr:uid="{00000000-0005-0000-0000-0000EC9F0000}"/>
    <cellStyle name="60% - uthevingsfarge 3 297" xfId="40944" xr:uid="{00000000-0005-0000-0000-0000ED9F0000}"/>
    <cellStyle name="60% - uthevingsfarge 3 297 2" xfId="40945" xr:uid="{00000000-0005-0000-0000-0000EE9F0000}"/>
    <cellStyle name="60% - uthevingsfarge 3 297_BILAG 34-3 Brasil" xfId="40946" xr:uid="{00000000-0005-0000-0000-0000EF9F0000}"/>
    <cellStyle name="60% - uthevingsfarge 3 298" xfId="40947" xr:uid="{00000000-0005-0000-0000-0000F09F0000}"/>
    <cellStyle name="60% - uthevingsfarge 3 298 2" xfId="40948" xr:uid="{00000000-0005-0000-0000-0000F19F0000}"/>
    <cellStyle name="60% - uthevingsfarge 3 298_BILAG 34-3 Brasil" xfId="40949" xr:uid="{00000000-0005-0000-0000-0000F29F0000}"/>
    <cellStyle name="60% - uthevingsfarge 3 299" xfId="40950" xr:uid="{00000000-0005-0000-0000-0000F39F0000}"/>
    <cellStyle name="60% - uthevingsfarge 3 299 2" xfId="40951" xr:uid="{00000000-0005-0000-0000-0000F49F0000}"/>
    <cellStyle name="60% - uthevingsfarge 3 299_BILAG 34-3 Brasil" xfId="40952" xr:uid="{00000000-0005-0000-0000-0000F59F0000}"/>
    <cellStyle name="60% - uthevingsfarge 3 3" xfId="40953" xr:uid="{00000000-0005-0000-0000-0000F69F0000}"/>
    <cellStyle name="60% - uthevingsfarge 3 3 2" xfId="40954" xr:uid="{00000000-0005-0000-0000-0000F79F0000}"/>
    <cellStyle name="60% - uthevingsfarge 3 3_BILAG 34-3 Brasil" xfId="40955" xr:uid="{00000000-0005-0000-0000-0000F89F0000}"/>
    <cellStyle name="60% - uthevingsfarge 3 30" xfId="40956" xr:uid="{00000000-0005-0000-0000-0000F99F0000}"/>
    <cellStyle name="60% - uthevingsfarge 3 30 2" xfId="40957" xr:uid="{00000000-0005-0000-0000-0000FA9F0000}"/>
    <cellStyle name="60% - uthevingsfarge 3 30_BILAG 34-3 Brasil" xfId="40958" xr:uid="{00000000-0005-0000-0000-0000FB9F0000}"/>
    <cellStyle name="60% - uthevingsfarge 3 300" xfId="40959" xr:uid="{00000000-0005-0000-0000-0000FC9F0000}"/>
    <cellStyle name="60% - uthevingsfarge 3 300 2" xfId="40960" xr:uid="{00000000-0005-0000-0000-0000FD9F0000}"/>
    <cellStyle name="60% - uthevingsfarge 3 300_BILAG 34-3 Brasil" xfId="40961" xr:uid="{00000000-0005-0000-0000-0000FE9F0000}"/>
    <cellStyle name="60% - uthevingsfarge 3 301" xfId="40962" xr:uid="{00000000-0005-0000-0000-0000FF9F0000}"/>
    <cellStyle name="60% - uthevingsfarge 3 301 2" xfId="40963" xr:uid="{00000000-0005-0000-0000-000000A00000}"/>
    <cellStyle name="60% - uthevingsfarge 3 301_BILAG 34-3 Brasil" xfId="40964" xr:uid="{00000000-0005-0000-0000-000001A00000}"/>
    <cellStyle name="60% - uthevingsfarge 3 302" xfId="40965" xr:uid="{00000000-0005-0000-0000-000002A00000}"/>
    <cellStyle name="60% - uthevingsfarge 3 302 2" xfId="40966" xr:uid="{00000000-0005-0000-0000-000003A00000}"/>
    <cellStyle name="60% - uthevingsfarge 3 302_BILAG 34-3 Brasil" xfId="40967" xr:uid="{00000000-0005-0000-0000-000004A00000}"/>
    <cellStyle name="60% - uthevingsfarge 3 303" xfId="40968" xr:uid="{00000000-0005-0000-0000-000005A00000}"/>
    <cellStyle name="60% - uthevingsfarge 3 303 2" xfId="40969" xr:uid="{00000000-0005-0000-0000-000006A00000}"/>
    <cellStyle name="60% - uthevingsfarge 3 303_BILAG 34-3 Brasil" xfId="40970" xr:uid="{00000000-0005-0000-0000-000007A00000}"/>
    <cellStyle name="60% - uthevingsfarge 3 304" xfId="40971" xr:uid="{00000000-0005-0000-0000-000008A00000}"/>
    <cellStyle name="60% - uthevingsfarge 3 304 2" xfId="40972" xr:uid="{00000000-0005-0000-0000-000009A00000}"/>
    <cellStyle name="60% - uthevingsfarge 3 304_BILAG 34-3 Brasil" xfId="40973" xr:uid="{00000000-0005-0000-0000-00000AA00000}"/>
    <cellStyle name="60% - uthevingsfarge 3 305" xfId="40974" xr:uid="{00000000-0005-0000-0000-00000BA00000}"/>
    <cellStyle name="60% - uthevingsfarge 3 305 2" xfId="40975" xr:uid="{00000000-0005-0000-0000-00000CA00000}"/>
    <cellStyle name="60% - uthevingsfarge 3 305_BILAG 34-3 Brasil" xfId="40976" xr:uid="{00000000-0005-0000-0000-00000DA00000}"/>
    <cellStyle name="60% - uthevingsfarge 3 306" xfId="40977" xr:uid="{00000000-0005-0000-0000-00000EA00000}"/>
    <cellStyle name="60% - uthevingsfarge 3 306 2" xfId="40978" xr:uid="{00000000-0005-0000-0000-00000FA00000}"/>
    <cellStyle name="60% - uthevingsfarge 3 306_BILAG 34-3 Brasil" xfId="40979" xr:uid="{00000000-0005-0000-0000-000010A00000}"/>
    <cellStyle name="60% - uthevingsfarge 3 307" xfId="40980" xr:uid="{00000000-0005-0000-0000-000011A00000}"/>
    <cellStyle name="60% - uthevingsfarge 3 307 2" xfId="40981" xr:uid="{00000000-0005-0000-0000-000012A00000}"/>
    <cellStyle name="60% - uthevingsfarge 3 307_BILAG 34-3 Brasil" xfId="40982" xr:uid="{00000000-0005-0000-0000-000013A00000}"/>
    <cellStyle name="60% - uthevingsfarge 3 308" xfId="40983" xr:uid="{00000000-0005-0000-0000-000014A00000}"/>
    <cellStyle name="60% - uthevingsfarge 3 308 2" xfId="40984" xr:uid="{00000000-0005-0000-0000-000015A00000}"/>
    <cellStyle name="60% - uthevingsfarge 3 308_BILAG 34-3 Brasil" xfId="40985" xr:uid="{00000000-0005-0000-0000-000016A00000}"/>
    <cellStyle name="60% - uthevingsfarge 3 309" xfId="40986" xr:uid="{00000000-0005-0000-0000-000017A00000}"/>
    <cellStyle name="60% - uthevingsfarge 3 309 2" xfId="40987" xr:uid="{00000000-0005-0000-0000-000018A00000}"/>
    <cellStyle name="60% - uthevingsfarge 3 309_BILAG 34-3 Brasil" xfId="40988" xr:uid="{00000000-0005-0000-0000-000019A00000}"/>
    <cellStyle name="60% - uthevingsfarge 3 31" xfId="40989" xr:uid="{00000000-0005-0000-0000-00001AA00000}"/>
    <cellStyle name="60% - uthevingsfarge 3 31 2" xfId="40990" xr:uid="{00000000-0005-0000-0000-00001BA00000}"/>
    <cellStyle name="60% - uthevingsfarge 3 31_BILAG 34-3 Brasil" xfId="40991" xr:uid="{00000000-0005-0000-0000-00001CA00000}"/>
    <cellStyle name="60% - uthevingsfarge 3 310" xfId="40992" xr:uid="{00000000-0005-0000-0000-00001DA00000}"/>
    <cellStyle name="60% - uthevingsfarge 3 310 2" xfId="40993" xr:uid="{00000000-0005-0000-0000-00001EA00000}"/>
    <cellStyle name="60% - uthevingsfarge 3 310_BILAG 34-3 Brasil" xfId="40994" xr:uid="{00000000-0005-0000-0000-00001FA00000}"/>
    <cellStyle name="60% - uthevingsfarge 3 311" xfId="40995" xr:uid="{00000000-0005-0000-0000-000020A00000}"/>
    <cellStyle name="60% - uthevingsfarge 3 311 2" xfId="40996" xr:uid="{00000000-0005-0000-0000-000021A00000}"/>
    <cellStyle name="60% - uthevingsfarge 3 311_BILAG 34-3 Brasil" xfId="40997" xr:uid="{00000000-0005-0000-0000-000022A00000}"/>
    <cellStyle name="60% - uthevingsfarge 3 312" xfId="40998" xr:uid="{00000000-0005-0000-0000-000023A00000}"/>
    <cellStyle name="60% - uthevingsfarge 3 312 2" xfId="40999" xr:uid="{00000000-0005-0000-0000-000024A00000}"/>
    <cellStyle name="60% - uthevingsfarge 3 312_BILAG 34-3 Brasil" xfId="41000" xr:uid="{00000000-0005-0000-0000-000025A00000}"/>
    <cellStyle name="60% - uthevingsfarge 3 313" xfId="41001" xr:uid="{00000000-0005-0000-0000-000026A00000}"/>
    <cellStyle name="60% - uthevingsfarge 3 313 2" xfId="41002" xr:uid="{00000000-0005-0000-0000-000027A00000}"/>
    <cellStyle name="60% - uthevingsfarge 3 313_BILAG 34-3 Brasil" xfId="41003" xr:uid="{00000000-0005-0000-0000-000028A00000}"/>
    <cellStyle name="60% - uthevingsfarge 3 314" xfId="41004" xr:uid="{00000000-0005-0000-0000-000029A00000}"/>
    <cellStyle name="60% - uthevingsfarge 3 314 2" xfId="41005" xr:uid="{00000000-0005-0000-0000-00002AA00000}"/>
    <cellStyle name="60% - uthevingsfarge 3 314_BILAG 34-3 Brasil" xfId="41006" xr:uid="{00000000-0005-0000-0000-00002BA00000}"/>
    <cellStyle name="60% - uthevingsfarge 3 315" xfId="41007" xr:uid="{00000000-0005-0000-0000-00002CA00000}"/>
    <cellStyle name="60% - uthevingsfarge 3 315 2" xfId="41008" xr:uid="{00000000-0005-0000-0000-00002DA00000}"/>
    <cellStyle name="60% - uthevingsfarge 3 315_BILAG 34-3 Brasil" xfId="41009" xr:uid="{00000000-0005-0000-0000-00002EA00000}"/>
    <cellStyle name="60% - uthevingsfarge 3 316" xfId="41010" xr:uid="{00000000-0005-0000-0000-00002FA00000}"/>
    <cellStyle name="60% - uthevingsfarge 3 316 2" xfId="41011" xr:uid="{00000000-0005-0000-0000-000030A00000}"/>
    <cellStyle name="60% - uthevingsfarge 3 316_BILAG 34-3 Brasil" xfId="41012" xr:uid="{00000000-0005-0000-0000-000031A00000}"/>
    <cellStyle name="60% - uthevingsfarge 3 317" xfId="41013" xr:uid="{00000000-0005-0000-0000-000032A00000}"/>
    <cellStyle name="60% - uthevingsfarge 3 317 2" xfId="41014" xr:uid="{00000000-0005-0000-0000-000033A00000}"/>
    <cellStyle name="60% - uthevingsfarge 3 317_BILAG 34-3 Brasil" xfId="41015" xr:uid="{00000000-0005-0000-0000-000034A00000}"/>
    <cellStyle name="60% - uthevingsfarge 3 318" xfId="41016" xr:uid="{00000000-0005-0000-0000-000035A00000}"/>
    <cellStyle name="60% - uthevingsfarge 3 318 2" xfId="41017" xr:uid="{00000000-0005-0000-0000-000036A00000}"/>
    <cellStyle name="60% - uthevingsfarge 3 318_BILAG 34-3 Brasil" xfId="41018" xr:uid="{00000000-0005-0000-0000-000037A00000}"/>
    <cellStyle name="60% - uthevingsfarge 3 319" xfId="41019" xr:uid="{00000000-0005-0000-0000-000038A00000}"/>
    <cellStyle name="60% - uthevingsfarge 3 319 2" xfId="41020" xr:uid="{00000000-0005-0000-0000-000039A00000}"/>
    <cellStyle name="60% - uthevingsfarge 3 319_BILAG 34-3 Brasil" xfId="41021" xr:uid="{00000000-0005-0000-0000-00003AA00000}"/>
    <cellStyle name="60% - uthevingsfarge 3 32" xfId="41022" xr:uid="{00000000-0005-0000-0000-00003BA00000}"/>
    <cellStyle name="60% - uthevingsfarge 3 32 2" xfId="41023" xr:uid="{00000000-0005-0000-0000-00003CA00000}"/>
    <cellStyle name="60% - uthevingsfarge 3 32_BILAG 34-3 Brasil" xfId="41024" xr:uid="{00000000-0005-0000-0000-00003DA00000}"/>
    <cellStyle name="60% - uthevingsfarge 3 320" xfId="41025" xr:uid="{00000000-0005-0000-0000-00003EA00000}"/>
    <cellStyle name="60% - uthevingsfarge 3 320 2" xfId="41026" xr:uid="{00000000-0005-0000-0000-00003FA00000}"/>
    <cellStyle name="60% - uthevingsfarge 3 320_BILAG 34-3 Brasil" xfId="41027" xr:uid="{00000000-0005-0000-0000-000040A00000}"/>
    <cellStyle name="60% - uthevingsfarge 3 321" xfId="41028" xr:uid="{00000000-0005-0000-0000-000041A00000}"/>
    <cellStyle name="60% - uthevingsfarge 3 321 2" xfId="41029" xr:uid="{00000000-0005-0000-0000-000042A00000}"/>
    <cellStyle name="60% - uthevingsfarge 3 321_BILAG 34-3 Brasil" xfId="41030" xr:uid="{00000000-0005-0000-0000-000043A00000}"/>
    <cellStyle name="60% - uthevingsfarge 3 322" xfId="41031" xr:uid="{00000000-0005-0000-0000-000044A00000}"/>
    <cellStyle name="60% - uthevingsfarge 3 322 2" xfId="41032" xr:uid="{00000000-0005-0000-0000-000045A00000}"/>
    <cellStyle name="60% - uthevingsfarge 3 322_BILAG 34-3 Brasil" xfId="41033" xr:uid="{00000000-0005-0000-0000-000046A00000}"/>
    <cellStyle name="60% - uthevingsfarge 3 323" xfId="41034" xr:uid="{00000000-0005-0000-0000-000047A00000}"/>
    <cellStyle name="60% - uthevingsfarge 3 323 2" xfId="41035" xr:uid="{00000000-0005-0000-0000-000048A00000}"/>
    <cellStyle name="60% - uthevingsfarge 3 323_BILAG 34-3 Brasil" xfId="41036" xr:uid="{00000000-0005-0000-0000-000049A00000}"/>
    <cellStyle name="60% - uthevingsfarge 3 324" xfId="41037" xr:uid="{00000000-0005-0000-0000-00004AA00000}"/>
    <cellStyle name="60% - uthevingsfarge 3 324 2" xfId="41038" xr:uid="{00000000-0005-0000-0000-00004BA00000}"/>
    <cellStyle name="60% - uthevingsfarge 3 324_BILAG 34-3 Brasil" xfId="41039" xr:uid="{00000000-0005-0000-0000-00004CA00000}"/>
    <cellStyle name="60% - uthevingsfarge 3 325" xfId="41040" xr:uid="{00000000-0005-0000-0000-00004DA00000}"/>
    <cellStyle name="60% - uthevingsfarge 3 325 2" xfId="41041" xr:uid="{00000000-0005-0000-0000-00004EA00000}"/>
    <cellStyle name="60% - uthevingsfarge 3 325_BILAG 34-3 Brasil" xfId="41042" xr:uid="{00000000-0005-0000-0000-00004FA00000}"/>
    <cellStyle name="60% - uthevingsfarge 3 326" xfId="41043" xr:uid="{00000000-0005-0000-0000-000050A00000}"/>
    <cellStyle name="60% - uthevingsfarge 3 326 2" xfId="41044" xr:uid="{00000000-0005-0000-0000-000051A00000}"/>
    <cellStyle name="60% - uthevingsfarge 3 326_BILAG 34-3 Brasil" xfId="41045" xr:uid="{00000000-0005-0000-0000-000052A00000}"/>
    <cellStyle name="60% - uthevingsfarge 3 327" xfId="41046" xr:uid="{00000000-0005-0000-0000-000053A00000}"/>
    <cellStyle name="60% - uthevingsfarge 3 327 2" xfId="41047" xr:uid="{00000000-0005-0000-0000-000054A00000}"/>
    <cellStyle name="60% - uthevingsfarge 3 327_BILAG 34-3 Brasil" xfId="41048" xr:uid="{00000000-0005-0000-0000-000055A00000}"/>
    <cellStyle name="60% - uthevingsfarge 3 328" xfId="41049" xr:uid="{00000000-0005-0000-0000-000056A00000}"/>
    <cellStyle name="60% - uthevingsfarge 3 328 2" xfId="41050" xr:uid="{00000000-0005-0000-0000-000057A00000}"/>
    <cellStyle name="60% - uthevingsfarge 3 328_BILAG 34-3 Brasil" xfId="41051" xr:uid="{00000000-0005-0000-0000-000058A00000}"/>
    <cellStyle name="60% - uthevingsfarge 3 329" xfId="41052" xr:uid="{00000000-0005-0000-0000-000059A00000}"/>
    <cellStyle name="60% - uthevingsfarge 3 329 2" xfId="41053" xr:uid="{00000000-0005-0000-0000-00005AA00000}"/>
    <cellStyle name="60% - uthevingsfarge 3 329_BILAG 34-3 Brasil" xfId="41054" xr:uid="{00000000-0005-0000-0000-00005BA00000}"/>
    <cellStyle name="60% - uthevingsfarge 3 33" xfId="41055" xr:uid="{00000000-0005-0000-0000-00005CA00000}"/>
    <cellStyle name="60% - uthevingsfarge 3 33 2" xfId="41056" xr:uid="{00000000-0005-0000-0000-00005DA00000}"/>
    <cellStyle name="60% - uthevingsfarge 3 33_BILAG 34-3 Brasil" xfId="41057" xr:uid="{00000000-0005-0000-0000-00005EA00000}"/>
    <cellStyle name="60% - uthevingsfarge 3 330" xfId="41058" xr:uid="{00000000-0005-0000-0000-00005FA00000}"/>
    <cellStyle name="60% - uthevingsfarge 3 330 2" xfId="41059" xr:uid="{00000000-0005-0000-0000-000060A00000}"/>
    <cellStyle name="60% - uthevingsfarge 3 330_BILAG 34-3 Brasil" xfId="41060" xr:uid="{00000000-0005-0000-0000-000061A00000}"/>
    <cellStyle name="60% - uthevingsfarge 3 331" xfId="41061" xr:uid="{00000000-0005-0000-0000-000062A00000}"/>
    <cellStyle name="60% - uthevingsfarge 3 331 2" xfId="41062" xr:uid="{00000000-0005-0000-0000-000063A00000}"/>
    <cellStyle name="60% - uthevingsfarge 3 331_BILAG 34-3 Brasil" xfId="41063" xr:uid="{00000000-0005-0000-0000-000064A00000}"/>
    <cellStyle name="60% - uthevingsfarge 3 332" xfId="41064" xr:uid="{00000000-0005-0000-0000-000065A00000}"/>
    <cellStyle name="60% - uthevingsfarge 3 332 2" xfId="41065" xr:uid="{00000000-0005-0000-0000-000066A00000}"/>
    <cellStyle name="60% - uthevingsfarge 3 332_BILAG 34-3 Brasil" xfId="41066" xr:uid="{00000000-0005-0000-0000-000067A00000}"/>
    <cellStyle name="60% - uthevingsfarge 3 333" xfId="41067" xr:uid="{00000000-0005-0000-0000-000068A00000}"/>
    <cellStyle name="60% - uthevingsfarge 3 333 2" xfId="41068" xr:uid="{00000000-0005-0000-0000-000069A00000}"/>
    <cellStyle name="60% - uthevingsfarge 3 333_BILAG 34-3 Brasil" xfId="41069" xr:uid="{00000000-0005-0000-0000-00006AA00000}"/>
    <cellStyle name="60% - uthevingsfarge 3 334" xfId="41070" xr:uid="{00000000-0005-0000-0000-00006BA00000}"/>
    <cellStyle name="60% - uthevingsfarge 3 334 2" xfId="41071" xr:uid="{00000000-0005-0000-0000-00006CA00000}"/>
    <cellStyle name="60% - uthevingsfarge 3 334_BILAG 34-3 Brasil" xfId="41072" xr:uid="{00000000-0005-0000-0000-00006DA00000}"/>
    <cellStyle name="60% - uthevingsfarge 3 335" xfId="41073" xr:uid="{00000000-0005-0000-0000-00006EA00000}"/>
    <cellStyle name="60% - uthevingsfarge 3 335 2" xfId="41074" xr:uid="{00000000-0005-0000-0000-00006FA00000}"/>
    <cellStyle name="60% - uthevingsfarge 3 335_BILAG 34-3 Brasil" xfId="41075" xr:uid="{00000000-0005-0000-0000-000070A00000}"/>
    <cellStyle name="60% - uthevingsfarge 3 336" xfId="41076" xr:uid="{00000000-0005-0000-0000-000071A00000}"/>
    <cellStyle name="60% - uthevingsfarge 3 336 2" xfId="41077" xr:uid="{00000000-0005-0000-0000-000072A00000}"/>
    <cellStyle name="60% - uthevingsfarge 3 336_BILAG 34-3 Brasil" xfId="41078" xr:uid="{00000000-0005-0000-0000-000073A00000}"/>
    <cellStyle name="60% - uthevingsfarge 3 337" xfId="41079" xr:uid="{00000000-0005-0000-0000-000074A00000}"/>
    <cellStyle name="60% - uthevingsfarge 3 337 2" xfId="41080" xr:uid="{00000000-0005-0000-0000-000075A00000}"/>
    <cellStyle name="60% - uthevingsfarge 3 337_BILAG 34-3 Brasil" xfId="41081" xr:uid="{00000000-0005-0000-0000-000076A00000}"/>
    <cellStyle name="60% - uthevingsfarge 3 338" xfId="41082" xr:uid="{00000000-0005-0000-0000-000077A00000}"/>
    <cellStyle name="60% - uthevingsfarge 3 338 2" xfId="41083" xr:uid="{00000000-0005-0000-0000-000078A00000}"/>
    <cellStyle name="60% - uthevingsfarge 3 338_BILAG 34-3 Brasil" xfId="41084" xr:uid="{00000000-0005-0000-0000-000079A00000}"/>
    <cellStyle name="60% - uthevingsfarge 3 339" xfId="41085" xr:uid="{00000000-0005-0000-0000-00007AA00000}"/>
    <cellStyle name="60% - uthevingsfarge 3 339 2" xfId="41086" xr:uid="{00000000-0005-0000-0000-00007BA00000}"/>
    <cellStyle name="60% - uthevingsfarge 3 339_BILAG 34-3 Brasil" xfId="41087" xr:uid="{00000000-0005-0000-0000-00007CA00000}"/>
    <cellStyle name="60% - uthevingsfarge 3 34" xfId="41088" xr:uid="{00000000-0005-0000-0000-00007DA00000}"/>
    <cellStyle name="60% - uthevingsfarge 3 34 2" xfId="41089" xr:uid="{00000000-0005-0000-0000-00007EA00000}"/>
    <cellStyle name="60% - uthevingsfarge 3 34_BILAG 34-3 Brasil" xfId="41090" xr:uid="{00000000-0005-0000-0000-00007FA00000}"/>
    <cellStyle name="60% - uthevingsfarge 3 340" xfId="41091" xr:uid="{00000000-0005-0000-0000-000080A00000}"/>
    <cellStyle name="60% - uthevingsfarge 3 340 2" xfId="41092" xr:uid="{00000000-0005-0000-0000-000081A00000}"/>
    <cellStyle name="60% - uthevingsfarge 3 340_BILAG 34-3 Brasil" xfId="41093" xr:uid="{00000000-0005-0000-0000-000082A00000}"/>
    <cellStyle name="60% - uthevingsfarge 3 341" xfId="41094" xr:uid="{00000000-0005-0000-0000-000083A00000}"/>
    <cellStyle name="60% - uthevingsfarge 3 341 2" xfId="41095" xr:uid="{00000000-0005-0000-0000-000084A00000}"/>
    <cellStyle name="60% - uthevingsfarge 3 341_BILAG 34-3 Brasil" xfId="41096" xr:uid="{00000000-0005-0000-0000-000085A00000}"/>
    <cellStyle name="60% - uthevingsfarge 3 342" xfId="41097" xr:uid="{00000000-0005-0000-0000-000086A00000}"/>
    <cellStyle name="60% - uthevingsfarge 3 342 2" xfId="41098" xr:uid="{00000000-0005-0000-0000-000087A00000}"/>
    <cellStyle name="60% - uthevingsfarge 3 342_BILAG 34-3 Brasil" xfId="41099" xr:uid="{00000000-0005-0000-0000-000088A00000}"/>
    <cellStyle name="60% - uthevingsfarge 3 343" xfId="41100" xr:uid="{00000000-0005-0000-0000-000089A00000}"/>
    <cellStyle name="60% - uthevingsfarge 3 343 2" xfId="41101" xr:uid="{00000000-0005-0000-0000-00008AA00000}"/>
    <cellStyle name="60% - uthevingsfarge 3 343_BILAG 34-3 Brasil" xfId="41102" xr:uid="{00000000-0005-0000-0000-00008BA00000}"/>
    <cellStyle name="60% - uthevingsfarge 3 344" xfId="41103" xr:uid="{00000000-0005-0000-0000-00008CA00000}"/>
    <cellStyle name="60% - uthevingsfarge 3 344 2" xfId="41104" xr:uid="{00000000-0005-0000-0000-00008DA00000}"/>
    <cellStyle name="60% - uthevingsfarge 3 344_BILAG 34-3 Brasil" xfId="41105" xr:uid="{00000000-0005-0000-0000-00008EA00000}"/>
    <cellStyle name="60% - uthevingsfarge 3 345" xfId="41106" xr:uid="{00000000-0005-0000-0000-00008FA00000}"/>
    <cellStyle name="60% - uthevingsfarge 3 345 2" xfId="41107" xr:uid="{00000000-0005-0000-0000-000090A00000}"/>
    <cellStyle name="60% - uthevingsfarge 3 345_BILAG 34-3 Brasil" xfId="41108" xr:uid="{00000000-0005-0000-0000-000091A00000}"/>
    <cellStyle name="60% - uthevingsfarge 3 346" xfId="41109" xr:uid="{00000000-0005-0000-0000-000092A00000}"/>
    <cellStyle name="60% - uthevingsfarge 3 346 2" xfId="41110" xr:uid="{00000000-0005-0000-0000-000093A00000}"/>
    <cellStyle name="60% - uthevingsfarge 3 346_BILAG 34-3 Brasil" xfId="41111" xr:uid="{00000000-0005-0000-0000-000094A00000}"/>
    <cellStyle name="60% - uthevingsfarge 3 347" xfId="41112" xr:uid="{00000000-0005-0000-0000-000095A00000}"/>
    <cellStyle name="60% - uthevingsfarge 3 347 2" xfId="41113" xr:uid="{00000000-0005-0000-0000-000096A00000}"/>
    <cellStyle name="60% - uthevingsfarge 3 347_BILAG 34-3 Brasil" xfId="41114" xr:uid="{00000000-0005-0000-0000-000097A00000}"/>
    <cellStyle name="60% - uthevingsfarge 3 348" xfId="41115" xr:uid="{00000000-0005-0000-0000-000098A00000}"/>
    <cellStyle name="60% - uthevingsfarge 3 348 2" xfId="41116" xr:uid="{00000000-0005-0000-0000-000099A00000}"/>
    <cellStyle name="60% - uthevingsfarge 3 348_BILAG 34-3 Brasil" xfId="41117" xr:uid="{00000000-0005-0000-0000-00009AA00000}"/>
    <cellStyle name="60% - uthevingsfarge 3 349" xfId="41118" xr:uid="{00000000-0005-0000-0000-00009BA00000}"/>
    <cellStyle name="60% - uthevingsfarge 3 349 2" xfId="41119" xr:uid="{00000000-0005-0000-0000-00009CA00000}"/>
    <cellStyle name="60% - uthevingsfarge 3 349_BILAG 34-3 Brasil" xfId="41120" xr:uid="{00000000-0005-0000-0000-00009DA00000}"/>
    <cellStyle name="60% - uthevingsfarge 3 35" xfId="41121" xr:uid="{00000000-0005-0000-0000-00009EA00000}"/>
    <cellStyle name="60% - uthevingsfarge 3 35 2" xfId="41122" xr:uid="{00000000-0005-0000-0000-00009FA00000}"/>
    <cellStyle name="60% - uthevingsfarge 3 35_BILAG 34-3 Brasil" xfId="41123" xr:uid="{00000000-0005-0000-0000-0000A0A00000}"/>
    <cellStyle name="60% - uthevingsfarge 3 350" xfId="41124" xr:uid="{00000000-0005-0000-0000-0000A1A00000}"/>
    <cellStyle name="60% - uthevingsfarge 3 36" xfId="41125" xr:uid="{00000000-0005-0000-0000-0000A2A00000}"/>
    <cellStyle name="60% - uthevingsfarge 3 36 2" xfId="41126" xr:uid="{00000000-0005-0000-0000-0000A3A00000}"/>
    <cellStyle name="60% - uthevingsfarge 3 36_BILAG 34-3 Brasil" xfId="41127" xr:uid="{00000000-0005-0000-0000-0000A4A00000}"/>
    <cellStyle name="60% - uthevingsfarge 3 37" xfId="41128" xr:uid="{00000000-0005-0000-0000-0000A5A00000}"/>
    <cellStyle name="60% - uthevingsfarge 3 37 2" xfId="41129" xr:uid="{00000000-0005-0000-0000-0000A6A00000}"/>
    <cellStyle name="60% - uthevingsfarge 3 37_BILAG 34-3 Brasil" xfId="41130" xr:uid="{00000000-0005-0000-0000-0000A7A00000}"/>
    <cellStyle name="60% - uthevingsfarge 3 38" xfId="41131" xr:uid="{00000000-0005-0000-0000-0000A8A00000}"/>
    <cellStyle name="60% - uthevingsfarge 3 38 2" xfId="41132" xr:uid="{00000000-0005-0000-0000-0000A9A00000}"/>
    <cellStyle name="60% - uthevingsfarge 3 38_BILAG 34-3 Brasil" xfId="41133" xr:uid="{00000000-0005-0000-0000-0000AAA00000}"/>
    <cellStyle name="60% - uthevingsfarge 3 39" xfId="41134" xr:uid="{00000000-0005-0000-0000-0000ABA00000}"/>
    <cellStyle name="60% - uthevingsfarge 3 39 2" xfId="41135" xr:uid="{00000000-0005-0000-0000-0000ACA00000}"/>
    <cellStyle name="60% - uthevingsfarge 3 39_BILAG 34-3 Brasil" xfId="41136" xr:uid="{00000000-0005-0000-0000-0000ADA00000}"/>
    <cellStyle name="60% - uthevingsfarge 3 4" xfId="41137" xr:uid="{00000000-0005-0000-0000-0000AEA00000}"/>
    <cellStyle name="60% - uthevingsfarge 3 4 2" xfId="41138" xr:uid="{00000000-0005-0000-0000-0000AFA00000}"/>
    <cellStyle name="60% - uthevingsfarge 3 4_BILAG 34-3 Brasil" xfId="41139" xr:uid="{00000000-0005-0000-0000-0000B0A00000}"/>
    <cellStyle name="60% - uthevingsfarge 3 40" xfId="41140" xr:uid="{00000000-0005-0000-0000-0000B1A00000}"/>
    <cellStyle name="60% - uthevingsfarge 3 40 2" xfId="41141" xr:uid="{00000000-0005-0000-0000-0000B2A00000}"/>
    <cellStyle name="60% - uthevingsfarge 3 40_BILAG 34-3 Brasil" xfId="41142" xr:uid="{00000000-0005-0000-0000-0000B3A00000}"/>
    <cellStyle name="60% - uthevingsfarge 3 41" xfId="41143" xr:uid="{00000000-0005-0000-0000-0000B4A00000}"/>
    <cellStyle name="60% - uthevingsfarge 3 41 2" xfId="41144" xr:uid="{00000000-0005-0000-0000-0000B5A00000}"/>
    <cellStyle name="60% - uthevingsfarge 3 41_BILAG 34-3 Brasil" xfId="41145" xr:uid="{00000000-0005-0000-0000-0000B6A00000}"/>
    <cellStyle name="60% - uthevingsfarge 3 42" xfId="41146" xr:uid="{00000000-0005-0000-0000-0000B7A00000}"/>
    <cellStyle name="60% - uthevingsfarge 3 42 2" xfId="41147" xr:uid="{00000000-0005-0000-0000-0000B8A00000}"/>
    <cellStyle name="60% - uthevingsfarge 3 42_BILAG 34-3 Brasil" xfId="41148" xr:uid="{00000000-0005-0000-0000-0000B9A00000}"/>
    <cellStyle name="60% - uthevingsfarge 3 43" xfId="41149" xr:uid="{00000000-0005-0000-0000-0000BAA00000}"/>
    <cellStyle name="60% - uthevingsfarge 3 43 2" xfId="41150" xr:uid="{00000000-0005-0000-0000-0000BBA00000}"/>
    <cellStyle name="60% - uthevingsfarge 3 43_BILAG 34-3 Brasil" xfId="41151" xr:uid="{00000000-0005-0000-0000-0000BCA00000}"/>
    <cellStyle name="60% - uthevingsfarge 3 44" xfId="41152" xr:uid="{00000000-0005-0000-0000-0000BDA00000}"/>
    <cellStyle name="60% - uthevingsfarge 3 44 2" xfId="41153" xr:uid="{00000000-0005-0000-0000-0000BEA00000}"/>
    <cellStyle name="60% - uthevingsfarge 3 44_BILAG 34-3 Brasil" xfId="41154" xr:uid="{00000000-0005-0000-0000-0000BFA00000}"/>
    <cellStyle name="60% - uthevingsfarge 3 45" xfId="41155" xr:uid="{00000000-0005-0000-0000-0000C0A00000}"/>
    <cellStyle name="60% - uthevingsfarge 3 45 2" xfId="41156" xr:uid="{00000000-0005-0000-0000-0000C1A00000}"/>
    <cellStyle name="60% - uthevingsfarge 3 45_BILAG 34-3 Brasil" xfId="41157" xr:uid="{00000000-0005-0000-0000-0000C2A00000}"/>
    <cellStyle name="60% - uthevingsfarge 3 46" xfId="41158" xr:uid="{00000000-0005-0000-0000-0000C3A00000}"/>
    <cellStyle name="60% - uthevingsfarge 3 46 2" xfId="41159" xr:uid="{00000000-0005-0000-0000-0000C4A00000}"/>
    <cellStyle name="60% - uthevingsfarge 3 46_BILAG 34-3 Brasil" xfId="41160" xr:uid="{00000000-0005-0000-0000-0000C5A00000}"/>
    <cellStyle name="60% - uthevingsfarge 3 47" xfId="41161" xr:uid="{00000000-0005-0000-0000-0000C6A00000}"/>
    <cellStyle name="60% - uthevingsfarge 3 47 2" xfId="41162" xr:uid="{00000000-0005-0000-0000-0000C7A00000}"/>
    <cellStyle name="60% - uthevingsfarge 3 47_BILAG 34-3 Brasil" xfId="41163" xr:uid="{00000000-0005-0000-0000-0000C8A00000}"/>
    <cellStyle name="60% - uthevingsfarge 3 48" xfId="41164" xr:uid="{00000000-0005-0000-0000-0000C9A00000}"/>
    <cellStyle name="60% - uthevingsfarge 3 48 2" xfId="41165" xr:uid="{00000000-0005-0000-0000-0000CAA00000}"/>
    <cellStyle name="60% - uthevingsfarge 3 48_BILAG 34-3 Brasil" xfId="41166" xr:uid="{00000000-0005-0000-0000-0000CBA00000}"/>
    <cellStyle name="60% - uthevingsfarge 3 49" xfId="41167" xr:uid="{00000000-0005-0000-0000-0000CCA00000}"/>
    <cellStyle name="60% - uthevingsfarge 3 49 2" xfId="41168" xr:uid="{00000000-0005-0000-0000-0000CDA00000}"/>
    <cellStyle name="60% - uthevingsfarge 3 49_BILAG 34-3 Brasil" xfId="41169" xr:uid="{00000000-0005-0000-0000-0000CEA00000}"/>
    <cellStyle name="60% - uthevingsfarge 3 5" xfId="41170" xr:uid="{00000000-0005-0000-0000-0000CFA00000}"/>
    <cellStyle name="60% - uthevingsfarge 3 5 2" xfId="41171" xr:uid="{00000000-0005-0000-0000-0000D0A00000}"/>
    <cellStyle name="60% - uthevingsfarge 3 5_BILAG 34-3 Brasil" xfId="41172" xr:uid="{00000000-0005-0000-0000-0000D1A00000}"/>
    <cellStyle name="60% - uthevingsfarge 3 50" xfId="41173" xr:uid="{00000000-0005-0000-0000-0000D2A00000}"/>
    <cellStyle name="60% - uthevingsfarge 3 50 2" xfId="41174" xr:uid="{00000000-0005-0000-0000-0000D3A00000}"/>
    <cellStyle name="60% - uthevingsfarge 3 50_BILAG 34-3 Brasil" xfId="41175" xr:uid="{00000000-0005-0000-0000-0000D4A00000}"/>
    <cellStyle name="60% - uthevingsfarge 3 51" xfId="41176" xr:uid="{00000000-0005-0000-0000-0000D5A00000}"/>
    <cellStyle name="60% - uthevingsfarge 3 51 2" xfId="41177" xr:uid="{00000000-0005-0000-0000-0000D6A00000}"/>
    <cellStyle name="60% - uthevingsfarge 3 51_BILAG 34-3 Brasil" xfId="41178" xr:uid="{00000000-0005-0000-0000-0000D7A00000}"/>
    <cellStyle name="60% - uthevingsfarge 3 52" xfId="41179" xr:uid="{00000000-0005-0000-0000-0000D8A00000}"/>
    <cellStyle name="60% - uthevingsfarge 3 52 2" xfId="41180" xr:uid="{00000000-0005-0000-0000-0000D9A00000}"/>
    <cellStyle name="60% - uthevingsfarge 3 52_BILAG 34-3 Brasil" xfId="41181" xr:uid="{00000000-0005-0000-0000-0000DAA00000}"/>
    <cellStyle name="60% - uthevingsfarge 3 53" xfId="41182" xr:uid="{00000000-0005-0000-0000-0000DBA00000}"/>
    <cellStyle name="60% - uthevingsfarge 3 53 2" xfId="41183" xr:uid="{00000000-0005-0000-0000-0000DCA00000}"/>
    <cellStyle name="60% - uthevingsfarge 3 53_BILAG 34-3 Brasil" xfId="41184" xr:uid="{00000000-0005-0000-0000-0000DDA00000}"/>
    <cellStyle name="60% - uthevingsfarge 3 54" xfId="41185" xr:uid="{00000000-0005-0000-0000-0000DEA00000}"/>
    <cellStyle name="60% - uthevingsfarge 3 54 2" xfId="41186" xr:uid="{00000000-0005-0000-0000-0000DFA00000}"/>
    <cellStyle name="60% - uthevingsfarge 3 54_BILAG 34-3 Brasil" xfId="41187" xr:uid="{00000000-0005-0000-0000-0000E0A00000}"/>
    <cellStyle name="60% - uthevingsfarge 3 55" xfId="41188" xr:uid="{00000000-0005-0000-0000-0000E1A00000}"/>
    <cellStyle name="60% - uthevingsfarge 3 55 2" xfId="41189" xr:uid="{00000000-0005-0000-0000-0000E2A00000}"/>
    <cellStyle name="60% - uthevingsfarge 3 55_BILAG 34-3 Brasil" xfId="41190" xr:uid="{00000000-0005-0000-0000-0000E3A00000}"/>
    <cellStyle name="60% - uthevingsfarge 3 56" xfId="41191" xr:uid="{00000000-0005-0000-0000-0000E4A00000}"/>
    <cellStyle name="60% - uthevingsfarge 3 56 2" xfId="41192" xr:uid="{00000000-0005-0000-0000-0000E5A00000}"/>
    <cellStyle name="60% - uthevingsfarge 3 56_BILAG 34-3 Brasil" xfId="41193" xr:uid="{00000000-0005-0000-0000-0000E6A00000}"/>
    <cellStyle name="60% - uthevingsfarge 3 57" xfId="41194" xr:uid="{00000000-0005-0000-0000-0000E7A00000}"/>
    <cellStyle name="60% - uthevingsfarge 3 57 2" xfId="41195" xr:uid="{00000000-0005-0000-0000-0000E8A00000}"/>
    <cellStyle name="60% - uthevingsfarge 3 57_BILAG 34-3 Brasil" xfId="41196" xr:uid="{00000000-0005-0000-0000-0000E9A00000}"/>
    <cellStyle name="60% - uthevingsfarge 3 58" xfId="41197" xr:uid="{00000000-0005-0000-0000-0000EAA00000}"/>
    <cellStyle name="60% - uthevingsfarge 3 58 2" xfId="41198" xr:uid="{00000000-0005-0000-0000-0000EBA00000}"/>
    <cellStyle name="60% - uthevingsfarge 3 58_BILAG 34-3 Brasil" xfId="41199" xr:uid="{00000000-0005-0000-0000-0000ECA00000}"/>
    <cellStyle name="60% - uthevingsfarge 3 59" xfId="41200" xr:uid="{00000000-0005-0000-0000-0000EDA00000}"/>
    <cellStyle name="60% - uthevingsfarge 3 59 2" xfId="41201" xr:uid="{00000000-0005-0000-0000-0000EEA00000}"/>
    <cellStyle name="60% - uthevingsfarge 3 59_BILAG 34-3 Brasil" xfId="41202" xr:uid="{00000000-0005-0000-0000-0000EFA00000}"/>
    <cellStyle name="60% - uthevingsfarge 3 6" xfId="41203" xr:uid="{00000000-0005-0000-0000-0000F0A00000}"/>
    <cellStyle name="60% - uthevingsfarge 3 6 2" xfId="41204" xr:uid="{00000000-0005-0000-0000-0000F1A00000}"/>
    <cellStyle name="60% - uthevingsfarge 3 6_BILAG 34-3 Brasil" xfId="41205" xr:uid="{00000000-0005-0000-0000-0000F2A00000}"/>
    <cellStyle name="60% - uthevingsfarge 3 60" xfId="41206" xr:uid="{00000000-0005-0000-0000-0000F3A00000}"/>
    <cellStyle name="60% - uthevingsfarge 3 60 2" xfId="41207" xr:uid="{00000000-0005-0000-0000-0000F4A00000}"/>
    <cellStyle name="60% - uthevingsfarge 3 60_BILAG 34-3 Brasil" xfId="41208" xr:uid="{00000000-0005-0000-0000-0000F5A00000}"/>
    <cellStyle name="60% - uthevingsfarge 3 61" xfId="41209" xr:uid="{00000000-0005-0000-0000-0000F6A00000}"/>
    <cellStyle name="60% - uthevingsfarge 3 61 2" xfId="41210" xr:uid="{00000000-0005-0000-0000-0000F7A00000}"/>
    <cellStyle name="60% - uthevingsfarge 3 61_BILAG 34-3 Brasil" xfId="41211" xr:uid="{00000000-0005-0000-0000-0000F8A00000}"/>
    <cellStyle name="60% - uthevingsfarge 3 62" xfId="41212" xr:uid="{00000000-0005-0000-0000-0000F9A00000}"/>
    <cellStyle name="60% - uthevingsfarge 3 62 2" xfId="41213" xr:uid="{00000000-0005-0000-0000-0000FAA00000}"/>
    <cellStyle name="60% - uthevingsfarge 3 62_BILAG 34-3 Brasil" xfId="41214" xr:uid="{00000000-0005-0000-0000-0000FBA00000}"/>
    <cellStyle name="60% - uthevingsfarge 3 63" xfId="41215" xr:uid="{00000000-0005-0000-0000-0000FCA00000}"/>
    <cellStyle name="60% - uthevingsfarge 3 63 2" xfId="41216" xr:uid="{00000000-0005-0000-0000-0000FDA00000}"/>
    <cellStyle name="60% - uthevingsfarge 3 63_BILAG 34-3 Brasil" xfId="41217" xr:uid="{00000000-0005-0000-0000-0000FEA00000}"/>
    <cellStyle name="60% - uthevingsfarge 3 64" xfId="41218" xr:uid="{00000000-0005-0000-0000-0000FFA00000}"/>
    <cellStyle name="60% - uthevingsfarge 3 64 2" xfId="41219" xr:uid="{00000000-0005-0000-0000-000000A10000}"/>
    <cellStyle name="60% - uthevingsfarge 3 64_BILAG 34-3 Brasil" xfId="41220" xr:uid="{00000000-0005-0000-0000-000001A10000}"/>
    <cellStyle name="60% - uthevingsfarge 3 65" xfId="41221" xr:uid="{00000000-0005-0000-0000-000002A10000}"/>
    <cellStyle name="60% - uthevingsfarge 3 65 2" xfId="41222" xr:uid="{00000000-0005-0000-0000-000003A10000}"/>
    <cellStyle name="60% - uthevingsfarge 3 65_BILAG 34-3 Brasil" xfId="41223" xr:uid="{00000000-0005-0000-0000-000004A10000}"/>
    <cellStyle name="60% - uthevingsfarge 3 66" xfId="41224" xr:uid="{00000000-0005-0000-0000-000005A10000}"/>
    <cellStyle name="60% - uthevingsfarge 3 66 2" xfId="41225" xr:uid="{00000000-0005-0000-0000-000006A10000}"/>
    <cellStyle name="60% - uthevingsfarge 3 66_BILAG 34-3 Brasil" xfId="41226" xr:uid="{00000000-0005-0000-0000-000007A10000}"/>
    <cellStyle name="60% - uthevingsfarge 3 67" xfId="41227" xr:uid="{00000000-0005-0000-0000-000008A10000}"/>
    <cellStyle name="60% - uthevingsfarge 3 67 2" xfId="41228" xr:uid="{00000000-0005-0000-0000-000009A10000}"/>
    <cellStyle name="60% - uthevingsfarge 3 67_BILAG 34-3 Brasil" xfId="41229" xr:uid="{00000000-0005-0000-0000-00000AA10000}"/>
    <cellStyle name="60% - uthevingsfarge 3 68" xfId="41230" xr:uid="{00000000-0005-0000-0000-00000BA10000}"/>
    <cellStyle name="60% - uthevingsfarge 3 68 2" xfId="41231" xr:uid="{00000000-0005-0000-0000-00000CA10000}"/>
    <cellStyle name="60% - uthevingsfarge 3 68_BILAG 34-3 Brasil" xfId="41232" xr:uid="{00000000-0005-0000-0000-00000DA10000}"/>
    <cellStyle name="60% - uthevingsfarge 3 69" xfId="41233" xr:uid="{00000000-0005-0000-0000-00000EA10000}"/>
    <cellStyle name="60% - uthevingsfarge 3 69 2" xfId="41234" xr:uid="{00000000-0005-0000-0000-00000FA10000}"/>
    <cellStyle name="60% - uthevingsfarge 3 69_BILAG 34-3 Brasil" xfId="41235" xr:uid="{00000000-0005-0000-0000-000010A10000}"/>
    <cellStyle name="60% - uthevingsfarge 3 7" xfId="41236" xr:uid="{00000000-0005-0000-0000-000011A10000}"/>
    <cellStyle name="60% - uthevingsfarge 3 7 2" xfId="41237" xr:uid="{00000000-0005-0000-0000-000012A10000}"/>
    <cellStyle name="60% - uthevingsfarge 3 7_BILAG 34-3 Brasil" xfId="41238" xr:uid="{00000000-0005-0000-0000-000013A10000}"/>
    <cellStyle name="60% - uthevingsfarge 3 70" xfId="41239" xr:uid="{00000000-0005-0000-0000-000014A10000}"/>
    <cellStyle name="60% - uthevingsfarge 3 70 2" xfId="41240" xr:uid="{00000000-0005-0000-0000-000015A10000}"/>
    <cellStyle name="60% - uthevingsfarge 3 70_BILAG 34-3 Brasil" xfId="41241" xr:uid="{00000000-0005-0000-0000-000016A10000}"/>
    <cellStyle name="60% - uthevingsfarge 3 71" xfId="41242" xr:uid="{00000000-0005-0000-0000-000017A10000}"/>
    <cellStyle name="60% - uthevingsfarge 3 71 2" xfId="41243" xr:uid="{00000000-0005-0000-0000-000018A10000}"/>
    <cellStyle name="60% - uthevingsfarge 3 71_BILAG 34-3 Brasil" xfId="41244" xr:uid="{00000000-0005-0000-0000-000019A10000}"/>
    <cellStyle name="60% - uthevingsfarge 3 72" xfId="41245" xr:uid="{00000000-0005-0000-0000-00001AA10000}"/>
    <cellStyle name="60% - uthevingsfarge 3 72 2" xfId="41246" xr:uid="{00000000-0005-0000-0000-00001BA10000}"/>
    <cellStyle name="60% - uthevingsfarge 3 72_BILAG 34-3 Brasil" xfId="41247" xr:uid="{00000000-0005-0000-0000-00001CA10000}"/>
    <cellStyle name="60% - uthevingsfarge 3 73" xfId="41248" xr:uid="{00000000-0005-0000-0000-00001DA10000}"/>
    <cellStyle name="60% - uthevingsfarge 3 73 2" xfId="41249" xr:uid="{00000000-0005-0000-0000-00001EA10000}"/>
    <cellStyle name="60% - uthevingsfarge 3 73_BILAG 34-3 Brasil" xfId="41250" xr:uid="{00000000-0005-0000-0000-00001FA10000}"/>
    <cellStyle name="60% - uthevingsfarge 3 74" xfId="41251" xr:uid="{00000000-0005-0000-0000-000020A10000}"/>
    <cellStyle name="60% - uthevingsfarge 3 74 2" xfId="41252" xr:uid="{00000000-0005-0000-0000-000021A10000}"/>
    <cellStyle name="60% - uthevingsfarge 3 74_BILAG 34-3 Brasil" xfId="41253" xr:uid="{00000000-0005-0000-0000-000022A10000}"/>
    <cellStyle name="60% - uthevingsfarge 3 75" xfId="41254" xr:uid="{00000000-0005-0000-0000-000023A10000}"/>
    <cellStyle name="60% - uthevingsfarge 3 75 2" xfId="41255" xr:uid="{00000000-0005-0000-0000-000024A10000}"/>
    <cellStyle name="60% - uthevingsfarge 3 75_BILAG 34-3 Brasil" xfId="41256" xr:uid="{00000000-0005-0000-0000-000025A10000}"/>
    <cellStyle name="60% - uthevingsfarge 3 76" xfId="41257" xr:uid="{00000000-0005-0000-0000-000026A10000}"/>
    <cellStyle name="60% - uthevingsfarge 3 76 2" xfId="41258" xr:uid="{00000000-0005-0000-0000-000027A10000}"/>
    <cellStyle name="60% - uthevingsfarge 3 76_BILAG 34-3 Brasil" xfId="41259" xr:uid="{00000000-0005-0000-0000-000028A10000}"/>
    <cellStyle name="60% - uthevingsfarge 3 77" xfId="41260" xr:uid="{00000000-0005-0000-0000-000029A10000}"/>
    <cellStyle name="60% - uthevingsfarge 3 77 2" xfId="41261" xr:uid="{00000000-0005-0000-0000-00002AA10000}"/>
    <cellStyle name="60% - uthevingsfarge 3 77_BILAG 34-3 Brasil" xfId="41262" xr:uid="{00000000-0005-0000-0000-00002BA10000}"/>
    <cellStyle name="60% - uthevingsfarge 3 78" xfId="41263" xr:uid="{00000000-0005-0000-0000-00002CA10000}"/>
    <cellStyle name="60% - uthevingsfarge 3 78 2" xfId="41264" xr:uid="{00000000-0005-0000-0000-00002DA10000}"/>
    <cellStyle name="60% - uthevingsfarge 3 78_BILAG 34-3 Brasil" xfId="41265" xr:uid="{00000000-0005-0000-0000-00002EA10000}"/>
    <cellStyle name="60% - uthevingsfarge 3 79" xfId="41266" xr:uid="{00000000-0005-0000-0000-00002FA10000}"/>
    <cellStyle name="60% - uthevingsfarge 3 79 2" xfId="41267" xr:uid="{00000000-0005-0000-0000-000030A10000}"/>
    <cellStyle name="60% - uthevingsfarge 3 79_BILAG 34-3 Brasil" xfId="41268" xr:uid="{00000000-0005-0000-0000-000031A10000}"/>
    <cellStyle name="60% - uthevingsfarge 3 8" xfId="41269" xr:uid="{00000000-0005-0000-0000-000032A10000}"/>
    <cellStyle name="60% - uthevingsfarge 3 8 2" xfId="41270" xr:uid="{00000000-0005-0000-0000-000033A10000}"/>
    <cellStyle name="60% - uthevingsfarge 3 8_BILAG 34-3 Brasil" xfId="41271" xr:uid="{00000000-0005-0000-0000-000034A10000}"/>
    <cellStyle name="60% - uthevingsfarge 3 80" xfId="41272" xr:uid="{00000000-0005-0000-0000-000035A10000}"/>
    <cellStyle name="60% - uthevingsfarge 3 80 2" xfId="41273" xr:uid="{00000000-0005-0000-0000-000036A10000}"/>
    <cellStyle name="60% - uthevingsfarge 3 80_BILAG 34-3 Brasil" xfId="41274" xr:uid="{00000000-0005-0000-0000-000037A10000}"/>
    <cellStyle name="60% - uthevingsfarge 3 81" xfId="41275" xr:uid="{00000000-0005-0000-0000-000038A10000}"/>
    <cellStyle name="60% - uthevingsfarge 3 81 2" xfId="41276" xr:uid="{00000000-0005-0000-0000-000039A10000}"/>
    <cellStyle name="60% - uthevingsfarge 3 81_BILAG 34-3 Brasil" xfId="41277" xr:uid="{00000000-0005-0000-0000-00003AA10000}"/>
    <cellStyle name="60% - uthevingsfarge 3 82" xfId="41278" xr:uid="{00000000-0005-0000-0000-00003BA10000}"/>
    <cellStyle name="60% - uthevingsfarge 3 82 2" xfId="41279" xr:uid="{00000000-0005-0000-0000-00003CA10000}"/>
    <cellStyle name="60% - uthevingsfarge 3 82_BILAG 34-3 Brasil" xfId="41280" xr:uid="{00000000-0005-0000-0000-00003DA10000}"/>
    <cellStyle name="60% - uthevingsfarge 3 83" xfId="41281" xr:uid="{00000000-0005-0000-0000-00003EA10000}"/>
    <cellStyle name="60% - uthevingsfarge 3 83 2" xfId="41282" xr:uid="{00000000-0005-0000-0000-00003FA10000}"/>
    <cellStyle name="60% - uthevingsfarge 3 83_BILAG 34-3 Brasil" xfId="41283" xr:uid="{00000000-0005-0000-0000-000040A10000}"/>
    <cellStyle name="60% - uthevingsfarge 3 84" xfId="41284" xr:uid="{00000000-0005-0000-0000-000041A10000}"/>
    <cellStyle name="60% - uthevingsfarge 3 84 2" xfId="41285" xr:uid="{00000000-0005-0000-0000-000042A10000}"/>
    <cellStyle name="60% - uthevingsfarge 3 84_BILAG 34-3 Brasil" xfId="41286" xr:uid="{00000000-0005-0000-0000-000043A10000}"/>
    <cellStyle name="60% - uthevingsfarge 3 85" xfId="41287" xr:uid="{00000000-0005-0000-0000-000044A10000}"/>
    <cellStyle name="60% - uthevingsfarge 3 85 2" xfId="41288" xr:uid="{00000000-0005-0000-0000-000045A10000}"/>
    <cellStyle name="60% - uthevingsfarge 3 85_BILAG 34-3 Brasil" xfId="41289" xr:uid="{00000000-0005-0000-0000-000046A10000}"/>
    <cellStyle name="60% - uthevingsfarge 3 86" xfId="41290" xr:uid="{00000000-0005-0000-0000-000047A10000}"/>
    <cellStyle name="60% - uthevingsfarge 3 86 2" xfId="41291" xr:uid="{00000000-0005-0000-0000-000048A10000}"/>
    <cellStyle name="60% - uthevingsfarge 3 86_BILAG 34-3 Brasil" xfId="41292" xr:uid="{00000000-0005-0000-0000-000049A10000}"/>
    <cellStyle name="60% - uthevingsfarge 3 87" xfId="41293" xr:uid="{00000000-0005-0000-0000-00004AA10000}"/>
    <cellStyle name="60% - uthevingsfarge 3 87 2" xfId="41294" xr:uid="{00000000-0005-0000-0000-00004BA10000}"/>
    <cellStyle name="60% - uthevingsfarge 3 87_BILAG 34-3 Brasil" xfId="41295" xr:uid="{00000000-0005-0000-0000-00004CA10000}"/>
    <cellStyle name="60% - uthevingsfarge 3 88" xfId="41296" xr:uid="{00000000-0005-0000-0000-00004DA10000}"/>
    <cellStyle name="60% - uthevingsfarge 3 88 2" xfId="41297" xr:uid="{00000000-0005-0000-0000-00004EA10000}"/>
    <cellStyle name="60% - uthevingsfarge 3 88_BILAG 34-3 Brasil" xfId="41298" xr:uid="{00000000-0005-0000-0000-00004FA10000}"/>
    <cellStyle name="60% - uthevingsfarge 3 89" xfId="41299" xr:uid="{00000000-0005-0000-0000-000050A10000}"/>
    <cellStyle name="60% - uthevingsfarge 3 89 2" xfId="41300" xr:uid="{00000000-0005-0000-0000-000051A10000}"/>
    <cellStyle name="60% - uthevingsfarge 3 89_BILAG 34-3 Brasil" xfId="41301" xr:uid="{00000000-0005-0000-0000-000052A10000}"/>
    <cellStyle name="60% - uthevingsfarge 3 9" xfId="41302" xr:uid="{00000000-0005-0000-0000-000053A10000}"/>
    <cellStyle name="60% - uthevingsfarge 3 9 2" xfId="41303" xr:uid="{00000000-0005-0000-0000-000054A10000}"/>
    <cellStyle name="60% - uthevingsfarge 3 9_BILAG 34-3 Brasil" xfId="41304" xr:uid="{00000000-0005-0000-0000-000055A10000}"/>
    <cellStyle name="60% - uthevingsfarge 3 90" xfId="41305" xr:uid="{00000000-0005-0000-0000-000056A10000}"/>
    <cellStyle name="60% - uthevingsfarge 3 90 2" xfId="41306" xr:uid="{00000000-0005-0000-0000-000057A10000}"/>
    <cellStyle name="60% - uthevingsfarge 3 90_BILAG 34-3 Brasil" xfId="41307" xr:uid="{00000000-0005-0000-0000-000058A10000}"/>
    <cellStyle name="60% - uthevingsfarge 3 91" xfId="41308" xr:uid="{00000000-0005-0000-0000-000059A10000}"/>
    <cellStyle name="60% - uthevingsfarge 3 91 2" xfId="41309" xr:uid="{00000000-0005-0000-0000-00005AA10000}"/>
    <cellStyle name="60% - uthevingsfarge 3 91_BILAG 34-3 Brasil" xfId="41310" xr:uid="{00000000-0005-0000-0000-00005BA10000}"/>
    <cellStyle name="60% - uthevingsfarge 3 92" xfId="41311" xr:uid="{00000000-0005-0000-0000-00005CA10000}"/>
    <cellStyle name="60% - uthevingsfarge 3 92 2" xfId="41312" xr:uid="{00000000-0005-0000-0000-00005DA10000}"/>
    <cellStyle name="60% - uthevingsfarge 3 92_BILAG 34-3 Brasil" xfId="41313" xr:uid="{00000000-0005-0000-0000-00005EA10000}"/>
    <cellStyle name="60% - uthevingsfarge 3 93" xfId="41314" xr:uid="{00000000-0005-0000-0000-00005FA10000}"/>
    <cellStyle name="60% - uthevingsfarge 3 93 2" xfId="41315" xr:uid="{00000000-0005-0000-0000-000060A10000}"/>
    <cellStyle name="60% - uthevingsfarge 3 93_BILAG 34-3 Brasil" xfId="41316" xr:uid="{00000000-0005-0000-0000-000061A10000}"/>
    <cellStyle name="60% - uthevingsfarge 3 94" xfId="41317" xr:uid="{00000000-0005-0000-0000-000062A10000}"/>
    <cellStyle name="60% - uthevingsfarge 3 94 2" xfId="41318" xr:uid="{00000000-0005-0000-0000-000063A10000}"/>
    <cellStyle name="60% - uthevingsfarge 3 94_BILAG 34-3 Brasil" xfId="41319" xr:uid="{00000000-0005-0000-0000-000064A10000}"/>
    <cellStyle name="60% - uthevingsfarge 3 95" xfId="41320" xr:uid="{00000000-0005-0000-0000-000065A10000}"/>
    <cellStyle name="60% - uthevingsfarge 3 95 2" xfId="41321" xr:uid="{00000000-0005-0000-0000-000066A10000}"/>
    <cellStyle name="60% - uthevingsfarge 3 95_BILAG 34-3 Brasil" xfId="41322" xr:uid="{00000000-0005-0000-0000-000067A10000}"/>
    <cellStyle name="60% - uthevingsfarge 3 96" xfId="41323" xr:uid="{00000000-0005-0000-0000-000068A10000}"/>
    <cellStyle name="60% - uthevingsfarge 3 96 2" xfId="41324" xr:uid="{00000000-0005-0000-0000-000069A10000}"/>
    <cellStyle name="60% - uthevingsfarge 3 96_BILAG 34-3 Brasil" xfId="41325" xr:uid="{00000000-0005-0000-0000-00006AA10000}"/>
    <cellStyle name="60% - uthevingsfarge 3 97" xfId="41326" xr:uid="{00000000-0005-0000-0000-00006BA10000}"/>
    <cellStyle name="60% - uthevingsfarge 3 97 2" xfId="41327" xr:uid="{00000000-0005-0000-0000-00006CA10000}"/>
    <cellStyle name="60% - uthevingsfarge 3 97_BILAG 34-3 Brasil" xfId="41328" xr:uid="{00000000-0005-0000-0000-00006DA10000}"/>
    <cellStyle name="60% - uthevingsfarge 3 98" xfId="41329" xr:uid="{00000000-0005-0000-0000-00006EA10000}"/>
    <cellStyle name="60% - uthevingsfarge 3 98 2" xfId="41330" xr:uid="{00000000-0005-0000-0000-00006FA10000}"/>
    <cellStyle name="60% - uthevingsfarge 3 98_BILAG 34-3 Brasil" xfId="41331" xr:uid="{00000000-0005-0000-0000-000070A10000}"/>
    <cellStyle name="60% - uthevingsfarge 3 99" xfId="41332" xr:uid="{00000000-0005-0000-0000-000071A10000}"/>
    <cellStyle name="60% - uthevingsfarge 3 99 2" xfId="41333" xr:uid="{00000000-0005-0000-0000-000072A10000}"/>
    <cellStyle name="60% - uthevingsfarge 3 99_BILAG 34-3 Brasil" xfId="41334" xr:uid="{00000000-0005-0000-0000-000073A10000}"/>
    <cellStyle name="60% - uthevingsfarge 4 10" xfId="41335" xr:uid="{00000000-0005-0000-0000-000074A10000}"/>
    <cellStyle name="60% - uthevingsfarge 4 10 2" xfId="41336" xr:uid="{00000000-0005-0000-0000-000075A10000}"/>
    <cellStyle name="60% - uthevingsfarge 4 10_BILAG 34-3 Brasil" xfId="41337" xr:uid="{00000000-0005-0000-0000-000076A10000}"/>
    <cellStyle name="60% - uthevingsfarge 4 100" xfId="41338" xr:uid="{00000000-0005-0000-0000-000077A10000}"/>
    <cellStyle name="60% - uthevingsfarge 4 100 2" xfId="41339" xr:uid="{00000000-0005-0000-0000-000078A10000}"/>
    <cellStyle name="60% - uthevingsfarge 4 100_BILAG 34-3 Brasil" xfId="41340" xr:uid="{00000000-0005-0000-0000-000079A10000}"/>
    <cellStyle name="60% - uthevingsfarge 4 101" xfId="41341" xr:uid="{00000000-0005-0000-0000-00007AA10000}"/>
    <cellStyle name="60% - uthevingsfarge 4 101 2" xfId="41342" xr:uid="{00000000-0005-0000-0000-00007BA10000}"/>
    <cellStyle name="60% - uthevingsfarge 4 101_BILAG 34-3 Brasil" xfId="41343" xr:uid="{00000000-0005-0000-0000-00007CA10000}"/>
    <cellStyle name="60% - uthevingsfarge 4 102" xfId="41344" xr:uid="{00000000-0005-0000-0000-00007DA10000}"/>
    <cellStyle name="60% - uthevingsfarge 4 102 2" xfId="41345" xr:uid="{00000000-0005-0000-0000-00007EA10000}"/>
    <cellStyle name="60% - uthevingsfarge 4 102_BILAG 34-3 Brasil" xfId="41346" xr:uid="{00000000-0005-0000-0000-00007FA10000}"/>
    <cellStyle name="60% - uthevingsfarge 4 103" xfId="41347" xr:uid="{00000000-0005-0000-0000-000080A10000}"/>
    <cellStyle name="60% - uthevingsfarge 4 103 2" xfId="41348" xr:uid="{00000000-0005-0000-0000-000081A10000}"/>
    <cellStyle name="60% - uthevingsfarge 4 103_BILAG 34-3 Brasil" xfId="41349" xr:uid="{00000000-0005-0000-0000-000082A10000}"/>
    <cellStyle name="60% - uthevingsfarge 4 104" xfId="41350" xr:uid="{00000000-0005-0000-0000-000083A10000}"/>
    <cellStyle name="60% - uthevingsfarge 4 104 2" xfId="41351" xr:uid="{00000000-0005-0000-0000-000084A10000}"/>
    <cellStyle name="60% - uthevingsfarge 4 104_BILAG 34-3 Brasil" xfId="41352" xr:uid="{00000000-0005-0000-0000-000085A10000}"/>
    <cellStyle name="60% - uthevingsfarge 4 105" xfId="41353" xr:uid="{00000000-0005-0000-0000-000086A10000}"/>
    <cellStyle name="60% - uthevingsfarge 4 105 2" xfId="41354" xr:uid="{00000000-0005-0000-0000-000087A10000}"/>
    <cellStyle name="60% - uthevingsfarge 4 105_BILAG 34-3 Brasil" xfId="41355" xr:uid="{00000000-0005-0000-0000-000088A10000}"/>
    <cellStyle name="60% - uthevingsfarge 4 106" xfId="41356" xr:uid="{00000000-0005-0000-0000-000089A10000}"/>
    <cellStyle name="60% - uthevingsfarge 4 106 2" xfId="41357" xr:uid="{00000000-0005-0000-0000-00008AA10000}"/>
    <cellStyle name="60% - uthevingsfarge 4 106_BILAG 34-3 Brasil" xfId="41358" xr:uid="{00000000-0005-0000-0000-00008BA10000}"/>
    <cellStyle name="60% - uthevingsfarge 4 107" xfId="41359" xr:uid="{00000000-0005-0000-0000-00008CA10000}"/>
    <cellStyle name="60% - uthevingsfarge 4 107 2" xfId="41360" xr:uid="{00000000-0005-0000-0000-00008DA10000}"/>
    <cellStyle name="60% - uthevingsfarge 4 107_BILAG 34-3 Brasil" xfId="41361" xr:uid="{00000000-0005-0000-0000-00008EA10000}"/>
    <cellStyle name="60% - uthevingsfarge 4 108" xfId="41362" xr:uid="{00000000-0005-0000-0000-00008FA10000}"/>
    <cellStyle name="60% - uthevingsfarge 4 108 2" xfId="41363" xr:uid="{00000000-0005-0000-0000-000090A10000}"/>
    <cellStyle name="60% - uthevingsfarge 4 108_BILAG 34-3 Brasil" xfId="41364" xr:uid="{00000000-0005-0000-0000-000091A10000}"/>
    <cellStyle name="60% - uthevingsfarge 4 109" xfId="41365" xr:uid="{00000000-0005-0000-0000-000092A10000}"/>
    <cellStyle name="60% - uthevingsfarge 4 109 2" xfId="41366" xr:uid="{00000000-0005-0000-0000-000093A10000}"/>
    <cellStyle name="60% - uthevingsfarge 4 109_BILAG 34-3 Brasil" xfId="41367" xr:uid="{00000000-0005-0000-0000-000094A10000}"/>
    <cellStyle name="60% - uthevingsfarge 4 11" xfId="41368" xr:uid="{00000000-0005-0000-0000-000095A10000}"/>
    <cellStyle name="60% - uthevingsfarge 4 11 2" xfId="41369" xr:uid="{00000000-0005-0000-0000-000096A10000}"/>
    <cellStyle name="60% - uthevingsfarge 4 11_BILAG 34-3 Brasil" xfId="41370" xr:uid="{00000000-0005-0000-0000-000097A10000}"/>
    <cellStyle name="60% - uthevingsfarge 4 110" xfId="41371" xr:uid="{00000000-0005-0000-0000-000098A10000}"/>
    <cellStyle name="60% - uthevingsfarge 4 110 2" xfId="41372" xr:uid="{00000000-0005-0000-0000-000099A10000}"/>
    <cellStyle name="60% - uthevingsfarge 4 110_BILAG 34-3 Brasil" xfId="41373" xr:uid="{00000000-0005-0000-0000-00009AA10000}"/>
    <cellStyle name="60% - uthevingsfarge 4 111" xfId="41374" xr:uid="{00000000-0005-0000-0000-00009BA10000}"/>
    <cellStyle name="60% - uthevingsfarge 4 111 2" xfId="41375" xr:uid="{00000000-0005-0000-0000-00009CA10000}"/>
    <cellStyle name="60% - uthevingsfarge 4 111_BILAG 34-3 Brasil" xfId="41376" xr:uid="{00000000-0005-0000-0000-00009DA10000}"/>
    <cellStyle name="60% - uthevingsfarge 4 112" xfId="41377" xr:uid="{00000000-0005-0000-0000-00009EA10000}"/>
    <cellStyle name="60% - uthevingsfarge 4 112 2" xfId="41378" xr:uid="{00000000-0005-0000-0000-00009FA10000}"/>
    <cellStyle name="60% - uthevingsfarge 4 112_BILAG 34-3 Brasil" xfId="41379" xr:uid="{00000000-0005-0000-0000-0000A0A10000}"/>
    <cellStyle name="60% - uthevingsfarge 4 113" xfId="41380" xr:uid="{00000000-0005-0000-0000-0000A1A10000}"/>
    <cellStyle name="60% - uthevingsfarge 4 113 2" xfId="41381" xr:uid="{00000000-0005-0000-0000-0000A2A10000}"/>
    <cellStyle name="60% - uthevingsfarge 4 113_BILAG 34-3 Brasil" xfId="41382" xr:uid="{00000000-0005-0000-0000-0000A3A10000}"/>
    <cellStyle name="60% - uthevingsfarge 4 114" xfId="41383" xr:uid="{00000000-0005-0000-0000-0000A4A10000}"/>
    <cellStyle name="60% - uthevingsfarge 4 114 2" xfId="41384" xr:uid="{00000000-0005-0000-0000-0000A5A10000}"/>
    <cellStyle name="60% - uthevingsfarge 4 114_BILAG 34-3 Brasil" xfId="41385" xr:uid="{00000000-0005-0000-0000-0000A6A10000}"/>
    <cellStyle name="60% - uthevingsfarge 4 115" xfId="41386" xr:uid="{00000000-0005-0000-0000-0000A7A10000}"/>
    <cellStyle name="60% - uthevingsfarge 4 115 2" xfId="41387" xr:uid="{00000000-0005-0000-0000-0000A8A10000}"/>
    <cellStyle name="60% - uthevingsfarge 4 115_BILAG 34-3 Brasil" xfId="41388" xr:uid="{00000000-0005-0000-0000-0000A9A10000}"/>
    <cellStyle name="60% - uthevingsfarge 4 116" xfId="41389" xr:uid="{00000000-0005-0000-0000-0000AAA10000}"/>
    <cellStyle name="60% - uthevingsfarge 4 116 2" xfId="41390" xr:uid="{00000000-0005-0000-0000-0000ABA10000}"/>
    <cellStyle name="60% - uthevingsfarge 4 116_BILAG 34-3 Brasil" xfId="41391" xr:uid="{00000000-0005-0000-0000-0000ACA10000}"/>
    <cellStyle name="60% - uthevingsfarge 4 117" xfId="41392" xr:uid="{00000000-0005-0000-0000-0000ADA10000}"/>
    <cellStyle name="60% - uthevingsfarge 4 117 2" xfId="41393" xr:uid="{00000000-0005-0000-0000-0000AEA10000}"/>
    <cellStyle name="60% - uthevingsfarge 4 117_BILAG 34-3 Brasil" xfId="41394" xr:uid="{00000000-0005-0000-0000-0000AFA10000}"/>
    <cellStyle name="60% - uthevingsfarge 4 118" xfId="41395" xr:uid="{00000000-0005-0000-0000-0000B0A10000}"/>
    <cellStyle name="60% - uthevingsfarge 4 118 2" xfId="41396" xr:uid="{00000000-0005-0000-0000-0000B1A10000}"/>
    <cellStyle name="60% - uthevingsfarge 4 118_BILAG 34-3 Brasil" xfId="41397" xr:uid="{00000000-0005-0000-0000-0000B2A10000}"/>
    <cellStyle name="60% - uthevingsfarge 4 119" xfId="41398" xr:uid="{00000000-0005-0000-0000-0000B3A10000}"/>
    <cellStyle name="60% - uthevingsfarge 4 119 2" xfId="41399" xr:uid="{00000000-0005-0000-0000-0000B4A10000}"/>
    <cellStyle name="60% - uthevingsfarge 4 119_BILAG 34-3 Brasil" xfId="41400" xr:uid="{00000000-0005-0000-0000-0000B5A10000}"/>
    <cellStyle name="60% - uthevingsfarge 4 12" xfId="41401" xr:uid="{00000000-0005-0000-0000-0000B6A10000}"/>
    <cellStyle name="60% - uthevingsfarge 4 12 2" xfId="41402" xr:uid="{00000000-0005-0000-0000-0000B7A10000}"/>
    <cellStyle name="60% - uthevingsfarge 4 12_BILAG 34-3 Brasil" xfId="41403" xr:uid="{00000000-0005-0000-0000-0000B8A10000}"/>
    <cellStyle name="60% - uthevingsfarge 4 120" xfId="41404" xr:uid="{00000000-0005-0000-0000-0000B9A10000}"/>
    <cellStyle name="60% - uthevingsfarge 4 120 2" xfId="41405" xr:uid="{00000000-0005-0000-0000-0000BAA10000}"/>
    <cellStyle name="60% - uthevingsfarge 4 120_BILAG 34-3 Brasil" xfId="41406" xr:uid="{00000000-0005-0000-0000-0000BBA10000}"/>
    <cellStyle name="60% - uthevingsfarge 4 121" xfId="41407" xr:uid="{00000000-0005-0000-0000-0000BCA10000}"/>
    <cellStyle name="60% - uthevingsfarge 4 121 2" xfId="41408" xr:uid="{00000000-0005-0000-0000-0000BDA10000}"/>
    <cellStyle name="60% - uthevingsfarge 4 121_BILAG 34-3 Brasil" xfId="41409" xr:uid="{00000000-0005-0000-0000-0000BEA10000}"/>
    <cellStyle name="60% - uthevingsfarge 4 122" xfId="41410" xr:uid="{00000000-0005-0000-0000-0000BFA10000}"/>
    <cellStyle name="60% - uthevingsfarge 4 122 2" xfId="41411" xr:uid="{00000000-0005-0000-0000-0000C0A10000}"/>
    <cellStyle name="60% - uthevingsfarge 4 122_BILAG 34-3 Brasil" xfId="41412" xr:uid="{00000000-0005-0000-0000-0000C1A10000}"/>
    <cellStyle name="60% - uthevingsfarge 4 123" xfId="41413" xr:uid="{00000000-0005-0000-0000-0000C2A10000}"/>
    <cellStyle name="60% - uthevingsfarge 4 123 2" xfId="41414" xr:uid="{00000000-0005-0000-0000-0000C3A10000}"/>
    <cellStyle name="60% - uthevingsfarge 4 123_BILAG 34-3 Brasil" xfId="41415" xr:uid="{00000000-0005-0000-0000-0000C4A10000}"/>
    <cellStyle name="60% - uthevingsfarge 4 124" xfId="41416" xr:uid="{00000000-0005-0000-0000-0000C5A10000}"/>
    <cellStyle name="60% - uthevingsfarge 4 124 2" xfId="41417" xr:uid="{00000000-0005-0000-0000-0000C6A10000}"/>
    <cellStyle name="60% - uthevingsfarge 4 124_BILAG 34-3 Brasil" xfId="41418" xr:uid="{00000000-0005-0000-0000-0000C7A10000}"/>
    <cellStyle name="60% - uthevingsfarge 4 125" xfId="41419" xr:uid="{00000000-0005-0000-0000-0000C8A10000}"/>
    <cellStyle name="60% - uthevingsfarge 4 125 2" xfId="41420" xr:uid="{00000000-0005-0000-0000-0000C9A10000}"/>
    <cellStyle name="60% - uthevingsfarge 4 125_BILAG 34-3 Brasil" xfId="41421" xr:uid="{00000000-0005-0000-0000-0000CAA10000}"/>
    <cellStyle name="60% - uthevingsfarge 4 126" xfId="41422" xr:uid="{00000000-0005-0000-0000-0000CBA10000}"/>
    <cellStyle name="60% - uthevingsfarge 4 126 2" xfId="41423" xr:uid="{00000000-0005-0000-0000-0000CCA10000}"/>
    <cellStyle name="60% - uthevingsfarge 4 126_BILAG 34-3 Brasil" xfId="41424" xr:uid="{00000000-0005-0000-0000-0000CDA10000}"/>
    <cellStyle name="60% - uthevingsfarge 4 127" xfId="41425" xr:uid="{00000000-0005-0000-0000-0000CEA10000}"/>
    <cellStyle name="60% - uthevingsfarge 4 127 2" xfId="41426" xr:uid="{00000000-0005-0000-0000-0000CFA10000}"/>
    <cellStyle name="60% - uthevingsfarge 4 127_BILAG 34-3 Brasil" xfId="41427" xr:uid="{00000000-0005-0000-0000-0000D0A10000}"/>
    <cellStyle name="60% - uthevingsfarge 4 128" xfId="41428" xr:uid="{00000000-0005-0000-0000-0000D1A10000}"/>
    <cellStyle name="60% - uthevingsfarge 4 128 2" xfId="41429" xr:uid="{00000000-0005-0000-0000-0000D2A10000}"/>
    <cellStyle name="60% - uthevingsfarge 4 128_BILAG 34-3 Brasil" xfId="41430" xr:uid="{00000000-0005-0000-0000-0000D3A10000}"/>
    <cellStyle name="60% - uthevingsfarge 4 129" xfId="41431" xr:uid="{00000000-0005-0000-0000-0000D4A10000}"/>
    <cellStyle name="60% - uthevingsfarge 4 129 2" xfId="41432" xr:uid="{00000000-0005-0000-0000-0000D5A10000}"/>
    <cellStyle name="60% - uthevingsfarge 4 129_BILAG 34-3 Brasil" xfId="41433" xr:uid="{00000000-0005-0000-0000-0000D6A10000}"/>
    <cellStyle name="60% - uthevingsfarge 4 13" xfId="41434" xr:uid="{00000000-0005-0000-0000-0000D7A10000}"/>
    <cellStyle name="60% - uthevingsfarge 4 13 2" xfId="41435" xr:uid="{00000000-0005-0000-0000-0000D8A10000}"/>
    <cellStyle name="60% - uthevingsfarge 4 13_BILAG 34-3 Brasil" xfId="41436" xr:uid="{00000000-0005-0000-0000-0000D9A10000}"/>
    <cellStyle name="60% - uthevingsfarge 4 130" xfId="41437" xr:uid="{00000000-0005-0000-0000-0000DAA10000}"/>
    <cellStyle name="60% - uthevingsfarge 4 130 2" xfId="41438" xr:uid="{00000000-0005-0000-0000-0000DBA10000}"/>
    <cellStyle name="60% - uthevingsfarge 4 130_BILAG 34-3 Brasil" xfId="41439" xr:uid="{00000000-0005-0000-0000-0000DCA10000}"/>
    <cellStyle name="60% - uthevingsfarge 4 131" xfId="41440" xr:uid="{00000000-0005-0000-0000-0000DDA10000}"/>
    <cellStyle name="60% - uthevingsfarge 4 131 2" xfId="41441" xr:uid="{00000000-0005-0000-0000-0000DEA10000}"/>
    <cellStyle name="60% - uthevingsfarge 4 131_BILAG 34-3 Brasil" xfId="41442" xr:uid="{00000000-0005-0000-0000-0000DFA10000}"/>
    <cellStyle name="60% - uthevingsfarge 4 132" xfId="41443" xr:uid="{00000000-0005-0000-0000-0000E0A10000}"/>
    <cellStyle name="60% - uthevingsfarge 4 132 2" xfId="41444" xr:uid="{00000000-0005-0000-0000-0000E1A10000}"/>
    <cellStyle name="60% - uthevingsfarge 4 132_BILAG 34-3 Brasil" xfId="41445" xr:uid="{00000000-0005-0000-0000-0000E2A10000}"/>
    <cellStyle name="60% - uthevingsfarge 4 133" xfId="41446" xr:uid="{00000000-0005-0000-0000-0000E3A10000}"/>
    <cellStyle name="60% - uthevingsfarge 4 133 2" xfId="41447" xr:uid="{00000000-0005-0000-0000-0000E4A10000}"/>
    <cellStyle name="60% - uthevingsfarge 4 133_BILAG 34-3 Brasil" xfId="41448" xr:uid="{00000000-0005-0000-0000-0000E5A10000}"/>
    <cellStyle name="60% - uthevingsfarge 4 134" xfId="41449" xr:uid="{00000000-0005-0000-0000-0000E6A10000}"/>
    <cellStyle name="60% - uthevingsfarge 4 134 2" xfId="41450" xr:uid="{00000000-0005-0000-0000-0000E7A10000}"/>
    <cellStyle name="60% - uthevingsfarge 4 134_BILAG 34-3 Brasil" xfId="41451" xr:uid="{00000000-0005-0000-0000-0000E8A10000}"/>
    <cellStyle name="60% - uthevingsfarge 4 135" xfId="41452" xr:uid="{00000000-0005-0000-0000-0000E9A10000}"/>
    <cellStyle name="60% - uthevingsfarge 4 135 2" xfId="41453" xr:uid="{00000000-0005-0000-0000-0000EAA10000}"/>
    <cellStyle name="60% - uthevingsfarge 4 135_BILAG 34-3 Brasil" xfId="41454" xr:uid="{00000000-0005-0000-0000-0000EBA10000}"/>
    <cellStyle name="60% - uthevingsfarge 4 136" xfId="41455" xr:uid="{00000000-0005-0000-0000-0000ECA10000}"/>
    <cellStyle name="60% - uthevingsfarge 4 136 2" xfId="41456" xr:uid="{00000000-0005-0000-0000-0000EDA10000}"/>
    <cellStyle name="60% - uthevingsfarge 4 136_BILAG 34-3 Brasil" xfId="41457" xr:uid="{00000000-0005-0000-0000-0000EEA10000}"/>
    <cellStyle name="60% - uthevingsfarge 4 137" xfId="41458" xr:uid="{00000000-0005-0000-0000-0000EFA10000}"/>
    <cellStyle name="60% - uthevingsfarge 4 137 2" xfId="41459" xr:uid="{00000000-0005-0000-0000-0000F0A10000}"/>
    <cellStyle name="60% - uthevingsfarge 4 137_BILAG 34-3 Brasil" xfId="41460" xr:uid="{00000000-0005-0000-0000-0000F1A10000}"/>
    <cellStyle name="60% - uthevingsfarge 4 138" xfId="41461" xr:uid="{00000000-0005-0000-0000-0000F2A10000}"/>
    <cellStyle name="60% - uthevingsfarge 4 138 2" xfId="41462" xr:uid="{00000000-0005-0000-0000-0000F3A10000}"/>
    <cellStyle name="60% - uthevingsfarge 4 138_BILAG 34-3 Brasil" xfId="41463" xr:uid="{00000000-0005-0000-0000-0000F4A10000}"/>
    <cellStyle name="60% - uthevingsfarge 4 139" xfId="41464" xr:uid="{00000000-0005-0000-0000-0000F5A10000}"/>
    <cellStyle name="60% - uthevingsfarge 4 139 2" xfId="41465" xr:uid="{00000000-0005-0000-0000-0000F6A10000}"/>
    <cellStyle name="60% - uthevingsfarge 4 139_BILAG 34-3 Brasil" xfId="41466" xr:uid="{00000000-0005-0000-0000-0000F7A10000}"/>
    <cellStyle name="60% - uthevingsfarge 4 14" xfId="41467" xr:uid="{00000000-0005-0000-0000-0000F8A10000}"/>
    <cellStyle name="60% - uthevingsfarge 4 14 2" xfId="41468" xr:uid="{00000000-0005-0000-0000-0000F9A10000}"/>
    <cellStyle name="60% - uthevingsfarge 4 14_BILAG 34-3 Brasil" xfId="41469" xr:uid="{00000000-0005-0000-0000-0000FAA10000}"/>
    <cellStyle name="60% - uthevingsfarge 4 140" xfId="41470" xr:uid="{00000000-0005-0000-0000-0000FBA10000}"/>
    <cellStyle name="60% - uthevingsfarge 4 140 2" xfId="41471" xr:uid="{00000000-0005-0000-0000-0000FCA10000}"/>
    <cellStyle name="60% - uthevingsfarge 4 140_BILAG 34-3 Brasil" xfId="41472" xr:uid="{00000000-0005-0000-0000-0000FDA10000}"/>
    <cellStyle name="60% - uthevingsfarge 4 141" xfId="41473" xr:uid="{00000000-0005-0000-0000-0000FEA10000}"/>
    <cellStyle name="60% - uthevingsfarge 4 141 2" xfId="41474" xr:uid="{00000000-0005-0000-0000-0000FFA10000}"/>
    <cellStyle name="60% - uthevingsfarge 4 141_BILAG 34-3 Brasil" xfId="41475" xr:uid="{00000000-0005-0000-0000-000000A20000}"/>
    <cellStyle name="60% - uthevingsfarge 4 142" xfId="41476" xr:uid="{00000000-0005-0000-0000-000001A20000}"/>
    <cellStyle name="60% - uthevingsfarge 4 142 2" xfId="41477" xr:uid="{00000000-0005-0000-0000-000002A20000}"/>
    <cellStyle name="60% - uthevingsfarge 4 142_BILAG 34-3 Brasil" xfId="41478" xr:uid="{00000000-0005-0000-0000-000003A20000}"/>
    <cellStyle name="60% - uthevingsfarge 4 143" xfId="41479" xr:uid="{00000000-0005-0000-0000-000004A20000}"/>
    <cellStyle name="60% - uthevingsfarge 4 143 2" xfId="41480" xr:uid="{00000000-0005-0000-0000-000005A20000}"/>
    <cellStyle name="60% - uthevingsfarge 4 143_BILAG 34-3 Brasil" xfId="41481" xr:uid="{00000000-0005-0000-0000-000006A20000}"/>
    <cellStyle name="60% - uthevingsfarge 4 144" xfId="41482" xr:uid="{00000000-0005-0000-0000-000007A20000}"/>
    <cellStyle name="60% - uthevingsfarge 4 144 2" xfId="41483" xr:uid="{00000000-0005-0000-0000-000008A20000}"/>
    <cellStyle name="60% - uthevingsfarge 4 144_BILAG 34-3 Brasil" xfId="41484" xr:uid="{00000000-0005-0000-0000-000009A20000}"/>
    <cellStyle name="60% - uthevingsfarge 4 145" xfId="41485" xr:uid="{00000000-0005-0000-0000-00000AA20000}"/>
    <cellStyle name="60% - uthevingsfarge 4 145 2" xfId="41486" xr:uid="{00000000-0005-0000-0000-00000BA20000}"/>
    <cellStyle name="60% - uthevingsfarge 4 145_BILAG 34-3 Brasil" xfId="41487" xr:uid="{00000000-0005-0000-0000-00000CA20000}"/>
    <cellStyle name="60% - uthevingsfarge 4 146" xfId="41488" xr:uid="{00000000-0005-0000-0000-00000DA20000}"/>
    <cellStyle name="60% - uthevingsfarge 4 146 2" xfId="41489" xr:uid="{00000000-0005-0000-0000-00000EA20000}"/>
    <cellStyle name="60% - uthevingsfarge 4 146_BILAG 34-3 Brasil" xfId="41490" xr:uid="{00000000-0005-0000-0000-00000FA20000}"/>
    <cellStyle name="60% - uthevingsfarge 4 147" xfId="41491" xr:uid="{00000000-0005-0000-0000-000010A20000}"/>
    <cellStyle name="60% - uthevingsfarge 4 147 2" xfId="41492" xr:uid="{00000000-0005-0000-0000-000011A20000}"/>
    <cellStyle name="60% - uthevingsfarge 4 147_BILAG 34-3 Brasil" xfId="41493" xr:uid="{00000000-0005-0000-0000-000012A20000}"/>
    <cellStyle name="60% - uthevingsfarge 4 148" xfId="41494" xr:uid="{00000000-0005-0000-0000-000013A20000}"/>
    <cellStyle name="60% - uthevingsfarge 4 148 2" xfId="41495" xr:uid="{00000000-0005-0000-0000-000014A20000}"/>
    <cellStyle name="60% - uthevingsfarge 4 148_BILAG 34-3 Brasil" xfId="41496" xr:uid="{00000000-0005-0000-0000-000015A20000}"/>
    <cellStyle name="60% - uthevingsfarge 4 149" xfId="41497" xr:uid="{00000000-0005-0000-0000-000016A20000}"/>
    <cellStyle name="60% - uthevingsfarge 4 149 2" xfId="41498" xr:uid="{00000000-0005-0000-0000-000017A20000}"/>
    <cellStyle name="60% - uthevingsfarge 4 149_BILAG 34-3 Brasil" xfId="41499" xr:uid="{00000000-0005-0000-0000-000018A20000}"/>
    <cellStyle name="60% - uthevingsfarge 4 15" xfId="41500" xr:uid="{00000000-0005-0000-0000-000019A20000}"/>
    <cellStyle name="60% - uthevingsfarge 4 15 2" xfId="41501" xr:uid="{00000000-0005-0000-0000-00001AA20000}"/>
    <cellStyle name="60% - uthevingsfarge 4 15_BILAG 34-3 Brasil" xfId="41502" xr:uid="{00000000-0005-0000-0000-00001BA20000}"/>
    <cellStyle name="60% - uthevingsfarge 4 150" xfId="41503" xr:uid="{00000000-0005-0000-0000-00001CA20000}"/>
    <cellStyle name="60% - uthevingsfarge 4 150 2" xfId="41504" xr:uid="{00000000-0005-0000-0000-00001DA20000}"/>
    <cellStyle name="60% - uthevingsfarge 4 150_BILAG 34-3 Brasil" xfId="41505" xr:uid="{00000000-0005-0000-0000-00001EA20000}"/>
    <cellStyle name="60% - uthevingsfarge 4 151" xfId="41506" xr:uid="{00000000-0005-0000-0000-00001FA20000}"/>
    <cellStyle name="60% - uthevingsfarge 4 151 2" xfId="41507" xr:uid="{00000000-0005-0000-0000-000020A20000}"/>
    <cellStyle name="60% - uthevingsfarge 4 151_BILAG 34-3 Brasil" xfId="41508" xr:uid="{00000000-0005-0000-0000-000021A20000}"/>
    <cellStyle name="60% - uthevingsfarge 4 152" xfId="41509" xr:uid="{00000000-0005-0000-0000-000022A20000}"/>
    <cellStyle name="60% - uthevingsfarge 4 152 2" xfId="41510" xr:uid="{00000000-0005-0000-0000-000023A20000}"/>
    <cellStyle name="60% - uthevingsfarge 4 152_BILAG 34-3 Brasil" xfId="41511" xr:uid="{00000000-0005-0000-0000-000024A20000}"/>
    <cellStyle name="60% - uthevingsfarge 4 153" xfId="41512" xr:uid="{00000000-0005-0000-0000-000025A20000}"/>
    <cellStyle name="60% - uthevingsfarge 4 153 2" xfId="41513" xr:uid="{00000000-0005-0000-0000-000026A20000}"/>
    <cellStyle name="60% - uthevingsfarge 4 153_BILAG 34-3 Brasil" xfId="41514" xr:uid="{00000000-0005-0000-0000-000027A20000}"/>
    <cellStyle name="60% - uthevingsfarge 4 154" xfId="41515" xr:uid="{00000000-0005-0000-0000-000028A20000}"/>
    <cellStyle name="60% - uthevingsfarge 4 154 2" xfId="41516" xr:uid="{00000000-0005-0000-0000-000029A20000}"/>
    <cellStyle name="60% - uthevingsfarge 4 154_BILAG 34-3 Brasil" xfId="41517" xr:uid="{00000000-0005-0000-0000-00002AA20000}"/>
    <cellStyle name="60% - uthevingsfarge 4 155" xfId="41518" xr:uid="{00000000-0005-0000-0000-00002BA20000}"/>
    <cellStyle name="60% - uthevingsfarge 4 155 2" xfId="41519" xr:uid="{00000000-0005-0000-0000-00002CA20000}"/>
    <cellStyle name="60% - uthevingsfarge 4 155_BILAG 34-3 Brasil" xfId="41520" xr:uid="{00000000-0005-0000-0000-00002DA20000}"/>
    <cellStyle name="60% - uthevingsfarge 4 156" xfId="41521" xr:uid="{00000000-0005-0000-0000-00002EA20000}"/>
    <cellStyle name="60% - uthevingsfarge 4 156 2" xfId="41522" xr:uid="{00000000-0005-0000-0000-00002FA20000}"/>
    <cellStyle name="60% - uthevingsfarge 4 156_BILAG 34-3 Brasil" xfId="41523" xr:uid="{00000000-0005-0000-0000-000030A20000}"/>
    <cellStyle name="60% - uthevingsfarge 4 157" xfId="41524" xr:uid="{00000000-0005-0000-0000-000031A20000}"/>
    <cellStyle name="60% - uthevingsfarge 4 157 2" xfId="41525" xr:uid="{00000000-0005-0000-0000-000032A20000}"/>
    <cellStyle name="60% - uthevingsfarge 4 157_BILAG 34-3 Brasil" xfId="41526" xr:uid="{00000000-0005-0000-0000-000033A20000}"/>
    <cellStyle name="60% - uthevingsfarge 4 158" xfId="41527" xr:uid="{00000000-0005-0000-0000-000034A20000}"/>
    <cellStyle name="60% - uthevingsfarge 4 158 2" xfId="41528" xr:uid="{00000000-0005-0000-0000-000035A20000}"/>
    <cellStyle name="60% - uthevingsfarge 4 158_BILAG 34-3 Brasil" xfId="41529" xr:uid="{00000000-0005-0000-0000-000036A20000}"/>
    <cellStyle name="60% - uthevingsfarge 4 159" xfId="41530" xr:uid="{00000000-0005-0000-0000-000037A20000}"/>
    <cellStyle name="60% - uthevingsfarge 4 159 2" xfId="41531" xr:uid="{00000000-0005-0000-0000-000038A20000}"/>
    <cellStyle name="60% - uthevingsfarge 4 159_BILAG 34-3 Brasil" xfId="41532" xr:uid="{00000000-0005-0000-0000-000039A20000}"/>
    <cellStyle name="60% - uthevingsfarge 4 16" xfId="41533" xr:uid="{00000000-0005-0000-0000-00003AA20000}"/>
    <cellStyle name="60% - uthevingsfarge 4 16 2" xfId="41534" xr:uid="{00000000-0005-0000-0000-00003BA20000}"/>
    <cellStyle name="60% - uthevingsfarge 4 16_BILAG 34-3 Brasil" xfId="41535" xr:uid="{00000000-0005-0000-0000-00003CA20000}"/>
    <cellStyle name="60% - uthevingsfarge 4 160" xfId="41536" xr:uid="{00000000-0005-0000-0000-00003DA20000}"/>
    <cellStyle name="60% - uthevingsfarge 4 160 2" xfId="41537" xr:uid="{00000000-0005-0000-0000-00003EA20000}"/>
    <cellStyle name="60% - uthevingsfarge 4 160_BILAG 34-3 Brasil" xfId="41538" xr:uid="{00000000-0005-0000-0000-00003FA20000}"/>
    <cellStyle name="60% - uthevingsfarge 4 161" xfId="41539" xr:uid="{00000000-0005-0000-0000-000040A20000}"/>
    <cellStyle name="60% - uthevingsfarge 4 161 2" xfId="41540" xr:uid="{00000000-0005-0000-0000-000041A20000}"/>
    <cellStyle name="60% - uthevingsfarge 4 161_BILAG 34-3 Brasil" xfId="41541" xr:uid="{00000000-0005-0000-0000-000042A20000}"/>
    <cellStyle name="60% - uthevingsfarge 4 162" xfId="41542" xr:uid="{00000000-0005-0000-0000-000043A20000}"/>
    <cellStyle name="60% - uthevingsfarge 4 162 2" xfId="41543" xr:uid="{00000000-0005-0000-0000-000044A20000}"/>
    <cellStyle name="60% - uthevingsfarge 4 162_BILAG 34-3 Brasil" xfId="41544" xr:uid="{00000000-0005-0000-0000-000045A20000}"/>
    <cellStyle name="60% - uthevingsfarge 4 163" xfId="41545" xr:uid="{00000000-0005-0000-0000-000046A20000}"/>
    <cellStyle name="60% - uthevingsfarge 4 163 2" xfId="41546" xr:uid="{00000000-0005-0000-0000-000047A20000}"/>
    <cellStyle name="60% - uthevingsfarge 4 163_BILAG 34-3 Brasil" xfId="41547" xr:uid="{00000000-0005-0000-0000-000048A20000}"/>
    <cellStyle name="60% - uthevingsfarge 4 164" xfId="41548" xr:uid="{00000000-0005-0000-0000-000049A20000}"/>
    <cellStyle name="60% - uthevingsfarge 4 164 2" xfId="41549" xr:uid="{00000000-0005-0000-0000-00004AA20000}"/>
    <cellStyle name="60% - uthevingsfarge 4 164_BILAG 34-3 Brasil" xfId="41550" xr:uid="{00000000-0005-0000-0000-00004BA20000}"/>
    <cellStyle name="60% - uthevingsfarge 4 165" xfId="41551" xr:uid="{00000000-0005-0000-0000-00004CA20000}"/>
    <cellStyle name="60% - uthevingsfarge 4 165 2" xfId="41552" xr:uid="{00000000-0005-0000-0000-00004DA20000}"/>
    <cellStyle name="60% - uthevingsfarge 4 165_BILAG 34-3 Brasil" xfId="41553" xr:uid="{00000000-0005-0000-0000-00004EA20000}"/>
    <cellStyle name="60% - uthevingsfarge 4 166" xfId="41554" xr:uid="{00000000-0005-0000-0000-00004FA20000}"/>
    <cellStyle name="60% - uthevingsfarge 4 166 2" xfId="41555" xr:uid="{00000000-0005-0000-0000-000050A20000}"/>
    <cellStyle name="60% - uthevingsfarge 4 166_BILAG 34-3 Brasil" xfId="41556" xr:uid="{00000000-0005-0000-0000-000051A20000}"/>
    <cellStyle name="60% - uthevingsfarge 4 167" xfId="41557" xr:uid="{00000000-0005-0000-0000-000052A20000}"/>
    <cellStyle name="60% - uthevingsfarge 4 167 2" xfId="41558" xr:uid="{00000000-0005-0000-0000-000053A20000}"/>
    <cellStyle name="60% - uthevingsfarge 4 167_BILAG 34-3 Brasil" xfId="41559" xr:uid="{00000000-0005-0000-0000-000054A20000}"/>
    <cellStyle name="60% - uthevingsfarge 4 168" xfId="41560" xr:uid="{00000000-0005-0000-0000-000055A20000}"/>
    <cellStyle name="60% - uthevingsfarge 4 168 2" xfId="41561" xr:uid="{00000000-0005-0000-0000-000056A20000}"/>
    <cellStyle name="60% - uthevingsfarge 4 168_BILAG 34-3 Brasil" xfId="41562" xr:uid="{00000000-0005-0000-0000-000057A20000}"/>
    <cellStyle name="60% - uthevingsfarge 4 169" xfId="41563" xr:uid="{00000000-0005-0000-0000-000058A20000}"/>
    <cellStyle name="60% - uthevingsfarge 4 169 2" xfId="41564" xr:uid="{00000000-0005-0000-0000-000059A20000}"/>
    <cellStyle name="60% - uthevingsfarge 4 169_BILAG 34-3 Brasil" xfId="41565" xr:uid="{00000000-0005-0000-0000-00005AA20000}"/>
    <cellStyle name="60% - uthevingsfarge 4 17" xfId="41566" xr:uid="{00000000-0005-0000-0000-00005BA20000}"/>
    <cellStyle name="60% - uthevingsfarge 4 17 2" xfId="41567" xr:uid="{00000000-0005-0000-0000-00005CA20000}"/>
    <cellStyle name="60% - uthevingsfarge 4 17_BILAG 34-3 Brasil" xfId="41568" xr:uid="{00000000-0005-0000-0000-00005DA20000}"/>
    <cellStyle name="60% - uthevingsfarge 4 170" xfId="41569" xr:uid="{00000000-0005-0000-0000-00005EA20000}"/>
    <cellStyle name="60% - uthevingsfarge 4 170 2" xfId="41570" xr:uid="{00000000-0005-0000-0000-00005FA20000}"/>
    <cellStyle name="60% - uthevingsfarge 4 170_BILAG 34-3 Brasil" xfId="41571" xr:uid="{00000000-0005-0000-0000-000060A20000}"/>
    <cellStyle name="60% - uthevingsfarge 4 171" xfId="41572" xr:uid="{00000000-0005-0000-0000-000061A20000}"/>
    <cellStyle name="60% - uthevingsfarge 4 171 2" xfId="41573" xr:uid="{00000000-0005-0000-0000-000062A20000}"/>
    <cellStyle name="60% - uthevingsfarge 4 171_BILAG 34-3 Brasil" xfId="41574" xr:uid="{00000000-0005-0000-0000-000063A20000}"/>
    <cellStyle name="60% - uthevingsfarge 4 172" xfId="41575" xr:uid="{00000000-0005-0000-0000-000064A20000}"/>
    <cellStyle name="60% - uthevingsfarge 4 172 2" xfId="41576" xr:uid="{00000000-0005-0000-0000-000065A20000}"/>
    <cellStyle name="60% - uthevingsfarge 4 172_BILAG 34-3 Brasil" xfId="41577" xr:uid="{00000000-0005-0000-0000-000066A20000}"/>
    <cellStyle name="60% - uthevingsfarge 4 173" xfId="41578" xr:uid="{00000000-0005-0000-0000-000067A20000}"/>
    <cellStyle name="60% - uthevingsfarge 4 173 2" xfId="41579" xr:uid="{00000000-0005-0000-0000-000068A20000}"/>
    <cellStyle name="60% - uthevingsfarge 4 173_BILAG 34-3 Brasil" xfId="41580" xr:uid="{00000000-0005-0000-0000-000069A20000}"/>
    <cellStyle name="60% - uthevingsfarge 4 174" xfId="41581" xr:uid="{00000000-0005-0000-0000-00006AA20000}"/>
    <cellStyle name="60% - uthevingsfarge 4 174 2" xfId="41582" xr:uid="{00000000-0005-0000-0000-00006BA20000}"/>
    <cellStyle name="60% - uthevingsfarge 4 174_BILAG 34-3 Brasil" xfId="41583" xr:uid="{00000000-0005-0000-0000-00006CA20000}"/>
    <cellStyle name="60% - uthevingsfarge 4 175" xfId="41584" xr:uid="{00000000-0005-0000-0000-00006DA20000}"/>
    <cellStyle name="60% - uthevingsfarge 4 175 2" xfId="41585" xr:uid="{00000000-0005-0000-0000-00006EA20000}"/>
    <cellStyle name="60% - uthevingsfarge 4 175_BILAG 34-3 Brasil" xfId="41586" xr:uid="{00000000-0005-0000-0000-00006FA20000}"/>
    <cellStyle name="60% - uthevingsfarge 4 176" xfId="41587" xr:uid="{00000000-0005-0000-0000-000070A20000}"/>
    <cellStyle name="60% - uthevingsfarge 4 176 2" xfId="41588" xr:uid="{00000000-0005-0000-0000-000071A20000}"/>
    <cellStyle name="60% - uthevingsfarge 4 176_BILAG 34-3 Brasil" xfId="41589" xr:uid="{00000000-0005-0000-0000-000072A20000}"/>
    <cellStyle name="60% - uthevingsfarge 4 177" xfId="41590" xr:uid="{00000000-0005-0000-0000-000073A20000}"/>
    <cellStyle name="60% - uthevingsfarge 4 177 2" xfId="41591" xr:uid="{00000000-0005-0000-0000-000074A20000}"/>
    <cellStyle name="60% - uthevingsfarge 4 177_BILAG 34-3 Brasil" xfId="41592" xr:uid="{00000000-0005-0000-0000-000075A20000}"/>
    <cellStyle name="60% - uthevingsfarge 4 178" xfId="41593" xr:uid="{00000000-0005-0000-0000-000076A20000}"/>
    <cellStyle name="60% - uthevingsfarge 4 178 2" xfId="41594" xr:uid="{00000000-0005-0000-0000-000077A20000}"/>
    <cellStyle name="60% - uthevingsfarge 4 178_BILAG 34-3 Brasil" xfId="41595" xr:uid="{00000000-0005-0000-0000-000078A20000}"/>
    <cellStyle name="60% - uthevingsfarge 4 179" xfId="41596" xr:uid="{00000000-0005-0000-0000-000079A20000}"/>
    <cellStyle name="60% - uthevingsfarge 4 179 2" xfId="41597" xr:uid="{00000000-0005-0000-0000-00007AA20000}"/>
    <cellStyle name="60% - uthevingsfarge 4 179_BILAG 34-3 Brasil" xfId="41598" xr:uid="{00000000-0005-0000-0000-00007BA20000}"/>
    <cellStyle name="60% - uthevingsfarge 4 18" xfId="41599" xr:uid="{00000000-0005-0000-0000-00007CA20000}"/>
    <cellStyle name="60% - uthevingsfarge 4 18 2" xfId="41600" xr:uid="{00000000-0005-0000-0000-00007DA20000}"/>
    <cellStyle name="60% - uthevingsfarge 4 18_BILAG 34-3 Brasil" xfId="41601" xr:uid="{00000000-0005-0000-0000-00007EA20000}"/>
    <cellStyle name="60% - uthevingsfarge 4 180" xfId="41602" xr:uid="{00000000-0005-0000-0000-00007FA20000}"/>
    <cellStyle name="60% - uthevingsfarge 4 180 2" xfId="41603" xr:uid="{00000000-0005-0000-0000-000080A20000}"/>
    <cellStyle name="60% - uthevingsfarge 4 180_BILAG 34-3 Brasil" xfId="41604" xr:uid="{00000000-0005-0000-0000-000081A20000}"/>
    <cellStyle name="60% - uthevingsfarge 4 181" xfId="41605" xr:uid="{00000000-0005-0000-0000-000082A20000}"/>
    <cellStyle name="60% - uthevingsfarge 4 181 2" xfId="41606" xr:uid="{00000000-0005-0000-0000-000083A20000}"/>
    <cellStyle name="60% - uthevingsfarge 4 181_BILAG 34-3 Brasil" xfId="41607" xr:uid="{00000000-0005-0000-0000-000084A20000}"/>
    <cellStyle name="60% - uthevingsfarge 4 182" xfId="41608" xr:uid="{00000000-0005-0000-0000-000085A20000}"/>
    <cellStyle name="60% - uthevingsfarge 4 182 2" xfId="41609" xr:uid="{00000000-0005-0000-0000-000086A20000}"/>
    <cellStyle name="60% - uthevingsfarge 4 182_BILAG 34-3 Brasil" xfId="41610" xr:uid="{00000000-0005-0000-0000-000087A20000}"/>
    <cellStyle name="60% - uthevingsfarge 4 183" xfId="41611" xr:uid="{00000000-0005-0000-0000-000088A20000}"/>
    <cellStyle name="60% - uthevingsfarge 4 183 2" xfId="41612" xr:uid="{00000000-0005-0000-0000-000089A20000}"/>
    <cellStyle name="60% - uthevingsfarge 4 183_BILAG 34-3 Brasil" xfId="41613" xr:uid="{00000000-0005-0000-0000-00008AA20000}"/>
    <cellStyle name="60% - uthevingsfarge 4 184" xfId="41614" xr:uid="{00000000-0005-0000-0000-00008BA20000}"/>
    <cellStyle name="60% - uthevingsfarge 4 184 2" xfId="41615" xr:uid="{00000000-0005-0000-0000-00008CA20000}"/>
    <cellStyle name="60% - uthevingsfarge 4 184_BILAG 34-3 Brasil" xfId="41616" xr:uid="{00000000-0005-0000-0000-00008DA20000}"/>
    <cellStyle name="60% - uthevingsfarge 4 185" xfId="41617" xr:uid="{00000000-0005-0000-0000-00008EA20000}"/>
    <cellStyle name="60% - uthevingsfarge 4 185 2" xfId="41618" xr:uid="{00000000-0005-0000-0000-00008FA20000}"/>
    <cellStyle name="60% - uthevingsfarge 4 185_BILAG 34-3 Brasil" xfId="41619" xr:uid="{00000000-0005-0000-0000-000090A20000}"/>
    <cellStyle name="60% - uthevingsfarge 4 186" xfId="41620" xr:uid="{00000000-0005-0000-0000-000091A20000}"/>
    <cellStyle name="60% - uthevingsfarge 4 186 2" xfId="41621" xr:uid="{00000000-0005-0000-0000-000092A20000}"/>
    <cellStyle name="60% - uthevingsfarge 4 186_BILAG 34-3 Brasil" xfId="41622" xr:uid="{00000000-0005-0000-0000-000093A20000}"/>
    <cellStyle name="60% - uthevingsfarge 4 187" xfId="41623" xr:uid="{00000000-0005-0000-0000-000094A20000}"/>
    <cellStyle name="60% - uthevingsfarge 4 187 2" xfId="41624" xr:uid="{00000000-0005-0000-0000-000095A20000}"/>
    <cellStyle name="60% - uthevingsfarge 4 187_BILAG 34-3 Brasil" xfId="41625" xr:uid="{00000000-0005-0000-0000-000096A20000}"/>
    <cellStyle name="60% - uthevingsfarge 4 188" xfId="41626" xr:uid="{00000000-0005-0000-0000-000097A20000}"/>
    <cellStyle name="60% - uthevingsfarge 4 188 2" xfId="41627" xr:uid="{00000000-0005-0000-0000-000098A20000}"/>
    <cellStyle name="60% - uthevingsfarge 4 188_BILAG 34-3 Brasil" xfId="41628" xr:uid="{00000000-0005-0000-0000-000099A20000}"/>
    <cellStyle name="60% - uthevingsfarge 4 189" xfId="41629" xr:uid="{00000000-0005-0000-0000-00009AA20000}"/>
    <cellStyle name="60% - uthevingsfarge 4 189 2" xfId="41630" xr:uid="{00000000-0005-0000-0000-00009BA20000}"/>
    <cellStyle name="60% - uthevingsfarge 4 189_BILAG 34-3 Brasil" xfId="41631" xr:uid="{00000000-0005-0000-0000-00009CA20000}"/>
    <cellStyle name="60% - uthevingsfarge 4 19" xfId="41632" xr:uid="{00000000-0005-0000-0000-00009DA20000}"/>
    <cellStyle name="60% - uthevingsfarge 4 19 2" xfId="41633" xr:uid="{00000000-0005-0000-0000-00009EA20000}"/>
    <cellStyle name="60% - uthevingsfarge 4 19_BILAG 34-3 Brasil" xfId="41634" xr:uid="{00000000-0005-0000-0000-00009FA20000}"/>
    <cellStyle name="60% - uthevingsfarge 4 190" xfId="41635" xr:uid="{00000000-0005-0000-0000-0000A0A20000}"/>
    <cellStyle name="60% - uthevingsfarge 4 190 2" xfId="41636" xr:uid="{00000000-0005-0000-0000-0000A1A20000}"/>
    <cellStyle name="60% - uthevingsfarge 4 190_BILAG 34-3 Brasil" xfId="41637" xr:uid="{00000000-0005-0000-0000-0000A2A20000}"/>
    <cellStyle name="60% - uthevingsfarge 4 191" xfId="41638" xr:uid="{00000000-0005-0000-0000-0000A3A20000}"/>
    <cellStyle name="60% - uthevingsfarge 4 191 2" xfId="41639" xr:uid="{00000000-0005-0000-0000-0000A4A20000}"/>
    <cellStyle name="60% - uthevingsfarge 4 191_BILAG 34-3 Brasil" xfId="41640" xr:uid="{00000000-0005-0000-0000-0000A5A20000}"/>
    <cellStyle name="60% - uthevingsfarge 4 192" xfId="41641" xr:uid="{00000000-0005-0000-0000-0000A6A20000}"/>
    <cellStyle name="60% - uthevingsfarge 4 192 2" xfId="41642" xr:uid="{00000000-0005-0000-0000-0000A7A20000}"/>
    <cellStyle name="60% - uthevingsfarge 4 192_BILAG 34-3 Brasil" xfId="41643" xr:uid="{00000000-0005-0000-0000-0000A8A20000}"/>
    <cellStyle name="60% - uthevingsfarge 4 193" xfId="41644" xr:uid="{00000000-0005-0000-0000-0000A9A20000}"/>
    <cellStyle name="60% - uthevingsfarge 4 193 2" xfId="41645" xr:uid="{00000000-0005-0000-0000-0000AAA20000}"/>
    <cellStyle name="60% - uthevingsfarge 4 193_BILAG 34-3 Brasil" xfId="41646" xr:uid="{00000000-0005-0000-0000-0000ABA20000}"/>
    <cellStyle name="60% - uthevingsfarge 4 194" xfId="41647" xr:uid="{00000000-0005-0000-0000-0000ACA20000}"/>
    <cellStyle name="60% - uthevingsfarge 4 194 2" xfId="41648" xr:uid="{00000000-0005-0000-0000-0000ADA20000}"/>
    <cellStyle name="60% - uthevingsfarge 4 194_BILAG 34-3 Brasil" xfId="41649" xr:uid="{00000000-0005-0000-0000-0000AEA20000}"/>
    <cellStyle name="60% - uthevingsfarge 4 195" xfId="41650" xr:uid="{00000000-0005-0000-0000-0000AFA20000}"/>
    <cellStyle name="60% - uthevingsfarge 4 195 2" xfId="41651" xr:uid="{00000000-0005-0000-0000-0000B0A20000}"/>
    <cellStyle name="60% - uthevingsfarge 4 195_BILAG 34-3 Brasil" xfId="41652" xr:uid="{00000000-0005-0000-0000-0000B1A20000}"/>
    <cellStyle name="60% - uthevingsfarge 4 196" xfId="41653" xr:uid="{00000000-0005-0000-0000-0000B2A20000}"/>
    <cellStyle name="60% - uthevingsfarge 4 196 2" xfId="41654" xr:uid="{00000000-0005-0000-0000-0000B3A20000}"/>
    <cellStyle name="60% - uthevingsfarge 4 196_BILAG 34-3 Brasil" xfId="41655" xr:uid="{00000000-0005-0000-0000-0000B4A20000}"/>
    <cellStyle name="60% - uthevingsfarge 4 197" xfId="41656" xr:uid="{00000000-0005-0000-0000-0000B5A20000}"/>
    <cellStyle name="60% - uthevingsfarge 4 197 2" xfId="41657" xr:uid="{00000000-0005-0000-0000-0000B6A20000}"/>
    <cellStyle name="60% - uthevingsfarge 4 197_BILAG 34-3 Brasil" xfId="41658" xr:uid="{00000000-0005-0000-0000-0000B7A20000}"/>
    <cellStyle name="60% - uthevingsfarge 4 198" xfId="41659" xr:uid="{00000000-0005-0000-0000-0000B8A20000}"/>
    <cellStyle name="60% - uthevingsfarge 4 198 2" xfId="41660" xr:uid="{00000000-0005-0000-0000-0000B9A20000}"/>
    <cellStyle name="60% - uthevingsfarge 4 198_BILAG 34-3 Brasil" xfId="41661" xr:uid="{00000000-0005-0000-0000-0000BAA20000}"/>
    <cellStyle name="60% - uthevingsfarge 4 199" xfId="41662" xr:uid="{00000000-0005-0000-0000-0000BBA20000}"/>
    <cellStyle name="60% - uthevingsfarge 4 199 2" xfId="41663" xr:uid="{00000000-0005-0000-0000-0000BCA20000}"/>
    <cellStyle name="60% - uthevingsfarge 4 199_BILAG 34-3 Brasil" xfId="41664" xr:uid="{00000000-0005-0000-0000-0000BDA20000}"/>
    <cellStyle name="60% - uthevingsfarge 4 2" xfId="41665" xr:uid="{00000000-0005-0000-0000-0000BEA20000}"/>
    <cellStyle name="60% - uthevingsfarge 4 2 2" xfId="41666" xr:uid="{00000000-0005-0000-0000-0000BFA20000}"/>
    <cellStyle name="60% - uthevingsfarge 4 2 2 2" xfId="41667" xr:uid="{00000000-0005-0000-0000-0000C0A20000}"/>
    <cellStyle name="60% - uthevingsfarge 4 2 2_Nøkkeltall" xfId="41668" xr:uid="{00000000-0005-0000-0000-0000C1A20000}"/>
    <cellStyle name="60% - uthevingsfarge 4 2 3" xfId="41669" xr:uid="{00000000-0005-0000-0000-0000C2A20000}"/>
    <cellStyle name="60% - uthevingsfarge 4 2 4" xfId="41670" xr:uid="{00000000-0005-0000-0000-0000C3A20000}"/>
    <cellStyle name="60% - uthevingsfarge 4 2_BILAG 34-3 Brasil" xfId="41671" xr:uid="{00000000-0005-0000-0000-0000C4A20000}"/>
    <cellStyle name="60% - uthevingsfarge 4 20" xfId="41672" xr:uid="{00000000-0005-0000-0000-0000C5A20000}"/>
    <cellStyle name="60% - uthevingsfarge 4 20 2" xfId="41673" xr:uid="{00000000-0005-0000-0000-0000C6A20000}"/>
    <cellStyle name="60% - uthevingsfarge 4 20_BILAG 34-3 Brasil" xfId="41674" xr:uid="{00000000-0005-0000-0000-0000C7A20000}"/>
    <cellStyle name="60% - uthevingsfarge 4 200" xfId="41675" xr:uid="{00000000-0005-0000-0000-0000C8A20000}"/>
    <cellStyle name="60% - uthevingsfarge 4 200 2" xfId="41676" xr:uid="{00000000-0005-0000-0000-0000C9A20000}"/>
    <cellStyle name="60% - uthevingsfarge 4 200_BILAG 34-3 Brasil" xfId="41677" xr:uid="{00000000-0005-0000-0000-0000CAA20000}"/>
    <cellStyle name="60% - uthevingsfarge 4 201" xfId="41678" xr:uid="{00000000-0005-0000-0000-0000CBA20000}"/>
    <cellStyle name="60% - uthevingsfarge 4 201 2" xfId="41679" xr:uid="{00000000-0005-0000-0000-0000CCA20000}"/>
    <cellStyle name="60% - uthevingsfarge 4 201_BILAG 34-3 Brasil" xfId="41680" xr:uid="{00000000-0005-0000-0000-0000CDA20000}"/>
    <cellStyle name="60% - uthevingsfarge 4 202" xfId="41681" xr:uid="{00000000-0005-0000-0000-0000CEA20000}"/>
    <cellStyle name="60% - uthevingsfarge 4 202 2" xfId="41682" xr:uid="{00000000-0005-0000-0000-0000CFA20000}"/>
    <cellStyle name="60% - uthevingsfarge 4 202_BILAG 34-3 Brasil" xfId="41683" xr:uid="{00000000-0005-0000-0000-0000D0A20000}"/>
    <cellStyle name="60% - uthevingsfarge 4 203" xfId="41684" xr:uid="{00000000-0005-0000-0000-0000D1A20000}"/>
    <cellStyle name="60% - uthevingsfarge 4 203 2" xfId="41685" xr:uid="{00000000-0005-0000-0000-0000D2A20000}"/>
    <cellStyle name="60% - uthevingsfarge 4 203_BILAG 34-3 Brasil" xfId="41686" xr:uid="{00000000-0005-0000-0000-0000D3A20000}"/>
    <cellStyle name="60% - uthevingsfarge 4 204" xfId="41687" xr:uid="{00000000-0005-0000-0000-0000D4A20000}"/>
    <cellStyle name="60% - uthevingsfarge 4 204 2" xfId="41688" xr:uid="{00000000-0005-0000-0000-0000D5A20000}"/>
    <cellStyle name="60% - uthevingsfarge 4 204_BILAG 34-3 Brasil" xfId="41689" xr:uid="{00000000-0005-0000-0000-0000D6A20000}"/>
    <cellStyle name="60% - uthevingsfarge 4 205" xfId="41690" xr:uid="{00000000-0005-0000-0000-0000D7A20000}"/>
    <cellStyle name="60% - uthevingsfarge 4 205 2" xfId="41691" xr:uid="{00000000-0005-0000-0000-0000D8A20000}"/>
    <cellStyle name="60% - uthevingsfarge 4 205_BILAG 34-3 Brasil" xfId="41692" xr:uid="{00000000-0005-0000-0000-0000D9A20000}"/>
    <cellStyle name="60% - uthevingsfarge 4 206" xfId="41693" xr:uid="{00000000-0005-0000-0000-0000DAA20000}"/>
    <cellStyle name="60% - uthevingsfarge 4 206 2" xfId="41694" xr:uid="{00000000-0005-0000-0000-0000DBA20000}"/>
    <cellStyle name="60% - uthevingsfarge 4 206_BILAG 34-3 Brasil" xfId="41695" xr:uid="{00000000-0005-0000-0000-0000DCA20000}"/>
    <cellStyle name="60% - uthevingsfarge 4 207" xfId="41696" xr:uid="{00000000-0005-0000-0000-0000DDA20000}"/>
    <cellStyle name="60% - uthevingsfarge 4 207 2" xfId="41697" xr:uid="{00000000-0005-0000-0000-0000DEA20000}"/>
    <cellStyle name="60% - uthevingsfarge 4 207_BILAG 34-3 Brasil" xfId="41698" xr:uid="{00000000-0005-0000-0000-0000DFA20000}"/>
    <cellStyle name="60% - uthevingsfarge 4 208" xfId="41699" xr:uid="{00000000-0005-0000-0000-0000E0A20000}"/>
    <cellStyle name="60% - uthevingsfarge 4 208 2" xfId="41700" xr:uid="{00000000-0005-0000-0000-0000E1A20000}"/>
    <cellStyle name="60% - uthevingsfarge 4 208_BILAG 34-3 Brasil" xfId="41701" xr:uid="{00000000-0005-0000-0000-0000E2A20000}"/>
    <cellStyle name="60% - uthevingsfarge 4 209" xfId="41702" xr:uid="{00000000-0005-0000-0000-0000E3A20000}"/>
    <cellStyle name="60% - uthevingsfarge 4 209 2" xfId="41703" xr:uid="{00000000-0005-0000-0000-0000E4A20000}"/>
    <cellStyle name="60% - uthevingsfarge 4 209_BILAG 34-3 Brasil" xfId="41704" xr:uid="{00000000-0005-0000-0000-0000E5A20000}"/>
    <cellStyle name="60% - uthevingsfarge 4 21" xfId="41705" xr:uid="{00000000-0005-0000-0000-0000E6A20000}"/>
    <cellStyle name="60% - uthevingsfarge 4 21 2" xfId="41706" xr:uid="{00000000-0005-0000-0000-0000E7A20000}"/>
    <cellStyle name="60% - uthevingsfarge 4 21_BILAG 34-3 Brasil" xfId="41707" xr:uid="{00000000-0005-0000-0000-0000E8A20000}"/>
    <cellStyle name="60% - uthevingsfarge 4 210" xfId="41708" xr:uid="{00000000-0005-0000-0000-0000E9A20000}"/>
    <cellStyle name="60% - uthevingsfarge 4 210 2" xfId="41709" xr:uid="{00000000-0005-0000-0000-0000EAA20000}"/>
    <cellStyle name="60% - uthevingsfarge 4 210_BILAG 34-3 Brasil" xfId="41710" xr:uid="{00000000-0005-0000-0000-0000EBA20000}"/>
    <cellStyle name="60% - uthevingsfarge 4 211" xfId="41711" xr:uid="{00000000-0005-0000-0000-0000ECA20000}"/>
    <cellStyle name="60% - uthevingsfarge 4 211 2" xfId="41712" xr:uid="{00000000-0005-0000-0000-0000EDA20000}"/>
    <cellStyle name="60% - uthevingsfarge 4 211_BILAG 34-3 Brasil" xfId="41713" xr:uid="{00000000-0005-0000-0000-0000EEA20000}"/>
    <cellStyle name="60% - uthevingsfarge 4 212" xfId="41714" xr:uid="{00000000-0005-0000-0000-0000EFA20000}"/>
    <cellStyle name="60% - uthevingsfarge 4 212 2" xfId="41715" xr:uid="{00000000-0005-0000-0000-0000F0A20000}"/>
    <cellStyle name="60% - uthevingsfarge 4 212_BILAG 34-3 Brasil" xfId="41716" xr:uid="{00000000-0005-0000-0000-0000F1A20000}"/>
    <cellStyle name="60% - uthevingsfarge 4 213" xfId="41717" xr:uid="{00000000-0005-0000-0000-0000F2A20000}"/>
    <cellStyle name="60% - uthevingsfarge 4 213 2" xfId="41718" xr:uid="{00000000-0005-0000-0000-0000F3A20000}"/>
    <cellStyle name="60% - uthevingsfarge 4 213_BILAG 34-3 Brasil" xfId="41719" xr:uid="{00000000-0005-0000-0000-0000F4A20000}"/>
    <cellStyle name="60% - uthevingsfarge 4 214" xfId="41720" xr:uid="{00000000-0005-0000-0000-0000F5A20000}"/>
    <cellStyle name="60% - uthevingsfarge 4 214 2" xfId="41721" xr:uid="{00000000-0005-0000-0000-0000F6A20000}"/>
    <cellStyle name="60% - uthevingsfarge 4 214_BILAG 34-3 Brasil" xfId="41722" xr:uid="{00000000-0005-0000-0000-0000F7A20000}"/>
    <cellStyle name="60% - uthevingsfarge 4 215" xfId="41723" xr:uid="{00000000-0005-0000-0000-0000F8A20000}"/>
    <cellStyle name="60% - uthevingsfarge 4 215 2" xfId="41724" xr:uid="{00000000-0005-0000-0000-0000F9A20000}"/>
    <cellStyle name="60% - uthevingsfarge 4 215_BILAG 34-3 Brasil" xfId="41725" xr:uid="{00000000-0005-0000-0000-0000FAA20000}"/>
    <cellStyle name="60% - uthevingsfarge 4 216" xfId="41726" xr:uid="{00000000-0005-0000-0000-0000FBA20000}"/>
    <cellStyle name="60% - uthevingsfarge 4 216 2" xfId="41727" xr:uid="{00000000-0005-0000-0000-0000FCA20000}"/>
    <cellStyle name="60% - uthevingsfarge 4 216_BILAG 34-3 Brasil" xfId="41728" xr:uid="{00000000-0005-0000-0000-0000FDA20000}"/>
    <cellStyle name="60% - uthevingsfarge 4 217" xfId="41729" xr:uid="{00000000-0005-0000-0000-0000FEA20000}"/>
    <cellStyle name="60% - uthevingsfarge 4 217 2" xfId="41730" xr:uid="{00000000-0005-0000-0000-0000FFA20000}"/>
    <cellStyle name="60% - uthevingsfarge 4 217_BILAG 34-3 Brasil" xfId="41731" xr:uid="{00000000-0005-0000-0000-000000A30000}"/>
    <cellStyle name="60% - uthevingsfarge 4 218" xfId="41732" xr:uid="{00000000-0005-0000-0000-000001A30000}"/>
    <cellStyle name="60% - uthevingsfarge 4 218 2" xfId="41733" xr:uid="{00000000-0005-0000-0000-000002A30000}"/>
    <cellStyle name="60% - uthevingsfarge 4 218_BILAG 34-3 Brasil" xfId="41734" xr:uid="{00000000-0005-0000-0000-000003A30000}"/>
    <cellStyle name="60% - uthevingsfarge 4 219" xfId="41735" xr:uid="{00000000-0005-0000-0000-000004A30000}"/>
    <cellStyle name="60% - uthevingsfarge 4 219 2" xfId="41736" xr:uid="{00000000-0005-0000-0000-000005A30000}"/>
    <cellStyle name="60% - uthevingsfarge 4 219_BILAG 34-3 Brasil" xfId="41737" xr:uid="{00000000-0005-0000-0000-000006A30000}"/>
    <cellStyle name="60% - uthevingsfarge 4 22" xfId="41738" xr:uid="{00000000-0005-0000-0000-000007A30000}"/>
    <cellStyle name="60% - uthevingsfarge 4 22 2" xfId="41739" xr:uid="{00000000-0005-0000-0000-000008A30000}"/>
    <cellStyle name="60% - uthevingsfarge 4 22_BILAG 34-3 Brasil" xfId="41740" xr:uid="{00000000-0005-0000-0000-000009A30000}"/>
    <cellStyle name="60% - uthevingsfarge 4 220" xfId="41741" xr:uid="{00000000-0005-0000-0000-00000AA30000}"/>
    <cellStyle name="60% - uthevingsfarge 4 220 2" xfId="41742" xr:uid="{00000000-0005-0000-0000-00000BA30000}"/>
    <cellStyle name="60% - uthevingsfarge 4 220_BILAG 34-3 Brasil" xfId="41743" xr:uid="{00000000-0005-0000-0000-00000CA30000}"/>
    <cellStyle name="60% - uthevingsfarge 4 221" xfId="41744" xr:uid="{00000000-0005-0000-0000-00000DA30000}"/>
    <cellStyle name="60% - uthevingsfarge 4 221 2" xfId="41745" xr:uid="{00000000-0005-0000-0000-00000EA30000}"/>
    <cellStyle name="60% - uthevingsfarge 4 221_BILAG 34-3 Brasil" xfId="41746" xr:uid="{00000000-0005-0000-0000-00000FA30000}"/>
    <cellStyle name="60% - uthevingsfarge 4 222" xfId="41747" xr:uid="{00000000-0005-0000-0000-000010A30000}"/>
    <cellStyle name="60% - uthevingsfarge 4 222 2" xfId="41748" xr:uid="{00000000-0005-0000-0000-000011A30000}"/>
    <cellStyle name="60% - uthevingsfarge 4 222_BILAG 34-3 Brasil" xfId="41749" xr:uid="{00000000-0005-0000-0000-000012A30000}"/>
    <cellStyle name="60% - uthevingsfarge 4 223" xfId="41750" xr:uid="{00000000-0005-0000-0000-000013A30000}"/>
    <cellStyle name="60% - uthevingsfarge 4 223 2" xfId="41751" xr:uid="{00000000-0005-0000-0000-000014A30000}"/>
    <cellStyle name="60% - uthevingsfarge 4 223_BILAG 34-3 Brasil" xfId="41752" xr:uid="{00000000-0005-0000-0000-000015A30000}"/>
    <cellStyle name="60% - uthevingsfarge 4 224" xfId="41753" xr:uid="{00000000-0005-0000-0000-000016A30000}"/>
    <cellStyle name="60% - uthevingsfarge 4 224 2" xfId="41754" xr:uid="{00000000-0005-0000-0000-000017A30000}"/>
    <cellStyle name="60% - uthevingsfarge 4 224_BILAG 34-3 Brasil" xfId="41755" xr:uid="{00000000-0005-0000-0000-000018A30000}"/>
    <cellStyle name="60% - uthevingsfarge 4 225" xfId="41756" xr:uid="{00000000-0005-0000-0000-000019A30000}"/>
    <cellStyle name="60% - uthevingsfarge 4 225 2" xfId="41757" xr:uid="{00000000-0005-0000-0000-00001AA30000}"/>
    <cellStyle name="60% - uthevingsfarge 4 225_BILAG 34-3 Brasil" xfId="41758" xr:uid="{00000000-0005-0000-0000-00001BA30000}"/>
    <cellStyle name="60% - uthevingsfarge 4 226" xfId="41759" xr:uid="{00000000-0005-0000-0000-00001CA30000}"/>
    <cellStyle name="60% - uthevingsfarge 4 226 2" xfId="41760" xr:uid="{00000000-0005-0000-0000-00001DA30000}"/>
    <cellStyle name="60% - uthevingsfarge 4 226_BILAG 34-3 Brasil" xfId="41761" xr:uid="{00000000-0005-0000-0000-00001EA30000}"/>
    <cellStyle name="60% - uthevingsfarge 4 227" xfId="41762" xr:uid="{00000000-0005-0000-0000-00001FA30000}"/>
    <cellStyle name="60% - uthevingsfarge 4 227 2" xfId="41763" xr:uid="{00000000-0005-0000-0000-000020A30000}"/>
    <cellStyle name="60% - uthevingsfarge 4 227_BILAG 34-3 Brasil" xfId="41764" xr:uid="{00000000-0005-0000-0000-000021A30000}"/>
    <cellStyle name="60% - uthevingsfarge 4 228" xfId="41765" xr:uid="{00000000-0005-0000-0000-000022A30000}"/>
    <cellStyle name="60% - uthevingsfarge 4 228 2" xfId="41766" xr:uid="{00000000-0005-0000-0000-000023A30000}"/>
    <cellStyle name="60% - uthevingsfarge 4 228_BILAG 34-3 Brasil" xfId="41767" xr:uid="{00000000-0005-0000-0000-000024A30000}"/>
    <cellStyle name="60% - uthevingsfarge 4 229" xfId="41768" xr:uid="{00000000-0005-0000-0000-000025A30000}"/>
    <cellStyle name="60% - uthevingsfarge 4 229 2" xfId="41769" xr:uid="{00000000-0005-0000-0000-000026A30000}"/>
    <cellStyle name="60% - uthevingsfarge 4 229_BILAG 34-3 Brasil" xfId="41770" xr:uid="{00000000-0005-0000-0000-000027A30000}"/>
    <cellStyle name="60% - uthevingsfarge 4 23" xfId="41771" xr:uid="{00000000-0005-0000-0000-000028A30000}"/>
    <cellStyle name="60% - uthevingsfarge 4 23 2" xfId="41772" xr:uid="{00000000-0005-0000-0000-000029A30000}"/>
    <cellStyle name="60% - uthevingsfarge 4 23_BILAG 34-3 Brasil" xfId="41773" xr:uid="{00000000-0005-0000-0000-00002AA30000}"/>
    <cellStyle name="60% - uthevingsfarge 4 230" xfId="41774" xr:uid="{00000000-0005-0000-0000-00002BA30000}"/>
    <cellStyle name="60% - uthevingsfarge 4 230 2" xfId="41775" xr:uid="{00000000-0005-0000-0000-00002CA30000}"/>
    <cellStyle name="60% - uthevingsfarge 4 230_BILAG 34-3 Brasil" xfId="41776" xr:uid="{00000000-0005-0000-0000-00002DA30000}"/>
    <cellStyle name="60% - uthevingsfarge 4 231" xfId="41777" xr:uid="{00000000-0005-0000-0000-00002EA30000}"/>
    <cellStyle name="60% - uthevingsfarge 4 231 2" xfId="41778" xr:uid="{00000000-0005-0000-0000-00002FA30000}"/>
    <cellStyle name="60% - uthevingsfarge 4 231_BILAG 34-3 Brasil" xfId="41779" xr:uid="{00000000-0005-0000-0000-000030A30000}"/>
    <cellStyle name="60% - uthevingsfarge 4 232" xfId="41780" xr:uid="{00000000-0005-0000-0000-000031A30000}"/>
    <cellStyle name="60% - uthevingsfarge 4 232 2" xfId="41781" xr:uid="{00000000-0005-0000-0000-000032A30000}"/>
    <cellStyle name="60% - uthevingsfarge 4 232_BILAG 34-3 Brasil" xfId="41782" xr:uid="{00000000-0005-0000-0000-000033A30000}"/>
    <cellStyle name="60% - uthevingsfarge 4 233" xfId="41783" xr:uid="{00000000-0005-0000-0000-000034A30000}"/>
    <cellStyle name="60% - uthevingsfarge 4 233 2" xfId="41784" xr:uid="{00000000-0005-0000-0000-000035A30000}"/>
    <cellStyle name="60% - uthevingsfarge 4 233_BILAG 34-3 Brasil" xfId="41785" xr:uid="{00000000-0005-0000-0000-000036A30000}"/>
    <cellStyle name="60% - uthevingsfarge 4 234" xfId="41786" xr:uid="{00000000-0005-0000-0000-000037A30000}"/>
    <cellStyle name="60% - uthevingsfarge 4 234 2" xfId="41787" xr:uid="{00000000-0005-0000-0000-000038A30000}"/>
    <cellStyle name="60% - uthevingsfarge 4 234_BILAG 34-3 Brasil" xfId="41788" xr:uid="{00000000-0005-0000-0000-000039A30000}"/>
    <cellStyle name="60% - uthevingsfarge 4 235" xfId="41789" xr:uid="{00000000-0005-0000-0000-00003AA30000}"/>
    <cellStyle name="60% - uthevingsfarge 4 235 2" xfId="41790" xr:uid="{00000000-0005-0000-0000-00003BA30000}"/>
    <cellStyle name="60% - uthevingsfarge 4 235_BILAG 34-3 Brasil" xfId="41791" xr:uid="{00000000-0005-0000-0000-00003CA30000}"/>
    <cellStyle name="60% - uthevingsfarge 4 236" xfId="41792" xr:uid="{00000000-0005-0000-0000-00003DA30000}"/>
    <cellStyle name="60% - uthevingsfarge 4 236 2" xfId="41793" xr:uid="{00000000-0005-0000-0000-00003EA30000}"/>
    <cellStyle name="60% - uthevingsfarge 4 236_BILAG 34-3 Brasil" xfId="41794" xr:uid="{00000000-0005-0000-0000-00003FA30000}"/>
    <cellStyle name="60% - uthevingsfarge 4 237" xfId="41795" xr:uid="{00000000-0005-0000-0000-000040A30000}"/>
    <cellStyle name="60% - uthevingsfarge 4 237 2" xfId="41796" xr:uid="{00000000-0005-0000-0000-000041A30000}"/>
    <cellStyle name="60% - uthevingsfarge 4 237_BILAG 34-3 Brasil" xfId="41797" xr:uid="{00000000-0005-0000-0000-000042A30000}"/>
    <cellStyle name="60% - uthevingsfarge 4 238" xfId="41798" xr:uid="{00000000-0005-0000-0000-000043A30000}"/>
    <cellStyle name="60% - uthevingsfarge 4 238 2" xfId="41799" xr:uid="{00000000-0005-0000-0000-000044A30000}"/>
    <cellStyle name="60% - uthevingsfarge 4 238_BILAG 34-3 Brasil" xfId="41800" xr:uid="{00000000-0005-0000-0000-000045A30000}"/>
    <cellStyle name="60% - uthevingsfarge 4 239" xfId="41801" xr:uid="{00000000-0005-0000-0000-000046A30000}"/>
    <cellStyle name="60% - uthevingsfarge 4 239 2" xfId="41802" xr:uid="{00000000-0005-0000-0000-000047A30000}"/>
    <cellStyle name="60% - uthevingsfarge 4 239_BILAG 34-3 Brasil" xfId="41803" xr:uid="{00000000-0005-0000-0000-000048A30000}"/>
    <cellStyle name="60% - uthevingsfarge 4 24" xfId="41804" xr:uid="{00000000-0005-0000-0000-000049A30000}"/>
    <cellStyle name="60% - uthevingsfarge 4 24 2" xfId="41805" xr:uid="{00000000-0005-0000-0000-00004AA30000}"/>
    <cellStyle name="60% - uthevingsfarge 4 24_BILAG 34-3 Brasil" xfId="41806" xr:uid="{00000000-0005-0000-0000-00004BA30000}"/>
    <cellStyle name="60% - uthevingsfarge 4 240" xfId="41807" xr:uid="{00000000-0005-0000-0000-00004CA30000}"/>
    <cellStyle name="60% - uthevingsfarge 4 240 2" xfId="41808" xr:uid="{00000000-0005-0000-0000-00004DA30000}"/>
    <cellStyle name="60% - uthevingsfarge 4 240_BILAG 34-3 Brasil" xfId="41809" xr:uid="{00000000-0005-0000-0000-00004EA30000}"/>
    <cellStyle name="60% - uthevingsfarge 4 241" xfId="41810" xr:uid="{00000000-0005-0000-0000-00004FA30000}"/>
    <cellStyle name="60% - uthevingsfarge 4 241 2" xfId="41811" xr:uid="{00000000-0005-0000-0000-000050A30000}"/>
    <cellStyle name="60% - uthevingsfarge 4 241_BILAG 34-3 Brasil" xfId="41812" xr:uid="{00000000-0005-0000-0000-000051A30000}"/>
    <cellStyle name="60% - uthevingsfarge 4 242" xfId="41813" xr:uid="{00000000-0005-0000-0000-000052A30000}"/>
    <cellStyle name="60% - uthevingsfarge 4 242 2" xfId="41814" xr:uid="{00000000-0005-0000-0000-000053A30000}"/>
    <cellStyle name="60% - uthevingsfarge 4 242_BILAG 34-3 Brasil" xfId="41815" xr:uid="{00000000-0005-0000-0000-000054A30000}"/>
    <cellStyle name="60% - uthevingsfarge 4 243" xfId="41816" xr:uid="{00000000-0005-0000-0000-000055A30000}"/>
    <cellStyle name="60% - uthevingsfarge 4 243 2" xfId="41817" xr:uid="{00000000-0005-0000-0000-000056A30000}"/>
    <cellStyle name="60% - uthevingsfarge 4 243_BILAG 34-3 Brasil" xfId="41818" xr:uid="{00000000-0005-0000-0000-000057A30000}"/>
    <cellStyle name="60% - uthevingsfarge 4 244" xfId="41819" xr:uid="{00000000-0005-0000-0000-000058A30000}"/>
    <cellStyle name="60% - uthevingsfarge 4 244 2" xfId="41820" xr:uid="{00000000-0005-0000-0000-000059A30000}"/>
    <cellStyle name="60% - uthevingsfarge 4 244_BILAG 34-3 Brasil" xfId="41821" xr:uid="{00000000-0005-0000-0000-00005AA30000}"/>
    <cellStyle name="60% - uthevingsfarge 4 245" xfId="41822" xr:uid="{00000000-0005-0000-0000-00005BA30000}"/>
    <cellStyle name="60% - uthevingsfarge 4 245 2" xfId="41823" xr:uid="{00000000-0005-0000-0000-00005CA30000}"/>
    <cellStyle name="60% - uthevingsfarge 4 245_BILAG 34-3 Brasil" xfId="41824" xr:uid="{00000000-0005-0000-0000-00005DA30000}"/>
    <cellStyle name="60% - uthevingsfarge 4 246" xfId="41825" xr:uid="{00000000-0005-0000-0000-00005EA30000}"/>
    <cellStyle name="60% - uthevingsfarge 4 246 2" xfId="41826" xr:uid="{00000000-0005-0000-0000-00005FA30000}"/>
    <cellStyle name="60% - uthevingsfarge 4 246_BILAG 34-3 Brasil" xfId="41827" xr:uid="{00000000-0005-0000-0000-000060A30000}"/>
    <cellStyle name="60% - uthevingsfarge 4 247" xfId="41828" xr:uid="{00000000-0005-0000-0000-000061A30000}"/>
    <cellStyle name="60% - uthevingsfarge 4 247 2" xfId="41829" xr:uid="{00000000-0005-0000-0000-000062A30000}"/>
    <cellStyle name="60% - uthevingsfarge 4 247_BILAG 34-3 Brasil" xfId="41830" xr:uid="{00000000-0005-0000-0000-000063A30000}"/>
    <cellStyle name="60% - uthevingsfarge 4 248" xfId="41831" xr:uid="{00000000-0005-0000-0000-000064A30000}"/>
    <cellStyle name="60% - uthevingsfarge 4 248 2" xfId="41832" xr:uid="{00000000-0005-0000-0000-000065A30000}"/>
    <cellStyle name="60% - uthevingsfarge 4 248_BILAG 34-3 Brasil" xfId="41833" xr:uid="{00000000-0005-0000-0000-000066A30000}"/>
    <cellStyle name="60% - uthevingsfarge 4 249" xfId="41834" xr:uid="{00000000-0005-0000-0000-000067A30000}"/>
    <cellStyle name="60% - uthevingsfarge 4 249 2" xfId="41835" xr:uid="{00000000-0005-0000-0000-000068A30000}"/>
    <cellStyle name="60% - uthevingsfarge 4 249_BILAG 34-3 Brasil" xfId="41836" xr:uid="{00000000-0005-0000-0000-000069A30000}"/>
    <cellStyle name="60% - uthevingsfarge 4 25" xfId="41837" xr:uid="{00000000-0005-0000-0000-00006AA30000}"/>
    <cellStyle name="60% - uthevingsfarge 4 25 2" xfId="41838" xr:uid="{00000000-0005-0000-0000-00006BA30000}"/>
    <cellStyle name="60% - uthevingsfarge 4 25_BILAG 34-3 Brasil" xfId="41839" xr:uid="{00000000-0005-0000-0000-00006CA30000}"/>
    <cellStyle name="60% - uthevingsfarge 4 250" xfId="41840" xr:uid="{00000000-0005-0000-0000-00006DA30000}"/>
    <cellStyle name="60% - uthevingsfarge 4 250 2" xfId="41841" xr:uid="{00000000-0005-0000-0000-00006EA30000}"/>
    <cellStyle name="60% - uthevingsfarge 4 250_BILAG 34-3 Brasil" xfId="41842" xr:uid="{00000000-0005-0000-0000-00006FA30000}"/>
    <cellStyle name="60% - uthevingsfarge 4 251" xfId="41843" xr:uid="{00000000-0005-0000-0000-000070A30000}"/>
    <cellStyle name="60% - uthevingsfarge 4 251 2" xfId="41844" xr:uid="{00000000-0005-0000-0000-000071A30000}"/>
    <cellStyle name="60% - uthevingsfarge 4 251_BILAG 34-3 Brasil" xfId="41845" xr:uid="{00000000-0005-0000-0000-000072A30000}"/>
    <cellStyle name="60% - uthevingsfarge 4 252" xfId="41846" xr:uid="{00000000-0005-0000-0000-000073A30000}"/>
    <cellStyle name="60% - uthevingsfarge 4 252 2" xfId="41847" xr:uid="{00000000-0005-0000-0000-000074A30000}"/>
    <cellStyle name="60% - uthevingsfarge 4 252_BILAG 34-3 Brasil" xfId="41848" xr:uid="{00000000-0005-0000-0000-000075A30000}"/>
    <cellStyle name="60% - uthevingsfarge 4 253" xfId="41849" xr:uid="{00000000-0005-0000-0000-000076A30000}"/>
    <cellStyle name="60% - uthevingsfarge 4 253 2" xfId="41850" xr:uid="{00000000-0005-0000-0000-000077A30000}"/>
    <cellStyle name="60% - uthevingsfarge 4 253_BILAG 34-3 Brasil" xfId="41851" xr:uid="{00000000-0005-0000-0000-000078A30000}"/>
    <cellStyle name="60% - uthevingsfarge 4 254" xfId="41852" xr:uid="{00000000-0005-0000-0000-000079A30000}"/>
    <cellStyle name="60% - uthevingsfarge 4 254 2" xfId="41853" xr:uid="{00000000-0005-0000-0000-00007AA30000}"/>
    <cellStyle name="60% - uthevingsfarge 4 254_BILAG 34-3 Brasil" xfId="41854" xr:uid="{00000000-0005-0000-0000-00007BA30000}"/>
    <cellStyle name="60% - uthevingsfarge 4 255" xfId="41855" xr:uid="{00000000-0005-0000-0000-00007CA30000}"/>
    <cellStyle name="60% - uthevingsfarge 4 255 2" xfId="41856" xr:uid="{00000000-0005-0000-0000-00007DA30000}"/>
    <cellStyle name="60% - uthevingsfarge 4 255_BILAG 34-3 Brasil" xfId="41857" xr:uid="{00000000-0005-0000-0000-00007EA30000}"/>
    <cellStyle name="60% - uthevingsfarge 4 256" xfId="41858" xr:uid="{00000000-0005-0000-0000-00007FA30000}"/>
    <cellStyle name="60% - uthevingsfarge 4 256 2" xfId="41859" xr:uid="{00000000-0005-0000-0000-000080A30000}"/>
    <cellStyle name="60% - uthevingsfarge 4 256_BILAG 34-3 Brasil" xfId="41860" xr:uid="{00000000-0005-0000-0000-000081A30000}"/>
    <cellStyle name="60% - uthevingsfarge 4 257" xfId="41861" xr:uid="{00000000-0005-0000-0000-000082A30000}"/>
    <cellStyle name="60% - uthevingsfarge 4 257 2" xfId="41862" xr:uid="{00000000-0005-0000-0000-000083A30000}"/>
    <cellStyle name="60% - uthevingsfarge 4 257_BILAG 34-3 Brasil" xfId="41863" xr:uid="{00000000-0005-0000-0000-000084A30000}"/>
    <cellStyle name="60% - uthevingsfarge 4 258" xfId="41864" xr:uid="{00000000-0005-0000-0000-000085A30000}"/>
    <cellStyle name="60% - uthevingsfarge 4 258 2" xfId="41865" xr:uid="{00000000-0005-0000-0000-000086A30000}"/>
    <cellStyle name="60% - uthevingsfarge 4 258_BILAG 34-3 Brasil" xfId="41866" xr:uid="{00000000-0005-0000-0000-000087A30000}"/>
    <cellStyle name="60% - uthevingsfarge 4 259" xfId="41867" xr:uid="{00000000-0005-0000-0000-000088A30000}"/>
    <cellStyle name="60% - uthevingsfarge 4 259 2" xfId="41868" xr:uid="{00000000-0005-0000-0000-000089A30000}"/>
    <cellStyle name="60% - uthevingsfarge 4 259_BILAG 34-3 Brasil" xfId="41869" xr:uid="{00000000-0005-0000-0000-00008AA30000}"/>
    <cellStyle name="60% - uthevingsfarge 4 26" xfId="41870" xr:uid="{00000000-0005-0000-0000-00008BA30000}"/>
    <cellStyle name="60% - uthevingsfarge 4 26 2" xfId="41871" xr:uid="{00000000-0005-0000-0000-00008CA30000}"/>
    <cellStyle name="60% - uthevingsfarge 4 26_BILAG 34-3 Brasil" xfId="41872" xr:uid="{00000000-0005-0000-0000-00008DA30000}"/>
    <cellStyle name="60% - uthevingsfarge 4 260" xfId="41873" xr:uid="{00000000-0005-0000-0000-00008EA30000}"/>
    <cellStyle name="60% - uthevingsfarge 4 260 2" xfId="41874" xr:uid="{00000000-0005-0000-0000-00008FA30000}"/>
    <cellStyle name="60% - uthevingsfarge 4 260_BILAG 34-3 Brasil" xfId="41875" xr:uid="{00000000-0005-0000-0000-000090A30000}"/>
    <cellStyle name="60% - uthevingsfarge 4 261" xfId="41876" xr:uid="{00000000-0005-0000-0000-000091A30000}"/>
    <cellStyle name="60% - uthevingsfarge 4 261 2" xfId="41877" xr:uid="{00000000-0005-0000-0000-000092A30000}"/>
    <cellStyle name="60% - uthevingsfarge 4 261_BILAG 34-3 Brasil" xfId="41878" xr:uid="{00000000-0005-0000-0000-000093A30000}"/>
    <cellStyle name="60% - uthevingsfarge 4 262" xfId="41879" xr:uid="{00000000-0005-0000-0000-000094A30000}"/>
    <cellStyle name="60% - uthevingsfarge 4 262 2" xfId="41880" xr:uid="{00000000-0005-0000-0000-000095A30000}"/>
    <cellStyle name="60% - uthevingsfarge 4 262_BILAG 34-3 Brasil" xfId="41881" xr:uid="{00000000-0005-0000-0000-000096A30000}"/>
    <cellStyle name="60% - uthevingsfarge 4 263" xfId="41882" xr:uid="{00000000-0005-0000-0000-000097A30000}"/>
    <cellStyle name="60% - uthevingsfarge 4 263 2" xfId="41883" xr:uid="{00000000-0005-0000-0000-000098A30000}"/>
    <cellStyle name="60% - uthevingsfarge 4 263_BILAG 34-3 Brasil" xfId="41884" xr:uid="{00000000-0005-0000-0000-000099A30000}"/>
    <cellStyle name="60% - uthevingsfarge 4 264" xfId="41885" xr:uid="{00000000-0005-0000-0000-00009AA30000}"/>
    <cellStyle name="60% - uthevingsfarge 4 264 2" xfId="41886" xr:uid="{00000000-0005-0000-0000-00009BA30000}"/>
    <cellStyle name="60% - uthevingsfarge 4 264_BILAG 34-3 Brasil" xfId="41887" xr:uid="{00000000-0005-0000-0000-00009CA30000}"/>
    <cellStyle name="60% - uthevingsfarge 4 265" xfId="41888" xr:uid="{00000000-0005-0000-0000-00009DA30000}"/>
    <cellStyle name="60% - uthevingsfarge 4 265 2" xfId="41889" xr:uid="{00000000-0005-0000-0000-00009EA30000}"/>
    <cellStyle name="60% - uthevingsfarge 4 265_BILAG 34-3 Brasil" xfId="41890" xr:uid="{00000000-0005-0000-0000-00009FA30000}"/>
    <cellStyle name="60% - uthevingsfarge 4 266" xfId="41891" xr:uid="{00000000-0005-0000-0000-0000A0A30000}"/>
    <cellStyle name="60% - uthevingsfarge 4 266 2" xfId="41892" xr:uid="{00000000-0005-0000-0000-0000A1A30000}"/>
    <cellStyle name="60% - uthevingsfarge 4 266_BILAG 34-3 Brasil" xfId="41893" xr:uid="{00000000-0005-0000-0000-0000A2A30000}"/>
    <cellStyle name="60% - uthevingsfarge 4 267" xfId="41894" xr:uid="{00000000-0005-0000-0000-0000A3A30000}"/>
    <cellStyle name="60% - uthevingsfarge 4 267 2" xfId="41895" xr:uid="{00000000-0005-0000-0000-0000A4A30000}"/>
    <cellStyle name="60% - uthevingsfarge 4 267_BILAG 34-3 Brasil" xfId="41896" xr:uid="{00000000-0005-0000-0000-0000A5A30000}"/>
    <cellStyle name="60% - uthevingsfarge 4 268" xfId="41897" xr:uid="{00000000-0005-0000-0000-0000A6A30000}"/>
    <cellStyle name="60% - uthevingsfarge 4 268 2" xfId="41898" xr:uid="{00000000-0005-0000-0000-0000A7A30000}"/>
    <cellStyle name="60% - uthevingsfarge 4 268_BILAG 34-3 Brasil" xfId="41899" xr:uid="{00000000-0005-0000-0000-0000A8A30000}"/>
    <cellStyle name="60% - uthevingsfarge 4 269" xfId="41900" xr:uid="{00000000-0005-0000-0000-0000A9A30000}"/>
    <cellStyle name="60% - uthevingsfarge 4 269 2" xfId="41901" xr:uid="{00000000-0005-0000-0000-0000AAA30000}"/>
    <cellStyle name="60% - uthevingsfarge 4 269_BILAG 34-3 Brasil" xfId="41902" xr:uid="{00000000-0005-0000-0000-0000ABA30000}"/>
    <cellStyle name="60% - uthevingsfarge 4 27" xfId="41903" xr:uid="{00000000-0005-0000-0000-0000ACA30000}"/>
    <cellStyle name="60% - uthevingsfarge 4 27 2" xfId="41904" xr:uid="{00000000-0005-0000-0000-0000ADA30000}"/>
    <cellStyle name="60% - uthevingsfarge 4 27_BILAG 34-3 Brasil" xfId="41905" xr:uid="{00000000-0005-0000-0000-0000AEA30000}"/>
    <cellStyle name="60% - uthevingsfarge 4 270" xfId="41906" xr:uid="{00000000-0005-0000-0000-0000AFA30000}"/>
    <cellStyle name="60% - uthevingsfarge 4 270 2" xfId="41907" xr:uid="{00000000-0005-0000-0000-0000B0A30000}"/>
    <cellStyle name="60% - uthevingsfarge 4 270_BILAG 34-3 Brasil" xfId="41908" xr:uid="{00000000-0005-0000-0000-0000B1A30000}"/>
    <cellStyle name="60% - uthevingsfarge 4 271" xfId="41909" xr:uid="{00000000-0005-0000-0000-0000B2A30000}"/>
    <cellStyle name="60% - uthevingsfarge 4 271 2" xfId="41910" xr:uid="{00000000-0005-0000-0000-0000B3A30000}"/>
    <cellStyle name="60% - uthevingsfarge 4 271_BILAG 34-3 Brasil" xfId="41911" xr:uid="{00000000-0005-0000-0000-0000B4A30000}"/>
    <cellStyle name="60% - uthevingsfarge 4 272" xfId="41912" xr:uid="{00000000-0005-0000-0000-0000B5A30000}"/>
    <cellStyle name="60% - uthevingsfarge 4 272 2" xfId="41913" xr:uid="{00000000-0005-0000-0000-0000B6A30000}"/>
    <cellStyle name="60% - uthevingsfarge 4 272_BILAG 34-3 Brasil" xfId="41914" xr:uid="{00000000-0005-0000-0000-0000B7A30000}"/>
    <cellStyle name="60% - uthevingsfarge 4 273" xfId="41915" xr:uid="{00000000-0005-0000-0000-0000B8A30000}"/>
    <cellStyle name="60% - uthevingsfarge 4 273 2" xfId="41916" xr:uid="{00000000-0005-0000-0000-0000B9A30000}"/>
    <cellStyle name="60% - uthevingsfarge 4 273_BILAG 34-3 Brasil" xfId="41917" xr:uid="{00000000-0005-0000-0000-0000BAA30000}"/>
    <cellStyle name="60% - uthevingsfarge 4 274" xfId="41918" xr:uid="{00000000-0005-0000-0000-0000BBA30000}"/>
    <cellStyle name="60% - uthevingsfarge 4 274 2" xfId="41919" xr:uid="{00000000-0005-0000-0000-0000BCA30000}"/>
    <cellStyle name="60% - uthevingsfarge 4 274_BILAG 34-3 Brasil" xfId="41920" xr:uid="{00000000-0005-0000-0000-0000BDA30000}"/>
    <cellStyle name="60% - uthevingsfarge 4 275" xfId="41921" xr:uid="{00000000-0005-0000-0000-0000BEA30000}"/>
    <cellStyle name="60% - uthevingsfarge 4 275 2" xfId="41922" xr:uid="{00000000-0005-0000-0000-0000BFA30000}"/>
    <cellStyle name="60% - uthevingsfarge 4 275_BILAG 34-3 Brasil" xfId="41923" xr:uid="{00000000-0005-0000-0000-0000C0A30000}"/>
    <cellStyle name="60% - uthevingsfarge 4 276" xfId="41924" xr:uid="{00000000-0005-0000-0000-0000C1A30000}"/>
    <cellStyle name="60% - uthevingsfarge 4 276 2" xfId="41925" xr:uid="{00000000-0005-0000-0000-0000C2A30000}"/>
    <cellStyle name="60% - uthevingsfarge 4 276_BILAG 34-3 Brasil" xfId="41926" xr:uid="{00000000-0005-0000-0000-0000C3A30000}"/>
    <cellStyle name="60% - uthevingsfarge 4 277" xfId="41927" xr:uid="{00000000-0005-0000-0000-0000C4A30000}"/>
    <cellStyle name="60% - uthevingsfarge 4 277 2" xfId="41928" xr:uid="{00000000-0005-0000-0000-0000C5A30000}"/>
    <cellStyle name="60% - uthevingsfarge 4 277_BILAG 34-3 Brasil" xfId="41929" xr:uid="{00000000-0005-0000-0000-0000C6A30000}"/>
    <cellStyle name="60% - uthevingsfarge 4 278" xfId="41930" xr:uid="{00000000-0005-0000-0000-0000C7A30000}"/>
    <cellStyle name="60% - uthevingsfarge 4 278 2" xfId="41931" xr:uid="{00000000-0005-0000-0000-0000C8A30000}"/>
    <cellStyle name="60% - uthevingsfarge 4 278_BILAG 34-3 Brasil" xfId="41932" xr:uid="{00000000-0005-0000-0000-0000C9A30000}"/>
    <cellStyle name="60% - uthevingsfarge 4 279" xfId="41933" xr:uid="{00000000-0005-0000-0000-0000CAA30000}"/>
    <cellStyle name="60% - uthevingsfarge 4 279 2" xfId="41934" xr:uid="{00000000-0005-0000-0000-0000CBA30000}"/>
    <cellStyle name="60% - uthevingsfarge 4 279_BILAG 34-3 Brasil" xfId="41935" xr:uid="{00000000-0005-0000-0000-0000CCA30000}"/>
    <cellStyle name="60% - uthevingsfarge 4 28" xfId="41936" xr:uid="{00000000-0005-0000-0000-0000CDA30000}"/>
    <cellStyle name="60% - uthevingsfarge 4 28 2" xfId="41937" xr:uid="{00000000-0005-0000-0000-0000CEA30000}"/>
    <cellStyle name="60% - uthevingsfarge 4 28_BILAG 34-3 Brasil" xfId="41938" xr:uid="{00000000-0005-0000-0000-0000CFA30000}"/>
    <cellStyle name="60% - uthevingsfarge 4 280" xfId="41939" xr:uid="{00000000-0005-0000-0000-0000D0A30000}"/>
    <cellStyle name="60% - uthevingsfarge 4 280 2" xfId="41940" xr:uid="{00000000-0005-0000-0000-0000D1A30000}"/>
    <cellStyle name="60% - uthevingsfarge 4 280_BILAG 34-3 Brasil" xfId="41941" xr:uid="{00000000-0005-0000-0000-0000D2A30000}"/>
    <cellStyle name="60% - uthevingsfarge 4 281" xfId="41942" xr:uid="{00000000-0005-0000-0000-0000D3A30000}"/>
    <cellStyle name="60% - uthevingsfarge 4 281 2" xfId="41943" xr:uid="{00000000-0005-0000-0000-0000D4A30000}"/>
    <cellStyle name="60% - uthevingsfarge 4 281_BILAG 34-3 Brasil" xfId="41944" xr:uid="{00000000-0005-0000-0000-0000D5A30000}"/>
    <cellStyle name="60% - uthevingsfarge 4 282" xfId="41945" xr:uid="{00000000-0005-0000-0000-0000D6A30000}"/>
    <cellStyle name="60% - uthevingsfarge 4 282 2" xfId="41946" xr:uid="{00000000-0005-0000-0000-0000D7A30000}"/>
    <cellStyle name="60% - uthevingsfarge 4 282_BILAG 34-3 Brasil" xfId="41947" xr:uid="{00000000-0005-0000-0000-0000D8A30000}"/>
    <cellStyle name="60% - uthevingsfarge 4 283" xfId="41948" xr:uid="{00000000-0005-0000-0000-0000D9A30000}"/>
    <cellStyle name="60% - uthevingsfarge 4 283 2" xfId="41949" xr:uid="{00000000-0005-0000-0000-0000DAA30000}"/>
    <cellStyle name="60% - uthevingsfarge 4 283_BILAG 34-3 Brasil" xfId="41950" xr:uid="{00000000-0005-0000-0000-0000DBA30000}"/>
    <cellStyle name="60% - uthevingsfarge 4 284" xfId="41951" xr:uid="{00000000-0005-0000-0000-0000DCA30000}"/>
    <cellStyle name="60% - uthevingsfarge 4 284 2" xfId="41952" xr:uid="{00000000-0005-0000-0000-0000DDA30000}"/>
    <cellStyle name="60% - uthevingsfarge 4 284_BILAG 34-3 Brasil" xfId="41953" xr:uid="{00000000-0005-0000-0000-0000DEA30000}"/>
    <cellStyle name="60% - uthevingsfarge 4 285" xfId="41954" xr:uid="{00000000-0005-0000-0000-0000DFA30000}"/>
    <cellStyle name="60% - uthevingsfarge 4 285 2" xfId="41955" xr:uid="{00000000-0005-0000-0000-0000E0A30000}"/>
    <cellStyle name="60% - uthevingsfarge 4 285_BILAG 34-3 Brasil" xfId="41956" xr:uid="{00000000-0005-0000-0000-0000E1A30000}"/>
    <cellStyle name="60% - uthevingsfarge 4 286" xfId="41957" xr:uid="{00000000-0005-0000-0000-0000E2A30000}"/>
    <cellStyle name="60% - uthevingsfarge 4 286 2" xfId="41958" xr:uid="{00000000-0005-0000-0000-0000E3A30000}"/>
    <cellStyle name="60% - uthevingsfarge 4 286_BILAG 34-3 Brasil" xfId="41959" xr:uid="{00000000-0005-0000-0000-0000E4A30000}"/>
    <cellStyle name="60% - uthevingsfarge 4 287" xfId="41960" xr:uid="{00000000-0005-0000-0000-0000E5A30000}"/>
    <cellStyle name="60% - uthevingsfarge 4 287 2" xfId="41961" xr:uid="{00000000-0005-0000-0000-0000E6A30000}"/>
    <cellStyle name="60% - uthevingsfarge 4 287_BILAG 34-3 Brasil" xfId="41962" xr:uid="{00000000-0005-0000-0000-0000E7A30000}"/>
    <cellStyle name="60% - uthevingsfarge 4 288" xfId="41963" xr:uid="{00000000-0005-0000-0000-0000E8A30000}"/>
    <cellStyle name="60% - uthevingsfarge 4 288 2" xfId="41964" xr:uid="{00000000-0005-0000-0000-0000E9A30000}"/>
    <cellStyle name="60% - uthevingsfarge 4 288_BILAG 34-3 Brasil" xfId="41965" xr:uid="{00000000-0005-0000-0000-0000EAA30000}"/>
    <cellStyle name="60% - uthevingsfarge 4 289" xfId="41966" xr:uid="{00000000-0005-0000-0000-0000EBA30000}"/>
    <cellStyle name="60% - uthevingsfarge 4 289 2" xfId="41967" xr:uid="{00000000-0005-0000-0000-0000ECA30000}"/>
    <cellStyle name="60% - uthevingsfarge 4 289_BILAG 34-3 Brasil" xfId="41968" xr:uid="{00000000-0005-0000-0000-0000EDA30000}"/>
    <cellStyle name="60% - uthevingsfarge 4 29" xfId="41969" xr:uid="{00000000-0005-0000-0000-0000EEA30000}"/>
    <cellStyle name="60% - uthevingsfarge 4 29 2" xfId="41970" xr:uid="{00000000-0005-0000-0000-0000EFA30000}"/>
    <cellStyle name="60% - uthevingsfarge 4 29_BILAG 34-3 Brasil" xfId="41971" xr:uid="{00000000-0005-0000-0000-0000F0A30000}"/>
    <cellStyle name="60% - uthevingsfarge 4 290" xfId="41972" xr:uid="{00000000-0005-0000-0000-0000F1A30000}"/>
    <cellStyle name="60% - uthevingsfarge 4 290 2" xfId="41973" xr:uid="{00000000-0005-0000-0000-0000F2A30000}"/>
    <cellStyle name="60% - uthevingsfarge 4 290_BILAG 34-3 Brasil" xfId="41974" xr:uid="{00000000-0005-0000-0000-0000F3A30000}"/>
    <cellStyle name="60% - uthevingsfarge 4 291" xfId="41975" xr:uid="{00000000-0005-0000-0000-0000F4A30000}"/>
    <cellStyle name="60% - uthevingsfarge 4 291 2" xfId="41976" xr:uid="{00000000-0005-0000-0000-0000F5A30000}"/>
    <cellStyle name="60% - uthevingsfarge 4 291_BILAG 34-3 Brasil" xfId="41977" xr:uid="{00000000-0005-0000-0000-0000F6A30000}"/>
    <cellStyle name="60% - uthevingsfarge 4 292" xfId="41978" xr:uid="{00000000-0005-0000-0000-0000F7A30000}"/>
    <cellStyle name="60% - uthevingsfarge 4 292 2" xfId="41979" xr:uid="{00000000-0005-0000-0000-0000F8A30000}"/>
    <cellStyle name="60% - uthevingsfarge 4 292_BILAG 34-3 Brasil" xfId="41980" xr:uid="{00000000-0005-0000-0000-0000F9A30000}"/>
    <cellStyle name="60% - uthevingsfarge 4 293" xfId="41981" xr:uid="{00000000-0005-0000-0000-0000FAA30000}"/>
    <cellStyle name="60% - uthevingsfarge 4 293 2" xfId="41982" xr:uid="{00000000-0005-0000-0000-0000FBA30000}"/>
    <cellStyle name="60% - uthevingsfarge 4 293_BILAG 34-3 Brasil" xfId="41983" xr:uid="{00000000-0005-0000-0000-0000FCA30000}"/>
    <cellStyle name="60% - uthevingsfarge 4 294" xfId="41984" xr:uid="{00000000-0005-0000-0000-0000FDA30000}"/>
    <cellStyle name="60% - uthevingsfarge 4 294 2" xfId="41985" xr:uid="{00000000-0005-0000-0000-0000FEA30000}"/>
    <cellStyle name="60% - uthevingsfarge 4 294_BILAG 34-3 Brasil" xfId="41986" xr:uid="{00000000-0005-0000-0000-0000FFA30000}"/>
    <cellStyle name="60% - uthevingsfarge 4 295" xfId="41987" xr:uid="{00000000-0005-0000-0000-000000A40000}"/>
    <cellStyle name="60% - uthevingsfarge 4 295 2" xfId="41988" xr:uid="{00000000-0005-0000-0000-000001A40000}"/>
    <cellStyle name="60% - uthevingsfarge 4 295_BILAG 34-3 Brasil" xfId="41989" xr:uid="{00000000-0005-0000-0000-000002A40000}"/>
    <cellStyle name="60% - uthevingsfarge 4 296" xfId="41990" xr:uid="{00000000-0005-0000-0000-000003A40000}"/>
    <cellStyle name="60% - uthevingsfarge 4 296 2" xfId="41991" xr:uid="{00000000-0005-0000-0000-000004A40000}"/>
    <cellStyle name="60% - uthevingsfarge 4 296_BILAG 34-3 Brasil" xfId="41992" xr:uid="{00000000-0005-0000-0000-000005A40000}"/>
    <cellStyle name="60% - uthevingsfarge 4 297" xfId="41993" xr:uid="{00000000-0005-0000-0000-000006A40000}"/>
    <cellStyle name="60% - uthevingsfarge 4 297 2" xfId="41994" xr:uid="{00000000-0005-0000-0000-000007A40000}"/>
    <cellStyle name="60% - uthevingsfarge 4 297_BILAG 34-3 Brasil" xfId="41995" xr:uid="{00000000-0005-0000-0000-000008A40000}"/>
    <cellStyle name="60% - uthevingsfarge 4 298" xfId="41996" xr:uid="{00000000-0005-0000-0000-000009A40000}"/>
    <cellStyle name="60% - uthevingsfarge 4 298 2" xfId="41997" xr:uid="{00000000-0005-0000-0000-00000AA40000}"/>
    <cellStyle name="60% - uthevingsfarge 4 298_BILAG 34-3 Brasil" xfId="41998" xr:uid="{00000000-0005-0000-0000-00000BA40000}"/>
    <cellStyle name="60% - uthevingsfarge 4 299" xfId="41999" xr:uid="{00000000-0005-0000-0000-00000CA40000}"/>
    <cellStyle name="60% - uthevingsfarge 4 299 2" xfId="42000" xr:uid="{00000000-0005-0000-0000-00000DA40000}"/>
    <cellStyle name="60% - uthevingsfarge 4 299_BILAG 34-3 Brasil" xfId="42001" xr:uid="{00000000-0005-0000-0000-00000EA40000}"/>
    <cellStyle name="60% - uthevingsfarge 4 3" xfId="42002" xr:uid="{00000000-0005-0000-0000-00000FA40000}"/>
    <cellStyle name="60% - uthevingsfarge 4 3 2" xfId="42003" xr:uid="{00000000-0005-0000-0000-000010A40000}"/>
    <cellStyle name="60% - uthevingsfarge 4 3_BILAG 34-3 Brasil" xfId="42004" xr:uid="{00000000-0005-0000-0000-000011A40000}"/>
    <cellStyle name="60% - uthevingsfarge 4 30" xfId="42005" xr:uid="{00000000-0005-0000-0000-000012A40000}"/>
    <cellStyle name="60% - uthevingsfarge 4 30 2" xfId="42006" xr:uid="{00000000-0005-0000-0000-000013A40000}"/>
    <cellStyle name="60% - uthevingsfarge 4 30_BILAG 34-3 Brasil" xfId="42007" xr:uid="{00000000-0005-0000-0000-000014A40000}"/>
    <cellStyle name="60% - uthevingsfarge 4 300" xfId="42008" xr:uid="{00000000-0005-0000-0000-000015A40000}"/>
    <cellStyle name="60% - uthevingsfarge 4 300 2" xfId="42009" xr:uid="{00000000-0005-0000-0000-000016A40000}"/>
    <cellStyle name="60% - uthevingsfarge 4 300_BILAG 34-3 Brasil" xfId="42010" xr:uid="{00000000-0005-0000-0000-000017A40000}"/>
    <cellStyle name="60% - uthevingsfarge 4 301" xfId="42011" xr:uid="{00000000-0005-0000-0000-000018A40000}"/>
    <cellStyle name="60% - uthevingsfarge 4 301 2" xfId="42012" xr:uid="{00000000-0005-0000-0000-000019A40000}"/>
    <cellStyle name="60% - uthevingsfarge 4 301_BILAG 34-3 Brasil" xfId="42013" xr:uid="{00000000-0005-0000-0000-00001AA40000}"/>
    <cellStyle name="60% - uthevingsfarge 4 302" xfId="42014" xr:uid="{00000000-0005-0000-0000-00001BA40000}"/>
    <cellStyle name="60% - uthevingsfarge 4 302 2" xfId="42015" xr:uid="{00000000-0005-0000-0000-00001CA40000}"/>
    <cellStyle name="60% - uthevingsfarge 4 302_BILAG 34-3 Brasil" xfId="42016" xr:uid="{00000000-0005-0000-0000-00001DA40000}"/>
    <cellStyle name="60% - uthevingsfarge 4 303" xfId="42017" xr:uid="{00000000-0005-0000-0000-00001EA40000}"/>
    <cellStyle name="60% - uthevingsfarge 4 303 2" xfId="42018" xr:uid="{00000000-0005-0000-0000-00001FA40000}"/>
    <cellStyle name="60% - uthevingsfarge 4 303_BILAG 34-3 Brasil" xfId="42019" xr:uid="{00000000-0005-0000-0000-000020A40000}"/>
    <cellStyle name="60% - uthevingsfarge 4 304" xfId="42020" xr:uid="{00000000-0005-0000-0000-000021A40000}"/>
    <cellStyle name="60% - uthevingsfarge 4 304 2" xfId="42021" xr:uid="{00000000-0005-0000-0000-000022A40000}"/>
    <cellStyle name="60% - uthevingsfarge 4 304_BILAG 34-3 Brasil" xfId="42022" xr:uid="{00000000-0005-0000-0000-000023A40000}"/>
    <cellStyle name="60% - uthevingsfarge 4 305" xfId="42023" xr:uid="{00000000-0005-0000-0000-000024A40000}"/>
    <cellStyle name="60% - uthevingsfarge 4 305 2" xfId="42024" xr:uid="{00000000-0005-0000-0000-000025A40000}"/>
    <cellStyle name="60% - uthevingsfarge 4 305_BILAG 34-3 Brasil" xfId="42025" xr:uid="{00000000-0005-0000-0000-000026A40000}"/>
    <cellStyle name="60% - uthevingsfarge 4 306" xfId="42026" xr:uid="{00000000-0005-0000-0000-000027A40000}"/>
    <cellStyle name="60% - uthevingsfarge 4 306 2" xfId="42027" xr:uid="{00000000-0005-0000-0000-000028A40000}"/>
    <cellStyle name="60% - uthevingsfarge 4 306_BILAG 34-3 Brasil" xfId="42028" xr:uid="{00000000-0005-0000-0000-000029A40000}"/>
    <cellStyle name="60% - uthevingsfarge 4 307" xfId="42029" xr:uid="{00000000-0005-0000-0000-00002AA40000}"/>
    <cellStyle name="60% - uthevingsfarge 4 307 2" xfId="42030" xr:uid="{00000000-0005-0000-0000-00002BA40000}"/>
    <cellStyle name="60% - uthevingsfarge 4 307_BILAG 34-3 Brasil" xfId="42031" xr:uid="{00000000-0005-0000-0000-00002CA40000}"/>
    <cellStyle name="60% - uthevingsfarge 4 308" xfId="42032" xr:uid="{00000000-0005-0000-0000-00002DA40000}"/>
    <cellStyle name="60% - uthevingsfarge 4 308 2" xfId="42033" xr:uid="{00000000-0005-0000-0000-00002EA40000}"/>
    <cellStyle name="60% - uthevingsfarge 4 308_BILAG 34-3 Brasil" xfId="42034" xr:uid="{00000000-0005-0000-0000-00002FA40000}"/>
    <cellStyle name="60% - uthevingsfarge 4 309" xfId="42035" xr:uid="{00000000-0005-0000-0000-000030A40000}"/>
    <cellStyle name="60% - uthevingsfarge 4 309 2" xfId="42036" xr:uid="{00000000-0005-0000-0000-000031A40000}"/>
    <cellStyle name="60% - uthevingsfarge 4 309_BILAG 34-3 Brasil" xfId="42037" xr:uid="{00000000-0005-0000-0000-000032A40000}"/>
    <cellStyle name="60% - uthevingsfarge 4 31" xfId="42038" xr:uid="{00000000-0005-0000-0000-000033A40000}"/>
    <cellStyle name="60% - uthevingsfarge 4 31 2" xfId="42039" xr:uid="{00000000-0005-0000-0000-000034A40000}"/>
    <cellStyle name="60% - uthevingsfarge 4 31_BILAG 34-3 Brasil" xfId="42040" xr:uid="{00000000-0005-0000-0000-000035A40000}"/>
    <cellStyle name="60% - uthevingsfarge 4 310" xfId="42041" xr:uid="{00000000-0005-0000-0000-000036A40000}"/>
    <cellStyle name="60% - uthevingsfarge 4 310 2" xfId="42042" xr:uid="{00000000-0005-0000-0000-000037A40000}"/>
    <cellStyle name="60% - uthevingsfarge 4 310_BILAG 34-3 Brasil" xfId="42043" xr:uid="{00000000-0005-0000-0000-000038A40000}"/>
    <cellStyle name="60% - uthevingsfarge 4 311" xfId="42044" xr:uid="{00000000-0005-0000-0000-000039A40000}"/>
    <cellStyle name="60% - uthevingsfarge 4 311 2" xfId="42045" xr:uid="{00000000-0005-0000-0000-00003AA40000}"/>
    <cellStyle name="60% - uthevingsfarge 4 311_BILAG 34-3 Brasil" xfId="42046" xr:uid="{00000000-0005-0000-0000-00003BA40000}"/>
    <cellStyle name="60% - uthevingsfarge 4 312" xfId="42047" xr:uid="{00000000-0005-0000-0000-00003CA40000}"/>
    <cellStyle name="60% - uthevingsfarge 4 312 2" xfId="42048" xr:uid="{00000000-0005-0000-0000-00003DA40000}"/>
    <cellStyle name="60% - uthevingsfarge 4 312_BILAG 34-3 Brasil" xfId="42049" xr:uid="{00000000-0005-0000-0000-00003EA40000}"/>
    <cellStyle name="60% - uthevingsfarge 4 313" xfId="42050" xr:uid="{00000000-0005-0000-0000-00003FA40000}"/>
    <cellStyle name="60% - uthevingsfarge 4 313 2" xfId="42051" xr:uid="{00000000-0005-0000-0000-000040A40000}"/>
    <cellStyle name="60% - uthevingsfarge 4 313_BILAG 34-3 Brasil" xfId="42052" xr:uid="{00000000-0005-0000-0000-000041A40000}"/>
    <cellStyle name="60% - uthevingsfarge 4 314" xfId="42053" xr:uid="{00000000-0005-0000-0000-000042A40000}"/>
    <cellStyle name="60% - uthevingsfarge 4 314 2" xfId="42054" xr:uid="{00000000-0005-0000-0000-000043A40000}"/>
    <cellStyle name="60% - uthevingsfarge 4 314_BILAG 34-3 Brasil" xfId="42055" xr:uid="{00000000-0005-0000-0000-000044A40000}"/>
    <cellStyle name="60% - uthevingsfarge 4 315" xfId="42056" xr:uid="{00000000-0005-0000-0000-000045A40000}"/>
    <cellStyle name="60% - uthevingsfarge 4 315 2" xfId="42057" xr:uid="{00000000-0005-0000-0000-000046A40000}"/>
    <cellStyle name="60% - uthevingsfarge 4 315_BILAG 34-3 Brasil" xfId="42058" xr:uid="{00000000-0005-0000-0000-000047A40000}"/>
    <cellStyle name="60% - uthevingsfarge 4 316" xfId="42059" xr:uid="{00000000-0005-0000-0000-000048A40000}"/>
    <cellStyle name="60% - uthevingsfarge 4 316 2" xfId="42060" xr:uid="{00000000-0005-0000-0000-000049A40000}"/>
    <cellStyle name="60% - uthevingsfarge 4 316_BILAG 34-3 Brasil" xfId="42061" xr:uid="{00000000-0005-0000-0000-00004AA40000}"/>
    <cellStyle name="60% - uthevingsfarge 4 317" xfId="42062" xr:uid="{00000000-0005-0000-0000-00004BA40000}"/>
    <cellStyle name="60% - uthevingsfarge 4 317 2" xfId="42063" xr:uid="{00000000-0005-0000-0000-00004CA40000}"/>
    <cellStyle name="60% - uthevingsfarge 4 317_BILAG 34-3 Brasil" xfId="42064" xr:uid="{00000000-0005-0000-0000-00004DA40000}"/>
    <cellStyle name="60% - uthevingsfarge 4 318" xfId="42065" xr:uid="{00000000-0005-0000-0000-00004EA40000}"/>
    <cellStyle name="60% - uthevingsfarge 4 318 2" xfId="42066" xr:uid="{00000000-0005-0000-0000-00004FA40000}"/>
    <cellStyle name="60% - uthevingsfarge 4 318_BILAG 34-3 Brasil" xfId="42067" xr:uid="{00000000-0005-0000-0000-000050A40000}"/>
    <cellStyle name="60% - uthevingsfarge 4 319" xfId="42068" xr:uid="{00000000-0005-0000-0000-000051A40000}"/>
    <cellStyle name="60% - uthevingsfarge 4 319 2" xfId="42069" xr:uid="{00000000-0005-0000-0000-000052A40000}"/>
    <cellStyle name="60% - uthevingsfarge 4 319_BILAG 34-3 Brasil" xfId="42070" xr:uid="{00000000-0005-0000-0000-000053A40000}"/>
    <cellStyle name="60% - uthevingsfarge 4 32" xfId="42071" xr:uid="{00000000-0005-0000-0000-000054A40000}"/>
    <cellStyle name="60% - uthevingsfarge 4 32 2" xfId="42072" xr:uid="{00000000-0005-0000-0000-000055A40000}"/>
    <cellStyle name="60% - uthevingsfarge 4 32_BILAG 34-3 Brasil" xfId="42073" xr:uid="{00000000-0005-0000-0000-000056A40000}"/>
    <cellStyle name="60% - uthevingsfarge 4 320" xfId="42074" xr:uid="{00000000-0005-0000-0000-000057A40000}"/>
    <cellStyle name="60% - uthevingsfarge 4 320 2" xfId="42075" xr:uid="{00000000-0005-0000-0000-000058A40000}"/>
    <cellStyle name="60% - uthevingsfarge 4 320_BILAG 34-3 Brasil" xfId="42076" xr:uid="{00000000-0005-0000-0000-000059A40000}"/>
    <cellStyle name="60% - uthevingsfarge 4 321" xfId="42077" xr:uid="{00000000-0005-0000-0000-00005AA40000}"/>
    <cellStyle name="60% - uthevingsfarge 4 321 2" xfId="42078" xr:uid="{00000000-0005-0000-0000-00005BA40000}"/>
    <cellStyle name="60% - uthevingsfarge 4 321_BILAG 34-3 Brasil" xfId="42079" xr:uid="{00000000-0005-0000-0000-00005CA40000}"/>
    <cellStyle name="60% - uthevingsfarge 4 322" xfId="42080" xr:uid="{00000000-0005-0000-0000-00005DA40000}"/>
    <cellStyle name="60% - uthevingsfarge 4 322 2" xfId="42081" xr:uid="{00000000-0005-0000-0000-00005EA40000}"/>
    <cellStyle name="60% - uthevingsfarge 4 322_BILAG 34-3 Brasil" xfId="42082" xr:uid="{00000000-0005-0000-0000-00005FA40000}"/>
    <cellStyle name="60% - uthevingsfarge 4 323" xfId="42083" xr:uid="{00000000-0005-0000-0000-000060A40000}"/>
    <cellStyle name="60% - uthevingsfarge 4 323 2" xfId="42084" xr:uid="{00000000-0005-0000-0000-000061A40000}"/>
    <cellStyle name="60% - uthevingsfarge 4 323_BILAG 34-3 Brasil" xfId="42085" xr:uid="{00000000-0005-0000-0000-000062A40000}"/>
    <cellStyle name="60% - uthevingsfarge 4 324" xfId="42086" xr:uid="{00000000-0005-0000-0000-000063A40000}"/>
    <cellStyle name="60% - uthevingsfarge 4 324 2" xfId="42087" xr:uid="{00000000-0005-0000-0000-000064A40000}"/>
    <cellStyle name="60% - uthevingsfarge 4 324_BILAG 34-3 Brasil" xfId="42088" xr:uid="{00000000-0005-0000-0000-000065A40000}"/>
    <cellStyle name="60% - uthevingsfarge 4 325" xfId="42089" xr:uid="{00000000-0005-0000-0000-000066A40000}"/>
    <cellStyle name="60% - uthevingsfarge 4 325 2" xfId="42090" xr:uid="{00000000-0005-0000-0000-000067A40000}"/>
    <cellStyle name="60% - uthevingsfarge 4 325_BILAG 34-3 Brasil" xfId="42091" xr:uid="{00000000-0005-0000-0000-000068A40000}"/>
    <cellStyle name="60% - uthevingsfarge 4 326" xfId="42092" xr:uid="{00000000-0005-0000-0000-000069A40000}"/>
    <cellStyle name="60% - uthevingsfarge 4 326 2" xfId="42093" xr:uid="{00000000-0005-0000-0000-00006AA40000}"/>
    <cellStyle name="60% - uthevingsfarge 4 326_BILAG 34-3 Brasil" xfId="42094" xr:uid="{00000000-0005-0000-0000-00006BA40000}"/>
    <cellStyle name="60% - uthevingsfarge 4 327" xfId="42095" xr:uid="{00000000-0005-0000-0000-00006CA40000}"/>
    <cellStyle name="60% - uthevingsfarge 4 327 2" xfId="42096" xr:uid="{00000000-0005-0000-0000-00006DA40000}"/>
    <cellStyle name="60% - uthevingsfarge 4 327_BILAG 34-3 Brasil" xfId="42097" xr:uid="{00000000-0005-0000-0000-00006EA40000}"/>
    <cellStyle name="60% - uthevingsfarge 4 328" xfId="42098" xr:uid="{00000000-0005-0000-0000-00006FA40000}"/>
    <cellStyle name="60% - uthevingsfarge 4 328 2" xfId="42099" xr:uid="{00000000-0005-0000-0000-000070A40000}"/>
    <cellStyle name="60% - uthevingsfarge 4 328_BILAG 34-3 Brasil" xfId="42100" xr:uid="{00000000-0005-0000-0000-000071A40000}"/>
    <cellStyle name="60% - uthevingsfarge 4 329" xfId="42101" xr:uid="{00000000-0005-0000-0000-000072A40000}"/>
    <cellStyle name="60% - uthevingsfarge 4 329 2" xfId="42102" xr:uid="{00000000-0005-0000-0000-000073A40000}"/>
    <cellStyle name="60% - uthevingsfarge 4 329_BILAG 34-3 Brasil" xfId="42103" xr:uid="{00000000-0005-0000-0000-000074A40000}"/>
    <cellStyle name="60% - uthevingsfarge 4 33" xfId="42104" xr:uid="{00000000-0005-0000-0000-000075A40000}"/>
    <cellStyle name="60% - uthevingsfarge 4 33 2" xfId="42105" xr:uid="{00000000-0005-0000-0000-000076A40000}"/>
    <cellStyle name="60% - uthevingsfarge 4 33_BILAG 34-3 Brasil" xfId="42106" xr:uid="{00000000-0005-0000-0000-000077A40000}"/>
    <cellStyle name="60% - uthevingsfarge 4 330" xfId="42107" xr:uid="{00000000-0005-0000-0000-000078A40000}"/>
    <cellStyle name="60% - uthevingsfarge 4 330 2" xfId="42108" xr:uid="{00000000-0005-0000-0000-000079A40000}"/>
    <cellStyle name="60% - uthevingsfarge 4 330_BILAG 34-3 Brasil" xfId="42109" xr:uid="{00000000-0005-0000-0000-00007AA40000}"/>
    <cellStyle name="60% - uthevingsfarge 4 331" xfId="42110" xr:uid="{00000000-0005-0000-0000-00007BA40000}"/>
    <cellStyle name="60% - uthevingsfarge 4 331 2" xfId="42111" xr:uid="{00000000-0005-0000-0000-00007CA40000}"/>
    <cellStyle name="60% - uthevingsfarge 4 331_BILAG 34-3 Brasil" xfId="42112" xr:uid="{00000000-0005-0000-0000-00007DA40000}"/>
    <cellStyle name="60% - uthevingsfarge 4 332" xfId="42113" xr:uid="{00000000-0005-0000-0000-00007EA40000}"/>
    <cellStyle name="60% - uthevingsfarge 4 332 2" xfId="42114" xr:uid="{00000000-0005-0000-0000-00007FA40000}"/>
    <cellStyle name="60% - uthevingsfarge 4 332_BILAG 34-3 Brasil" xfId="42115" xr:uid="{00000000-0005-0000-0000-000080A40000}"/>
    <cellStyle name="60% - uthevingsfarge 4 333" xfId="42116" xr:uid="{00000000-0005-0000-0000-000081A40000}"/>
    <cellStyle name="60% - uthevingsfarge 4 333 2" xfId="42117" xr:uid="{00000000-0005-0000-0000-000082A40000}"/>
    <cellStyle name="60% - uthevingsfarge 4 333_BILAG 34-3 Brasil" xfId="42118" xr:uid="{00000000-0005-0000-0000-000083A40000}"/>
    <cellStyle name="60% - uthevingsfarge 4 334" xfId="42119" xr:uid="{00000000-0005-0000-0000-000084A40000}"/>
    <cellStyle name="60% - uthevingsfarge 4 334 2" xfId="42120" xr:uid="{00000000-0005-0000-0000-000085A40000}"/>
    <cellStyle name="60% - uthevingsfarge 4 334_BILAG 34-3 Brasil" xfId="42121" xr:uid="{00000000-0005-0000-0000-000086A40000}"/>
    <cellStyle name="60% - uthevingsfarge 4 335" xfId="42122" xr:uid="{00000000-0005-0000-0000-000087A40000}"/>
    <cellStyle name="60% - uthevingsfarge 4 335 2" xfId="42123" xr:uid="{00000000-0005-0000-0000-000088A40000}"/>
    <cellStyle name="60% - uthevingsfarge 4 335_BILAG 34-3 Brasil" xfId="42124" xr:uid="{00000000-0005-0000-0000-000089A40000}"/>
    <cellStyle name="60% - uthevingsfarge 4 336" xfId="42125" xr:uid="{00000000-0005-0000-0000-00008AA40000}"/>
    <cellStyle name="60% - uthevingsfarge 4 336 2" xfId="42126" xr:uid="{00000000-0005-0000-0000-00008BA40000}"/>
    <cellStyle name="60% - uthevingsfarge 4 336_BILAG 34-3 Brasil" xfId="42127" xr:uid="{00000000-0005-0000-0000-00008CA40000}"/>
    <cellStyle name="60% - uthevingsfarge 4 337" xfId="42128" xr:uid="{00000000-0005-0000-0000-00008DA40000}"/>
    <cellStyle name="60% - uthevingsfarge 4 337 2" xfId="42129" xr:uid="{00000000-0005-0000-0000-00008EA40000}"/>
    <cellStyle name="60% - uthevingsfarge 4 337_BILAG 34-3 Brasil" xfId="42130" xr:uid="{00000000-0005-0000-0000-00008FA40000}"/>
    <cellStyle name="60% - uthevingsfarge 4 338" xfId="42131" xr:uid="{00000000-0005-0000-0000-000090A40000}"/>
    <cellStyle name="60% - uthevingsfarge 4 338 2" xfId="42132" xr:uid="{00000000-0005-0000-0000-000091A40000}"/>
    <cellStyle name="60% - uthevingsfarge 4 338_BILAG 34-3 Brasil" xfId="42133" xr:uid="{00000000-0005-0000-0000-000092A40000}"/>
    <cellStyle name="60% - uthevingsfarge 4 339" xfId="42134" xr:uid="{00000000-0005-0000-0000-000093A40000}"/>
    <cellStyle name="60% - uthevingsfarge 4 339 2" xfId="42135" xr:uid="{00000000-0005-0000-0000-000094A40000}"/>
    <cellStyle name="60% - uthevingsfarge 4 339_BILAG 34-3 Brasil" xfId="42136" xr:uid="{00000000-0005-0000-0000-000095A40000}"/>
    <cellStyle name="60% - uthevingsfarge 4 34" xfId="42137" xr:uid="{00000000-0005-0000-0000-000096A40000}"/>
    <cellStyle name="60% - uthevingsfarge 4 34 2" xfId="42138" xr:uid="{00000000-0005-0000-0000-000097A40000}"/>
    <cellStyle name="60% - uthevingsfarge 4 34_BILAG 34-3 Brasil" xfId="42139" xr:uid="{00000000-0005-0000-0000-000098A40000}"/>
    <cellStyle name="60% - uthevingsfarge 4 340" xfId="42140" xr:uid="{00000000-0005-0000-0000-000099A40000}"/>
    <cellStyle name="60% - uthevingsfarge 4 340 2" xfId="42141" xr:uid="{00000000-0005-0000-0000-00009AA40000}"/>
    <cellStyle name="60% - uthevingsfarge 4 340_BILAG 34-3 Brasil" xfId="42142" xr:uid="{00000000-0005-0000-0000-00009BA40000}"/>
    <cellStyle name="60% - uthevingsfarge 4 341" xfId="42143" xr:uid="{00000000-0005-0000-0000-00009CA40000}"/>
    <cellStyle name="60% - uthevingsfarge 4 341 2" xfId="42144" xr:uid="{00000000-0005-0000-0000-00009DA40000}"/>
    <cellStyle name="60% - uthevingsfarge 4 341_BILAG 34-3 Brasil" xfId="42145" xr:uid="{00000000-0005-0000-0000-00009EA40000}"/>
    <cellStyle name="60% - uthevingsfarge 4 342" xfId="42146" xr:uid="{00000000-0005-0000-0000-00009FA40000}"/>
    <cellStyle name="60% - uthevingsfarge 4 342 2" xfId="42147" xr:uid="{00000000-0005-0000-0000-0000A0A40000}"/>
    <cellStyle name="60% - uthevingsfarge 4 342_BILAG 34-3 Brasil" xfId="42148" xr:uid="{00000000-0005-0000-0000-0000A1A40000}"/>
    <cellStyle name="60% - uthevingsfarge 4 343" xfId="42149" xr:uid="{00000000-0005-0000-0000-0000A2A40000}"/>
    <cellStyle name="60% - uthevingsfarge 4 343 2" xfId="42150" xr:uid="{00000000-0005-0000-0000-0000A3A40000}"/>
    <cellStyle name="60% - uthevingsfarge 4 343_BILAG 34-3 Brasil" xfId="42151" xr:uid="{00000000-0005-0000-0000-0000A4A40000}"/>
    <cellStyle name="60% - uthevingsfarge 4 344" xfId="42152" xr:uid="{00000000-0005-0000-0000-0000A5A40000}"/>
    <cellStyle name="60% - uthevingsfarge 4 344 2" xfId="42153" xr:uid="{00000000-0005-0000-0000-0000A6A40000}"/>
    <cellStyle name="60% - uthevingsfarge 4 344_BILAG 34-3 Brasil" xfId="42154" xr:uid="{00000000-0005-0000-0000-0000A7A40000}"/>
    <cellStyle name="60% - uthevingsfarge 4 345" xfId="42155" xr:uid="{00000000-0005-0000-0000-0000A8A40000}"/>
    <cellStyle name="60% - uthevingsfarge 4 345 2" xfId="42156" xr:uid="{00000000-0005-0000-0000-0000A9A40000}"/>
    <cellStyle name="60% - uthevingsfarge 4 345_BILAG 34-3 Brasil" xfId="42157" xr:uid="{00000000-0005-0000-0000-0000AAA40000}"/>
    <cellStyle name="60% - uthevingsfarge 4 346" xfId="42158" xr:uid="{00000000-0005-0000-0000-0000ABA40000}"/>
    <cellStyle name="60% - uthevingsfarge 4 346 2" xfId="42159" xr:uid="{00000000-0005-0000-0000-0000ACA40000}"/>
    <cellStyle name="60% - uthevingsfarge 4 346_BILAG 34-3 Brasil" xfId="42160" xr:uid="{00000000-0005-0000-0000-0000ADA40000}"/>
    <cellStyle name="60% - uthevingsfarge 4 347" xfId="42161" xr:uid="{00000000-0005-0000-0000-0000AEA40000}"/>
    <cellStyle name="60% - uthevingsfarge 4 347 2" xfId="42162" xr:uid="{00000000-0005-0000-0000-0000AFA40000}"/>
    <cellStyle name="60% - uthevingsfarge 4 347_BILAG 34-3 Brasil" xfId="42163" xr:uid="{00000000-0005-0000-0000-0000B0A40000}"/>
    <cellStyle name="60% - uthevingsfarge 4 348" xfId="42164" xr:uid="{00000000-0005-0000-0000-0000B1A40000}"/>
    <cellStyle name="60% - uthevingsfarge 4 348 2" xfId="42165" xr:uid="{00000000-0005-0000-0000-0000B2A40000}"/>
    <cellStyle name="60% - uthevingsfarge 4 348_BILAG 34-3 Brasil" xfId="42166" xr:uid="{00000000-0005-0000-0000-0000B3A40000}"/>
    <cellStyle name="60% - uthevingsfarge 4 349" xfId="42167" xr:uid="{00000000-0005-0000-0000-0000B4A40000}"/>
    <cellStyle name="60% - uthevingsfarge 4 349 2" xfId="42168" xr:uid="{00000000-0005-0000-0000-0000B5A40000}"/>
    <cellStyle name="60% - uthevingsfarge 4 349_BILAG 34-3 Brasil" xfId="42169" xr:uid="{00000000-0005-0000-0000-0000B6A40000}"/>
    <cellStyle name="60% - uthevingsfarge 4 35" xfId="42170" xr:uid="{00000000-0005-0000-0000-0000B7A40000}"/>
    <cellStyle name="60% - uthevingsfarge 4 35 2" xfId="42171" xr:uid="{00000000-0005-0000-0000-0000B8A40000}"/>
    <cellStyle name="60% - uthevingsfarge 4 35_BILAG 34-3 Brasil" xfId="42172" xr:uid="{00000000-0005-0000-0000-0000B9A40000}"/>
    <cellStyle name="60% - uthevingsfarge 4 350" xfId="42173" xr:uid="{00000000-0005-0000-0000-0000BAA40000}"/>
    <cellStyle name="60% - uthevingsfarge 4 36" xfId="42174" xr:uid="{00000000-0005-0000-0000-0000BBA40000}"/>
    <cellStyle name="60% - uthevingsfarge 4 36 2" xfId="42175" xr:uid="{00000000-0005-0000-0000-0000BCA40000}"/>
    <cellStyle name="60% - uthevingsfarge 4 36_BILAG 34-3 Brasil" xfId="42176" xr:uid="{00000000-0005-0000-0000-0000BDA40000}"/>
    <cellStyle name="60% - uthevingsfarge 4 37" xfId="42177" xr:uid="{00000000-0005-0000-0000-0000BEA40000}"/>
    <cellStyle name="60% - uthevingsfarge 4 37 2" xfId="42178" xr:uid="{00000000-0005-0000-0000-0000BFA40000}"/>
    <cellStyle name="60% - uthevingsfarge 4 37_BILAG 34-3 Brasil" xfId="42179" xr:uid="{00000000-0005-0000-0000-0000C0A40000}"/>
    <cellStyle name="60% - uthevingsfarge 4 38" xfId="42180" xr:uid="{00000000-0005-0000-0000-0000C1A40000}"/>
    <cellStyle name="60% - uthevingsfarge 4 38 2" xfId="42181" xr:uid="{00000000-0005-0000-0000-0000C2A40000}"/>
    <cellStyle name="60% - uthevingsfarge 4 38_BILAG 34-3 Brasil" xfId="42182" xr:uid="{00000000-0005-0000-0000-0000C3A40000}"/>
    <cellStyle name="60% - uthevingsfarge 4 39" xfId="42183" xr:uid="{00000000-0005-0000-0000-0000C4A40000}"/>
    <cellStyle name="60% - uthevingsfarge 4 39 2" xfId="42184" xr:uid="{00000000-0005-0000-0000-0000C5A40000}"/>
    <cellStyle name="60% - uthevingsfarge 4 39_BILAG 34-3 Brasil" xfId="42185" xr:uid="{00000000-0005-0000-0000-0000C6A40000}"/>
    <cellStyle name="60% - uthevingsfarge 4 4" xfId="42186" xr:uid="{00000000-0005-0000-0000-0000C7A40000}"/>
    <cellStyle name="60% - uthevingsfarge 4 4 2" xfId="42187" xr:uid="{00000000-0005-0000-0000-0000C8A40000}"/>
    <cellStyle name="60% - uthevingsfarge 4 4_BILAG 34-3 Brasil" xfId="42188" xr:uid="{00000000-0005-0000-0000-0000C9A40000}"/>
    <cellStyle name="60% - uthevingsfarge 4 40" xfId="42189" xr:uid="{00000000-0005-0000-0000-0000CAA40000}"/>
    <cellStyle name="60% - uthevingsfarge 4 40 2" xfId="42190" xr:uid="{00000000-0005-0000-0000-0000CBA40000}"/>
    <cellStyle name="60% - uthevingsfarge 4 40_BILAG 34-3 Brasil" xfId="42191" xr:uid="{00000000-0005-0000-0000-0000CCA40000}"/>
    <cellStyle name="60% - uthevingsfarge 4 41" xfId="42192" xr:uid="{00000000-0005-0000-0000-0000CDA40000}"/>
    <cellStyle name="60% - uthevingsfarge 4 41 2" xfId="42193" xr:uid="{00000000-0005-0000-0000-0000CEA40000}"/>
    <cellStyle name="60% - uthevingsfarge 4 41_BILAG 34-3 Brasil" xfId="42194" xr:uid="{00000000-0005-0000-0000-0000CFA40000}"/>
    <cellStyle name="60% - uthevingsfarge 4 42" xfId="42195" xr:uid="{00000000-0005-0000-0000-0000D0A40000}"/>
    <cellStyle name="60% - uthevingsfarge 4 42 2" xfId="42196" xr:uid="{00000000-0005-0000-0000-0000D1A40000}"/>
    <cellStyle name="60% - uthevingsfarge 4 42_BILAG 34-3 Brasil" xfId="42197" xr:uid="{00000000-0005-0000-0000-0000D2A40000}"/>
    <cellStyle name="60% - uthevingsfarge 4 43" xfId="42198" xr:uid="{00000000-0005-0000-0000-0000D3A40000}"/>
    <cellStyle name="60% - uthevingsfarge 4 43 2" xfId="42199" xr:uid="{00000000-0005-0000-0000-0000D4A40000}"/>
    <cellStyle name="60% - uthevingsfarge 4 43_BILAG 34-3 Brasil" xfId="42200" xr:uid="{00000000-0005-0000-0000-0000D5A40000}"/>
    <cellStyle name="60% - uthevingsfarge 4 44" xfId="42201" xr:uid="{00000000-0005-0000-0000-0000D6A40000}"/>
    <cellStyle name="60% - uthevingsfarge 4 44 2" xfId="42202" xr:uid="{00000000-0005-0000-0000-0000D7A40000}"/>
    <cellStyle name="60% - uthevingsfarge 4 44_BILAG 34-3 Brasil" xfId="42203" xr:uid="{00000000-0005-0000-0000-0000D8A40000}"/>
    <cellStyle name="60% - uthevingsfarge 4 45" xfId="42204" xr:uid="{00000000-0005-0000-0000-0000D9A40000}"/>
    <cellStyle name="60% - uthevingsfarge 4 45 2" xfId="42205" xr:uid="{00000000-0005-0000-0000-0000DAA40000}"/>
    <cellStyle name="60% - uthevingsfarge 4 45_BILAG 34-3 Brasil" xfId="42206" xr:uid="{00000000-0005-0000-0000-0000DBA40000}"/>
    <cellStyle name="60% - uthevingsfarge 4 46" xfId="42207" xr:uid="{00000000-0005-0000-0000-0000DCA40000}"/>
    <cellStyle name="60% - uthevingsfarge 4 46 2" xfId="42208" xr:uid="{00000000-0005-0000-0000-0000DDA40000}"/>
    <cellStyle name="60% - uthevingsfarge 4 46_BILAG 34-3 Brasil" xfId="42209" xr:uid="{00000000-0005-0000-0000-0000DEA40000}"/>
    <cellStyle name="60% - uthevingsfarge 4 47" xfId="42210" xr:uid="{00000000-0005-0000-0000-0000DFA40000}"/>
    <cellStyle name="60% - uthevingsfarge 4 47 2" xfId="42211" xr:uid="{00000000-0005-0000-0000-0000E0A40000}"/>
    <cellStyle name="60% - uthevingsfarge 4 47_BILAG 34-3 Brasil" xfId="42212" xr:uid="{00000000-0005-0000-0000-0000E1A40000}"/>
    <cellStyle name="60% - uthevingsfarge 4 48" xfId="42213" xr:uid="{00000000-0005-0000-0000-0000E2A40000}"/>
    <cellStyle name="60% - uthevingsfarge 4 48 2" xfId="42214" xr:uid="{00000000-0005-0000-0000-0000E3A40000}"/>
    <cellStyle name="60% - uthevingsfarge 4 48_BILAG 34-3 Brasil" xfId="42215" xr:uid="{00000000-0005-0000-0000-0000E4A40000}"/>
    <cellStyle name="60% - uthevingsfarge 4 49" xfId="42216" xr:uid="{00000000-0005-0000-0000-0000E5A40000}"/>
    <cellStyle name="60% - uthevingsfarge 4 49 2" xfId="42217" xr:uid="{00000000-0005-0000-0000-0000E6A40000}"/>
    <cellStyle name="60% - uthevingsfarge 4 49_BILAG 34-3 Brasil" xfId="42218" xr:uid="{00000000-0005-0000-0000-0000E7A40000}"/>
    <cellStyle name="60% - uthevingsfarge 4 5" xfId="42219" xr:uid="{00000000-0005-0000-0000-0000E8A40000}"/>
    <cellStyle name="60% - uthevingsfarge 4 5 2" xfId="42220" xr:uid="{00000000-0005-0000-0000-0000E9A40000}"/>
    <cellStyle name="60% - uthevingsfarge 4 5_BILAG 34-3 Brasil" xfId="42221" xr:uid="{00000000-0005-0000-0000-0000EAA40000}"/>
    <cellStyle name="60% - uthevingsfarge 4 50" xfId="42222" xr:uid="{00000000-0005-0000-0000-0000EBA40000}"/>
    <cellStyle name="60% - uthevingsfarge 4 50 2" xfId="42223" xr:uid="{00000000-0005-0000-0000-0000ECA40000}"/>
    <cellStyle name="60% - uthevingsfarge 4 50_BILAG 34-3 Brasil" xfId="42224" xr:uid="{00000000-0005-0000-0000-0000EDA40000}"/>
    <cellStyle name="60% - uthevingsfarge 4 51" xfId="42225" xr:uid="{00000000-0005-0000-0000-0000EEA40000}"/>
    <cellStyle name="60% - uthevingsfarge 4 51 2" xfId="42226" xr:uid="{00000000-0005-0000-0000-0000EFA40000}"/>
    <cellStyle name="60% - uthevingsfarge 4 51_BILAG 34-3 Brasil" xfId="42227" xr:uid="{00000000-0005-0000-0000-0000F0A40000}"/>
    <cellStyle name="60% - uthevingsfarge 4 52" xfId="42228" xr:uid="{00000000-0005-0000-0000-0000F1A40000}"/>
    <cellStyle name="60% - uthevingsfarge 4 52 2" xfId="42229" xr:uid="{00000000-0005-0000-0000-0000F2A40000}"/>
    <cellStyle name="60% - uthevingsfarge 4 52_BILAG 34-3 Brasil" xfId="42230" xr:uid="{00000000-0005-0000-0000-0000F3A40000}"/>
    <cellStyle name="60% - uthevingsfarge 4 53" xfId="42231" xr:uid="{00000000-0005-0000-0000-0000F4A40000}"/>
    <cellStyle name="60% - uthevingsfarge 4 53 2" xfId="42232" xr:uid="{00000000-0005-0000-0000-0000F5A40000}"/>
    <cellStyle name="60% - uthevingsfarge 4 53_BILAG 34-3 Brasil" xfId="42233" xr:uid="{00000000-0005-0000-0000-0000F6A40000}"/>
    <cellStyle name="60% - uthevingsfarge 4 54" xfId="42234" xr:uid="{00000000-0005-0000-0000-0000F7A40000}"/>
    <cellStyle name="60% - uthevingsfarge 4 54 2" xfId="42235" xr:uid="{00000000-0005-0000-0000-0000F8A40000}"/>
    <cellStyle name="60% - uthevingsfarge 4 54_BILAG 34-3 Brasil" xfId="42236" xr:uid="{00000000-0005-0000-0000-0000F9A40000}"/>
    <cellStyle name="60% - uthevingsfarge 4 55" xfId="42237" xr:uid="{00000000-0005-0000-0000-0000FAA40000}"/>
    <cellStyle name="60% - uthevingsfarge 4 55 2" xfId="42238" xr:uid="{00000000-0005-0000-0000-0000FBA40000}"/>
    <cellStyle name="60% - uthevingsfarge 4 55_BILAG 34-3 Brasil" xfId="42239" xr:uid="{00000000-0005-0000-0000-0000FCA40000}"/>
    <cellStyle name="60% - uthevingsfarge 4 56" xfId="42240" xr:uid="{00000000-0005-0000-0000-0000FDA40000}"/>
    <cellStyle name="60% - uthevingsfarge 4 56 2" xfId="42241" xr:uid="{00000000-0005-0000-0000-0000FEA40000}"/>
    <cellStyle name="60% - uthevingsfarge 4 56_BILAG 34-3 Brasil" xfId="42242" xr:uid="{00000000-0005-0000-0000-0000FFA40000}"/>
    <cellStyle name="60% - uthevingsfarge 4 57" xfId="42243" xr:uid="{00000000-0005-0000-0000-000000A50000}"/>
    <cellStyle name="60% - uthevingsfarge 4 57 2" xfId="42244" xr:uid="{00000000-0005-0000-0000-000001A50000}"/>
    <cellStyle name="60% - uthevingsfarge 4 57_BILAG 34-3 Brasil" xfId="42245" xr:uid="{00000000-0005-0000-0000-000002A50000}"/>
    <cellStyle name="60% - uthevingsfarge 4 58" xfId="42246" xr:uid="{00000000-0005-0000-0000-000003A50000}"/>
    <cellStyle name="60% - uthevingsfarge 4 58 2" xfId="42247" xr:uid="{00000000-0005-0000-0000-000004A50000}"/>
    <cellStyle name="60% - uthevingsfarge 4 58_BILAG 34-3 Brasil" xfId="42248" xr:uid="{00000000-0005-0000-0000-000005A50000}"/>
    <cellStyle name="60% - uthevingsfarge 4 59" xfId="42249" xr:uid="{00000000-0005-0000-0000-000006A50000}"/>
    <cellStyle name="60% - uthevingsfarge 4 59 2" xfId="42250" xr:uid="{00000000-0005-0000-0000-000007A50000}"/>
    <cellStyle name="60% - uthevingsfarge 4 59_BILAG 34-3 Brasil" xfId="42251" xr:uid="{00000000-0005-0000-0000-000008A50000}"/>
    <cellStyle name="60% - uthevingsfarge 4 6" xfId="42252" xr:uid="{00000000-0005-0000-0000-000009A50000}"/>
    <cellStyle name="60% - uthevingsfarge 4 6 2" xfId="42253" xr:uid="{00000000-0005-0000-0000-00000AA50000}"/>
    <cellStyle name="60% - uthevingsfarge 4 6_BILAG 34-3 Brasil" xfId="42254" xr:uid="{00000000-0005-0000-0000-00000BA50000}"/>
    <cellStyle name="60% - uthevingsfarge 4 60" xfId="42255" xr:uid="{00000000-0005-0000-0000-00000CA50000}"/>
    <cellStyle name="60% - uthevingsfarge 4 60 2" xfId="42256" xr:uid="{00000000-0005-0000-0000-00000DA50000}"/>
    <cellStyle name="60% - uthevingsfarge 4 60_BILAG 34-3 Brasil" xfId="42257" xr:uid="{00000000-0005-0000-0000-00000EA50000}"/>
    <cellStyle name="60% - uthevingsfarge 4 61" xfId="42258" xr:uid="{00000000-0005-0000-0000-00000FA50000}"/>
    <cellStyle name="60% - uthevingsfarge 4 61 2" xfId="42259" xr:uid="{00000000-0005-0000-0000-000010A50000}"/>
    <cellStyle name="60% - uthevingsfarge 4 61_BILAG 34-3 Brasil" xfId="42260" xr:uid="{00000000-0005-0000-0000-000011A50000}"/>
    <cellStyle name="60% - uthevingsfarge 4 62" xfId="42261" xr:uid="{00000000-0005-0000-0000-000012A50000}"/>
    <cellStyle name="60% - uthevingsfarge 4 62 2" xfId="42262" xr:uid="{00000000-0005-0000-0000-000013A50000}"/>
    <cellStyle name="60% - uthevingsfarge 4 62_BILAG 34-3 Brasil" xfId="42263" xr:uid="{00000000-0005-0000-0000-000014A50000}"/>
    <cellStyle name="60% - uthevingsfarge 4 63" xfId="42264" xr:uid="{00000000-0005-0000-0000-000015A50000}"/>
    <cellStyle name="60% - uthevingsfarge 4 63 2" xfId="42265" xr:uid="{00000000-0005-0000-0000-000016A50000}"/>
    <cellStyle name="60% - uthevingsfarge 4 63_BILAG 34-3 Brasil" xfId="42266" xr:uid="{00000000-0005-0000-0000-000017A50000}"/>
    <cellStyle name="60% - uthevingsfarge 4 64" xfId="42267" xr:uid="{00000000-0005-0000-0000-000018A50000}"/>
    <cellStyle name="60% - uthevingsfarge 4 64 2" xfId="42268" xr:uid="{00000000-0005-0000-0000-000019A50000}"/>
    <cellStyle name="60% - uthevingsfarge 4 64_BILAG 34-3 Brasil" xfId="42269" xr:uid="{00000000-0005-0000-0000-00001AA50000}"/>
    <cellStyle name="60% - uthevingsfarge 4 65" xfId="42270" xr:uid="{00000000-0005-0000-0000-00001BA50000}"/>
    <cellStyle name="60% - uthevingsfarge 4 65 2" xfId="42271" xr:uid="{00000000-0005-0000-0000-00001CA50000}"/>
    <cellStyle name="60% - uthevingsfarge 4 65_BILAG 34-3 Brasil" xfId="42272" xr:uid="{00000000-0005-0000-0000-00001DA50000}"/>
    <cellStyle name="60% - uthevingsfarge 4 66" xfId="42273" xr:uid="{00000000-0005-0000-0000-00001EA50000}"/>
    <cellStyle name="60% - uthevingsfarge 4 66 2" xfId="42274" xr:uid="{00000000-0005-0000-0000-00001FA50000}"/>
    <cellStyle name="60% - uthevingsfarge 4 66_BILAG 34-3 Brasil" xfId="42275" xr:uid="{00000000-0005-0000-0000-000020A50000}"/>
    <cellStyle name="60% - uthevingsfarge 4 67" xfId="42276" xr:uid="{00000000-0005-0000-0000-000021A50000}"/>
    <cellStyle name="60% - uthevingsfarge 4 67 2" xfId="42277" xr:uid="{00000000-0005-0000-0000-000022A50000}"/>
    <cellStyle name="60% - uthevingsfarge 4 67_BILAG 34-3 Brasil" xfId="42278" xr:uid="{00000000-0005-0000-0000-000023A50000}"/>
    <cellStyle name="60% - uthevingsfarge 4 68" xfId="42279" xr:uid="{00000000-0005-0000-0000-000024A50000}"/>
    <cellStyle name="60% - uthevingsfarge 4 68 2" xfId="42280" xr:uid="{00000000-0005-0000-0000-000025A50000}"/>
    <cellStyle name="60% - uthevingsfarge 4 68_BILAG 34-3 Brasil" xfId="42281" xr:uid="{00000000-0005-0000-0000-000026A50000}"/>
    <cellStyle name="60% - uthevingsfarge 4 69" xfId="42282" xr:uid="{00000000-0005-0000-0000-000027A50000}"/>
    <cellStyle name="60% - uthevingsfarge 4 69 2" xfId="42283" xr:uid="{00000000-0005-0000-0000-000028A50000}"/>
    <cellStyle name="60% - uthevingsfarge 4 69_BILAG 34-3 Brasil" xfId="42284" xr:uid="{00000000-0005-0000-0000-000029A50000}"/>
    <cellStyle name="60% - uthevingsfarge 4 7" xfId="42285" xr:uid="{00000000-0005-0000-0000-00002AA50000}"/>
    <cellStyle name="60% - uthevingsfarge 4 7 2" xfId="42286" xr:uid="{00000000-0005-0000-0000-00002BA50000}"/>
    <cellStyle name="60% - uthevingsfarge 4 7_BILAG 34-3 Brasil" xfId="42287" xr:uid="{00000000-0005-0000-0000-00002CA50000}"/>
    <cellStyle name="60% - uthevingsfarge 4 70" xfId="42288" xr:uid="{00000000-0005-0000-0000-00002DA50000}"/>
    <cellStyle name="60% - uthevingsfarge 4 70 2" xfId="42289" xr:uid="{00000000-0005-0000-0000-00002EA50000}"/>
    <cellStyle name="60% - uthevingsfarge 4 70_BILAG 34-3 Brasil" xfId="42290" xr:uid="{00000000-0005-0000-0000-00002FA50000}"/>
    <cellStyle name="60% - uthevingsfarge 4 71" xfId="42291" xr:uid="{00000000-0005-0000-0000-000030A50000}"/>
    <cellStyle name="60% - uthevingsfarge 4 71 2" xfId="42292" xr:uid="{00000000-0005-0000-0000-000031A50000}"/>
    <cellStyle name="60% - uthevingsfarge 4 71_BILAG 34-3 Brasil" xfId="42293" xr:uid="{00000000-0005-0000-0000-000032A50000}"/>
    <cellStyle name="60% - uthevingsfarge 4 72" xfId="42294" xr:uid="{00000000-0005-0000-0000-000033A50000}"/>
    <cellStyle name="60% - uthevingsfarge 4 72 2" xfId="42295" xr:uid="{00000000-0005-0000-0000-000034A50000}"/>
    <cellStyle name="60% - uthevingsfarge 4 72_BILAG 34-3 Brasil" xfId="42296" xr:uid="{00000000-0005-0000-0000-000035A50000}"/>
    <cellStyle name="60% - uthevingsfarge 4 73" xfId="42297" xr:uid="{00000000-0005-0000-0000-000036A50000}"/>
    <cellStyle name="60% - uthevingsfarge 4 73 2" xfId="42298" xr:uid="{00000000-0005-0000-0000-000037A50000}"/>
    <cellStyle name="60% - uthevingsfarge 4 73_BILAG 34-3 Brasil" xfId="42299" xr:uid="{00000000-0005-0000-0000-000038A50000}"/>
    <cellStyle name="60% - uthevingsfarge 4 74" xfId="42300" xr:uid="{00000000-0005-0000-0000-000039A50000}"/>
    <cellStyle name="60% - uthevingsfarge 4 74 2" xfId="42301" xr:uid="{00000000-0005-0000-0000-00003AA50000}"/>
    <cellStyle name="60% - uthevingsfarge 4 74_BILAG 34-3 Brasil" xfId="42302" xr:uid="{00000000-0005-0000-0000-00003BA50000}"/>
    <cellStyle name="60% - uthevingsfarge 4 75" xfId="42303" xr:uid="{00000000-0005-0000-0000-00003CA50000}"/>
    <cellStyle name="60% - uthevingsfarge 4 75 2" xfId="42304" xr:uid="{00000000-0005-0000-0000-00003DA50000}"/>
    <cellStyle name="60% - uthevingsfarge 4 75_BILAG 34-3 Brasil" xfId="42305" xr:uid="{00000000-0005-0000-0000-00003EA50000}"/>
    <cellStyle name="60% - uthevingsfarge 4 76" xfId="42306" xr:uid="{00000000-0005-0000-0000-00003FA50000}"/>
    <cellStyle name="60% - uthevingsfarge 4 76 2" xfId="42307" xr:uid="{00000000-0005-0000-0000-000040A50000}"/>
    <cellStyle name="60% - uthevingsfarge 4 76_BILAG 34-3 Brasil" xfId="42308" xr:uid="{00000000-0005-0000-0000-000041A50000}"/>
    <cellStyle name="60% - uthevingsfarge 4 77" xfId="42309" xr:uid="{00000000-0005-0000-0000-000042A50000}"/>
    <cellStyle name="60% - uthevingsfarge 4 77 2" xfId="42310" xr:uid="{00000000-0005-0000-0000-000043A50000}"/>
    <cellStyle name="60% - uthevingsfarge 4 77_BILAG 34-3 Brasil" xfId="42311" xr:uid="{00000000-0005-0000-0000-000044A50000}"/>
    <cellStyle name="60% - uthevingsfarge 4 78" xfId="42312" xr:uid="{00000000-0005-0000-0000-000045A50000}"/>
    <cellStyle name="60% - uthevingsfarge 4 78 2" xfId="42313" xr:uid="{00000000-0005-0000-0000-000046A50000}"/>
    <cellStyle name="60% - uthevingsfarge 4 78_BILAG 34-3 Brasil" xfId="42314" xr:uid="{00000000-0005-0000-0000-000047A50000}"/>
    <cellStyle name="60% - uthevingsfarge 4 79" xfId="42315" xr:uid="{00000000-0005-0000-0000-000048A50000}"/>
    <cellStyle name="60% - uthevingsfarge 4 79 2" xfId="42316" xr:uid="{00000000-0005-0000-0000-000049A50000}"/>
    <cellStyle name="60% - uthevingsfarge 4 79_BILAG 34-3 Brasil" xfId="42317" xr:uid="{00000000-0005-0000-0000-00004AA50000}"/>
    <cellStyle name="60% - uthevingsfarge 4 8" xfId="42318" xr:uid="{00000000-0005-0000-0000-00004BA50000}"/>
    <cellStyle name="60% - uthevingsfarge 4 8 2" xfId="42319" xr:uid="{00000000-0005-0000-0000-00004CA50000}"/>
    <cellStyle name="60% - uthevingsfarge 4 8_BILAG 34-3 Brasil" xfId="42320" xr:uid="{00000000-0005-0000-0000-00004DA50000}"/>
    <cellStyle name="60% - uthevingsfarge 4 80" xfId="42321" xr:uid="{00000000-0005-0000-0000-00004EA50000}"/>
    <cellStyle name="60% - uthevingsfarge 4 80 2" xfId="42322" xr:uid="{00000000-0005-0000-0000-00004FA50000}"/>
    <cellStyle name="60% - uthevingsfarge 4 80_BILAG 34-3 Brasil" xfId="42323" xr:uid="{00000000-0005-0000-0000-000050A50000}"/>
    <cellStyle name="60% - uthevingsfarge 4 81" xfId="42324" xr:uid="{00000000-0005-0000-0000-000051A50000}"/>
    <cellStyle name="60% - uthevingsfarge 4 81 2" xfId="42325" xr:uid="{00000000-0005-0000-0000-000052A50000}"/>
    <cellStyle name="60% - uthevingsfarge 4 81_BILAG 34-3 Brasil" xfId="42326" xr:uid="{00000000-0005-0000-0000-000053A50000}"/>
    <cellStyle name="60% - uthevingsfarge 4 82" xfId="42327" xr:uid="{00000000-0005-0000-0000-000054A50000}"/>
    <cellStyle name="60% - uthevingsfarge 4 82 2" xfId="42328" xr:uid="{00000000-0005-0000-0000-000055A50000}"/>
    <cellStyle name="60% - uthevingsfarge 4 82_BILAG 34-3 Brasil" xfId="42329" xr:uid="{00000000-0005-0000-0000-000056A50000}"/>
    <cellStyle name="60% - uthevingsfarge 4 83" xfId="42330" xr:uid="{00000000-0005-0000-0000-000057A50000}"/>
    <cellStyle name="60% - uthevingsfarge 4 83 2" xfId="42331" xr:uid="{00000000-0005-0000-0000-000058A50000}"/>
    <cellStyle name="60% - uthevingsfarge 4 83_BILAG 34-3 Brasil" xfId="42332" xr:uid="{00000000-0005-0000-0000-000059A50000}"/>
    <cellStyle name="60% - uthevingsfarge 4 84" xfId="42333" xr:uid="{00000000-0005-0000-0000-00005AA50000}"/>
    <cellStyle name="60% - uthevingsfarge 4 84 2" xfId="42334" xr:uid="{00000000-0005-0000-0000-00005BA50000}"/>
    <cellStyle name="60% - uthevingsfarge 4 84_BILAG 34-3 Brasil" xfId="42335" xr:uid="{00000000-0005-0000-0000-00005CA50000}"/>
    <cellStyle name="60% - uthevingsfarge 4 85" xfId="42336" xr:uid="{00000000-0005-0000-0000-00005DA50000}"/>
    <cellStyle name="60% - uthevingsfarge 4 85 2" xfId="42337" xr:uid="{00000000-0005-0000-0000-00005EA50000}"/>
    <cellStyle name="60% - uthevingsfarge 4 85_BILAG 34-3 Brasil" xfId="42338" xr:uid="{00000000-0005-0000-0000-00005FA50000}"/>
    <cellStyle name="60% - uthevingsfarge 4 86" xfId="42339" xr:uid="{00000000-0005-0000-0000-000060A50000}"/>
    <cellStyle name="60% - uthevingsfarge 4 86 2" xfId="42340" xr:uid="{00000000-0005-0000-0000-000061A50000}"/>
    <cellStyle name="60% - uthevingsfarge 4 86_BILAG 34-3 Brasil" xfId="42341" xr:uid="{00000000-0005-0000-0000-000062A50000}"/>
    <cellStyle name="60% - uthevingsfarge 4 87" xfId="42342" xr:uid="{00000000-0005-0000-0000-000063A50000}"/>
    <cellStyle name="60% - uthevingsfarge 4 87 2" xfId="42343" xr:uid="{00000000-0005-0000-0000-000064A50000}"/>
    <cellStyle name="60% - uthevingsfarge 4 87_BILAG 34-3 Brasil" xfId="42344" xr:uid="{00000000-0005-0000-0000-000065A50000}"/>
    <cellStyle name="60% - uthevingsfarge 4 88" xfId="42345" xr:uid="{00000000-0005-0000-0000-000066A50000}"/>
    <cellStyle name="60% - uthevingsfarge 4 88 2" xfId="42346" xr:uid="{00000000-0005-0000-0000-000067A50000}"/>
    <cellStyle name="60% - uthevingsfarge 4 88_BILAG 34-3 Brasil" xfId="42347" xr:uid="{00000000-0005-0000-0000-000068A50000}"/>
    <cellStyle name="60% - uthevingsfarge 4 89" xfId="42348" xr:uid="{00000000-0005-0000-0000-000069A50000}"/>
    <cellStyle name="60% - uthevingsfarge 4 89 2" xfId="42349" xr:uid="{00000000-0005-0000-0000-00006AA50000}"/>
    <cellStyle name="60% - uthevingsfarge 4 89_BILAG 34-3 Brasil" xfId="42350" xr:uid="{00000000-0005-0000-0000-00006BA50000}"/>
    <cellStyle name="60% - uthevingsfarge 4 9" xfId="42351" xr:uid="{00000000-0005-0000-0000-00006CA50000}"/>
    <cellStyle name="60% - uthevingsfarge 4 9 2" xfId="42352" xr:uid="{00000000-0005-0000-0000-00006DA50000}"/>
    <cellStyle name="60% - uthevingsfarge 4 9_BILAG 34-3 Brasil" xfId="42353" xr:uid="{00000000-0005-0000-0000-00006EA50000}"/>
    <cellStyle name="60% - uthevingsfarge 4 90" xfId="42354" xr:uid="{00000000-0005-0000-0000-00006FA50000}"/>
    <cellStyle name="60% - uthevingsfarge 4 90 2" xfId="42355" xr:uid="{00000000-0005-0000-0000-000070A50000}"/>
    <cellStyle name="60% - uthevingsfarge 4 90_BILAG 34-3 Brasil" xfId="42356" xr:uid="{00000000-0005-0000-0000-000071A50000}"/>
    <cellStyle name="60% - uthevingsfarge 4 91" xfId="42357" xr:uid="{00000000-0005-0000-0000-000072A50000}"/>
    <cellStyle name="60% - uthevingsfarge 4 91 2" xfId="42358" xr:uid="{00000000-0005-0000-0000-000073A50000}"/>
    <cellStyle name="60% - uthevingsfarge 4 91_BILAG 34-3 Brasil" xfId="42359" xr:uid="{00000000-0005-0000-0000-000074A50000}"/>
    <cellStyle name="60% - uthevingsfarge 4 92" xfId="42360" xr:uid="{00000000-0005-0000-0000-000075A50000}"/>
    <cellStyle name="60% - uthevingsfarge 4 92 2" xfId="42361" xr:uid="{00000000-0005-0000-0000-000076A50000}"/>
    <cellStyle name="60% - uthevingsfarge 4 92_BILAG 34-3 Brasil" xfId="42362" xr:uid="{00000000-0005-0000-0000-000077A50000}"/>
    <cellStyle name="60% - uthevingsfarge 4 93" xfId="42363" xr:uid="{00000000-0005-0000-0000-000078A50000}"/>
    <cellStyle name="60% - uthevingsfarge 4 93 2" xfId="42364" xr:uid="{00000000-0005-0000-0000-000079A50000}"/>
    <cellStyle name="60% - uthevingsfarge 4 93_BILAG 34-3 Brasil" xfId="42365" xr:uid="{00000000-0005-0000-0000-00007AA50000}"/>
    <cellStyle name="60% - uthevingsfarge 4 94" xfId="42366" xr:uid="{00000000-0005-0000-0000-00007BA50000}"/>
    <cellStyle name="60% - uthevingsfarge 4 94 2" xfId="42367" xr:uid="{00000000-0005-0000-0000-00007CA50000}"/>
    <cellStyle name="60% - uthevingsfarge 4 94_BILAG 34-3 Brasil" xfId="42368" xr:uid="{00000000-0005-0000-0000-00007DA50000}"/>
    <cellStyle name="60% - uthevingsfarge 4 95" xfId="42369" xr:uid="{00000000-0005-0000-0000-00007EA50000}"/>
    <cellStyle name="60% - uthevingsfarge 4 95 2" xfId="42370" xr:uid="{00000000-0005-0000-0000-00007FA50000}"/>
    <cellStyle name="60% - uthevingsfarge 4 95_BILAG 34-3 Brasil" xfId="42371" xr:uid="{00000000-0005-0000-0000-000080A50000}"/>
    <cellStyle name="60% - uthevingsfarge 4 96" xfId="42372" xr:uid="{00000000-0005-0000-0000-000081A50000}"/>
    <cellStyle name="60% - uthevingsfarge 4 96 2" xfId="42373" xr:uid="{00000000-0005-0000-0000-000082A50000}"/>
    <cellStyle name="60% - uthevingsfarge 4 96_BILAG 34-3 Brasil" xfId="42374" xr:uid="{00000000-0005-0000-0000-000083A50000}"/>
    <cellStyle name="60% - uthevingsfarge 4 97" xfId="42375" xr:uid="{00000000-0005-0000-0000-000084A50000}"/>
    <cellStyle name="60% - uthevingsfarge 4 97 2" xfId="42376" xr:uid="{00000000-0005-0000-0000-000085A50000}"/>
    <cellStyle name="60% - uthevingsfarge 4 97_BILAG 34-3 Brasil" xfId="42377" xr:uid="{00000000-0005-0000-0000-000086A50000}"/>
    <cellStyle name="60% - uthevingsfarge 4 98" xfId="42378" xr:uid="{00000000-0005-0000-0000-000087A50000}"/>
    <cellStyle name="60% - uthevingsfarge 4 98 2" xfId="42379" xr:uid="{00000000-0005-0000-0000-000088A50000}"/>
    <cellStyle name="60% - uthevingsfarge 4 98_BILAG 34-3 Brasil" xfId="42380" xr:uid="{00000000-0005-0000-0000-000089A50000}"/>
    <cellStyle name="60% - uthevingsfarge 4 99" xfId="42381" xr:uid="{00000000-0005-0000-0000-00008AA50000}"/>
    <cellStyle name="60% - uthevingsfarge 4 99 2" xfId="42382" xr:uid="{00000000-0005-0000-0000-00008BA50000}"/>
    <cellStyle name="60% - uthevingsfarge 4 99_BILAG 34-3 Brasil" xfId="42383" xr:uid="{00000000-0005-0000-0000-00008CA50000}"/>
    <cellStyle name="60% - uthevingsfarge 5 10" xfId="42384" xr:uid="{00000000-0005-0000-0000-00008DA50000}"/>
    <cellStyle name="60% - uthevingsfarge 5 10 2" xfId="42385" xr:uid="{00000000-0005-0000-0000-00008EA50000}"/>
    <cellStyle name="60% - uthevingsfarge 5 10_BILAG 34-3 Brasil" xfId="42386" xr:uid="{00000000-0005-0000-0000-00008FA50000}"/>
    <cellStyle name="60% - uthevingsfarge 5 100" xfId="42387" xr:uid="{00000000-0005-0000-0000-000090A50000}"/>
    <cellStyle name="60% - uthevingsfarge 5 100 2" xfId="42388" xr:uid="{00000000-0005-0000-0000-000091A50000}"/>
    <cellStyle name="60% - uthevingsfarge 5 100_BILAG 34-3 Brasil" xfId="42389" xr:uid="{00000000-0005-0000-0000-000092A50000}"/>
    <cellStyle name="60% - uthevingsfarge 5 101" xfId="42390" xr:uid="{00000000-0005-0000-0000-000093A50000}"/>
    <cellStyle name="60% - uthevingsfarge 5 101 2" xfId="42391" xr:uid="{00000000-0005-0000-0000-000094A50000}"/>
    <cellStyle name="60% - uthevingsfarge 5 101_BILAG 34-3 Brasil" xfId="42392" xr:uid="{00000000-0005-0000-0000-000095A50000}"/>
    <cellStyle name="60% - uthevingsfarge 5 102" xfId="42393" xr:uid="{00000000-0005-0000-0000-000096A50000}"/>
    <cellStyle name="60% - uthevingsfarge 5 102 2" xfId="42394" xr:uid="{00000000-0005-0000-0000-000097A50000}"/>
    <cellStyle name="60% - uthevingsfarge 5 102_BILAG 34-3 Brasil" xfId="42395" xr:uid="{00000000-0005-0000-0000-000098A50000}"/>
    <cellStyle name="60% - uthevingsfarge 5 103" xfId="42396" xr:uid="{00000000-0005-0000-0000-000099A50000}"/>
    <cellStyle name="60% - uthevingsfarge 5 103 2" xfId="42397" xr:uid="{00000000-0005-0000-0000-00009AA50000}"/>
    <cellStyle name="60% - uthevingsfarge 5 103_BILAG 34-3 Brasil" xfId="42398" xr:uid="{00000000-0005-0000-0000-00009BA50000}"/>
    <cellStyle name="60% - uthevingsfarge 5 104" xfId="42399" xr:uid="{00000000-0005-0000-0000-00009CA50000}"/>
    <cellStyle name="60% - uthevingsfarge 5 104 2" xfId="42400" xr:uid="{00000000-0005-0000-0000-00009DA50000}"/>
    <cellStyle name="60% - uthevingsfarge 5 104_BILAG 34-3 Brasil" xfId="42401" xr:uid="{00000000-0005-0000-0000-00009EA50000}"/>
    <cellStyle name="60% - uthevingsfarge 5 105" xfId="42402" xr:uid="{00000000-0005-0000-0000-00009FA50000}"/>
    <cellStyle name="60% - uthevingsfarge 5 105 2" xfId="42403" xr:uid="{00000000-0005-0000-0000-0000A0A50000}"/>
    <cellStyle name="60% - uthevingsfarge 5 105_BILAG 34-3 Brasil" xfId="42404" xr:uid="{00000000-0005-0000-0000-0000A1A50000}"/>
    <cellStyle name="60% - uthevingsfarge 5 106" xfId="42405" xr:uid="{00000000-0005-0000-0000-0000A2A50000}"/>
    <cellStyle name="60% - uthevingsfarge 5 106 2" xfId="42406" xr:uid="{00000000-0005-0000-0000-0000A3A50000}"/>
    <cellStyle name="60% - uthevingsfarge 5 106_BILAG 34-3 Brasil" xfId="42407" xr:uid="{00000000-0005-0000-0000-0000A4A50000}"/>
    <cellStyle name="60% - uthevingsfarge 5 107" xfId="42408" xr:uid="{00000000-0005-0000-0000-0000A5A50000}"/>
    <cellStyle name="60% - uthevingsfarge 5 107 2" xfId="42409" xr:uid="{00000000-0005-0000-0000-0000A6A50000}"/>
    <cellStyle name="60% - uthevingsfarge 5 107_BILAG 34-3 Brasil" xfId="42410" xr:uid="{00000000-0005-0000-0000-0000A7A50000}"/>
    <cellStyle name="60% - uthevingsfarge 5 108" xfId="42411" xr:uid="{00000000-0005-0000-0000-0000A8A50000}"/>
    <cellStyle name="60% - uthevingsfarge 5 108 2" xfId="42412" xr:uid="{00000000-0005-0000-0000-0000A9A50000}"/>
    <cellStyle name="60% - uthevingsfarge 5 108_BILAG 34-3 Brasil" xfId="42413" xr:uid="{00000000-0005-0000-0000-0000AAA50000}"/>
    <cellStyle name="60% - uthevingsfarge 5 109" xfId="42414" xr:uid="{00000000-0005-0000-0000-0000ABA50000}"/>
    <cellStyle name="60% - uthevingsfarge 5 109 2" xfId="42415" xr:uid="{00000000-0005-0000-0000-0000ACA50000}"/>
    <cellStyle name="60% - uthevingsfarge 5 109_BILAG 34-3 Brasil" xfId="42416" xr:uid="{00000000-0005-0000-0000-0000ADA50000}"/>
    <cellStyle name="60% - uthevingsfarge 5 11" xfId="42417" xr:uid="{00000000-0005-0000-0000-0000AEA50000}"/>
    <cellStyle name="60% - uthevingsfarge 5 11 2" xfId="42418" xr:uid="{00000000-0005-0000-0000-0000AFA50000}"/>
    <cellStyle name="60% - uthevingsfarge 5 11_BILAG 34-3 Brasil" xfId="42419" xr:uid="{00000000-0005-0000-0000-0000B0A50000}"/>
    <cellStyle name="60% - uthevingsfarge 5 110" xfId="42420" xr:uid="{00000000-0005-0000-0000-0000B1A50000}"/>
    <cellStyle name="60% - uthevingsfarge 5 110 2" xfId="42421" xr:uid="{00000000-0005-0000-0000-0000B2A50000}"/>
    <cellStyle name="60% - uthevingsfarge 5 110_BILAG 34-3 Brasil" xfId="42422" xr:uid="{00000000-0005-0000-0000-0000B3A50000}"/>
    <cellStyle name="60% - uthevingsfarge 5 111" xfId="42423" xr:uid="{00000000-0005-0000-0000-0000B4A50000}"/>
    <cellStyle name="60% - uthevingsfarge 5 111 2" xfId="42424" xr:uid="{00000000-0005-0000-0000-0000B5A50000}"/>
    <cellStyle name="60% - uthevingsfarge 5 111_BILAG 34-3 Brasil" xfId="42425" xr:uid="{00000000-0005-0000-0000-0000B6A50000}"/>
    <cellStyle name="60% - uthevingsfarge 5 112" xfId="42426" xr:uid="{00000000-0005-0000-0000-0000B7A50000}"/>
    <cellStyle name="60% - uthevingsfarge 5 112 2" xfId="42427" xr:uid="{00000000-0005-0000-0000-0000B8A50000}"/>
    <cellStyle name="60% - uthevingsfarge 5 112_BILAG 34-3 Brasil" xfId="42428" xr:uid="{00000000-0005-0000-0000-0000B9A50000}"/>
    <cellStyle name="60% - uthevingsfarge 5 113" xfId="42429" xr:uid="{00000000-0005-0000-0000-0000BAA50000}"/>
    <cellStyle name="60% - uthevingsfarge 5 113 2" xfId="42430" xr:uid="{00000000-0005-0000-0000-0000BBA50000}"/>
    <cellStyle name="60% - uthevingsfarge 5 113_BILAG 34-3 Brasil" xfId="42431" xr:uid="{00000000-0005-0000-0000-0000BCA50000}"/>
    <cellStyle name="60% - uthevingsfarge 5 114" xfId="42432" xr:uid="{00000000-0005-0000-0000-0000BDA50000}"/>
    <cellStyle name="60% - uthevingsfarge 5 114 2" xfId="42433" xr:uid="{00000000-0005-0000-0000-0000BEA50000}"/>
    <cellStyle name="60% - uthevingsfarge 5 114_BILAG 34-3 Brasil" xfId="42434" xr:uid="{00000000-0005-0000-0000-0000BFA50000}"/>
    <cellStyle name="60% - uthevingsfarge 5 115" xfId="42435" xr:uid="{00000000-0005-0000-0000-0000C0A50000}"/>
    <cellStyle name="60% - uthevingsfarge 5 115 2" xfId="42436" xr:uid="{00000000-0005-0000-0000-0000C1A50000}"/>
    <cellStyle name="60% - uthevingsfarge 5 115_BILAG 34-3 Brasil" xfId="42437" xr:uid="{00000000-0005-0000-0000-0000C2A50000}"/>
    <cellStyle name="60% - uthevingsfarge 5 116" xfId="42438" xr:uid="{00000000-0005-0000-0000-0000C3A50000}"/>
    <cellStyle name="60% - uthevingsfarge 5 116 2" xfId="42439" xr:uid="{00000000-0005-0000-0000-0000C4A50000}"/>
    <cellStyle name="60% - uthevingsfarge 5 116_BILAG 34-3 Brasil" xfId="42440" xr:uid="{00000000-0005-0000-0000-0000C5A50000}"/>
    <cellStyle name="60% - uthevingsfarge 5 117" xfId="42441" xr:uid="{00000000-0005-0000-0000-0000C6A50000}"/>
    <cellStyle name="60% - uthevingsfarge 5 117 2" xfId="42442" xr:uid="{00000000-0005-0000-0000-0000C7A50000}"/>
    <cellStyle name="60% - uthevingsfarge 5 117_BILAG 34-3 Brasil" xfId="42443" xr:uid="{00000000-0005-0000-0000-0000C8A50000}"/>
    <cellStyle name="60% - uthevingsfarge 5 118" xfId="42444" xr:uid="{00000000-0005-0000-0000-0000C9A50000}"/>
    <cellStyle name="60% - uthevingsfarge 5 118 2" xfId="42445" xr:uid="{00000000-0005-0000-0000-0000CAA50000}"/>
    <cellStyle name="60% - uthevingsfarge 5 118_BILAG 34-3 Brasil" xfId="42446" xr:uid="{00000000-0005-0000-0000-0000CBA50000}"/>
    <cellStyle name="60% - uthevingsfarge 5 119" xfId="42447" xr:uid="{00000000-0005-0000-0000-0000CCA50000}"/>
    <cellStyle name="60% - uthevingsfarge 5 119 2" xfId="42448" xr:uid="{00000000-0005-0000-0000-0000CDA50000}"/>
    <cellStyle name="60% - uthevingsfarge 5 119_BILAG 34-3 Brasil" xfId="42449" xr:uid="{00000000-0005-0000-0000-0000CEA50000}"/>
    <cellStyle name="60% - uthevingsfarge 5 12" xfId="42450" xr:uid="{00000000-0005-0000-0000-0000CFA50000}"/>
    <cellStyle name="60% - uthevingsfarge 5 12 2" xfId="42451" xr:uid="{00000000-0005-0000-0000-0000D0A50000}"/>
    <cellStyle name="60% - uthevingsfarge 5 12_BILAG 34-3 Brasil" xfId="42452" xr:uid="{00000000-0005-0000-0000-0000D1A50000}"/>
    <cellStyle name="60% - uthevingsfarge 5 120" xfId="42453" xr:uid="{00000000-0005-0000-0000-0000D2A50000}"/>
    <cellStyle name="60% - uthevingsfarge 5 120 2" xfId="42454" xr:uid="{00000000-0005-0000-0000-0000D3A50000}"/>
    <cellStyle name="60% - uthevingsfarge 5 120_BILAG 34-3 Brasil" xfId="42455" xr:uid="{00000000-0005-0000-0000-0000D4A50000}"/>
    <cellStyle name="60% - uthevingsfarge 5 121" xfId="42456" xr:uid="{00000000-0005-0000-0000-0000D5A50000}"/>
    <cellStyle name="60% - uthevingsfarge 5 121 2" xfId="42457" xr:uid="{00000000-0005-0000-0000-0000D6A50000}"/>
    <cellStyle name="60% - uthevingsfarge 5 121_BILAG 34-3 Brasil" xfId="42458" xr:uid="{00000000-0005-0000-0000-0000D7A50000}"/>
    <cellStyle name="60% - uthevingsfarge 5 122" xfId="42459" xr:uid="{00000000-0005-0000-0000-0000D8A50000}"/>
    <cellStyle name="60% - uthevingsfarge 5 122 2" xfId="42460" xr:uid="{00000000-0005-0000-0000-0000D9A50000}"/>
    <cellStyle name="60% - uthevingsfarge 5 122_BILAG 34-3 Brasil" xfId="42461" xr:uid="{00000000-0005-0000-0000-0000DAA50000}"/>
    <cellStyle name="60% - uthevingsfarge 5 123" xfId="42462" xr:uid="{00000000-0005-0000-0000-0000DBA50000}"/>
    <cellStyle name="60% - uthevingsfarge 5 123 2" xfId="42463" xr:uid="{00000000-0005-0000-0000-0000DCA50000}"/>
    <cellStyle name="60% - uthevingsfarge 5 123_BILAG 34-3 Brasil" xfId="42464" xr:uid="{00000000-0005-0000-0000-0000DDA50000}"/>
    <cellStyle name="60% - uthevingsfarge 5 124" xfId="42465" xr:uid="{00000000-0005-0000-0000-0000DEA50000}"/>
    <cellStyle name="60% - uthevingsfarge 5 124 2" xfId="42466" xr:uid="{00000000-0005-0000-0000-0000DFA50000}"/>
    <cellStyle name="60% - uthevingsfarge 5 124_BILAG 34-3 Brasil" xfId="42467" xr:uid="{00000000-0005-0000-0000-0000E0A50000}"/>
    <cellStyle name="60% - uthevingsfarge 5 125" xfId="42468" xr:uid="{00000000-0005-0000-0000-0000E1A50000}"/>
    <cellStyle name="60% - uthevingsfarge 5 125 2" xfId="42469" xr:uid="{00000000-0005-0000-0000-0000E2A50000}"/>
    <cellStyle name="60% - uthevingsfarge 5 125_BILAG 34-3 Brasil" xfId="42470" xr:uid="{00000000-0005-0000-0000-0000E3A50000}"/>
    <cellStyle name="60% - uthevingsfarge 5 126" xfId="42471" xr:uid="{00000000-0005-0000-0000-0000E4A50000}"/>
    <cellStyle name="60% - uthevingsfarge 5 126 2" xfId="42472" xr:uid="{00000000-0005-0000-0000-0000E5A50000}"/>
    <cellStyle name="60% - uthevingsfarge 5 126_BILAG 34-3 Brasil" xfId="42473" xr:uid="{00000000-0005-0000-0000-0000E6A50000}"/>
    <cellStyle name="60% - uthevingsfarge 5 127" xfId="42474" xr:uid="{00000000-0005-0000-0000-0000E7A50000}"/>
    <cellStyle name="60% - uthevingsfarge 5 127 2" xfId="42475" xr:uid="{00000000-0005-0000-0000-0000E8A50000}"/>
    <cellStyle name="60% - uthevingsfarge 5 127_BILAG 34-3 Brasil" xfId="42476" xr:uid="{00000000-0005-0000-0000-0000E9A50000}"/>
    <cellStyle name="60% - uthevingsfarge 5 128" xfId="42477" xr:uid="{00000000-0005-0000-0000-0000EAA50000}"/>
    <cellStyle name="60% - uthevingsfarge 5 128 2" xfId="42478" xr:uid="{00000000-0005-0000-0000-0000EBA50000}"/>
    <cellStyle name="60% - uthevingsfarge 5 128_BILAG 34-3 Brasil" xfId="42479" xr:uid="{00000000-0005-0000-0000-0000ECA50000}"/>
    <cellStyle name="60% - uthevingsfarge 5 129" xfId="42480" xr:uid="{00000000-0005-0000-0000-0000EDA50000}"/>
    <cellStyle name="60% - uthevingsfarge 5 129 2" xfId="42481" xr:uid="{00000000-0005-0000-0000-0000EEA50000}"/>
    <cellStyle name="60% - uthevingsfarge 5 129_BILAG 34-3 Brasil" xfId="42482" xr:uid="{00000000-0005-0000-0000-0000EFA50000}"/>
    <cellStyle name="60% - uthevingsfarge 5 13" xfId="42483" xr:uid="{00000000-0005-0000-0000-0000F0A50000}"/>
    <cellStyle name="60% - uthevingsfarge 5 13 2" xfId="42484" xr:uid="{00000000-0005-0000-0000-0000F1A50000}"/>
    <cellStyle name="60% - uthevingsfarge 5 13_BILAG 34-3 Brasil" xfId="42485" xr:uid="{00000000-0005-0000-0000-0000F2A50000}"/>
    <cellStyle name="60% - uthevingsfarge 5 130" xfId="42486" xr:uid="{00000000-0005-0000-0000-0000F3A50000}"/>
    <cellStyle name="60% - uthevingsfarge 5 130 2" xfId="42487" xr:uid="{00000000-0005-0000-0000-0000F4A50000}"/>
    <cellStyle name="60% - uthevingsfarge 5 130_BILAG 34-3 Brasil" xfId="42488" xr:uid="{00000000-0005-0000-0000-0000F5A50000}"/>
    <cellStyle name="60% - uthevingsfarge 5 131" xfId="42489" xr:uid="{00000000-0005-0000-0000-0000F6A50000}"/>
    <cellStyle name="60% - uthevingsfarge 5 131 2" xfId="42490" xr:uid="{00000000-0005-0000-0000-0000F7A50000}"/>
    <cellStyle name="60% - uthevingsfarge 5 131_BILAG 34-3 Brasil" xfId="42491" xr:uid="{00000000-0005-0000-0000-0000F8A50000}"/>
    <cellStyle name="60% - uthevingsfarge 5 132" xfId="42492" xr:uid="{00000000-0005-0000-0000-0000F9A50000}"/>
    <cellStyle name="60% - uthevingsfarge 5 132 2" xfId="42493" xr:uid="{00000000-0005-0000-0000-0000FAA50000}"/>
    <cellStyle name="60% - uthevingsfarge 5 132_BILAG 34-3 Brasil" xfId="42494" xr:uid="{00000000-0005-0000-0000-0000FBA50000}"/>
    <cellStyle name="60% - uthevingsfarge 5 133" xfId="42495" xr:uid="{00000000-0005-0000-0000-0000FCA50000}"/>
    <cellStyle name="60% - uthevingsfarge 5 133 2" xfId="42496" xr:uid="{00000000-0005-0000-0000-0000FDA50000}"/>
    <cellStyle name="60% - uthevingsfarge 5 133_BILAG 34-3 Brasil" xfId="42497" xr:uid="{00000000-0005-0000-0000-0000FEA50000}"/>
    <cellStyle name="60% - uthevingsfarge 5 134" xfId="42498" xr:uid="{00000000-0005-0000-0000-0000FFA50000}"/>
    <cellStyle name="60% - uthevingsfarge 5 134 2" xfId="42499" xr:uid="{00000000-0005-0000-0000-000000A60000}"/>
    <cellStyle name="60% - uthevingsfarge 5 134_BILAG 34-3 Brasil" xfId="42500" xr:uid="{00000000-0005-0000-0000-000001A60000}"/>
    <cellStyle name="60% - uthevingsfarge 5 135" xfId="42501" xr:uid="{00000000-0005-0000-0000-000002A60000}"/>
    <cellStyle name="60% - uthevingsfarge 5 135 2" xfId="42502" xr:uid="{00000000-0005-0000-0000-000003A60000}"/>
    <cellStyle name="60% - uthevingsfarge 5 135_BILAG 34-3 Brasil" xfId="42503" xr:uid="{00000000-0005-0000-0000-000004A60000}"/>
    <cellStyle name="60% - uthevingsfarge 5 136" xfId="42504" xr:uid="{00000000-0005-0000-0000-000005A60000}"/>
    <cellStyle name="60% - uthevingsfarge 5 136 2" xfId="42505" xr:uid="{00000000-0005-0000-0000-000006A60000}"/>
    <cellStyle name="60% - uthevingsfarge 5 136_BILAG 34-3 Brasil" xfId="42506" xr:uid="{00000000-0005-0000-0000-000007A60000}"/>
    <cellStyle name="60% - uthevingsfarge 5 137" xfId="42507" xr:uid="{00000000-0005-0000-0000-000008A60000}"/>
    <cellStyle name="60% - uthevingsfarge 5 137 2" xfId="42508" xr:uid="{00000000-0005-0000-0000-000009A60000}"/>
    <cellStyle name="60% - uthevingsfarge 5 137_BILAG 34-3 Brasil" xfId="42509" xr:uid="{00000000-0005-0000-0000-00000AA60000}"/>
    <cellStyle name="60% - uthevingsfarge 5 138" xfId="42510" xr:uid="{00000000-0005-0000-0000-00000BA60000}"/>
    <cellStyle name="60% - uthevingsfarge 5 138 2" xfId="42511" xr:uid="{00000000-0005-0000-0000-00000CA60000}"/>
    <cellStyle name="60% - uthevingsfarge 5 138_BILAG 34-3 Brasil" xfId="42512" xr:uid="{00000000-0005-0000-0000-00000DA60000}"/>
    <cellStyle name="60% - uthevingsfarge 5 139" xfId="42513" xr:uid="{00000000-0005-0000-0000-00000EA60000}"/>
    <cellStyle name="60% - uthevingsfarge 5 139 2" xfId="42514" xr:uid="{00000000-0005-0000-0000-00000FA60000}"/>
    <cellStyle name="60% - uthevingsfarge 5 139_BILAG 34-3 Brasil" xfId="42515" xr:uid="{00000000-0005-0000-0000-000010A60000}"/>
    <cellStyle name="60% - uthevingsfarge 5 14" xfId="42516" xr:uid="{00000000-0005-0000-0000-000011A60000}"/>
    <cellStyle name="60% - uthevingsfarge 5 14 2" xfId="42517" xr:uid="{00000000-0005-0000-0000-000012A60000}"/>
    <cellStyle name="60% - uthevingsfarge 5 14_BILAG 34-3 Brasil" xfId="42518" xr:uid="{00000000-0005-0000-0000-000013A60000}"/>
    <cellStyle name="60% - uthevingsfarge 5 140" xfId="42519" xr:uid="{00000000-0005-0000-0000-000014A60000}"/>
    <cellStyle name="60% - uthevingsfarge 5 140 2" xfId="42520" xr:uid="{00000000-0005-0000-0000-000015A60000}"/>
    <cellStyle name="60% - uthevingsfarge 5 140_BILAG 34-3 Brasil" xfId="42521" xr:uid="{00000000-0005-0000-0000-000016A60000}"/>
    <cellStyle name="60% - uthevingsfarge 5 141" xfId="42522" xr:uid="{00000000-0005-0000-0000-000017A60000}"/>
    <cellStyle name="60% - uthevingsfarge 5 141 2" xfId="42523" xr:uid="{00000000-0005-0000-0000-000018A60000}"/>
    <cellStyle name="60% - uthevingsfarge 5 141_BILAG 34-3 Brasil" xfId="42524" xr:uid="{00000000-0005-0000-0000-000019A60000}"/>
    <cellStyle name="60% - uthevingsfarge 5 142" xfId="42525" xr:uid="{00000000-0005-0000-0000-00001AA60000}"/>
    <cellStyle name="60% - uthevingsfarge 5 142 2" xfId="42526" xr:uid="{00000000-0005-0000-0000-00001BA60000}"/>
    <cellStyle name="60% - uthevingsfarge 5 142_BILAG 34-3 Brasil" xfId="42527" xr:uid="{00000000-0005-0000-0000-00001CA60000}"/>
    <cellStyle name="60% - uthevingsfarge 5 143" xfId="42528" xr:uid="{00000000-0005-0000-0000-00001DA60000}"/>
    <cellStyle name="60% - uthevingsfarge 5 143 2" xfId="42529" xr:uid="{00000000-0005-0000-0000-00001EA60000}"/>
    <cellStyle name="60% - uthevingsfarge 5 143_BILAG 34-3 Brasil" xfId="42530" xr:uid="{00000000-0005-0000-0000-00001FA60000}"/>
    <cellStyle name="60% - uthevingsfarge 5 144" xfId="42531" xr:uid="{00000000-0005-0000-0000-000020A60000}"/>
    <cellStyle name="60% - uthevingsfarge 5 144 2" xfId="42532" xr:uid="{00000000-0005-0000-0000-000021A60000}"/>
    <cellStyle name="60% - uthevingsfarge 5 144_BILAG 34-3 Brasil" xfId="42533" xr:uid="{00000000-0005-0000-0000-000022A60000}"/>
    <cellStyle name="60% - uthevingsfarge 5 145" xfId="42534" xr:uid="{00000000-0005-0000-0000-000023A60000}"/>
    <cellStyle name="60% - uthevingsfarge 5 145 2" xfId="42535" xr:uid="{00000000-0005-0000-0000-000024A60000}"/>
    <cellStyle name="60% - uthevingsfarge 5 145_BILAG 34-3 Brasil" xfId="42536" xr:uid="{00000000-0005-0000-0000-000025A60000}"/>
    <cellStyle name="60% - uthevingsfarge 5 146" xfId="42537" xr:uid="{00000000-0005-0000-0000-000026A60000}"/>
    <cellStyle name="60% - uthevingsfarge 5 146 2" xfId="42538" xr:uid="{00000000-0005-0000-0000-000027A60000}"/>
    <cellStyle name="60% - uthevingsfarge 5 146_BILAG 34-3 Brasil" xfId="42539" xr:uid="{00000000-0005-0000-0000-000028A60000}"/>
    <cellStyle name="60% - uthevingsfarge 5 147" xfId="42540" xr:uid="{00000000-0005-0000-0000-000029A60000}"/>
    <cellStyle name="60% - uthevingsfarge 5 147 2" xfId="42541" xr:uid="{00000000-0005-0000-0000-00002AA60000}"/>
    <cellStyle name="60% - uthevingsfarge 5 147_BILAG 34-3 Brasil" xfId="42542" xr:uid="{00000000-0005-0000-0000-00002BA60000}"/>
    <cellStyle name="60% - uthevingsfarge 5 148" xfId="42543" xr:uid="{00000000-0005-0000-0000-00002CA60000}"/>
    <cellStyle name="60% - uthevingsfarge 5 148 2" xfId="42544" xr:uid="{00000000-0005-0000-0000-00002DA60000}"/>
    <cellStyle name="60% - uthevingsfarge 5 148_BILAG 34-3 Brasil" xfId="42545" xr:uid="{00000000-0005-0000-0000-00002EA60000}"/>
    <cellStyle name="60% - uthevingsfarge 5 149" xfId="42546" xr:uid="{00000000-0005-0000-0000-00002FA60000}"/>
    <cellStyle name="60% - uthevingsfarge 5 149 2" xfId="42547" xr:uid="{00000000-0005-0000-0000-000030A60000}"/>
    <cellStyle name="60% - uthevingsfarge 5 149_BILAG 34-3 Brasil" xfId="42548" xr:uid="{00000000-0005-0000-0000-000031A60000}"/>
    <cellStyle name="60% - uthevingsfarge 5 15" xfId="42549" xr:uid="{00000000-0005-0000-0000-000032A60000}"/>
    <cellStyle name="60% - uthevingsfarge 5 15 2" xfId="42550" xr:uid="{00000000-0005-0000-0000-000033A60000}"/>
    <cellStyle name="60% - uthevingsfarge 5 15_BILAG 34-3 Brasil" xfId="42551" xr:uid="{00000000-0005-0000-0000-000034A60000}"/>
    <cellStyle name="60% - uthevingsfarge 5 150" xfId="42552" xr:uid="{00000000-0005-0000-0000-000035A60000}"/>
    <cellStyle name="60% - uthevingsfarge 5 150 2" xfId="42553" xr:uid="{00000000-0005-0000-0000-000036A60000}"/>
    <cellStyle name="60% - uthevingsfarge 5 150_BILAG 34-3 Brasil" xfId="42554" xr:uid="{00000000-0005-0000-0000-000037A60000}"/>
    <cellStyle name="60% - uthevingsfarge 5 151" xfId="42555" xr:uid="{00000000-0005-0000-0000-000038A60000}"/>
    <cellStyle name="60% - uthevingsfarge 5 151 2" xfId="42556" xr:uid="{00000000-0005-0000-0000-000039A60000}"/>
    <cellStyle name="60% - uthevingsfarge 5 151_BILAG 34-3 Brasil" xfId="42557" xr:uid="{00000000-0005-0000-0000-00003AA60000}"/>
    <cellStyle name="60% - uthevingsfarge 5 152" xfId="42558" xr:uid="{00000000-0005-0000-0000-00003BA60000}"/>
    <cellStyle name="60% - uthevingsfarge 5 152 2" xfId="42559" xr:uid="{00000000-0005-0000-0000-00003CA60000}"/>
    <cellStyle name="60% - uthevingsfarge 5 152_BILAG 34-3 Brasil" xfId="42560" xr:uid="{00000000-0005-0000-0000-00003DA60000}"/>
    <cellStyle name="60% - uthevingsfarge 5 153" xfId="42561" xr:uid="{00000000-0005-0000-0000-00003EA60000}"/>
    <cellStyle name="60% - uthevingsfarge 5 153 2" xfId="42562" xr:uid="{00000000-0005-0000-0000-00003FA60000}"/>
    <cellStyle name="60% - uthevingsfarge 5 153_BILAG 34-3 Brasil" xfId="42563" xr:uid="{00000000-0005-0000-0000-000040A60000}"/>
    <cellStyle name="60% - uthevingsfarge 5 154" xfId="42564" xr:uid="{00000000-0005-0000-0000-000041A60000}"/>
    <cellStyle name="60% - uthevingsfarge 5 154 2" xfId="42565" xr:uid="{00000000-0005-0000-0000-000042A60000}"/>
    <cellStyle name="60% - uthevingsfarge 5 154_BILAG 34-3 Brasil" xfId="42566" xr:uid="{00000000-0005-0000-0000-000043A60000}"/>
    <cellStyle name="60% - uthevingsfarge 5 155" xfId="42567" xr:uid="{00000000-0005-0000-0000-000044A60000}"/>
    <cellStyle name="60% - uthevingsfarge 5 155 2" xfId="42568" xr:uid="{00000000-0005-0000-0000-000045A60000}"/>
    <cellStyle name="60% - uthevingsfarge 5 155_BILAG 34-3 Brasil" xfId="42569" xr:uid="{00000000-0005-0000-0000-000046A60000}"/>
    <cellStyle name="60% - uthevingsfarge 5 156" xfId="42570" xr:uid="{00000000-0005-0000-0000-000047A60000}"/>
    <cellStyle name="60% - uthevingsfarge 5 156 2" xfId="42571" xr:uid="{00000000-0005-0000-0000-000048A60000}"/>
    <cellStyle name="60% - uthevingsfarge 5 156_BILAG 34-3 Brasil" xfId="42572" xr:uid="{00000000-0005-0000-0000-000049A60000}"/>
    <cellStyle name="60% - uthevingsfarge 5 157" xfId="42573" xr:uid="{00000000-0005-0000-0000-00004AA60000}"/>
    <cellStyle name="60% - uthevingsfarge 5 157 2" xfId="42574" xr:uid="{00000000-0005-0000-0000-00004BA60000}"/>
    <cellStyle name="60% - uthevingsfarge 5 157_BILAG 34-3 Brasil" xfId="42575" xr:uid="{00000000-0005-0000-0000-00004CA60000}"/>
    <cellStyle name="60% - uthevingsfarge 5 158" xfId="42576" xr:uid="{00000000-0005-0000-0000-00004DA60000}"/>
    <cellStyle name="60% - uthevingsfarge 5 158 2" xfId="42577" xr:uid="{00000000-0005-0000-0000-00004EA60000}"/>
    <cellStyle name="60% - uthevingsfarge 5 158_BILAG 34-3 Brasil" xfId="42578" xr:uid="{00000000-0005-0000-0000-00004FA60000}"/>
    <cellStyle name="60% - uthevingsfarge 5 159" xfId="42579" xr:uid="{00000000-0005-0000-0000-000050A60000}"/>
    <cellStyle name="60% - uthevingsfarge 5 159 2" xfId="42580" xr:uid="{00000000-0005-0000-0000-000051A60000}"/>
    <cellStyle name="60% - uthevingsfarge 5 159_BILAG 34-3 Brasil" xfId="42581" xr:uid="{00000000-0005-0000-0000-000052A60000}"/>
    <cellStyle name="60% - uthevingsfarge 5 16" xfId="42582" xr:uid="{00000000-0005-0000-0000-000053A60000}"/>
    <cellStyle name="60% - uthevingsfarge 5 16 2" xfId="42583" xr:uid="{00000000-0005-0000-0000-000054A60000}"/>
    <cellStyle name="60% - uthevingsfarge 5 16_BILAG 34-3 Brasil" xfId="42584" xr:uid="{00000000-0005-0000-0000-000055A60000}"/>
    <cellStyle name="60% - uthevingsfarge 5 160" xfId="42585" xr:uid="{00000000-0005-0000-0000-000056A60000}"/>
    <cellStyle name="60% - uthevingsfarge 5 160 2" xfId="42586" xr:uid="{00000000-0005-0000-0000-000057A60000}"/>
    <cellStyle name="60% - uthevingsfarge 5 160_BILAG 34-3 Brasil" xfId="42587" xr:uid="{00000000-0005-0000-0000-000058A60000}"/>
    <cellStyle name="60% - uthevingsfarge 5 161" xfId="42588" xr:uid="{00000000-0005-0000-0000-000059A60000}"/>
    <cellStyle name="60% - uthevingsfarge 5 161 2" xfId="42589" xr:uid="{00000000-0005-0000-0000-00005AA60000}"/>
    <cellStyle name="60% - uthevingsfarge 5 161_BILAG 34-3 Brasil" xfId="42590" xr:uid="{00000000-0005-0000-0000-00005BA60000}"/>
    <cellStyle name="60% - uthevingsfarge 5 162" xfId="42591" xr:uid="{00000000-0005-0000-0000-00005CA60000}"/>
    <cellStyle name="60% - uthevingsfarge 5 162 2" xfId="42592" xr:uid="{00000000-0005-0000-0000-00005DA60000}"/>
    <cellStyle name="60% - uthevingsfarge 5 162_BILAG 34-3 Brasil" xfId="42593" xr:uid="{00000000-0005-0000-0000-00005EA60000}"/>
    <cellStyle name="60% - uthevingsfarge 5 163" xfId="42594" xr:uid="{00000000-0005-0000-0000-00005FA60000}"/>
    <cellStyle name="60% - uthevingsfarge 5 163 2" xfId="42595" xr:uid="{00000000-0005-0000-0000-000060A60000}"/>
    <cellStyle name="60% - uthevingsfarge 5 163_BILAG 34-3 Brasil" xfId="42596" xr:uid="{00000000-0005-0000-0000-000061A60000}"/>
    <cellStyle name="60% - uthevingsfarge 5 164" xfId="42597" xr:uid="{00000000-0005-0000-0000-000062A60000}"/>
    <cellStyle name="60% - uthevingsfarge 5 164 2" xfId="42598" xr:uid="{00000000-0005-0000-0000-000063A60000}"/>
    <cellStyle name="60% - uthevingsfarge 5 164_BILAG 34-3 Brasil" xfId="42599" xr:uid="{00000000-0005-0000-0000-000064A60000}"/>
    <cellStyle name="60% - uthevingsfarge 5 165" xfId="42600" xr:uid="{00000000-0005-0000-0000-000065A60000}"/>
    <cellStyle name="60% - uthevingsfarge 5 165 2" xfId="42601" xr:uid="{00000000-0005-0000-0000-000066A60000}"/>
    <cellStyle name="60% - uthevingsfarge 5 165_BILAG 34-3 Brasil" xfId="42602" xr:uid="{00000000-0005-0000-0000-000067A60000}"/>
    <cellStyle name="60% - uthevingsfarge 5 166" xfId="42603" xr:uid="{00000000-0005-0000-0000-000068A60000}"/>
    <cellStyle name="60% - uthevingsfarge 5 166 2" xfId="42604" xr:uid="{00000000-0005-0000-0000-000069A60000}"/>
    <cellStyle name="60% - uthevingsfarge 5 166_BILAG 34-3 Brasil" xfId="42605" xr:uid="{00000000-0005-0000-0000-00006AA60000}"/>
    <cellStyle name="60% - uthevingsfarge 5 167" xfId="42606" xr:uid="{00000000-0005-0000-0000-00006BA60000}"/>
    <cellStyle name="60% - uthevingsfarge 5 167 2" xfId="42607" xr:uid="{00000000-0005-0000-0000-00006CA60000}"/>
    <cellStyle name="60% - uthevingsfarge 5 167_BILAG 34-3 Brasil" xfId="42608" xr:uid="{00000000-0005-0000-0000-00006DA60000}"/>
    <cellStyle name="60% - uthevingsfarge 5 168" xfId="42609" xr:uid="{00000000-0005-0000-0000-00006EA60000}"/>
    <cellStyle name="60% - uthevingsfarge 5 168 2" xfId="42610" xr:uid="{00000000-0005-0000-0000-00006FA60000}"/>
    <cellStyle name="60% - uthevingsfarge 5 168_BILAG 34-3 Brasil" xfId="42611" xr:uid="{00000000-0005-0000-0000-000070A60000}"/>
    <cellStyle name="60% - uthevingsfarge 5 169" xfId="42612" xr:uid="{00000000-0005-0000-0000-000071A60000}"/>
    <cellStyle name="60% - uthevingsfarge 5 169 2" xfId="42613" xr:uid="{00000000-0005-0000-0000-000072A60000}"/>
    <cellStyle name="60% - uthevingsfarge 5 169_BILAG 34-3 Brasil" xfId="42614" xr:uid="{00000000-0005-0000-0000-000073A60000}"/>
    <cellStyle name="60% - uthevingsfarge 5 17" xfId="42615" xr:uid="{00000000-0005-0000-0000-000074A60000}"/>
    <cellStyle name="60% - uthevingsfarge 5 17 2" xfId="42616" xr:uid="{00000000-0005-0000-0000-000075A60000}"/>
    <cellStyle name="60% - uthevingsfarge 5 17_BILAG 34-3 Brasil" xfId="42617" xr:uid="{00000000-0005-0000-0000-000076A60000}"/>
    <cellStyle name="60% - uthevingsfarge 5 170" xfId="42618" xr:uid="{00000000-0005-0000-0000-000077A60000}"/>
    <cellStyle name="60% - uthevingsfarge 5 170 2" xfId="42619" xr:uid="{00000000-0005-0000-0000-000078A60000}"/>
    <cellStyle name="60% - uthevingsfarge 5 170_BILAG 34-3 Brasil" xfId="42620" xr:uid="{00000000-0005-0000-0000-000079A60000}"/>
    <cellStyle name="60% - uthevingsfarge 5 171" xfId="42621" xr:uid="{00000000-0005-0000-0000-00007AA60000}"/>
    <cellStyle name="60% - uthevingsfarge 5 171 2" xfId="42622" xr:uid="{00000000-0005-0000-0000-00007BA60000}"/>
    <cellStyle name="60% - uthevingsfarge 5 171_BILAG 34-3 Brasil" xfId="42623" xr:uid="{00000000-0005-0000-0000-00007CA60000}"/>
    <cellStyle name="60% - uthevingsfarge 5 172" xfId="42624" xr:uid="{00000000-0005-0000-0000-00007DA60000}"/>
    <cellStyle name="60% - uthevingsfarge 5 172 2" xfId="42625" xr:uid="{00000000-0005-0000-0000-00007EA60000}"/>
    <cellStyle name="60% - uthevingsfarge 5 172_BILAG 34-3 Brasil" xfId="42626" xr:uid="{00000000-0005-0000-0000-00007FA60000}"/>
    <cellStyle name="60% - uthevingsfarge 5 173" xfId="42627" xr:uid="{00000000-0005-0000-0000-000080A60000}"/>
    <cellStyle name="60% - uthevingsfarge 5 173 2" xfId="42628" xr:uid="{00000000-0005-0000-0000-000081A60000}"/>
    <cellStyle name="60% - uthevingsfarge 5 173_BILAG 34-3 Brasil" xfId="42629" xr:uid="{00000000-0005-0000-0000-000082A60000}"/>
    <cellStyle name="60% - uthevingsfarge 5 174" xfId="42630" xr:uid="{00000000-0005-0000-0000-000083A60000}"/>
    <cellStyle name="60% - uthevingsfarge 5 174 2" xfId="42631" xr:uid="{00000000-0005-0000-0000-000084A60000}"/>
    <cellStyle name="60% - uthevingsfarge 5 174_BILAG 34-3 Brasil" xfId="42632" xr:uid="{00000000-0005-0000-0000-000085A60000}"/>
    <cellStyle name="60% - uthevingsfarge 5 175" xfId="42633" xr:uid="{00000000-0005-0000-0000-000086A60000}"/>
    <cellStyle name="60% - uthevingsfarge 5 175 2" xfId="42634" xr:uid="{00000000-0005-0000-0000-000087A60000}"/>
    <cellStyle name="60% - uthevingsfarge 5 175_BILAG 34-3 Brasil" xfId="42635" xr:uid="{00000000-0005-0000-0000-000088A60000}"/>
    <cellStyle name="60% - uthevingsfarge 5 176" xfId="42636" xr:uid="{00000000-0005-0000-0000-000089A60000}"/>
    <cellStyle name="60% - uthevingsfarge 5 176 2" xfId="42637" xr:uid="{00000000-0005-0000-0000-00008AA60000}"/>
    <cellStyle name="60% - uthevingsfarge 5 176_BILAG 34-3 Brasil" xfId="42638" xr:uid="{00000000-0005-0000-0000-00008BA60000}"/>
    <cellStyle name="60% - uthevingsfarge 5 177" xfId="42639" xr:uid="{00000000-0005-0000-0000-00008CA60000}"/>
    <cellStyle name="60% - uthevingsfarge 5 177 2" xfId="42640" xr:uid="{00000000-0005-0000-0000-00008DA60000}"/>
    <cellStyle name="60% - uthevingsfarge 5 177_BILAG 34-3 Brasil" xfId="42641" xr:uid="{00000000-0005-0000-0000-00008EA60000}"/>
    <cellStyle name="60% - uthevingsfarge 5 178" xfId="42642" xr:uid="{00000000-0005-0000-0000-00008FA60000}"/>
    <cellStyle name="60% - uthevingsfarge 5 178 2" xfId="42643" xr:uid="{00000000-0005-0000-0000-000090A60000}"/>
    <cellStyle name="60% - uthevingsfarge 5 178_BILAG 34-3 Brasil" xfId="42644" xr:uid="{00000000-0005-0000-0000-000091A60000}"/>
    <cellStyle name="60% - uthevingsfarge 5 179" xfId="42645" xr:uid="{00000000-0005-0000-0000-000092A60000}"/>
    <cellStyle name="60% - uthevingsfarge 5 179 2" xfId="42646" xr:uid="{00000000-0005-0000-0000-000093A60000}"/>
    <cellStyle name="60% - uthevingsfarge 5 179_BILAG 34-3 Brasil" xfId="42647" xr:uid="{00000000-0005-0000-0000-000094A60000}"/>
    <cellStyle name="60% - uthevingsfarge 5 18" xfId="42648" xr:uid="{00000000-0005-0000-0000-000095A60000}"/>
    <cellStyle name="60% - uthevingsfarge 5 18 2" xfId="42649" xr:uid="{00000000-0005-0000-0000-000096A60000}"/>
    <cellStyle name="60% - uthevingsfarge 5 18_BILAG 34-3 Brasil" xfId="42650" xr:uid="{00000000-0005-0000-0000-000097A60000}"/>
    <cellStyle name="60% - uthevingsfarge 5 180" xfId="42651" xr:uid="{00000000-0005-0000-0000-000098A60000}"/>
    <cellStyle name="60% - uthevingsfarge 5 180 2" xfId="42652" xr:uid="{00000000-0005-0000-0000-000099A60000}"/>
    <cellStyle name="60% - uthevingsfarge 5 180_BILAG 34-3 Brasil" xfId="42653" xr:uid="{00000000-0005-0000-0000-00009AA60000}"/>
    <cellStyle name="60% - uthevingsfarge 5 181" xfId="42654" xr:uid="{00000000-0005-0000-0000-00009BA60000}"/>
    <cellStyle name="60% - uthevingsfarge 5 181 2" xfId="42655" xr:uid="{00000000-0005-0000-0000-00009CA60000}"/>
    <cellStyle name="60% - uthevingsfarge 5 181_BILAG 34-3 Brasil" xfId="42656" xr:uid="{00000000-0005-0000-0000-00009DA60000}"/>
    <cellStyle name="60% - uthevingsfarge 5 182" xfId="42657" xr:uid="{00000000-0005-0000-0000-00009EA60000}"/>
    <cellStyle name="60% - uthevingsfarge 5 182 2" xfId="42658" xr:uid="{00000000-0005-0000-0000-00009FA60000}"/>
    <cellStyle name="60% - uthevingsfarge 5 182_BILAG 34-3 Brasil" xfId="42659" xr:uid="{00000000-0005-0000-0000-0000A0A60000}"/>
    <cellStyle name="60% - uthevingsfarge 5 183" xfId="42660" xr:uid="{00000000-0005-0000-0000-0000A1A60000}"/>
    <cellStyle name="60% - uthevingsfarge 5 183 2" xfId="42661" xr:uid="{00000000-0005-0000-0000-0000A2A60000}"/>
    <cellStyle name="60% - uthevingsfarge 5 183_BILAG 34-3 Brasil" xfId="42662" xr:uid="{00000000-0005-0000-0000-0000A3A60000}"/>
    <cellStyle name="60% - uthevingsfarge 5 184" xfId="42663" xr:uid="{00000000-0005-0000-0000-0000A4A60000}"/>
    <cellStyle name="60% - uthevingsfarge 5 184 2" xfId="42664" xr:uid="{00000000-0005-0000-0000-0000A5A60000}"/>
    <cellStyle name="60% - uthevingsfarge 5 184_BILAG 34-3 Brasil" xfId="42665" xr:uid="{00000000-0005-0000-0000-0000A6A60000}"/>
    <cellStyle name="60% - uthevingsfarge 5 185" xfId="42666" xr:uid="{00000000-0005-0000-0000-0000A7A60000}"/>
    <cellStyle name="60% - uthevingsfarge 5 185 2" xfId="42667" xr:uid="{00000000-0005-0000-0000-0000A8A60000}"/>
    <cellStyle name="60% - uthevingsfarge 5 185_BILAG 34-3 Brasil" xfId="42668" xr:uid="{00000000-0005-0000-0000-0000A9A60000}"/>
    <cellStyle name="60% - uthevingsfarge 5 186" xfId="42669" xr:uid="{00000000-0005-0000-0000-0000AAA60000}"/>
    <cellStyle name="60% - uthevingsfarge 5 186 2" xfId="42670" xr:uid="{00000000-0005-0000-0000-0000ABA60000}"/>
    <cellStyle name="60% - uthevingsfarge 5 186_BILAG 34-3 Brasil" xfId="42671" xr:uid="{00000000-0005-0000-0000-0000ACA60000}"/>
    <cellStyle name="60% - uthevingsfarge 5 187" xfId="42672" xr:uid="{00000000-0005-0000-0000-0000ADA60000}"/>
    <cellStyle name="60% - uthevingsfarge 5 187 2" xfId="42673" xr:uid="{00000000-0005-0000-0000-0000AEA60000}"/>
    <cellStyle name="60% - uthevingsfarge 5 187_BILAG 34-3 Brasil" xfId="42674" xr:uid="{00000000-0005-0000-0000-0000AFA60000}"/>
    <cellStyle name="60% - uthevingsfarge 5 188" xfId="42675" xr:uid="{00000000-0005-0000-0000-0000B0A60000}"/>
    <cellStyle name="60% - uthevingsfarge 5 188 2" xfId="42676" xr:uid="{00000000-0005-0000-0000-0000B1A60000}"/>
    <cellStyle name="60% - uthevingsfarge 5 188_BILAG 34-3 Brasil" xfId="42677" xr:uid="{00000000-0005-0000-0000-0000B2A60000}"/>
    <cellStyle name="60% - uthevingsfarge 5 189" xfId="42678" xr:uid="{00000000-0005-0000-0000-0000B3A60000}"/>
    <cellStyle name="60% - uthevingsfarge 5 189 2" xfId="42679" xr:uid="{00000000-0005-0000-0000-0000B4A60000}"/>
    <cellStyle name="60% - uthevingsfarge 5 189_BILAG 34-3 Brasil" xfId="42680" xr:uid="{00000000-0005-0000-0000-0000B5A60000}"/>
    <cellStyle name="60% - uthevingsfarge 5 19" xfId="42681" xr:uid="{00000000-0005-0000-0000-0000B6A60000}"/>
    <cellStyle name="60% - uthevingsfarge 5 19 2" xfId="42682" xr:uid="{00000000-0005-0000-0000-0000B7A60000}"/>
    <cellStyle name="60% - uthevingsfarge 5 19_BILAG 34-3 Brasil" xfId="42683" xr:uid="{00000000-0005-0000-0000-0000B8A60000}"/>
    <cellStyle name="60% - uthevingsfarge 5 190" xfId="42684" xr:uid="{00000000-0005-0000-0000-0000B9A60000}"/>
    <cellStyle name="60% - uthevingsfarge 5 190 2" xfId="42685" xr:uid="{00000000-0005-0000-0000-0000BAA60000}"/>
    <cellStyle name="60% - uthevingsfarge 5 190_BILAG 34-3 Brasil" xfId="42686" xr:uid="{00000000-0005-0000-0000-0000BBA60000}"/>
    <cellStyle name="60% - uthevingsfarge 5 191" xfId="42687" xr:uid="{00000000-0005-0000-0000-0000BCA60000}"/>
    <cellStyle name="60% - uthevingsfarge 5 191 2" xfId="42688" xr:uid="{00000000-0005-0000-0000-0000BDA60000}"/>
    <cellStyle name="60% - uthevingsfarge 5 191_BILAG 34-3 Brasil" xfId="42689" xr:uid="{00000000-0005-0000-0000-0000BEA60000}"/>
    <cellStyle name="60% - uthevingsfarge 5 192" xfId="42690" xr:uid="{00000000-0005-0000-0000-0000BFA60000}"/>
    <cellStyle name="60% - uthevingsfarge 5 192 2" xfId="42691" xr:uid="{00000000-0005-0000-0000-0000C0A60000}"/>
    <cellStyle name="60% - uthevingsfarge 5 192_BILAG 34-3 Brasil" xfId="42692" xr:uid="{00000000-0005-0000-0000-0000C1A60000}"/>
    <cellStyle name="60% - uthevingsfarge 5 193" xfId="42693" xr:uid="{00000000-0005-0000-0000-0000C2A60000}"/>
    <cellStyle name="60% - uthevingsfarge 5 193 2" xfId="42694" xr:uid="{00000000-0005-0000-0000-0000C3A60000}"/>
    <cellStyle name="60% - uthevingsfarge 5 193_BILAG 34-3 Brasil" xfId="42695" xr:uid="{00000000-0005-0000-0000-0000C4A60000}"/>
    <cellStyle name="60% - uthevingsfarge 5 194" xfId="42696" xr:uid="{00000000-0005-0000-0000-0000C5A60000}"/>
    <cellStyle name="60% - uthevingsfarge 5 194 2" xfId="42697" xr:uid="{00000000-0005-0000-0000-0000C6A60000}"/>
    <cellStyle name="60% - uthevingsfarge 5 194_BILAG 34-3 Brasil" xfId="42698" xr:uid="{00000000-0005-0000-0000-0000C7A60000}"/>
    <cellStyle name="60% - uthevingsfarge 5 195" xfId="42699" xr:uid="{00000000-0005-0000-0000-0000C8A60000}"/>
    <cellStyle name="60% - uthevingsfarge 5 195 2" xfId="42700" xr:uid="{00000000-0005-0000-0000-0000C9A60000}"/>
    <cellStyle name="60% - uthevingsfarge 5 195_BILAG 34-3 Brasil" xfId="42701" xr:uid="{00000000-0005-0000-0000-0000CAA60000}"/>
    <cellStyle name="60% - uthevingsfarge 5 196" xfId="42702" xr:uid="{00000000-0005-0000-0000-0000CBA60000}"/>
    <cellStyle name="60% - uthevingsfarge 5 196 2" xfId="42703" xr:uid="{00000000-0005-0000-0000-0000CCA60000}"/>
    <cellStyle name="60% - uthevingsfarge 5 196_BILAG 34-3 Brasil" xfId="42704" xr:uid="{00000000-0005-0000-0000-0000CDA60000}"/>
    <cellStyle name="60% - uthevingsfarge 5 197" xfId="42705" xr:uid="{00000000-0005-0000-0000-0000CEA60000}"/>
    <cellStyle name="60% - uthevingsfarge 5 197 2" xfId="42706" xr:uid="{00000000-0005-0000-0000-0000CFA60000}"/>
    <cellStyle name="60% - uthevingsfarge 5 197_BILAG 34-3 Brasil" xfId="42707" xr:uid="{00000000-0005-0000-0000-0000D0A60000}"/>
    <cellStyle name="60% - uthevingsfarge 5 198" xfId="42708" xr:uid="{00000000-0005-0000-0000-0000D1A60000}"/>
    <cellStyle name="60% - uthevingsfarge 5 198 2" xfId="42709" xr:uid="{00000000-0005-0000-0000-0000D2A60000}"/>
    <cellStyle name="60% - uthevingsfarge 5 198_BILAG 34-3 Brasil" xfId="42710" xr:uid="{00000000-0005-0000-0000-0000D3A60000}"/>
    <cellStyle name="60% - uthevingsfarge 5 199" xfId="42711" xr:uid="{00000000-0005-0000-0000-0000D4A60000}"/>
    <cellStyle name="60% - uthevingsfarge 5 199 2" xfId="42712" xr:uid="{00000000-0005-0000-0000-0000D5A60000}"/>
    <cellStyle name="60% - uthevingsfarge 5 199_BILAG 34-3 Brasil" xfId="42713" xr:uid="{00000000-0005-0000-0000-0000D6A60000}"/>
    <cellStyle name="60% - uthevingsfarge 5 2" xfId="42714" xr:uid="{00000000-0005-0000-0000-0000D7A60000}"/>
    <cellStyle name="60% - uthevingsfarge 5 2 2" xfId="42715" xr:uid="{00000000-0005-0000-0000-0000D8A60000}"/>
    <cellStyle name="60% - uthevingsfarge 5 2 2 2" xfId="42716" xr:uid="{00000000-0005-0000-0000-0000D9A60000}"/>
    <cellStyle name="60% - uthevingsfarge 5 2 2_Nøkkeltall" xfId="42717" xr:uid="{00000000-0005-0000-0000-0000DAA60000}"/>
    <cellStyle name="60% - uthevingsfarge 5 2 3" xfId="42718" xr:uid="{00000000-0005-0000-0000-0000DBA60000}"/>
    <cellStyle name="60% - uthevingsfarge 5 2 4" xfId="42719" xr:uid="{00000000-0005-0000-0000-0000DCA60000}"/>
    <cellStyle name="60% - uthevingsfarge 5 2_BILAG 34-3 Brasil" xfId="42720" xr:uid="{00000000-0005-0000-0000-0000DDA60000}"/>
    <cellStyle name="60% - uthevingsfarge 5 20" xfId="42721" xr:uid="{00000000-0005-0000-0000-0000DEA60000}"/>
    <cellStyle name="60% - uthevingsfarge 5 20 2" xfId="42722" xr:uid="{00000000-0005-0000-0000-0000DFA60000}"/>
    <cellStyle name="60% - uthevingsfarge 5 20_BILAG 34-3 Brasil" xfId="42723" xr:uid="{00000000-0005-0000-0000-0000E0A60000}"/>
    <cellStyle name="60% - uthevingsfarge 5 200" xfId="42724" xr:uid="{00000000-0005-0000-0000-0000E1A60000}"/>
    <cellStyle name="60% - uthevingsfarge 5 200 2" xfId="42725" xr:uid="{00000000-0005-0000-0000-0000E2A60000}"/>
    <cellStyle name="60% - uthevingsfarge 5 200_BILAG 34-3 Brasil" xfId="42726" xr:uid="{00000000-0005-0000-0000-0000E3A60000}"/>
    <cellStyle name="60% - uthevingsfarge 5 201" xfId="42727" xr:uid="{00000000-0005-0000-0000-0000E4A60000}"/>
    <cellStyle name="60% - uthevingsfarge 5 201 2" xfId="42728" xr:uid="{00000000-0005-0000-0000-0000E5A60000}"/>
    <cellStyle name="60% - uthevingsfarge 5 201_BILAG 34-3 Brasil" xfId="42729" xr:uid="{00000000-0005-0000-0000-0000E6A60000}"/>
    <cellStyle name="60% - uthevingsfarge 5 202" xfId="42730" xr:uid="{00000000-0005-0000-0000-0000E7A60000}"/>
    <cellStyle name="60% - uthevingsfarge 5 202 2" xfId="42731" xr:uid="{00000000-0005-0000-0000-0000E8A60000}"/>
    <cellStyle name="60% - uthevingsfarge 5 202_BILAG 34-3 Brasil" xfId="42732" xr:uid="{00000000-0005-0000-0000-0000E9A60000}"/>
    <cellStyle name="60% - uthevingsfarge 5 203" xfId="42733" xr:uid="{00000000-0005-0000-0000-0000EAA60000}"/>
    <cellStyle name="60% - uthevingsfarge 5 203 2" xfId="42734" xr:uid="{00000000-0005-0000-0000-0000EBA60000}"/>
    <cellStyle name="60% - uthevingsfarge 5 203_BILAG 34-3 Brasil" xfId="42735" xr:uid="{00000000-0005-0000-0000-0000ECA60000}"/>
    <cellStyle name="60% - uthevingsfarge 5 204" xfId="42736" xr:uid="{00000000-0005-0000-0000-0000EDA60000}"/>
    <cellStyle name="60% - uthevingsfarge 5 204 2" xfId="42737" xr:uid="{00000000-0005-0000-0000-0000EEA60000}"/>
    <cellStyle name="60% - uthevingsfarge 5 204_BILAG 34-3 Brasil" xfId="42738" xr:uid="{00000000-0005-0000-0000-0000EFA60000}"/>
    <cellStyle name="60% - uthevingsfarge 5 205" xfId="42739" xr:uid="{00000000-0005-0000-0000-0000F0A60000}"/>
    <cellStyle name="60% - uthevingsfarge 5 205 2" xfId="42740" xr:uid="{00000000-0005-0000-0000-0000F1A60000}"/>
    <cellStyle name="60% - uthevingsfarge 5 205_BILAG 34-3 Brasil" xfId="42741" xr:uid="{00000000-0005-0000-0000-0000F2A60000}"/>
    <cellStyle name="60% - uthevingsfarge 5 206" xfId="42742" xr:uid="{00000000-0005-0000-0000-0000F3A60000}"/>
    <cellStyle name="60% - uthevingsfarge 5 206 2" xfId="42743" xr:uid="{00000000-0005-0000-0000-0000F4A60000}"/>
    <cellStyle name="60% - uthevingsfarge 5 206_BILAG 34-3 Brasil" xfId="42744" xr:uid="{00000000-0005-0000-0000-0000F5A60000}"/>
    <cellStyle name="60% - uthevingsfarge 5 207" xfId="42745" xr:uid="{00000000-0005-0000-0000-0000F6A60000}"/>
    <cellStyle name="60% - uthevingsfarge 5 207 2" xfId="42746" xr:uid="{00000000-0005-0000-0000-0000F7A60000}"/>
    <cellStyle name="60% - uthevingsfarge 5 207_BILAG 34-3 Brasil" xfId="42747" xr:uid="{00000000-0005-0000-0000-0000F8A60000}"/>
    <cellStyle name="60% - uthevingsfarge 5 208" xfId="42748" xr:uid="{00000000-0005-0000-0000-0000F9A60000}"/>
    <cellStyle name="60% - uthevingsfarge 5 208 2" xfId="42749" xr:uid="{00000000-0005-0000-0000-0000FAA60000}"/>
    <cellStyle name="60% - uthevingsfarge 5 208_BILAG 34-3 Brasil" xfId="42750" xr:uid="{00000000-0005-0000-0000-0000FBA60000}"/>
    <cellStyle name="60% - uthevingsfarge 5 209" xfId="42751" xr:uid="{00000000-0005-0000-0000-0000FCA60000}"/>
    <cellStyle name="60% - uthevingsfarge 5 209 2" xfId="42752" xr:uid="{00000000-0005-0000-0000-0000FDA60000}"/>
    <cellStyle name="60% - uthevingsfarge 5 209_BILAG 34-3 Brasil" xfId="42753" xr:uid="{00000000-0005-0000-0000-0000FEA60000}"/>
    <cellStyle name="60% - uthevingsfarge 5 21" xfId="42754" xr:uid="{00000000-0005-0000-0000-0000FFA60000}"/>
    <cellStyle name="60% - uthevingsfarge 5 21 2" xfId="42755" xr:uid="{00000000-0005-0000-0000-000000A70000}"/>
    <cellStyle name="60% - uthevingsfarge 5 21_BILAG 34-3 Brasil" xfId="42756" xr:uid="{00000000-0005-0000-0000-000001A70000}"/>
    <cellStyle name="60% - uthevingsfarge 5 210" xfId="42757" xr:uid="{00000000-0005-0000-0000-000002A70000}"/>
    <cellStyle name="60% - uthevingsfarge 5 210 2" xfId="42758" xr:uid="{00000000-0005-0000-0000-000003A70000}"/>
    <cellStyle name="60% - uthevingsfarge 5 210_BILAG 34-3 Brasil" xfId="42759" xr:uid="{00000000-0005-0000-0000-000004A70000}"/>
    <cellStyle name="60% - uthevingsfarge 5 211" xfId="42760" xr:uid="{00000000-0005-0000-0000-000005A70000}"/>
    <cellStyle name="60% - uthevingsfarge 5 211 2" xfId="42761" xr:uid="{00000000-0005-0000-0000-000006A70000}"/>
    <cellStyle name="60% - uthevingsfarge 5 211_BILAG 34-3 Brasil" xfId="42762" xr:uid="{00000000-0005-0000-0000-000007A70000}"/>
    <cellStyle name="60% - uthevingsfarge 5 212" xfId="42763" xr:uid="{00000000-0005-0000-0000-000008A70000}"/>
    <cellStyle name="60% - uthevingsfarge 5 212 2" xfId="42764" xr:uid="{00000000-0005-0000-0000-000009A70000}"/>
    <cellStyle name="60% - uthevingsfarge 5 212_BILAG 34-3 Brasil" xfId="42765" xr:uid="{00000000-0005-0000-0000-00000AA70000}"/>
    <cellStyle name="60% - uthevingsfarge 5 213" xfId="42766" xr:uid="{00000000-0005-0000-0000-00000BA70000}"/>
    <cellStyle name="60% - uthevingsfarge 5 213 2" xfId="42767" xr:uid="{00000000-0005-0000-0000-00000CA70000}"/>
    <cellStyle name="60% - uthevingsfarge 5 213_BILAG 34-3 Brasil" xfId="42768" xr:uid="{00000000-0005-0000-0000-00000DA70000}"/>
    <cellStyle name="60% - uthevingsfarge 5 214" xfId="42769" xr:uid="{00000000-0005-0000-0000-00000EA70000}"/>
    <cellStyle name="60% - uthevingsfarge 5 214 2" xfId="42770" xr:uid="{00000000-0005-0000-0000-00000FA70000}"/>
    <cellStyle name="60% - uthevingsfarge 5 214_BILAG 34-3 Brasil" xfId="42771" xr:uid="{00000000-0005-0000-0000-000010A70000}"/>
    <cellStyle name="60% - uthevingsfarge 5 215" xfId="42772" xr:uid="{00000000-0005-0000-0000-000011A70000}"/>
    <cellStyle name="60% - uthevingsfarge 5 215 2" xfId="42773" xr:uid="{00000000-0005-0000-0000-000012A70000}"/>
    <cellStyle name="60% - uthevingsfarge 5 215_BILAG 34-3 Brasil" xfId="42774" xr:uid="{00000000-0005-0000-0000-000013A70000}"/>
    <cellStyle name="60% - uthevingsfarge 5 216" xfId="42775" xr:uid="{00000000-0005-0000-0000-000014A70000}"/>
    <cellStyle name="60% - uthevingsfarge 5 216 2" xfId="42776" xr:uid="{00000000-0005-0000-0000-000015A70000}"/>
    <cellStyle name="60% - uthevingsfarge 5 216_BILAG 34-3 Brasil" xfId="42777" xr:uid="{00000000-0005-0000-0000-000016A70000}"/>
    <cellStyle name="60% - uthevingsfarge 5 217" xfId="42778" xr:uid="{00000000-0005-0000-0000-000017A70000}"/>
    <cellStyle name="60% - uthevingsfarge 5 217 2" xfId="42779" xr:uid="{00000000-0005-0000-0000-000018A70000}"/>
    <cellStyle name="60% - uthevingsfarge 5 217_BILAG 34-3 Brasil" xfId="42780" xr:uid="{00000000-0005-0000-0000-000019A70000}"/>
    <cellStyle name="60% - uthevingsfarge 5 218" xfId="42781" xr:uid="{00000000-0005-0000-0000-00001AA70000}"/>
    <cellStyle name="60% - uthevingsfarge 5 218 2" xfId="42782" xr:uid="{00000000-0005-0000-0000-00001BA70000}"/>
    <cellStyle name="60% - uthevingsfarge 5 218_BILAG 34-3 Brasil" xfId="42783" xr:uid="{00000000-0005-0000-0000-00001CA70000}"/>
    <cellStyle name="60% - uthevingsfarge 5 219" xfId="42784" xr:uid="{00000000-0005-0000-0000-00001DA70000}"/>
    <cellStyle name="60% - uthevingsfarge 5 219 2" xfId="42785" xr:uid="{00000000-0005-0000-0000-00001EA70000}"/>
    <cellStyle name="60% - uthevingsfarge 5 219_BILAG 34-3 Brasil" xfId="42786" xr:uid="{00000000-0005-0000-0000-00001FA70000}"/>
    <cellStyle name="60% - uthevingsfarge 5 22" xfId="42787" xr:uid="{00000000-0005-0000-0000-000020A70000}"/>
    <cellStyle name="60% - uthevingsfarge 5 22 2" xfId="42788" xr:uid="{00000000-0005-0000-0000-000021A70000}"/>
    <cellStyle name="60% - uthevingsfarge 5 22_BILAG 34-3 Brasil" xfId="42789" xr:uid="{00000000-0005-0000-0000-000022A70000}"/>
    <cellStyle name="60% - uthevingsfarge 5 220" xfId="42790" xr:uid="{00000000-0005-0000-0000-000023A70000}"/>
    <cellStyle name="60% - uthevingsfarge 5 220 2" xfId="42791" xr:uid="{00000000-0005-0000-0000-000024A70000}"/>
    <cellStyle name="60% - uthevingsfarge 5 220_BILAG 34-3 Brasil" xfId="42792" xr:uid="{00000000-0005-0000-0000-000025A70000}"/>
    <cellStyle name="60% - uthevingsfarge 5 221" xfId="42793" xr:uid="{00000000-0005-0000-0000-000026A70000}"/>
    <cellStyle name="60% - uthevingsfarge 5 221 2" xfId="42794" xr:uid="{00000000-0005-0000-0000-000027A70000}"/>
    <cellStyle name="60% - uthevingsfarge 5 221_BILAG 34-3 Brasil" xfId="42795" xr:uid="{00000000-0005-0000-0000-000028A70000}"/>
    <cellStyle name="60% - uthevingsfarge 5 222" xfId="42796" xr:uid="{00000000-0005-0000-0000-000029A70000}"/>
    <cellStyle name="60% - uthevingsfarge 5 222 2" xfId="42797" xr:uid="{00000000-0005-0000-0000-00002AA70000}"/>
    <cellStyle name="60% - uthevingsfarge 5 222_BILAG 34-3 Brasil" xfId="42798" xr:uid="{00000000-0005-0000-0000-00002BA70000}"/>
    <cellStyle name="60% - uthevingsfarge 5 223" xfId="42799" xr:uid="{00000000-0005-0000-0000-00002CA70000}"/>
    <cellStyle name="60% - uthevingsfarge 5 223 2" xfId="42800" xr:uid="{00000000-0005-0000-0000-00002DA70000}"/>
    <cellStyle name="60% - uthevingsfarge 5 223_BILAG 34-3 Brasil" xfId="42801" xr:uid="{00000000-0005-0000-0000-00002EA70000}"/>
    <cellStyle name="60% - uthevingsfarge 5 224" xfId="42802" xr:uid="{00000000-0005-0000-0000-00002FA70000}"/>
    <cellStyle name="60% - uthevingsfarge 5 224 2" xfId="42803" xr:uid="{00000000-0005-0000-0000-000030A70000}"/>
    <cellStyle name="60% - uthevingsfarge 5 224_BILAG 34-3 Brasil" xfId="42804" xr:uid="{00000000-0005-0000-0000-000031A70000}"/>
    <cellStyle name="60% - uthevingsfarge 5 225" xfId="42805" xr:uid="{00000000-0005-0000-0000-000032A70000}"/>
    <cellStyle name="60% - uthevingsfarge 5 225 2" xfId="42806" xr:uid="{00000000-0005-0000-0000-000033A70000}"/>
    <cellStyle name="60% - uthevingsfarge 5 225_BILAG 34-3 Brasil" xfId="42807" xr:uid="{00000000-0005-0000-0000-000034A70000}"/>
    <cellStyle name="60% - uthevingsfarge 5 226" xfId="42808" xr:uid="{00000000-0005-0000-0000-000035A70000}"/>
    <cellStyle name="60% - uthevingsfarge 5 226 2" xfId="42809" xr:uid="{00000000-0005-0000-0000-000036A70000}"/>
    <cellStyle name="60% - uthevingsfarge 5 226_BILAG 34-3 Brasil" xfId="42810" xr:uid="{00000000-0005-0000-0000-000037A70000}"/>
    <cellStyle name="60% - uthevingsfarge 5 227" xfId="42811" xr:uid="{00000000-0005-0000-0000-000038A70000}"/>
    <cellStyle name="60% - uthevingsfarge 5 227 2" xfId="42812" xr:uid="{00000000-0005-0000-0000-000039A70000}"/>
    <cellStyle name="60% - uthevingsfarge 5 227_BILAG 34-3 Brasil" xfId="42813" xr:uid="{00000000-0005-0000-0000-00003AA70000}"/>
    <cellStyle name="60% - uthevingsfarge 5 228" xfId="42814" xr:uid="{00000000-0005-0000-0000-00003BA70000}"/>
    <cellStyle name="60% - uthevingsfarge 5 228 2" xfId="42815" xr:uid="{00000000-0005-0000-0000-00003CA70000}"/>
    <cellStyle name="60% - uthevingsfarge 5 228_BILAG 34-3 Brasil" xfId="42816" xr:uid="{00000000-0005-0000-0000-00003DA70000}"/>
    <cellStyle name="60% - uthevingsfarge 5 229" xfId="42817" xr:uid="{00000000-0005-0000-0000-00003EA70000}"/>
    <cellStyle name="60% - uthevingsfarge 5 229 2" xfId="42818" xr:uid="{00000000-0005-0000-0000-00003FA70000}"/>
    <cellStyle name="60% - uthevingsfarge 5 229_BILAG 34-3 Brasil" xfId="42819" xr:uid="{00000000-0005-0000-0000-000040A70000}"/>
    <cellStyle name="60% - uthevingsfarge 5 23" xfId="42820" xr:uid="{00000000-0005-0000-0000-000041A70000}"/>
    <cellStyle name="60% - uthevingsfarge 5 23 2" xfId="42821" xr:uid="{00000000-0005-0000-0000-000042A70000}"/>
    <cellStyle name="60% - uthevingsfarge 5 23_BILAG 34-3 Brasil" xfId="42822" xr:uid="{00000000-0005-0000-0000-000043A70000}"/>
    <cellStyle name="60% - uthevingsfarge 5 230" xfId="42823" xr:uid="{00000000-0005-0000-0000-000044A70000}"/>
    <cellStyle name="60% - uthevingsfarge 5 230 2" xfId="42824" xr:uid="{00000000-0005-0000-0000-000045A70000}"/>
    <cellStyle name="60% - uthevingsfarge 5 230_BILAG 34-3 Brasil" xfId="42825" xr:uid="{00000000-0005-0000-0000-000046A70000}"/>
    <cellStyle name="60% - uthevingsfarge 5 231" xfId="42826" xr:uid="{00000000-0005-0000-0000-000047A70000}"/>
    <cellStyle name="60% - uthevingsfarge 5 231 2" xfId="42827" xr:uid="{00000000-0005-0000-0000-000048A70000}"/>
    <cellStyle name="60% - uthevingsfarge 5 231_BILAG 34-3 Brasil" xfId="42828" xr:uid="{00000000-0005-0000-0000-000049A70000}"/>
    <cellStyle name="60% - uthevingsfarge 5 232" xfId="42829" xr:uid="{00000000-0005-0000-0000-00004AA70000}"/>
    <cellStyle name="60% - uthevingsfarge 5 232 2" xfId="42830" xr:uid="{00000000-0005-0000-0000-00004BA70000}"/>
    <cellStyle name="60% - uthevingsfarge 5 232_BILAG 34-3 Brasil" xfId="42831" xr:uid="{00000000-0005-0000-0000-00004CA70000}"/>
    <cellStyle name="60% - uthevingsfarge 5 233" xfId="42832" xr:uid="{00000000-0005-0000-0000-00004DA70000}"/>
    <cellStyle name="60% - uthevingsfarge 5 233 2" xfId="42833" xr:uid="{00000000-0005-0000-0000-00004EA70000}"/>
    <cellStyle name="60% - uthevingsfarge 5 233_BILAG 34-3 Brasil" xfId="42834" xr:uid="{00000000-0005-0000-0000-00004FA70000}"/>
    <cellStyle name="60% - uthevingsfarge 5 234" xfId="42835" xr:uid="{00000000-0005-0000-0000-000050A70000}"/>
    <cellStyle name="60% - uthevingsfarge 5 234 2" xfId="42836" xr:uid="{00000000-0005-0000-0000-000051A70000}"/>
    <cellStyle name="60% - uthevingsfarge 5 234_BILAG 34-3 Brasil" xfId="42837" xr:uid="{00000000-0005-0000-0000-000052A70000}"/>
    <cellStyle name="60% - uthevingsfarge 5 235" xfId="42838" xr:uid="{00000000-0005-0000-0000-000053A70000}"/>
    <cellStyle name="60% - uthevingsfarge 5 235 2" xfId="42839" xr:uid="{00000000-0005-0000-0000-000054A70000}"/>
    <cellStyle name="60% - uthevingsfarge 5 235_BILAG 34-3 Brasil" xfId="42840" xr:uid="{00000000-0005-0000-0000-000055A70000}"/>
    <cellStyle name="60% - uthevingsfarge 5 236" xfId="42841" xr:uid="{00000000-0005-0000-0000-000056A70000}"/>
    <cellStyle name="60% - uthevingsfarge 5 236 2" xfId="42842" xr:uid="{00000000-0005-0000-0000-000057A70000}"/>
    <cellStyle name="60% - uthevingsfarge 5 236_BILAG 34-3 Brasil" xfId="42843" xr:uid="{00000000-0005-0000-0000-000058A70000}"/>
    <cellStyle name="60% - uthevingsfarge 5 237" xfId="42844" xr:uid="{00000000-0005-0000-0000-000059A70000}"/>
    <cellStyle name="60% - uthevingsfarge 5 237 2" xfId="42845" xr:uid="{00000000-0005-0000-0000-00005AA70000}"/>
    <cellStyle name="60% - uthevingsfarge 5 237_BILAG 34-3 Brasil" xfId="42846" xr:uid="{00000000-0005-0000-0000-00005BA70000}"/>
    <cellStyle name="60% - uthevingsfarge 5 238" xfId="42847" xr:uid="{00000000-0005-0000-0000-00005CA70000}"/>
    <cellStyle name="60% - uthevingsfarge 5 238 2" xfId="42848" xr:uid="{00000000-0005-0000-0000-00005DA70000}"/>
    <cellStyle name="60% - uthevingsfarge 5 238_BILAG 34-3 Brasil" xfId="42849" xr:uid="{00000000-0005-0000-0000-00005EA70000}"/>
    <cellStyle name="60% - uthevingsfarge 5 239" xfId="42850" xr:uid="{00000000-0005-0000-0000-00005FA70000}"/>
    <cellStyle name="60% - uthevingsfarge 5 239 2" xfId="42851" xr:uid="{00000000-0005-0000-0000-000060A70000}"/>
    <cellStyle name="60% - uthevingsfarge 5 239_BILAG 34-3 Brasil" xfId="42852" xr:uid="{00000000-0005-0000-0000-000061A70000}"/>
    <cellStyle name="60% - uthevingsfarge 5 24" xfId="42853" xr:uid="{00000000-0005-0000-0000-000062A70000}"/>
    <cellStyle name="60% - uthevingsfarge 5 24 2" xfId="42854" xr:uid="{00000000-0005-0000-0000-000063A70000}"/>
    <cellStyle name="60% - uthevingsfarge 5 24_BILAG 34-3 Brasil" xfId="42855" xr:uid="{00000000-0005-0000-0000-000064A70000}"/>
    <cellStyle name="60% - uthevingsfarge 5 240" xfId="42856" xr:uid="{00000000-0005-0000-0000-000065A70000}"/>
    <cellStyle name="60% - uthevingsfarge 5 240 2" xfId="42857" xr:uid="{00000000-0005-0000-0000-000066A70000}"/>
    <cellStyle name="60% - uthevingsfarge 5 240_BILAG 34-3 Brasil" xfId="42858" xr:uid="{00000000-0005-0000-0000-000067A70000}"/>
    <cellStyle name="60% - uthevingsfarge 5 241" xfId="42859" xr:uid="{00000000-0005-0000-0000-000068A70000}"/>
    <cellStyle name="60% - uthevingsfarge 5 241 2" xfId="42860" xr:uid="{00000000-0005-0000-0000-000069A70000}"/>
    <cellStyle name="60% - uthevingsfarge 5 241_BILAG 34-3 Brasil" xfId="42861" xr:uid="{00000000-0005-0000-0000-00006AA70000}"/>
    <cellStyle name="60% - uthevingsfarge 5 242" xfId="42862" xr:uid="{00000000-0005-0000-0000-00006BA70000}"/>
    <cellStyle name="60% - uthevingsfarge 5 242 2" xfId="42863" xr:uid="{00000000-0005-0000-0000-00006CA70000}"/>
    <cellStyle name="60% - uthevingsfarge 5 242_BILAG 34-3 Brasil" xfId="42864" xr:uid="{00000000-0005-0000-0000-00006DA70000}"/>
    <cellStyle name="60% - uthevingsfarge 5 243" xfId="42865" xr:uid="{00000000-0005-0000-0000-00006EA70000}"/>
    <cellStyle name="60% - uthevingsfarge 5 243 2" xfId="42866" xr:uid="{00000000-0005-0000-0000-00006FA70000}"/>
    <cellStyle name="60% - uthevingsfarge 5 243_BILAG 34-3 Brasil" xfId="42867" xr:uid="{00000000-0005-0000-0000-000070A70000}"/>
    <cellStyle name="60% - uthevingsfarge 5 244" xfId="42868" xr:uid="{00000000-0005-0000-0000-000071A70000}"/>
    <cellStyle name="60% - uthevingsfarge 5 244 2" xfId="42869" xr:uid="{00000000-0005-0000-0000-000072A70000}"/>
    <cellStyle name="60% - uthevingsfarge 5 244_BILAG 34-3 Brasil" xfId="42870" xr:uid="{00000000-0005-0000-0000-000073A70000}"/>
    <cellStyle name="60% - uthevingsfarge 5 245" xfId="42871" xr:uid="{00000000-0005-0000-0000-000074A70000}"/>
    <cellStyle name="60% - uthevingsfarge 5 245 2" xfId="42872" xr:uid="{00000000-0005-0000-0000-000075A70000}"/>
    <cellStyle name="60% - uthevingsfarge 5 245_BILAG 34-3 Brasil" xfId="42873" xr:uid="{00000000-0005-0000-0000-000076A70000}"/>
    <cellStyle name="60% - uthevingsfarge 5 246" xfId="42874" xr:uid="{00000000-0005-0000-0000-000077A70000}"/>
    <cellStyle name="60% - uthevingsfarge 5 246 2" xfId="42875" xr:uid="{00000000-0005-0000-0000-000078A70000}"/>
    <cellStyle name="60% - uthevingsfarge 5 246_BILAG 34-3 Brasil" xfId="42876" xr:uid="{00000000-0005-0000-0000-000079A70000}"/>
    <cellStyle name="60% - uthevingsfarge 5 247" xfId="42877" xr:uid="{00000000-0005-0000-0000-00007AA70000}"/>
    <cellStyle name="60% - uthevingsfarge 5 247 2" xfId="42878" xr:uid="{00000000-0005-0000-0000-00007BA70000}"/>
    <cellStyle name="60% - uthevingsfarge 5 247_BILAG 34-3 Brasil" xfId="42879" xr:uid="{00000000-0005-0000-0000-00007CA70000}"/>
    <cellStyle name="60% - uthevingsfarge 5 248" xfId="42880" xr:uid="{00000000-0005-0000-0000-00007DA70000}"/>
    <cellStyle name="60% - uthevingsfarge 5 248 2" xfId="42881" xr:uid="{00000000-0005-0000-0000-00007EA70000}"/>
    <cellStyle name="60% - uthevingsfarge 5 248_BILAG 34-3 Brasil" xfId="42882" xr:uid="{00000000-0005-0000-0000-00007FA70000}"/>
    <cellStyle name="60% - uthevingsfarge 5 249" xfId="42883" xr:uid="{00000000-0005-0000-0000-000080A70000}"/>
    <cellStyle name="60% - uthevingsfarge 5 249 2" xfId="42884" xr:uid="{00000000-0005-0000-0000-000081A70000}"/>
    <cellStyle name="60% - uthevingsfarge 5 249_BILAG 34-3 Brasil" xfId="42885" xr:uid="{00000000-0005-0000-0000-000082A70000}"/>
    <cellStyle name="60% - uthevingsfarge 5 25" xfId="42886" xr:uid="{00000000-0005-0000-0000-000083A70000}"/>
    <cellStyle name="60% - uthevingsfarge 5 25 2" xfId="42887" xr:uid="{00000000-0005-0000-0000-000084A70000}"/>
    <cellStyle name="60% - uthevingsfarge 5 25_BILAG 34-3 Brasil" xfId="42888" xr:uid="{00000000-0005-0000-0000-000085A70000}"/>
    <cellStyle name="60% - uthevingsfarge 5 250" xfId="42889" xr:uid="{00000000-0005-0000-0000-000086A70000}"/>
    <cellStyle name="60% - uthevingsfarge 5 250 2" xfId="42890" xr:uid="{00000000-0005-0000-0000-000087A70000}"/>
    <cellStyle name="60% - uthevingsfarge 5 250_BILAG 34-3 Brasil" xfId="42891" xr:uid="{00000000-0005-0000-0000-000088A70000}"/>
    <cellStyle name="60% - uthevingsfarge 5 251" xfId="42892" xr:uid="{00000000-0005-0000-0000-000089A70000}"/>
    <cellStyle name="60% - uthevingsfarge 5 251 2" xfId="42893" xr:uid="{00000000-0005-0000-0000-00008AA70000}"/>
    <cellStyle name="60% - uthevingsfarge 5 251_BILAG 34-3 Brasil" xfId="42894" xr:uid="{00000000-0005-0000-0000-00008BA70000}"/>
    <cellStyle name="60% - uthevingsfarge 5 252" xfId="42895" xr:uid="{00000000-0005-0000-0000-00008CA70000}"/>
    <cellStyle name="60% - uthevingsfarge 5 252 2" xfId="42896" xr:uid="{00000000-0005-0000-0000-00008DA70000}"/>
    <cellStyle name="60% - uthevingsfarge 5 252_BILAG 34-3 Brasil" xfId="42897" xr:uid="{00000000-0005-0000-0000-00008EA70000}"/>
    <cellStyle name="60% - uthevingsfarge 5 253" xfId="42898" xr:uid="{00000000-0005-0000-0000-00008FA70000}"/>
    <cellStyle name="60% - uthevingsfarge 5 253 2" xfId="42899" xr:uid="{00000000-0005-0000-0000-000090A70000}"/>
    <cellStyle name="60% - uthevingsfarge 5 253_BILAG 34-3 Brasil" xfId="42900" xr:uid="{00000000-0005-0000-0000-000091A70000}"/>
    <cellStyle name="60% - uthevingsfarge 5 254" xfId="42901" xr:uid="{00000000-0005-0000-0000-000092A70000}"/>
    <cellStyle name="60% - uthevingsfarge 5 254 2" xfId="42902" xr:uid="{00000000-0005-0000-0000-000093A70000}"/>
    <cellStyle name="60% - uthevingsfarge 5 254_BILAG 34-3 Brasil" xfId="42903" xr:uid="{00000000-0005-0000-0000-000094A70000}"/>
    <cellStyle name="60% - uthevingsfarge 5 255" xfId="42904" xr:uid="{00000000-0005-0000-0000-000095A70000}"/>
    <cellStyle name="60% - uthevingsfarge 5 255 2" xfId="42905" xr:uid="{00000000-0005-0000-0000-000096A70000}"/>
    <cellStyle name="60% - uthevingsfarge 5 255_BILAG 34-3 Brasil" xfId="42906" xr:uid="{00000000-0005-0000-0000-000097A70000}"/>
    <cellStyle name="60% - uthevingsfarge 5 256" xfId="42907" xr:uid="{00000000-0005-0000-0000-000098A70000}"/>
    <cellStyle name="60% - uthevingsfarge 5 256 2" xfId="42908" xr:uid="{00000000-0005-0000-0000-000099A70000}"/>
    <cellStyle name="60% - uthevingsfarge 5 256_BILAG 34-3 Brasil" xfId="42909" xr:uid="{00000000-0005-0000-0000-00009AA70000}"/>
    <cellStyle name="60% - uthevingsfarge 5 257" xfId="42910" xr:uid="{00000000-0005-0000-0000-00009BA70000}"/>
    <cellStyle name="60% - uthevingsfarge 5 257 2" xfId="42911" xr:uid="{00000000-0005-0000-0000-00009CA70000}"/>
    <cellStyle name="60% - uthevingsfarge 5 257_BILAG 34-3 Brasil" xfId="42912" xr:uid="{00000000-0005-0000-0000-00009DA70000}"/>
    <cellStyle name="60% - uthevingsfarge 5 258" xfId="42913" xr:uid="{00000000-0005-0000-0000-00009EA70000}"/>
    <cellStyle name="60% - uthevingsfarge 5 258 2" xfId="42914" xr:uid="{00000000-0005-0000-0000-00009FA70000}"/>
    <cellStyle name="60% - uthevingsfarge 5 258_BILAG 34-3 Brasil" xfId="42915" xr:uid="{00000000-0005-0000-0000-0000A0A70000}"/>
    <cellStyle name="60% - uthevingsfarge 5 259" xfId="42916" xr:uid="{00000000-0005-0000-0000-0000A1A70000}"/>
    <cellStyle name="60% - uthevingsfarge 5 259 2" xfId="42917" xr:uid="{00000000-0005-0000-0000-0000A2A70000}"/>
    <cellStyle name="60% - uthevingsfarge 5 259_BILAG 34-3 Brasil" xfId="42918" xr:uid="{00000000-0005-0000-0000-0000A3A70000}"/>
    <cellStyle name="60% - uthevingsfarge 5 26" xfId="42919" xr:uid="{00000000-0005-0000-0000-0000A4A70000}"/>
    <cellStyle name="60% - uthevingsfarge 5 26 2" xfId="42920" xr:uid="{00000000-0005-0000-0000-0000A5A70000}"/>
    <cellStyle name="60% - uthevingsfarge 5 26_BILAG 34-3 Brasil" xfId="42921" xr:uid="{00000000-0005-0000-0000-0000A6A70000}"/>
    <cellStyle name="60% - uthevingsfarge 5 260" xfId="42922" xr:uid="{00000000-0005-0000-0000-0000A7A70000}"/>
    <cellStyle name="60% - uthevingsfarge 5 260 2" xfId="42923" xr:uid="{00000000-0005-0000-0000-0000A8A70000}"/>
    <cellStyle name="60% - uthevingsfarge 5 260_BILAG 34-3 Brasil" xfId="42924" xr:uid="{00000000-0005-0000-0000-0000A9A70000}"/>
    <cellStyle name="60% - uthevingsfarge 5 261" xfId="42925" xr:uid="{00000000-0005-0000-0000-0000AAA70000}"/>
    <cellStyle name="60% - uthevingsfarge 5 261 2" xfId="42926" xr:uid="{00000000-0005-0000-0000-0000ABA70000}"/>
    <cellStyle name="60% - uthevingsfarge 5 261_BILAG 34-3 Brasil" xfId="42927" xr:uid="{00000000-0005-0000-0000-0000ACA70000}"/>
    <cellStyle name="60% - uthevingsfarge 5 262" xfId="42928" xr:uid="{00000000-0005-0000-0000-0000ADA70000}"/>
    <cellStyle name="60% - uthevingsfarge 5 262 2" xfId="42929" xr:uid="{00000000-0005-0000-0000-0000AEA70000}"/>
    <cellStyle name="60% - uthevingsfarge 5 262_BILAG 34-3 Brasil" xfId="42930" xr:uid="{00000000-0005-0000-0000-0000AFA70000}"/>
    <cellStyle name="60% - uthevingsfarge 5 263" xfId="42931" xr:uid="{00000000-0005-0000-0000-0000B0A70000}"/>
    <cellStyle name="60% - uthevingsfarge 5 263 2" xfId="42932" xr:uid="{00000000-0005-0000-0000-0000B1A70000}"/>
    <cellStyle name="60% - uthevingsfarge 5 263_BILAG 34-3 Brasil" xfId="42933" xr:uid="{00000000-0005-0000-0000-0000B2A70000}"/>
    <cellStyle name="60% - uthevingsfarge 5 264" xfId="42934" xr:uid="{00000000-0005-0000-0000-0000B3A70000}"/>
    <cellStyle name="60% - uthevingsfarge 5 264 2" xfId="42935" xr:uid="{00000000-0005-0000-0000-0000B4A70000}"/>
    <cellStyle name="60% - uthevingsfarge 5 264_BILAG 34-3 Brasil" xfId="42936" xr:uid="{00000000-0005-0000-0000-0000B5A70000}"/>
    <cellStyle name="60% - uthevingsfarge 5 265" xfId="42937" xr:uid="{00000000-0005-0000-0000-0000B6A70000}"/>
    <cellStyle name="60% - uthevingsfarge 5 265 2" xfId="42938" xr:uid="{00000000-0005-0000-0000-0000B7A70000}"/>
    <cellStyle name="60% - uthevingsfarge 5 265_BILAG 34-3 Brasil" xfId="42939" xr:uid="{00000000-0005-0000-0000-0000B8A70000}"/>
    <cellStyle name="60% - uthevingsfarge 5 266" xfId="42940" xr:uid="{00000000-0005-0000-0000-0000B9A70000}"/>
    <cellStyle name="60% - uthevingsfarge 5 266 2" xfId="42941" xr:uid="{00000000-0005-0000-0000-0000BAA70000}"/>
    <cellStyle name="60% - uthevingsfarge 5 266_BILAG 34-3 Brasil" xfId="42942" xr:uid="{00000000-0005-0000-0000-0000BBA70000}"/>
    <cellStyle name="60% - uthevingsfarge 5 267" xfId="42943" xr:uid="{00000000-0005-0000-0000-0000BCA70000}"/>
    <cellStyle name="60% - uthevingsfarge 5 267 2" xfId="42944" xr:uid="{00000000-0005-0000-0000-0000BDA70000}"/>
    <cellStyle name="60% - uthevingsfarge 5 267_BILAG 34-3 Brasil" xfId="42945" xr:uid="{00000000-0005-0000-0000-0000BEA70000}"/>
    <cellStyle name="60% - uthevingsfarge 5 268" xfId="42946" xr:uid="{00000000-0005-0000-0000-0000BFA70000}"/>
    <cellStyle name="60% - uthevingsfarge 5 268 2" xfId="42947" xr:uid="{00000000-0005-0000-0000-0000C0A70000}"/>
    <cellStyle name="60% - uthevingsfarge 5 268_BILAG 34-3 Brasil" xfId="42948" xr:uid="{00000000-0005-0000-0000-0000C1A70000}"/>
    <cellStyle name="60% - uthevingsfarge 5 269" xfId="42949" xr:uid="{00000000-0005-0000-0000-0000C2A70000}"/>
    <cellStyle name="60% - uthevingsfarge 5 269 2" xfId="42950" xr:uid="{00000000-0005-0000-0000-0000C3A70000}"/>
    <cellStyle name="60% - uthevingsfarge 5 269_BILAG 34-3 Brasil" xfId="42951" xr:uid="{00000000-0005-0000-0000-0000C4A70000}"/>
    <cellStyle name="60% - uthevingsfarge 5 27" xfId="42952" xr:uid="{00000000-0005-0000-0000-0000C5A70000}"/>
    <cellStyle name="60% - uthevingsfarge 5 27 2" xfId="42953" xr:uid="{00000000-0005-0000-0000-0000C6A70000}"/>
    <cellStyle name="60% - uthevingsfarge 5 27_BILAG 34-3 Brasil" xfId="42954" xr:uid="{00000000-0005-0000-0000-0000C7A70000}"/>
    <cellStyle name="60% - uthevingsfarge 5 270" xfId="42955" xr:uid="{00000000-0005-0000-0000-0000C8A70000}"/>
    <cellStyle name="60% - uthevingsfarge 5 270 2" xfId="42956" xr:uid="{00000000-0005-0000-0000-0000C9A70000}"/>
    <cellStyle name="60% - uthevingsfarge 5 270_BILAG 34-3 Brasil" xfId="42957" xr:uid="{00000000-0005-0000-0000-0000CAA70000}"/>
    <cellStyle name="60% - uthevingsfarge 5 271" xfId="42958" xr:uid="{00000000-0005-0000-0000-0000CBA70000}"/>
    <cellStyle name="60% - uthevingsfarge 5 271 2" xfId="42959" xr:uid="{00000000-0005-0000-0000-0000CCA70000}"/>
    <cellStyle name="60% - uthevingsfarge 5 271_BILAG 34-3 Brasil" xfId="42960" xr:uid="{00000000-0005-0000-0000-0000CDA70000}"/>
    <cellStyle name="60% - uthevingsfarge 5 272" xfId="42961" xr:uid="{00000000-0005-0000-0000-0000CEA70000}"/>
    <cellStyle name="60% - uthevingsfarge 5 272 2" xfId="42962" xr:uid="{00000000-0005-0000-0000-0000CFA70000}"/>
    <cellStyle name="60% - uthevingsfarge 5 272_BILAG 34-3 Brasil" xfId="42963" xr:uid="{00000000-0005-0000-0000-0000D0A70000}"/>
    <cellStyle name="60% - uthevingsfarge 5 273" xfId="42964" xr:uid="{00000000-0005-0000-0000-0000D1A70000}"/>
    <cellStyle name="60% - uthevingsfarge 5 273 2" xfId="42965" xr:uid="{00000000-0005-0000-0000-0000D2A70000}"/>
    <cellStyle name="60% - uthevingsfarge 5 273_BILAG 34-3 Brasil" xfId="42966" xr:uid="{00000000-0005-0000-0000-0000D3A70000}"/>
    <cellStyle name="60% - uthevingsfarge 5 274" xfId="42967" xr:uid="{00000000-0005-0000-0000-0000D4A70000}"/>
    <cellStyle name="60% - uthevingsfarge 5 274 2" xfId="42968" xr:uid="{00000000-0005-0000-0000-0000D5A70000}"/>
    <cellStyle name="60% - uthevingsfarge 5 274_BILAG 34-3 Brasil" xfId="42969" xr:uid="{00000000-0005-0000-0000-0000D6A70000}"/>
    <cellStyle name="60% - uthevingsfarge 5 275" xfId="42970" xr:uid="{00000000-0005-0000-0000-0000D7A70000}"/>
    <cellStyle name="60% - uthevingsfarge 5 275 2" xfId="42971" xr:uid="{00000000-0005-0000-0000-0000D8A70000}"/>
    <cellStyle name="60% - uthevingsfarge 5 275_BILAG 34-3 Brasil" xfId="42972" xr:uid="{00000000-0005-0000-0000-0000D9A70000}"/>
    <cellStyle name="60% - uthevingsfarge 5 276" xfId="42973" xr:uid="{00000000-0005-0000-0000-0000DAA70000}"/>
    <cellStyle name="60% - uthevingsfarge 5 276 2" xfId="42974" xr:uid="{00000000-0005-0000-0000-0000DBA70000}"/>
    <cellStyle name="60% - uthevingsfarge 5 276_BILAG 34-3 Brasil" xfId="42975" xr:uid="{00000000-0005-0000-0000-0000DCA70000}"/>
    <cellStyle name="60% - uthevingsfarge 5 277" xfId="42976" xr:uid="{00000000-0005-0000-0000-0000DDA70000}"/>
    <cellStyle name="60% - uthevingsfarge 5 277 2" xfId="42977" xr:uid="{00000000-0005-0000-0000-0000DEA70000}"/>
    <cellStyle name="60% - uthevingsfarge 5 277_BILAG 34-3 Brasil" xfId="42978" xr:uid="{00000000-0005-0000-0000-0000DFA70000}"/>
    <cellStyle name="60% - uthevingsfarge 5 278" xfId="42979" xr:uid="{00000000-0005-0000-0000-0000E0A70000}"/>
    <cellStyle name="60% - uthevingsfarge 5 278 2" xfId="42980" xr:uid="{00000000-0005-0000-0000-0000E1A70000}"/>
    <cellStyle name="60% - uthevingsfarge 5 278_BILAG 34-3 Brasil" xfId="42981" xr:uid="{00000000-0005-0000-0000-0000E2A70000}"/>
    <cellStyle name="60% - uthevingsfarge 5 279" xfId="42982" xr:uid="{00000000-0005-0000-0000-0000E3A70000}"/>
    <cellStyle name="60% - uthevingsfarge 5 279 2" xfId="42983" xr:uid="{00000000-0005-0000-0000-0000E4A70000}"/>
    <cellStyle name="60% - uthevingsfarge 5 279_BILAG 34-3 Brasil" xfId="42984" xr:uid="{00000000-0005-0000-0000-0000E5A70000}"/>
    <cellStyle name="60% - uthevingsfarge 5 28" xfId="42985" xr:uid="{00000000-0005-0000-0000-0000E6A70000}"/>
    <cellStyle name="60% - uthevingsfarge 5 28 2" xfId="42986" xr:uid="{00000000-0005-0000-0000-0000E7A70000}"/>
    <cellStyle name="60% - uthevingsfarge 5 28_BILAG 34-3 Brasil" xfId="42987" xr:uid="{00000000-0005-0000-0000-0000E8A70000}"/>
    <cellStyle name="60% - uthevingsfarge 5 280" xfId="42988" xr:uid="{00000000-0005-0000-0000-0000E9A70000}"/>
    <cellStyle name="60% - uthevingsfarge 5 280 2" xfId="42989" xr:uid="{00000000-0005-0000-0000-0000EAA70000}"/>
    <cellStyle name="60% - uthevingsfarge 5 280_BILAG 34-3 Brasil" xfId="42990" xr:uid="{00000000-0005-0000-0000-0000EBA70000}"/>
    <cellStyle name="60% - uthevingsfarge 5 281" xfId="42991" xr:uid="{00000000-0005-0000-0000-0000ECA70000}"/>
    <cellStyle name="60% - uthevingsfarge 5 281 2" xfId="42992" xr:uid="{00000000-0005-0000-0000-0000EDA70000}"/>
    <cellStyle name="60% - uthevingsfarge 5 281_BILAG 34-3 Brasil" xfId="42993" xr:uid="{00000000-0005-0000-0000-0000EEA70000}"/>
    <cellStyle name="60% - uthevingsfarge 5 282" xfId="42994" xr:uid="{00000000-0005-0000-0000-0000EFA70000}"/>
    <cellStyle name="60% - uthevingsfarge 5 282 2" xfId="42995" xr:uid="{00000000-0005-0000-0000-0000F0A70000}"/>
    <cellStyle name="60% - uthevingsfarge 5 282_BILAG 34-3 Brasil" xfId="42996" xr:uid="{00000000-0005-0000-0000-0000F1A70000}"/>
    <cellStyle name="60% - uthevingsfarge 5 283" xfId="42997" xr:uid="{00000000-0005-0000-0000-0000F2A70000}"/>
    <cellStyle name="60% - uthevingsfarge 5 283 2" xfId="42998" xr:uid="{00000000-0005-0000-0000-0000F3A70000}"/>
    <cellStyle name="60% - uthevingsfarge 5 283_BILAG 34-3 Brasil" xfId="42999" xr:uid="{00000000-0005-0000-0000-0000F4A70000}"/>
    <cellStyle name="60% - uthevingsfarge 5 284" xfId="43000" xr:uid="{00000000-0005-0000-0000-0000F5A70000}"/>
    <cellStyle name="60% - uthevingsfarge 5 284 2" xfId="43001" xr:uid="{00000000-0005-0000-0000-0000F6A70000}"/>
    <cellStyle name="60% - uthevingsfarge 5 284_BILAG 34-3 Brasil" xfId="43002" xr:uid="{00000000-0005-0000-0000-0000F7A70000}"/>
    <cellStyle name="60% - uthevingsfarge 5 285" xfId="43003" xr:uid="{00000000-0005-0000-0000-0000F8A70000}"/>
    <cellStyle name="60% - uthevingsfarge 5 285 2" xfId="43004" xr:uid="{00000000-0005-0000-0000-0000F9A70000}"/>
    <cellStyle name="60% - uthevingsfarge 5 285_BILAG 34-3 Brasil" xfId="43005" xr:uid="{00000000-0005-0000-0000-0000FAA70000}"/>
    <cellStyle name="60% - uthevingsfarge 5 286" xfId="43006" xr:uid="{00000000-0005-0000-0000-0000FBA70000}"/>
    <cellStyle name="60% - uthevingsfarge 5 286 2" xfId="43007" xr:uid="{00000000-0005-0000-0000-0000FCA70000}"/>
    <cellStyle name="60% - uthevingsfarge 5 286_BILAG 34-3 Brasil" xfId="43008" xr:uid="{00000000-0005-0000-0000-0000FDA70000}"/>
    <cellStyle name="60% - uthevingsfarge 5 287" xfId="43009" xr:uid="{00000000-0005-0000-0000-0000FEA70000}"/>
    <cellStyle name="60% - uthevingsfarge 5 287 2" xfId="43010" xr:uid="{00000000-0005-0000-0000-0000FFA70000}"/>
    <cellStyle name="60% - uthevingsfarge 5 287_BILAG 34-3 Brasil" xfId="43011" xr:uid="{00000000-0005-0000-0000-000000A80000}"/>
    <cellStyle name="60% - uthevingsfarge 5 288" xfId="43012" xr:uid="{00000000-0005-0000-0000-000001A80000}"/>
    <cellStyle name="60% - uthevingsfarge 5 288 2" xfId="43013" xr:uid="{00000000-0005-0000-0000-000002A80000}"/>
    <cellStyle name="60% - uthevingsfarge 5 288_BILAG 34-3 Brasil" xfId="43014" xr:uid="{00000000-0005-0000-0000-000003A80000}"/>
    <cellStyle name="60% - uthevingsfarge 5 289" xfId="43015" xr:uid="{00000000-0005-0000-0000-000004A80000}"/>
    <cellStyle name="60% - uthevingsfarge 5 289 2" xfId="43016" xr:uid="{00000000-0005-0000-0000-000005A80000}"/>
    <cellStyle name="60% - uthevingsfarge 5 289_BILAG 34-3 Brasil" xfId="43017" xr:uid="{00000000-0005-0000-0000-000006A80000}"/>
    <cellStyle name="60% - uthevingsfarge 5 29" xfId="43018" xr:uid="{00000000-0005-0000-0000-000007A80000}"/>
    <cellStyle name="60% - uthevingsfarge 5 29 2" xfId="43019" xr:uid="{00000000-0005-0000-0000-000008A80000}"/>
    <cellStyle name="60% - uthevingsfarge 5 29_BILAG 34-3 Brasil" xfId="43020" xr:uid="{00000000-0005-0000-0000-000009A80000}"/>
    <cellStyle name="60% - uthevingsfarge 5 290" xfId="43021" xr:uid="{00000000-0005-0000-0000-00000AA80000}"/>
    <cellStyle name="60% - uthevingsfarge 5 290 2" xfId="43022" xr:uid="{00000000-0005-0000-0000-00000BA80000}"/>
    <cellStyle name="60% - uthevingsfarge 5 290_BILAG 34-3 Brasil" xfId="43023" xr:uid="{00000000-0005-0000-0000-00000CA80000}"/>
    <cellStyle name="60% - uthevingsfarge 5 291" xfId="43024" xr:uid="{00000000-0005-0000-0000-00000DA80000}"/>
    <cellStyle name="60% - uthevingsfarge 5 291 2" xfId="43025" xr:uid="{00000000-0005-0000-0000-00000EA80000}"/>
    <cellStyle name="60% - uthevingsfarge 5 291_BILAG 34-3 Brasil" xfId="43026" xr:uid="{00000000-0005-0000-0000-00000FA80000}"/>
    <cellStyle name="60% - uthevingsfarge 5 292" xfId="43027" xr:uid="{00000000-0005-0000-0000-000010A80000}"/>
    <cellStyle name="60% - uthevingsfarge 5 292 2" xfId="43028" xr:uid="{00000000-0005-0000-0000-000011A80000}"/>
    <cellStyle name="60% - uthevingsfarge 5 292_BILAG 34-3 Brasil" xfId="43029" xr:uid="{00000000-0005-0000-0000-000012A80000}"/>
    <cellStyle name="60% - uthevingsfarge 5 293" xfId="43030" xr:uid="{00000000-0005-0000-0000-000013A80000}"/>
    <cellStyle name="60% - uthevingsfarge 5 293 2" xfId="43031" xr:uid="{00000000-0005-0000-0000-000014A80000}"/>
    <cellStyle name="60% - uthevingsfarge 5 293_BILAG 34-3 Brasil" xfId="43032" xr:uid="{00000000-0005-0000-0000-000015A80000}"/>
    <cellStyle name="60% - uthevingsfarge 5 294" xfId="43033" xr:uid="{00000000-0005-0000-0000-000016A80000}"/>
    <cellStyle name="60% - uthevingsfarge 5 294 2" xfId="43034" xr:uid="{00000000-0005-0000-0000-000017A80000}"/>
    <cellStyle name="60% - uthevingsfarge 5 294_BILAG 34-3 Brasil" xfId="43035" xr:uid="{00000000-0005-0000-0000-000018A80000}"/>
    <cellStyle name="60% - uthevingsfarge 5 295" xfId="43036" xr:uid="{00000000-0005-0000-0000-000019A80000}"/>
    <cellStyle name="60% - uthevingsfarge 5 295 2" xfId="43037" xr:uid="{00000000-0005-0000-0000-00001AA80000}"/>
    <cellStyle name="60% - uthevingsfarge 5 295_BILAG 34-3 Brasil" xfId="43038" xr:uid="{00000000-0005-0000-0000-00001BA80000}"/>
    <cellStyle name="60% - uthevingsfarge 5 296" xfId="43039" xr:uid="{00000000-0005-0000-0000-00001CA80000}"/>
    <cellStyle name="60% - uthevingsfarge 5 296 2" xfId="43040" xr:uid="{00000000-0005-0000-0000-00001DA80000}"/>
    <cellStyle name="60% - uthevingsfarge 5 296_BILAG 34-3 Brasil" xfId="43041" xr:uid="{00000000-0005-0000-0000-00001EA80000}"/>
    <cellStyle name="60% - uthevingsfarge 5 297" xfId="43042" xr:uid="{00000000-0005-0000-0000-00001FA80000}"/>
    <cellStyle name="60% - uthevingsfarge 5 297 2" xfId="43043" xr:uid="{00000000-0005-0000-0000-000020A80000}"/>
    <cellStyle name="60% - uthevingsfarge 5 297_BILAG 34-3 Brasil" xfId="43044" xr:uid="{00000000-0005-0000-0000-000021A80000}"/>
    <cellStyle name="60% - uthevingsfarge 5 298" xfId="43045" xr:uid="{00000000-0005-0000-0000-000022A80000}"/>
    <cellStyle name="60% - uthevingsfarge 5 298 2" xfId="43046" xr:uid="{00000000-0005-0000-0000-000023A80000}"/>
    <cellStyle name="60% - uthevingsfarge 5 298_BILAG 34-3 Brasil" xfId="43047" xr:uid="{00000000-0005-0000-0000-000024A80000}"/>
    <cellStyle name="60% - uthevingsfarge 5 299" xfId="43048" xr:uid="{00000000-0005-0000-0000-000025A80000}"/>
    <cellStyle name="60% - uthevingsfarge 5 299 2" xfId="43049" xr:uid="{00000000-0005-0000-0000-000026A80000}"/>
    <cellStyle name="60% - uthevingsfarge 5 299_BILAG 34-3 Brasil" xfId="43050" xr:uid="{00000000-0005-0000-0000-000027A80000}"/>
    <cellStyle name="60% - uthevingsfarge 5 3" xfId="43051" xr:uid="{00000000-0005-0000-0000-000028A80000}"/>
    <cellStyle name="60% - uthevingsfarge 5 3 2" xfId="43052" xr:uid="{00000000-0005-0000-0000-000029A80000}"/>
    <cellStyle name="60% - uthevingsfarge 5 3_BILAG 34-3 Brasil" xfId="43053" xr:uid="{00000000-0005-0000-0000-00002AA80000}"/>
    <cellStyle name="60% - uthevingsfarge 5 30" xfId="43054" xr:uid="{00000000-0005-0000-0000-00002BA80000}"/>
    <cellStyle name="60% - uthevingsfarge 5 30 2" xfId="43055" xr:uid="{00000000-0005-0000-0000-00002CA80000}"/>
    <cellStyle name="60% - uthevingsfarge 5 30_BILAG 34-3 Brasil" xfId="43056" xr:uid="{00000000-0005-0000-0000-00002DA80000}"/>
    <cellStyle name="60% - uthevingsfarge 5 300" xfId="43057" xr:uid="{00000000-0005-0000-0000-00002EA80000}"/>
    <cellStyle name="60% - uthevingsfarge 5 300 2" xfId="43058" xr:uid="{00000000-0005-0000-0000-00002FA80000}"/>
    <cellStyle name="60% - uthevingsfarge 5 300_BILAG 34-3 Brasil" xfId="43059" xr:uid="{00000000-0005-0000-0000-000030A80000}"/>
    <cellStyle name="60% - uthevingsfarge 5 301" xfId="43060" xr:uid="{00000000-0005-0000-0000-000031A80000}"/>
    <cellStyle name="60% - uthevingsfarge 5 301 2" xfId="43061" xr:uid="{00000000-0005-0000-0000-000032A80000}"/>
    <cellStyle name="60% - uthevingsfarge 5 301_BILAG 34-3 Brasil" xfId="43062" xr:uid="{00000000-0005-0000-0000-000033A80000}"/>
    <cellStyle name="60% - uthevingsfarge 5 302" xfId="43063" xr:uid="{00000000-0005-0000-0000-000034A80000}"/>
    <cellStyle name="60% - uthevingsfarge 5 302 2" xfId="43064" xr:uid="{00000000-0005-0000-0000-000035A80000}"/>
    <cellStyle name="60% - uthevingsfarge 5 302_BILAG 34-3 Brasil" xfId="43065" xr:uid="{00000000-0005-0000-0000-000036A80000}"/>
    <cellStyle name="60% - uthevingsfarge 5 303" xfId="43066" xr:uid="{00000000-0005-0000-0000-000037A80000}"/>
    <cellStyle name="60% - uthevingsfarge 5 303 2" xfId="43067" xr:uid="{00000000-0005-0000-0000-000038A80000}"/>
    <cellStyle name="60% - uthevingsfarge 5 303_BILAG 34-3 Brasil" xfId="43068" xr:uid="{00000000-0005-0000-0000-000039A80000}"/>
    <cellStyle name="60% - uthevingsfarge 5 304" xfId="43069" xr:uid="{00000000-0005-0000-0000-00003AA80000}"/>
    <cellStyle name="60% - uthevingsfarge 5 304 2" xfId="43070" xr:uid="{00000000-0005-0000-0000-00003BA80000}"/>
    <cellStyle name="60% - uthevingsfarge 5 304_BILAG 34-3 Brasil" xfId="43071" xr:uid="{00000000-0005-0000-0000-00003CA80000}"/>
    <cellStyle name="60% - uthevingsfarge 5 305" xfId="43072" xr:uid="{00000000-0005-0000-0000-00003DA80000}"/>
    <cellStyle name="60% - uthevingsfarge 5 305 2" xfId="43073" xr:uid="{00000000-0005-0000-0000-00003EA80000}"/>
    <cellStyle name="60% - uthevingsfarge 5 305_BILAG 34-3 Brasil" xfId="43074" xr:uid="{00000000-0005-0000-0000-00003FA80000}"/>
    <cellStyle name="60% - uthevingsfarge 5 306" xfId="43075" xr:uid="{00000000-0005-0000-0000-000040A80000}"/>
    <cellStyle name="60% - uthevingsfarge 5 306 2" xfId="43076" xr:uid="{00000000-0005-0000-0000-000041A80000}"/>
    <cellStyle name="60% - uthevingsfarge 5 306_BILAG 34-3 Brasil" xfId="43077" xr:uid="{00000000-0005-0000-0000-000042A80000}"/>
    <cellStyle name="60% - uthevingsfarge 5 307" xfId="43078" xr:uid="{00000000-0005-0000-0000-000043A80000}"/>
    <cellStyle name="60% - uthevingsfarge 5 307 2" xfId="43079" xr:uid="{00000000-0005-0000-0000-000044A80000}"/>
    <cellStyle name="60% - uthevingsfarge 5 307_BILAG 34-3 Brasil" xfId="43080" xr:uid="{00000000-0005-0000-0000-000045A80000}"/>
    <cellStyle name="60% - uthevingsfarge 5 308" xfId="43081" xr:uid="{00000000-0005-0000-0000-000046A80000}"/>
    <cellStyle name="60% - uthevingsfarge 5 308 2" xfId="43082" xr:uid="{00000000-0005-0000-0000-000047A80000}"/>
    <cellStyle name="60% - uthevingsfarge 5 308_BILAG 34-3 Brasil" xfId="43083" xr:uid="{00000000-0005-0000-0000-000048A80000}"/>
    <cellStyle name="60% - uthevingsfarge 5 309" xfId="43084" xr:uid="{00000000-0005-0000-0000-000049A80000}"/>
    <cellStyle name="60% - uthevingsfarge 5 309 2" xfId="43085" xr:uid="{00000000-0005-0000-0000-00004AA80000}"/>
    <cellStyle name="60% - uthevingsfarge 5 309_BILAG 34-3 Brasil" xfId="43086" xr:uid="{00000000-0005-0000-0000-00004BA80000}"/>
    <cellStyle name="60% - uthevingsfarge 5 31" xfId="43087" xr:uid="{00000000-0005-0000-0000-00004CA80000}"/>
    <cellStyle name="60% - uthevingsfarge 5 31 2" xfId="43088" xr:uid="{00000000-0005-0000-0000-00004DA80000}"/>
    <cellStyle name="60% - uthevingsfarge 5 31_BILAG 34-3 Brasil" xfId="43089" xr:uid="{00000000-0005-0000-0000-00004EA80000}"/>
    <cellStyle name="60% - uthevingsfarge 5 310" xfId="43090" xr:uid="{00000000-0005-0000-0000-00004FA80000}"/>
    <cellStyle name="60% - uthevingsfarge 5 310 2" xfId="43091" xr:uid="{00000000-0005-0000-0000-000050A80000}"/>
    <cellStyle name="60% - uthevingsfarge 5 310_BILAG 34-3 Brasil" xfId="43092" xr:uid="{00000000-0005-0000-0000-000051A80000}"/>
    <cellStyle name="60% - uthevingsfarge 5 311" xfId="43093" xr:uid="{00000000-0005-0000-0000-000052A80000}"/>
    <cellStyle name="60% - uthevingsfarge 5 311 2" xfId="43094" xr:uid="{00000000-0005-0000-0000-000053A80000}"/>
    <cellStyle name="60% - uthevingsfarge 5 311_BILAG 34-3 Brasil" xfId="43095" xr:uid="{00000000-0005-0000-0000-000054A80000}"/>
    <cellStyle name="60% - uthevingsfarge 5 312" xfId="43096" xr:uid="{00000000-0005-0000-0000-000055A80000}"/>
    <cellStyle name="60% - uthevingsfarge 5 312 2" xfId="43097" xr:uid="{00000000-0005-0000-0000-000056A80000}"/>
    <cellStyle name="60% - uthevingsfarge 5 312_BILAG 34-3 Brasil" xfId="43098" xr:uid="{00000000-0005-0000-0000-000057A80000}"/>
    <cellStyle name="60% - uthevingsfarge 5 313" xfId="43099" xr:uid="{00000000-0005-0000-0000-000058A80000}"/>
    <cellStyle name="60% - uthevingsfarge 5 313 2" xfId="43100" xr:uid="{00000000-0005-0000-0000-000059A80000}"/>
    <cellStyle name="60% - uthevingsfarge 5 313_BILAG 34-3 Brasil" xfId="43101" xr:uid="{00000000-0005-0000-0000-00005AA80000}"/>
    <cellStyle name="60% - uthevingsfarge 5 314" xfId="43102" xr:uid="{00000000-0005-0000-0000-00005BA80000}"/>
    <cellStyle name="60% - uthevingsfarge 5 314 2" xfId="43103" xr:uid="{00000000-0005-0000-0000-00005CA80000}"/>
    <cellStyle name="60% - uthevingsfarge 5 314_BILAG 34-3 Brasil" xfId="43104" xr:uid="{00000000-0005-0000-0000-00005DA80000}"/>
    <cellStyle name="60% - uthevingsfarge 5 315" xfId="43105" xr:uid="{00000000-0005-0000-0000-00005EA80000}"/>
    <cellStyle name="60% - uthevingsfarge 5 315 2" xfId="43106" xr:uid="{00000000-0005-0000-0000-00005FA80000}"/>
    <cellStyle name="60% - uthevingsfarge 5 315_BILAG 34-3 Brasil" xfId="43107" xr:uid="{00000000-0005-0000-0000-000060A80000}"/>
    <cellStyle name="60% - uthevingsfarge 5 316" xfId="43108" xr:uid="{00000000-0005-0000-0000-000061A80000}"/>
    <cellStyle name="60% - uthevingsfarge 5 316 2" xfId="43109" xr:uid="{00000000-0005-0000-0000-000062A80000}"/>
    <cellStyle name="60% - uthevingsfarge 5 316_BILAG 34-3 Brasil" xfId="43110" xr:uid="{00000000-0005-0000-0000-000063A80000}"/>
    <cellStyle name="60% - uthevingsfarge 5 317" xfId="43111" xr:uid="{00000000-0005-0000-0000-000064A80000}"/>
    <cellStyle name="60% - uthevingsfarge 5 317 2" xfId="43112" xr:uid="{00000000-0005-0000-0000-000065A80000}"/>
    <cellStyle name="60% - uthevingsfarge 5 317_BILAG 34-3 Brasil" xfId="43113" xr:uid="{00000000-0005-0000-0000-000066A80000}"/>
    <cellStyle name="60% - uthevingsfarge 5 318" xfId="43114" xr:uid="{00000000-0005-0000-0000-000067A80000}"/>
    <cellStyle name="60% - uthevingsfarge 5 318 2" xfId="43115" xr:uid="{00000000-0005-0000-0000-000068A80000}"/>
    <cellStyle name="60% - uthevingsfarge 5 318_BILAG 34-3 Brasil" xfId="43116" xr:uid="{00000000-0005-0000-0000-000069A80000}"/>
    <cellStyle name="60% - uthevingsfarge 5 319" xfId="43117" xr:uid="{00000000-0005-0000-0000-00006AA80000}"/>
    <cellStyle name="60% - uthevingsfarge 5 319 2" xfId="43118" xr:uid="{00000000-0005-0000-0000-00006BA80000}"/>
    <cellStyle name="60% - uthevingsfarge 5 319_BILAG 34-3 Brasil" xfId="43119" xr:uid="{00000000-0005-0000-0000-00006CA80000}"/>
    <cellStyle name="60% - uthevingsfarge 5 32" xfId="43120" xr:uid="{00000000-0005-0000-0000-00006DA80000}"/>
    <cellStyle name="60% - uthevingsfarge 5 32 2" xfId="43121" xr:uid="{00000000-0005-0000-0000-00006EA80000}"/>
    <cellStyle name="60% - uthevingsfarge 5 32_BILAG 34-3 Brasil" xfId="43122" xr:uid="{00000000-0005-0000-0000-00006FA80000}"/>
    <cellStyle name="60% - uthevingsfarge 5 320" xfId="43123" xr:uid="{00000000-0005-0000-0000-000070A80000}"/>
    <cellStyle name="60% - uthevingsfarge 5 320 2" xfId="43124" xr:uid="{00000000-0005-0000-0000-000071A80000}"/>
    <cellStyle name="60% - uthevingsfarge 5 320_BILAG 34-3 Brasil" xfId="43125" xr:uid="{00000000-0005-0000-0000-000072A80000}"/>
    <cellStyle name="60% - uthevingsfarge 5 321" xfId="43126" xr:uid="{00000000-0005-0000-0000-000073A80000}"/>
    <cellStyle name="60% - uthevingsfarge 5 321 2" xfId="43127" xr:uid="{00000000-0005-0000-0000-000074A80000}"/>
    <cellStyle name="60% - uthevingsfarge 5 321_BILAG 34-3 Brasil" xfId="43128" xr:uid="{00000000-0005-0000-0000-000075A80000}"/>
    <cellStyle name="60% - uthevingsfarge 5 322" xfId="43129" xr:uid="{00000000-0005-0000-0000-000076A80000}"/>
    <cellStyle name="60% - uthevingsfarge 5 322 2" xfId="43130" xr:uid="{00000000-0005-0000-0000-000077A80000}"/>
    <cellStyle name="60% - uthevingsfarge 5 322_BILAG 34-3 Brasil" xfId="43131" xr:uid="{00000000-0005-0000-0000-000078A80000}"/>
    <cellStyle name="60% - uthevingsfarge 5 323" xfId="43132" xr:uid="{00000000-0005-0000-0000-000079A80000}"/>
    <cellStyle name="60% - uthevingsfarge 5 323 2" xfId="43133" xr:uid="{00000000-0005-0000-0000-00007AA80000}"/>
    <cellStyle name="60% - uthevingsfarge 5 323_BILAG 34-3 Brasil" xfId="43134" xr:uid="{00000000-0005-0000-0000-00007BA80000}"/>
    <cellStyle name="60% - uthevingsfarge 5 324" xfId="43135" xr:uid="{00000000-0005-0000-0000-00007CA80000}"/>
    <cellStyle name="60% - uthevingsfarge 5 324 2" xfId="43136" xr:uid="{00000000-0005-0000-0000-00007DA80000}"/>
    <cellStyle name="60% - uthevingsfarge 5 324_BILAG 34-3 Brasil" xfId="43137" xr:uid="{00000000-0005-0000-0000-00007EA80000}"/>
    <cellStyle name="60% - uthevingsfarge 5 325" xfId="43138" xr:uid="{00000000-0005-0000-0000-00007FA80000}"/>
    <cellStyle name="60% - uthevingsfarge 5 325 2" xfId="43139" xr:uid="{00000000-0005-0000-0000-000080A80000}"/>
    <cellStyle name="60% - uthevingsfarge 5 325_BILAG 34-3 Brasil" xfId="43140" xr:uid="{00000000-0005-0000-0000-000081A80000}"/>
    <cellStyle name="60% - uthevingsfarge 5 326" xfId="43141" xr:uid="{00000000-0005-0000-0000-000082A80000}"/>
    <cellStyle name="60% - uthevingsfarge 5 326 2" xfId="43142" xr:uid="{00000000-0005-0000-0000-000083A80000}"/>
    <cellStyle name="60% - uthevingsfarge 5 326_BILAG 34-3 Brasil" xfId="43143" xr:uid="{00000000-0005-0000-0000-000084A80000}"/>
    <cellStyle name="60% - uthevingsfarge 5 327" xfId="43144" xr:uid="{00000000-0005-0000-0000-000085A80000}"/>
    <cellStyle name="60% - uthevingsfarge 5 327 2" xfId="43145" xr:uid="{00000000-0005-0000-0000-000086A80000}"/>
    <cellStyle name="60% - uthevingsfarge 5 327_BILAG 34-3 Brasil" xfId="43146" xr:uid="{00000000-0005-0000-0000-000087A80000}"/>
    <cellStyle name="60% - uthevingsfarge 5 328" xfId="43147" xr:uid="{00000000-0005-0000-0000-000088A80000}"/>
    <cellStyle name="60% - uthevingsfarge 5 328 2" xfId="43148" xr:uid="{00000000-0005-0000-0000-000089A80000}"/>
    <cellStyle name="60% - uthevingsfarge 5 328_BILAG 34-3 Brasil" xfId="43149" xr:uid="{00000000-0005-0000-0000-00008AA80000}"/>
    <cellStyle name="60% - uthevingsfarge 5 329" xfId="43150" xr:uid="{00000000-0005-0000-0000-00008BA80000}"/>
    <cellStyle name="60% - uthevingsfarge 5 329 2" xfId="43151" xr:uid="{00000000-0005-0000-0000-00008CA80000}"/>
    <cellStyle name="60% - uthevingsfarge 5 329_BILAG 34-3 Brasil" xfId="43152" xr:uid="{00000000-0005-0000-0000-00008DA80000}"/>
    <cellStyle name="60% - uthevingsfarge 5 33" xfId="43153" xr:uid="{00000000-0005-0000-0000-00008EA80000}"/>
    <cellStyle name="60% - uthevingsfarge 5 33 2" xfId="43154" xr:uid="{00000000-0005-0000-0000-00008FA80000}"/>
    <cellStyle name="60% - uthevingsfarge 5 33_BILAG 34-3 Brasil" xfId="43155" xr:uid="{00000000-0005-0000-0000-000090A80000}"/>
    <cellStyle name="60% - uthevingsfarge 5 330" xfId="43156" xr:uid="{00000000-0005-0000-0000-000091A80000}"/>
    <cellStyle name="60% - uthevingsfarge 5 330 2" xfId="43157" xr:uid="{00000000-0005-0000-0000-000092A80000}"/>
    <cellStyle name="60% - uthevingsfarge 5 330_BILAG 34-3 Brasil" xfId="43158" xr:uid="{00000000-0005-0000-0000-000093A80000}"/>
    <cellStyle name="60% - uthevingsfarge 5 331" xfId="43159" xr:uid="{00000000-0005-0000-0000-000094A80000}"/>
    <cellStyle name="60% - uthevingsfarge 5 331 2" xfId="43160" xr:uid="{00000000-0005-0000-0000-000095A80000}"/>
    <cellStyle name="60% - uthevingsfarge 5 331_BILAG 34-3 Brasil" xfId="43161" xr:uid="{00000000-0005-0000-0000-000096A80000}"/>
    <cellStyle name="60% - uthevingsfarge 5 332" xfId="43162" xr:uid="{00000000-0005-0000-0000-000097A80000}"/>
    <cellStyle name="60% - uthevingsfarge 5 332 2" xfId="43163" xr:uid="{00000000-0005-0000-0000-000098A80000}"/>
    <cellStyle name="60% - uthevingsfarge 5 332_BILAG 34-3 Brasil" xfId="43164" xr:uid="{00000000-0005-0000-0000-000099A80000}"/>
    <cellStyle name="60% - uthevingsfarge 5 333" xfId="43165" xr:uid="{00000000-0005-0000-0000-00009AA80000}"/>
    <cellStyle name="60% - uthevingsfarge 5 333 2" xfId="43166" xr:uid="{00000000-0005-0000-0000-00009BA80000}"/>
    <cellStyle name="60% - uthevingsfarge 5 333_BILAG 34-3 Brasil" xfId="43167" xr:uid="{00000000-0005-0000-0000-00009CA80000}"/>
    <cellStyle name="60% - uthevingsfarge 5 334" xfId="43168" xr:uid="{00000000-0005-0000-0000-00009DA80000}"/>
    <cellStyle name="60% - uthevingsfarge 5 334 2" xfId="43169" xr:uid="{00000000-0005-0000-0000-00009EA80000}"/>
    <cellStyle name="60% - uthevingsfarge 5 334_BILAG 34-3 Brasil" xfId="43170" xr:uid="{00000000-0005-0000-0000-00009FA80000}"/>
    <cellStyle name="60% - uthevingsfarge 5 335" xfId="43171" xr:uid="{00000000-0005-0000-0000-0000A0A80000}"/>
    <cellStyle name="60% - uthevingsfarge 5 335 2" xfId="43172" xr:uid="{00000000-0005-0000-0000-0000A1A80000}"/>
    <cellStyle name="60% - uthevingsfarge 5 335_BILAG 34-3 Brasil" xfId="43173" xr:uid="{00000000-0005-0000-0000-0000A2A80000}"/>
    <cellStyle name="60% - uthevingsfarge 5 336" xfId="43174" xr:uid="{00000000-0005-0000-0000-0000A3A80000}"/>
    <cellStyle name="60% - uthevingsfarge 5 336 2" xfId="43175" xr:uid="{00000000-0005-0000-0000-0000A4A80000}"/>
    <cellStyle name="60% - uthevingsfarge 5 336_BILAG 34-3 Brasil" xfId="43176" xr:uid="{00000000-0005-0000-0000-0000A5A80000}"/>
    <cellStyle name="60% - uthevingsfarge 5 337" xfId="43177" xr:uid="{00000000-0005-0000-0000-0000A6A80000}"/>
    <cellStyle name="60% - uthevingsfarge 5 337 2" xfId="43178" xr:uid="{00000000-0005-0000-0000-0000A7A80000}"/>
    <cellStyle name="60% - uthevingsfarge 5 337_BILAG 34-3 Brasil" xfId="43179" xr:uid="{00000000-0005-0000-0000-0000A8A80000}"/>
    <cellStyle name="60% - uthevingsfarge 5 338" xfId="43180" xr:uid="{00000000-0005-0000-0000-0000A9A80000}"/>
    <cellStyle name="60% - uthevingsfarge 5 338 2" xfId="43181" xr:uid="{00000000-0005-0000-0000-0000AAA80000}"/>
    <cellStyle name="60% - uthevingsfarge 5 338_BILAG 34-3 Brasil" xfId="43182" xr:uid="{00000000-0005-0000-0000-0000ABA80000}"/>
    <cellStyle name="60% - uthevingsfarge 5 339" xfId="43183" xr:uid="{00000000-0005-0000-0000-0000ACA80000}"/>
    <cellStyle name="60% - uthevingsfarge 5 339 2" xfId="43184" xr:uid="{00000000-0005-0000-0000-0000ADA80000}"/>
    <cellStyle name="60% - uthevingsfarge 5 339_BILAG 34-3 Brasil" xfId="43185" xr:uid="{00000000-0005-0000-0000-0000AEA80000}"/>
    <cellStyle name="60% - uthevingsfarge 5 34" xfId="43186" xr:uid="{00000000-0005-0000-0000-0000AFA80000}"/>
    <cellStyle name="60% - uthevingsfarge 5 34 2" xfId="43187" xr:uid="{00000000-0005-0000-0000-0000B0A80000}"/>
    <cellStyle name="60% - uthevingsfarge 5 34_BILAG 34-3 Brasil" xfId="43188" xr:uid="{00000000-0005-0000-0000-0000B1A80000}"/>
    <cellStyle name="60% - uthevingsfarge 5 340" xfId="43189" xr:uid="{00000000-0005-0000-0000-0000B2A80000}"/>
    <cellStyle name="60% - uthevingsfarge 5 340 2" xfId="43190" xr:uid="{00000000-0005-0000-0000-0000B3A80000}"/>
    <cellStyle name="60% - uthevingsfarge 5 340_BILAG 34-3 Brasil" xfId="43191" xr:uid="{00000000-0005-0000-0000-0000B4A80000}"/>
    <cellStyle name="60% - uthevingsfarge 5 341" xfId="43192" xr:uid="{00000000-0005-0000-0000-0000B5A80000}"/>
    <cellStyle name="60% - uthevingsfarge 5 341 2" xfId="43193" xr:uid="{00000000-0005-0000-0000-0000B6A80000}"/>
    <cellStyle name="60% - uthevingsfarge 5 341_BILAG 34-3 Brasil" xfId="43194" xr:uid="{00000000-0005-0000-0000-0000B7A80000}"/>
    <cellStyle name="60% - uthevingsfarge 5 342" xfId="43195" xr:uid="{00000000-0005-0000-0000-0000B8A80000}"/>
    <cellStyle name="60% - uthevingsfarge 5 342 2" xfId="43196" xr:uid="{00000000-0005-0000-0000-0000B9A80000}"/>
    <cellStyle name="60% - uthevingsfarge 5 342_BILAG 34-3 Brasil" xfId="43197" xr:uid="{00000000-0005-0000-0000-0000BAA80000}"/>
    <cellStyle name="60% - uthevingsfarge 5 343" xfId="43198" xr:uid="{00000000-0005-0000-0000-0000BBA80000}"/>
    <cellStyle name="60% - uthevingsfarge 5 343 2" xfId="43199" xr:uid="{00000000-0005-0000-0000-0000BCA80000}"/>
    <cellStyle name="60% - uthevingsfarge 5 343_BILAG 34-3 Brasil" xfId="43200" xr:uid="{00000000-0005-0000-0000-0000BDA80000}"/>
    <cellStyle name="60% - uthevingsfarge 5 344" xfId="43201" xr:uid="{00000000-0005-0000-0000-0000BEA80000}"/>
    <cellStyle name="60% - uthevingsfarge 5 344 2" xfId="43202" xr:uid="{00000000-0005-0000-0000-0000BFA80000}"/>
    <cellStyle name="60% - uthevingsfarge 5 344_BILAG 34-3 Brasil" xfId="43203" xr:uid="{00000000-0005-0000-0000-0000C0A80000}"/>
    <cellStyle name="60% - uthevingsfarge 5 345" xfId="43204" xr:uid="{00000000-0005-0000-0000-0000C1A80000}"/>
    <cellStyle name="60% - uthevingsfarge 5 345 2" xfId="43205" xr:uid="{00000000-0005-0000-0000-0000C2A80000}"/>
    <cellStyle name="60% - uthevingsfarge 5 345_BILAG 34-3 Brasil" xfId="43206" xr:uid="{00000000-0005-0000-0000-0000C3A80000}"/>
    <cellStyle name="60% - uthevingsfarge 5 346" xfId="43207" xr:uid="{00000000-0005-0000-0000-0000C4A80000}"/>
    <cellStyle name="60% - uthevingsfarge 5 346 2" xfId="43208" xr:uid="{00000000-0005-0000-0000-0000C5A80000}"/>
    <cellStyle name="60% - uthevingsfarge 5 346_BILAG 34-3 Brasil" xfId="43209" xr:uid="{00000000-0005-0000-0000-0000C6A80000}"/>
    <cellStyle name="60% - uthevingsfarge 5 347" xfId="43210" xr:uid="{00000000-0005-0000-0000-0000C7A80000}"/>
    <cellStyle name="60% - uthevingsfarge 5 347 2" xfId="43211" xr:uid="{00000000-0005-0000-0000-0000C8A80000}"/>
    <cellStyle name="60% - uthevingsfarge 5 347_BILAG 34-3 Brasil" xfId="43212" xr:uid="{00000000-0005-0000-0000-0000C9A80000}"/>
    <cellStyle name="60% - uthevingsfarge 5 348" xfId="43213" xr:uid="{00000000-0005-0000-0000-0000CAA80000}"/>
    <cellStyle name="60% - uthevingsfarge 5 348 2" xfId="43214" xr:uid="{00000000-0005-0000-0000-0000CBA80000}"/>
    <cellStyle name="60% - uthevingsfarge 5 348_BILAG 34-3 Brasil" xfId="43215" xr:uid="{00000000-0005-0000-0000-0000CCA80000}"/>
    <cellStyle name="60% - uthevingsfarge 5 349" xfId="43216" xr:uid="{00000000-0005-0000-0000-0000CDA80000}"/>
    <cellStyle name="60% - uthevingsfarge 5 349 2" xfId="43217" xr:uid="{00000000-0005-0000-0000-0000CEA80000}"/>
    <cellStyle name="60% - uthevingsfarge 5 349_BILAG 34-3 Brasil" xfId="43218" xr:uid="{00000000-0005-0000-0000-0000CFA80000}"/>
    <cellStyle name="60% - uthevingsfarge 5 35" xfId="43219" xr:uid="{00000000-0005-0000-0000-0000D0A80000}"/>
    <cellStyle name="60% - uthevingsfarge 5 35 2" xfId="43220" xr:uid="{00000000-0005-0000-0000-0000D1A80000}"/>
    <cellStyle name="60% - uthevingsfarge 5 35_BILAG 34-3 Brasil" xfId="43221" xr:uid="{00000000-0005-0000-0000-0000D2A80000}"/>
    <cellStyle name="60% - uthevingsfarge 5 350" xfId="43222" xr:uid="{00000000-0005-0000-0000-0000D3A80000}"/>
    <cellStyle name="60% - uthevingsfarge 5 36" xfId="43223" xr:uid="{00000000-0005-0000-0000-0000D4A80000}"/>
    <cellStyle name="60% - uthevingsfarge 5 36 2" xfId="43224" xr:uid="{00000000-0005-0000-0000-0000D5A80000}"/>
    <cellStyle name="60% - uthevingsfarge 5 36_BILAG 34-3 Brasil" xfId="43225" xr:uid="{00000000-0005-0000-0000-0000D6A80000}"/>
    <cellStyle name="60% - uthevingsfarge 5 37" xfId="43226" xr:uid="{00000000-0005-0000-0000-0000D7A80000}"/>
    <cellStyle name="60% - uthevingsfarge 5 37 2" xfId="43227" xr:uid="{00000000-0005-0000-0000-0000D8A80000}"/>
    <cellStyle name="60% - uthevingsfarge 5 37_BILAG 34-3 Brasil" xfId="43228" xr:uid="{00000000-0005-0000-0000-0000D9A80000}"/>
    <cellStyle name="60% - uthevingsfarge 5 38" xfId="43229" xr:uid="{00000000-0005-0000-0000-0000DAA80000}"/>
    <cellStyle name="60% - uthevingsfarge 5 38 2" xfId="43230" xr:uid="{00000000-0005-0000-0000-0000DBA80000}"/>
    <cellStyle name="60% - uthevingsfarge 5 38_BILAG 34-3 Brasil" xfId="43231" xr:uid="{00000000-0005-0000-0000-0000DCA80000}"/>
    <cellStyle name="60% - uthevingsfarge 5 39" xfId="43232" xr:uid="{00000000-0005-0000-0000-0000DDA80000}"/>
    <cellStyle name="60% - uthevingsfarge 5 39 2" xfId="43233" xr:uid="{00000000-0005-0000-0000-0000DEA80000}"/>
    <cellStyle name="60% - uthevingsfarge 5 39_BILAG 34-3 Brasil" xfId="43234" xr:uid="{00000000-0005-0000-0000-0000DFA80000}"/>
    <cellStyle name="60% - uthevingsfarge 5 4" xfId="43235" xr:uid="{00000000-0005-0000-0000-0000E0A80000}"/>
    <cellStyle name="60% - uthevingsfarge 5 4 2" xfId="43236" xr:uid="{00000000-0005-0000-0000-0000E1A80000}"/>
    <cellStyle name="60% - uthevingsfarge 5 4_BILAG 34-3 Brasil" xfId="43237" xr:uid="{00000000-0005-0000-0000-0000E2A80000}"/>
    <cellStyle name="60% - uthevingsfarge 5 40" xfId="43238" xr:uid="{00000000-0005-0000-0000-0000E3A80000}"/>
    <cellStyle name="60% - uthevingsfarge 5 40 2" xfId="43239" xr:uid="{00000000-0005-0000-0000-0000E4A80000}"/>
    <cellStyle name="60% - uthevingsfarge 5 40_BILAG 34-3 Brasil" xfId="43240" xr:uid="{00000000-0005-0000-0000-0000E5A80000}"/>
    <cellStyle name="60% - uthevingsfarge 5 41" xfId="43241" xr:uid="{00000000-0005-0000-0000-0000E6A80000}"/>
    <cellStyle name="60% - uthevingsfarge 5 41 2" xfId="43242" xr:uid="{00000000-0005-0000-0000-0000E7A80000}"/>
    <cellStyle name="60% - uthevingsfarge 5 41_BILAG 34-3 Brasil" xfId="43243" xr:uid="{00000000-0005-0000-0000-0000E8A80000}"/>
    <cellStyle name="60% - uthevingsfarge 5 42" xfId="43244" xr:uid="{00000000-0005-0000-0000-0000E9A80000}"/>
    <cellStyle name="60% - uthevingsfarge 5 42 2" xfId="43245" xr:uid="{00000000-0005-0000-0000-0000EAA80000}"/>
    <cellStyle name="60% - uthevingsfarge 5 42_BILAG 34-3 Brasil" xfId="43246" xr:uid="{00000000-0005-0000-0000-0000EBA80000}"/>
    <cellStyle name="60% - uthevingsfarge 5 43" xfId="43247" xr:uid="{00000000-0005-0000-0000-0000ECA80000}"/>
    <cellStyle name="60% - uthevingsfarge 5 43 2" xfId="43248" xr:uid="{00000000-0005-0000-0000-0000EDA80000}"/>
    <cellStyle name="60% - uthevingsfarge 5 43_BILAG 34-3 Brasil" xfId="43249" xr:uid="{00000000-0005-0000-0000-0000EEA80000}"/>
    <cellStyle name="60% - uthevingsfarge 5 44" xfId="43250" xr:uid="{00000000-0005-0000-0000-0000EFA80000}"/>
    <cellStyle name="60% - uthevingsfarge 5 44 2" xfId="43251" xr:uid="{00000000-0005-0000-0000-0000F0A80000}"/>
    <cellStyle name="60% - uthevingsfarge 5 44_BILAG 34-3 Brasil" xfId="43252" xr:uid="{00000000-0005-0000-0000-0000F1A80000}"/>
    <cellStyle name="60% - uthevingsfarge 5 45" xfId="43253" xr:uid="{00000000-0005-0000-0000-0000F2A80000}"/>
    <cellStyle name="60% - uthevingsfarge 5 45 2" xfId="43254" xr:uid="{00000000-0005-0000-0000-0000F3A80000}"/>
    <cellStyle name="60% - uthevingsfarge 5 45_BILAG 34-3 Brasil" xfId="43255" xr:uid="{00000000-0005-0000-0000-0000F4A80000}"/>
    <cellStyle name="60% - uthevingsfarge 5 46" xfId="43256" xr:uid="{00000000-0005-0000-0000-0000F5A80000}"/>
    <cellStyle name="60% - uthevingsfarge 5 46 2" xfId="43257" xr:uid="{00000000-0005-0000-0000-0000F6A80000}"/>
    <cellStyle name="60% - uthevingsfarge 5 46_BILAG 34-3 Brasil" xfId="43258" xr:uid="{00000000-0005-0000-0000-0000F7A80000}"/>
    <cellStyle name="60% - uthevingsfarge 5 47" xfId="43259" xr:uid="{00000000-0005-0000-0000-0000F8A80000}"/>
    <cellStyle name="60% - uthevingsfarge 5 47 2" xfId="43260" xr:uid="{00000000-0005-0000-0000-0000F9A80000}"/>
    <cellStyle name="60% - uthevingsfarge 5 47_BILAG 34-3 Brasil" xfId="43261" xr:uid="{00000000-0005-0000-0000-0000FAA80000}"/>
    <cellStyle name="60% - uthevingsfarge 5 48" xfId="43262" xr:uid="{00000000-0005-0000-0000-0000FBA80000}"/>
    <cellStyle name="60% - uthevingsfarge 5 48 2" xfId="43263" xr:uid="{00000000-0005-0000-0000-0000FCA80000}"/>
    <cellStyle name="60% - uthevingsfarge 5 48_BILAG 34-3 Brasil" xfId="43264" xr:uid="{00000000-0005-0000-0000-0000FDA80000}"/>
    <cellStyle name="60% - uthevingsfarge 5 49" xfId="43265" xr:uid="{00000000-0005-0000-0000-0000FEA80000}"/>
    <cellStyle name="60% - uthevingsfarge 5 49 2" xfId="43266" xr:uid="{00000000-0005-0000-0000-0000FFA80000}"/>
    <cellStyle name="60% - uthevingsfarge 5 49_BILAG 34-3 Brasil" xfId="43267" xr:uid="{00000000-0005-0000-0000-000000A90000}"/>
    <cellStyle name="60% - uthevingsfarge 5 5" xfId="43268" xr:uid="{00000000-0005-0000-0000-000001A90000}"/>
    <cellStyle name="60% - uthevingsfarge 5 5 2" xfId="43269" xr:uid="{00000000-0005-0000-0000-000002A90000}"/>
    <cellStyle name="60% - uthevingsfarge 5 5_BILAG 34-3 Brasil" xfId="43270" xr:uid="{00000000-0005-0000-0000-000003A90000}"/>
    <cellStyle name="60% - uthevingsfarge 5 50" xfId="43271" xr:uid="{00000000-0005-0000-0000-000004A90000}"/>
    <cellStyle name="60% - uthevingsfarge 5 50 2" xfId="43272" xr:uid="{00000000-0005-0000-0000-000005A90000}"/>
    <cellStyle name="60% - uthevingsfarge 5 50_BILAG 34-3 Brasil" xfId="43273" xr:uid="{00000000-0005-0000-0000-000006A90000}"/>
    <cellStyle name="60% - uthevingsfarge 5 51" xfId="43274" xr:uid="{00000000-0005-0000-0000-000007A90000}"/>
    <cellStyle name="60% - uthevingsfarge 5 51 2" xfId="43275" xr:uid="{00000000-0005-0000-0000-000008A90000}"/>
    <cellStyle name="60% - uthevingsfarge 5 51_BILAG 34-3 Brasil" xfId="43276" xr:uid="{00000000-0005-0000-0000-000009A90000}"/>
    <cellStyle name="60% - uthevingsfarge 5 52" xfId="43277" xr:uid="{00000000-0005-0000-0000-00000AA90000}"/>
    <cellStyle name="60% - uthevingsfarge 5 52 2" xfId="43278" xr:uid="{00000000-0005-0000-0000-00000BA90000}"/>
    <cellStyle name="60% - uthevingsfarge 5 52_BILAG 34-3 Brasil" xfId="43279" xr:uid="{00000000-0005-0000-0000-00000CA90000}"/>
    <cellStyle name="60% - uthevingsfarge 5 53" xfId="43280" xr:uid="{00000000-0005-0000-0000-00000DA90000}"/>
    <cellStyle name="60% - uthevingsfarge 5 53 2" xfId="43281" xr:uid="{00000000-0005-0000-0000-00000EA90000}"/>
    <cellStyle name="60% - uthevingsfarge 5 53_BILAG 34-3 Brasil" xfId="43282" xr:uid="{00000000-0005-0000-0000-00000FA90000}"/>
    <cellStyle name="60% - uthevingsfarge 5 54" xfId="43283" xr:uid="{00000000-0005-0000-0000-000010A90000}"/>
    <cellStyle name="60% - uthevingsfarge 5 54 2" xfId="43284" xr:uid="{00000000-0005-0000-0000-000011A90000}"/>
    <cellStyle name="60% - uthevingsfarge 5 54_BILAG 34-3 Brasil" xfId="43285" xr:uid="{00000000-0005-0000-0000-000012A90000}"/>
    <cellStyle name="60% - uthevingsfarge 5 55" xfId="43286" xr:uid="{00000000-0005-0000-0000-000013A90000}"/>
    <cellStyle name="60% - uthevingsfarge 5 55 2" xfId="43287" xr:uid="{00000000-0005-0000-0000-000014A90000}"/>
    <cellStyle name="60% - uthevingsfarge 5 55_BILAG 34-3 Brasil" xfId="43288" xr:uid="{00000000-0005-0000-0000-000015A90000}"/>
    <cellStyle name="60% - uthevingsfarge 5 56" xfId="43289" xr:uid="{00000000-0005-0000-0000-000016A90000}"/>
    <cellStyle name="60% - uthevingsfarge 5 56 2" xfId="43290" xr:uid="{00000000-0005-0000-0000-000017A90000}"/>
    <cellStyle name="60% - uthevingsfarge 5 56_BILAG 34-3 Brasil" xfId="43291" xr:uid="{00000000-0005-0000-0000-000018A90000}"/>
    <cellStyle name="60% - uthevingsfarge 5 57" xfId="43292" xr:uid="{00000000-0005-0000-0000-000019A90000}"/>
    <cellStyle name="60% - uthevingsfarge 5 57 2" xfId="43293" xr:uid="{00000000-0005-0000-0000-00001AA90000}"/>
    <cellStyle name="60% - uthevingsfarge 5 57_BILAG 34-3 Brasil" xfId="43294" xr:uid="{00000000-0005-0000-0000-00001BA90000}"/>
    <cellStyle name="60% - uthevingsfarge 5 58" xfId="43295" xr:uid="{00000000-0005-0000-0000-00001CA90000}"/>
    <cellStyle name="60% - uthevingsfarge 5 58 2" xfId="43296" xr:uid="{00000000-0005-0000-0000-00001DA90000}"/>
    <cellStyle name="60% - uthevingsfarge 5 58_BILAG 34-3 Brasil" xfId="43297" xr:uid="{00000000-0005-0000-0000-00001EA90000}"/>
    <cellStyle name="60% - uthevingsfarge 5 59" xfId="43298" xr:uid="{00000000-0005-0000-0000-00001FA90000}"/>
    <cellStyle name="60% - uthevingsfarge 5 59 2" xfId="43299" xr:uid="{00000000-0005-0000-0000-000020A90000}"/>
    <cellStyle name="60% - uthevingsfarge 5 59_BILAG 34-3 Brasil" xfId="43300" xr:uid="{00000000-0005-0000-0000-000021A90000}"/>
    <cellStyle name="60% - uthevingsfarge 5 6" xfId="43301" xr:uid="{00000000-0005-0000-0000-000022A90000}"/>
    <cellStyle name="60% - uthevingsfarge 5 6 2" xfId="43302" xr:uid="{00000000-0005-0000-0000-000023A90000}"/>
    <cellStyle name="60% - uthevingsfarge 5 6_BILAG 34-3 Brasil" xfId="43303" xr:uid="{00000000-0005-0000-0000-000024A90000}"/>
    <cellStyle name="60% - uthevingsfarge 5 60" xfId="43304" xr:uid="{00000000-0005-0000-0000-000025A90000}"/>
    <cellStyle name="60% - uthevingsfarge 5 60 2" xfId="43305" xr:uid="{00000000-0005-0000-0000-000026A90000}"/>
    <cellStyle name="60% - uthevingsfarge 5 60_BILAG 34-3 Brasil" xfId="43306" xr:uid="{00000000-0005-0000-0000-000027A90000}"/>
    <cellStyle name="60% - uthevingsfarge 5 61" xfId="43307" xr:uid="{00000000-0005-0000-0000-000028A90000}"/>
    <cellStyle name="60% - uthevingsfarge 5 61 2" xfId="43308" xr:uid="{00000000-0005-0000-0000-000029A90000}"/>
    <cellStyle name="60% - uthevingsfarge 5 61_BILAG 34-3 Brasil" xfId="43309" xr:uid="{00000000-0005-0000-0000-00002AA90000}"/>
    <cellStyle name="60% - uthevingsfarge 5 62" xfId="43310" xr:uid="{00000000-0005-0000-0000-00002BA90000}"/>
    <cellStyle name="60% - uthevingsfarge 5 62 2" xfId="43311" xr:uid="{00000000-0005-0000-0000-00002CA90000}"/>
    <cellStyle name="60% - uthevingsfarge 5 62_BILAG 34-3 Brasil" xfId="43312" xr:uid="{00000000-0005-0000-0000-00002DA90000}"/>
    <cellStyle name="60% - uthevingsfarge 5 63" xfId="43313" xr:uid="{00000000-0005-0000-0000-00002EA90000}"/>
    <cellStyle name="60% - uthevingsfarge 5 63 2" xfId="43314" xr:uid="{00000000-0005-0000-0000-00002FA90000}"/>
    <cellStyle name="60% - uthevingsfarge 5 63_BILAG 34-3 Brasil" xfId="43315" xr:uid="{00000000-0005-0000-0000-000030A90000}"/>
    <cellStyle name="60% - uthevingsfarge 5 64" xfId="43316" xr:uid="{00000000-0005-0000-0000-000031A90000}"/>
    <cellStyle name="60% - uthevingsfarge 5 64 2" xfId="43317" xr:uid="{00000000-0005-0000-0000-000032A90000}"/>
    <cellStyle name="60% - uthevingsfarge 5 64_BILAG 34-3 Brasil" xfId="43318" xr:uid="{00000000-0005-0000-0000-000033A90000}"/>
    <cellStyle name="60% - uthevingsfarge 5 65" xfId="43319" xr:uid="{00000000-0005-0000-0000-000034A90000}"/>
    <cellStyle name="60% - uthevingsfarge 5 65 2" xfId="43320" xr:uid="{00000000-0005-0000-0000-000035A90000}"/>
    <cellStyle name="60% - uthevingsfarge 5 65_BILAG 34-3 Brasil" xfId="43321" xr:uid="{00000000-0005-0000-0000-000036A90000}"/>
    <cellStyle name="60% - uthevingsfarge 5 66" xfId="43322" xr:uid="{00000000-0005-0000-0000-000037A90000}"/>
    <cellStyle name="60% - uthevingsfarge 5 66 2" xfId="43323" xr:uid="{00000000-0005-0000-0000-000038A90000}"/>
    <cellStyle name="60% - uthevingsfarge 5 66_BILAG 34-3 Brasil" xfId="43324" xr:uid="{00000000-0005-0000-0000-000039A90000}"/>
    <cellStyle name="60% - uthevingsfarge 5 67" xfId="43325" xr:uid="{00000000-0005-0000-0000-00003AA90000}"/>
    <cellStyle name="60% - uthevingsfarge 5 67 2" xfId="43326" xr:uid="{00000000-0005-0000-0000-00003BA90000}"/>
    <cellStyle name="60% - uthevingsfarge 5 67_BILAG 34-3 Brasil" xfId="43327" xr:uid="{00000000-0005-0000-0000-00003CA90000}"/>
    <cellStyle name="60% - uthevingsfarge 5 68" xfId="43328" xr:uid="{00000000-0005-0000-0000-00003DA90000}"/>
    <cellStyle name="60% - uthevingsfarge 5 68 2" xfId="43329" xr:uid="{00000000-0005-0000-0000-00003EA90000}"/>
    <cellStyle name="60% - uthevingsfarge 5 68_BILAG 34-3 Brasil" xfId="43330" xr:uid="{00000000-0005-0000-0000-00003FA90000}"/>
    <cellStyle name="60% - uthevingsfarge 5 69" xfId="43331" xr:uid="{00000000-0005-0000-0000-000040A90000}"/>
    <cellStyle name="60% - uthevingsfarge 5 69 2" xfId="43332" xr:uid="{00000000-0005-0000-0000-000041A90000}"/>
    <cellStyle name="60% - uthevingsfarge 5 69_BILAG 34-3 Brasil" xfId="43333" xr:uid="{00000000-0005-0000-0000-000042A90000}"/>
    <cellStyle name="60% - uthevingsfarge 5 7" xfId="43334" xr:uid="{00000000-0005-0000-0000-000043A90000}"/>
    <cellStyle name="60% - uthevingsfarge 5 7 2" xfId="43335" xr:uid="{00000000-0005-0000-0000-000044A90000}"/>
    <cellStyle name="60% - uthevingsfarge 5 7_BILAG 34-3 Brasil" xfId="43336" xr:uid="{00000000-0005-0000-0000-000045A90000}"/>
    <cellStyle name="60% - uthevingsfarge 5 70" xfId="43337" xr:uid="{00000000-0005-0000-0000-000046A90000}"/>
    <cellStyle name="60% - uthevingsfarge 5 70 2" xfId="43338" xr:uid="{00000000-0005-0000-0000-000047A90000}"/>
    <cellStyle name="60% - uthevingsfarge 5 70_BILAG 34-3 Brasil" xfId="43339" xr:uid="{00000000-0005-0000-0000-000048A90000}"/>
    <cellStyle name="60% - uthevingsfarge 5 71" xfId="43340" xr:uid="{00000000-0005-0000-0000-000049A90000}"/>
    <cellStyle name="60% - uthevingsfarge 5 71 2" xfId="43341" xr:uid="{00000000-0005-0000-0000-00004AA90000}"/>
    <cellStyle name="60% - uthevingsfarge 5 71_BILAG 34-3 Brasil" xfId="43342" xr:uid="{00000000-0005-0000-0000-00004BA90000}"/>
    <cellStyle name="60% - uthevingsfarge 5 72" xfId="43343" xr:uid="{00000000-0005-0000-0000-00004CA90000}"/>
    <cellStyle name="60% - uthevingsfarge 5 72 2" xfId="43344" xr:uid="{00000000-0005-0000-0000-00004DA90000}"/>
    <cellStyle name="60% - uthevingsfarge 5 72_BILAG 34-3 Brasil" xfId="43345" xr:uid="{00000000-0005-0000-0000-00004EA90000}"/>
    <cellStyle name="60% - uthevingsfarge 5 73" xfId="43346" xr:uid="{00000000-0005-0000-0000-00004FA90000}"/>
    <cellStyle name="60% - uthevingsfarge 5 73 2" xfId="43347" xr:uid="{00000000-0005-0000-0000-000050A90000}"/>
    <cellStyle name="60% - uthevingsfarge 5 73_BILAG 34-3 Brasil" xfId="43348" xr:uid="{00000000-0005-0000-0000-000051A90000}"/>
    <cellStyle name="60% - uthevingsfarge 5 74" xfId="43349" xr:uid="{00000000-0005-0000-0000-000052A90000}"/>
    <cellStyle name="60% - uthevingsfarge 5 74 2" xfId="43350" xr:uid="{00000000-0005-0000-0000-000053A90000}"/>
    <cellStyle name="60% - uthevingsfarge 5 74_BILAG 34-3 Brasil" xfId="43351" xr:uid="{00000000-0005-0000-0000-000054A90000}"/>
    <cellStyle name="60% - uthevingsfarge 5 75" xfId="43352" xr:uid="{00000000-0005-0000-0000-000055A90000}"/>
    <cellStyle name="60% - uthevingsfarge 5 75 2" xfId="43353" xr:uid="{00000000-0005-0000-0000-000056A90000}"/>
    <cellStyle name="60% - uthevingsfarge 5 75_BILAG 34-3 Brasil" xfId="43354" xr:uid="{00000000-0005-0000-0000-000057A90000}"/>
    <cellStyle name="60% - uthevingsfarge 5 76" xfId="43355" xr:uid="{00000000-0005-0000-0000-000058A90000}"/>
    <cellStyle name="60% - uthevingsfarge 5 76 2" xfId="43356" xr:uid="{00000000-0005-0000-0000-000059A90000}"/>
    <cellStyle name="60% - uthevingsfarge 5 76_BILAG 34-3 Brasil" xfId="43357" xr:uid="{00000000-0005-0000-0000-00005AA90000}"/>
    <cellStyle name="60% - uthevingsfarge 5 77" xfId="43358" xr:uid="{00000000-0005-0000-0000-00005BA90000}"/>
    <cellStyle name="60% - uthevingsfarge 5 77 2" xfId="43359" xr:uid="{00000000-0005-0000-0000-00005CA90000}"/>
    <cellStyle name="60% - uthevingsfarge 5 77_BILAG 34-3 Brasil" xfId="43360" xr:uid="{00000000-0005-0000-0000-00005DA90000}"/>
    <cellStyle name="60% - uthevingsfarge 5 78" xfId="43361" xr:uid="{00000000-0005-0000-0000-00005EA90000}"/>
    <cellStyle name="60% - uthevingsfarge 5 78 2" xfId="43362" xr:uid="{00000000-0005-0000-0000-00005FA90000}"/>
    <cellStyle name="60% - uthevingsfarge 5 78_BILAG 34-3 Brasil" xfId="43363" xr:uid="{00000000-0005-0000-0000-000060A90000}"/>
    <cellStyle name="60% - uthevingsfarge 5 79" xfId="43364" xr:uid="{00000000-0005-0000-0000-000061A90000}"/>
    <cellStyle name="60% - uthevingsfarge 5 79 2" xfId="43365" xr:uid="{00000000-0005-0000-0000-000062A90000}"/>
    <cellStyle name="60% - uthevingsfarge 5 79_BILAG 34-3 Brasil" xfId="43366" xr:uid="{00000000-0005-0000-0000-000063A90000}"/>
    <cellStyle name="60% - uthevingsfarge 5 8" xfId="43367" xr:uid="{00000000-0005-0000-0000-000064A90000}"/>
    <cellStyle name="60% - uthevingsfarge 5 8 2" xfId="43368" xr:uid="{00000000-0005-0000-0000-000065A90000}"/>
    <cellStyle name="60% - uthevingsfarge 5 8_BILAG 34-3 Brasil" xfId="43369" xr:uid="{00000000-0005-0000-0000-000066A90000}"/>
    <cellStyle name="60% - uthevingsfarge 5 80" xfId="43370" xr:uid="{00000000-0005-0000-0000-000067A90000}"/>
    <cellStyle name="60% - uthevingsfarge 5 80 2" xfId="43371" xr:uid="{00000000-0005-0000-0000-000068A90000}"/>
    <cellStyle name="60% - uthevingsfarge 5 80_BILAG 34-3 Brasil" xfId="43372" xr:uid="{00000000-0005-0000-0000-000069A90000}"/>
    <cellStyle name="60% - uthevingsfarge 5 81" xfId="43373" xr:uid="{00000000-0005-0000-0000-00006AA90000}"/>
    <cellStyle name="60% - uthevingsfarge 5 81 2" xfId="43374" xr:uid="{00000000-0005-0000-0000-00006BA90000}"/>
    <cellStyle name="60% - uthevingsfarge 5 81_BILAG 34-3 Brasil" xfId="43375" xr:uid="{00000000-0005-0000-0000-00006CA90000}"/>
    <cellStyle name="60% - uthevingsfarge 5 82" xfId="43376" xr:uid="{00000000-0005-0000-0000-00006DA90000}"/>
    <cellStyle name="60% - uthevingsfarge 5 82 2" xfId="43377" xr:uid="{00000000-0005-0000-0000-00006EA90000}"/>
    <cellStyle name="60% - uthevingsfarge 5 82_BILAG 34-3 Brasil" xfId="43378" xr:uid="{00000000-0005-0000-0000-00006FA90000}"/>
    <cellStyle name="60% - uthevingsfarge 5 83" xfId="43379" xr:uid="{00000000-0005-0000-0000-000070A90000}"/>
    <cellStyle name="60% - uthevingsfarge 5 83 2" xfId="43380" xr:uid="{00000000-0005-0000-0000-000071A90000}"/>
    <cellStyle name="60% - uthevingsfarge 5 83_BILAG 34-3 Brasil" xfId="43381" xr:uid="{00000000-0005-0000-0000-000072A90000}"/>
    <cellStyle name="60% - uthevingsfarge 5 84" xfId="43382" xr:uid="{00000000-0005-0000-0000-000073A90000}"/>
    <cellStyle name="60% - uthevingsfarge 5 84 2" xfId="43383" xr:uid="{00000000-0005-0000-0000-000074A90000}"/>
    <cellStyle name="60% - uthevingsfarge 5 84_BILAG 34-3 Brasil" xfId="43384" xr:uid="{00000000-0005-0000-0000-000075A90000}"/>
    <cellStyle name="60% - uthevingsfarge 5 85" xfId="43385" xr:uid="{00000000-0005-0000-0000-000076A90000}"/>
    <cellStyle name="60% - uthevingsfarge 5 85 2" xfId="43386" xr:uid="{00000000-0005-0000-0000-000077A90000}"/>
    <cellStyle name="60% - uthevingsfarge 5 85_BILAG 34-3 Brasil" xfId="43387" xr:uid="{00000000-0005-0000-0000-000078A90000}"/>
    <cellStyle name="60% - uthevingsfarge 5 86" xfId="43388" xr:uid="{00000000-0005-0000-0000-000079A90000}"/>
    <cellStyle name="60% - uthevingsfarge 5 86 2" xfId="43389" xr:uid="{00000000-0005-0000-0000-00007AA90000}"/>
    <cellStyle name="60% - uthevingsfarge 5 86_BILAG 34-3 Brasil" xfId="43390" xr:uid="{00000000-0005-0000-0000-00007BA90000}"/>
    <cellStyle name="60% - uthevingsfarge 5 87" xfId="43391" xr:uid="{00000000-0005-0000-0000-00007CA90000}"/>
    <cellStyle name="60% - uthevingsfarge 5 87 2" xfId="43392" xr:uid="{00000000-0005-0000-0000-00007DA90000}"/>
    <cellStyle name="60% - uthevingsfarge 5 87_BILAG 34-3 Brasil" xfId="43393" xr:uid="{00000000-0005-0000-0000-00007EA90000}"/>
    <cellStyle name="60% - uthevingsfarge 5 88" xfId="43394" xr:uid="{00000000-0005-0000-0000-00007FA90000}"/>
    <cellStyle name="60% - uthevingsfarge 5 88 2" xfId="43395" xr:uid="{00000000-0005-0000-0000-000080A90000}"/>
    <cellStyle name="60% - uthevingsfarge 5 88_BILAG 34-3 Brasil" xfId="43396" xr:uid="{00000000-0005-0000-0000-000081A90000}"/>
    <cellStyle name="60% - uthevingsfarge 5 89" xfId="43397" xr:uid="{00000000-0005-0000-0000-000082A90000}"/>
    <cellStyle name="60% - uthevingsfarge 5 89 2" xfId="43398" xr:uid="{00000000-0005-0000-0000-000083A90000}"/>
    <cellStyle name="60% - uthevingsfarge 5 89_BILAG 34-3 Brasil" xfId="43399" xr:uid="{00000000-0005-0000-0000-000084A90000}"/>
    <cellStyle name="60% - uthevingsfarge 5 9" xfId="43400" xr:uid="{00000000-0005-0000-0000-000085A90000}"/>
    <cellStyle name="60% - uthevingsfarge 5 9 2" xfId="43401" xr:uid="{00000000-0005-0000-0000-000086A90000}"/>
    <cellStyle name="60% - uthevingsfarge 5 9_BILAG 34-3 Brasil" xfId="43402" xr:uid="{00000000-0005-0000-0000-000087A90000}"/>
    <cellStyle name="60% - uthevingsfarge 5 90" xfId="43403" xr:uid="{00000000-0005-0000-0000-000088A90000}"/>
    <cellStyle name="60% - uthevingsfarge 5 90 2" xfId="43404" xr:uid="{00000000-0005-0000-0000-000089A90000}"/>
    <cellStyle name="60% - uthevingsfarge 5 90_BILAG 34-3 Brasil" xfId="43405" xr:uid="{00000000-0005-0000-0000-00008AA90000}"/>
    <cellStyle name="60% - uthevingsfarge 5 91" xfId="43406" xr:uid="{00000000-0005-0000-0000-00008BA90000}"/>
    <cellStyle name="60% - uthevingsfarge 5 91 2" xfId="43407" xr:uid="{00000000-0005-0000-0000-00008CA90000}"/>
    <cellStyle name="60% - uthevingsfarge 5 91_BILAG 34-3 Brasil" xfId="43408" xr:uid="{00000000-0005-0000-0000-00008DA90000}"/>
    <cellStyle name="60% - uthevingsfarge 5 92" xfId="43409" xr:uid="{00000000-0005-0000-0000-00008EA90000}"/>
    <cellStyle name="60% - uthevingsfarge 5 92 2" xfId="43410" xr:uid="{00000000-0005-0000-0000-00008FA90000}"/>
    <cellStyle name="60% - uthevingsfarge 5 92_BILAG 34-3 Brasil" xfId="43411" xr:uid="{00000000-0005-0000-0000-000090A90000}"/>
    <cellStyle name="60% - uthevingsfarge 5 93" xfId="43412" xr:uid="{00000000-0005-0000-0000-000091A90000}"/>
    <cellStyle name="60% - uthevingsfarge 5 93 2" xfId="43413" xr:uid="{00000000-0005-0000-0000-000092A90000}"/>
    <cellStyle name="60% - uthevingsfarge 5 93_BILAG 34-3 Brasil" xfId="43414" xr:uid="{00000000-0005-0000-0000-000093A90000}"/>
    <cellStyle name="60% - uthevingsfarge 5 94" xfId="43415" xr:uid="{00000000-0005-0000-0000-000094A90000}"/>
    <cellStyle name="60% - uthevingsfarge 5 94 2" xfId="43416" xr:uid="{00000000-0005-0000-0000-000095A90000}"/>
    <cellStyle name="60% - uthevingsfarge 5 94_BILAG 34-3 Brasil" xfId="43417" xr:uid="{00000000-0005-0000-0000-000096A90000}"/>
    <cellStyle name="60% - uthevingsfarge 5 95" xfId="43418" xr:uid="{00000000-0005-0000-0000-000097A90000}"/>
    <cellStyle name="60% - uthevingsfarge 5 95 2" xfId="43419" xr:uid="{00000000-0005-0000-0000-000098A90000}"/>
    <cellStyle name="60% - uthevingsfarge 5 95_BILAG 34-3 Brasil" xfId="43420" xr:uid="{00000000-0005-0000-0000-000099A90000}"/>
    <cellStyle name="60% - uthevingsfarge 5 96" xfId="43421" xr:uid="{00000000-0005-0000-0000-00009AA90000}"/>
    <cellStyle name="60% - uthevingsfarge 5 96 2" xfId="43422" xr:uid="{00000000-0005-0000-0000-00009BA90000}"/>
    <cellStyle name="60% - uthevingsfarge 5 96_BILAG 34-3 Brasil" xfId="43423" xr:uid="{00000000-0005-0000-0000-00009CA90000}"/>
    <cellStyle name="60% - uthevingsfarge 5 97" xfId="43424" xr:uid="{00000000-0005-0000-0000-00009DA90000}"/>
    <cellStyle name="60% - uthevingsfarge 5 97 2" xfId="43425" xr:uid="{00000000-0005-0000-0000-00009EA90000}"/>
    <cellStyle name="60% - uthevingsfarge 5 97_BILAG 34-3 Brasil" xfId="43426" xr:uid="{00000000-0005-0000-0000-00009FA90000}"/>
    <cellStyle name="60% - uthevingsfarge 5 98" xfId="43427" xr:uid="{00000000-0005-0000-0000-0000A0A90000}"/>
    <cellStyle name="60% - uthevingsfarge 5 98 2" xfId="43428" xr:uid="{00000000-0005-0000-0000-0000A1A90000}"/>
    <cellStyle name="60% - uthevingsfarge 5 98_BILAG 34-3 Brasil" xfId="43429" xr:uid="{00000000-0005-0000-0000-0000A2A90000}"/>
    <cellStyle name="60% - uthevingsfarge 5 99" xfId="43430" xr:uid="{00000000-0005-0000-0000-0000A3A90000}"/>
    <cellStyle name="60% - uthevingsfarge 5 99 2" xfId="43431" xr:uid="{00000000-0005-0000-0000-0000A4A90000}"/>
    <cellStyle name="60% - uthevingsfarge 5 99_BILAG 34-3 Brasil" xfId="43432" xr:uid="{00000000-0005-0000-0000-0000A5A90000}"/>
    <cellStyle name="60% - uthevingsfarge 6 10" xfId="43433" xr:uid="{00000000-0005-0000-0000-0000A6A90000}"/>
    <cellStyle name="60% - uthevingsfarge 6 10 2" xfId="43434" xr:uid="{00000000-0005-0000-0000-0000A7A90000}"/>
    <cellStyle name="60% - uthevingsfarge 6 10_BILAG 34-3 Brasil" xfId="43435" xr:uid="{00000000-0005-0000-0000-0000A8A90000}"/>
    <cellStyle name="60% - uthevingsfarge 6 100" xfId="43436" xr:uid="{00000000-0005-0000-0000-0000A9A90000}"/>
    <cellStyle name="60% - uthevingsfarge 6 100 2" xfId="43437" xr:uid="{00000000-0005-0000-0000-0000AAA90000}"/>
    <cellStyle name="60% - uthevingsfarge 6 100_BILAG 34-3 Brasil" xfId="43438" xr:uid="{00000000-0005-0000-0000-0000ABA90000}"/>
    <cellStyle name="60% - uthevingsfarge 6 101" xfId="43439" xr:uid="{00000000-0005-0000-0000-0000ACA90000}"/>
    <cellStyle name="60% - uthevingsfarge 6 101 2" xfId="43440" xr:uid="{00000000-0005-0000-0000-0000ADA90000}"/>
    <cellStyle name="60% - uthevingsfarge 6 101_BILAG 34-3 Brasil" xfId="43441" xr:uid="{00000000-0005-0000-0000-0000AEA90000}"/>
    <cellStyle name="60% - uthevingsfarge 6 102" xfId="43442" xr:uid="{00000000-0005-0000-0000-0000AFA90000}"/>
    <cellStyle name="60% - uthevingsfarge 6 102 2" xfId="43443" xr:uid="{00000000-0005-0000-0000-0000B0A90000}"/>
    <cellStyle name="60% - uthevingsfarge 6 102_BILAG 34-3 Brasil" xfId="43444" xr:uid="{00000000-0005-0000-0000-0000B1A90000}"/>
    <cellStyle name="60% - uthevingsfarge 6 103" xfId="43445" xr:uid="{00000000-0005-0000-0000-0000B2A90000}"/>
    <cellStyle name="60% - uthevingsfarge 6 103 2" xfId="43446" xr:uid="{00000000-0005-0000-0000-0000B3A90000}"/>
    <cellStyle name="60% - uthevingsfarge 6 103_BILAG 34-3 Brasil" xfId="43447" xr:uid="{00000000-0005-0000-0000-0000B4A90000}"/>
    <cellStyle name="60% - uthevingsfarge 6 104" xfId="43448" xr:uid="{00000000-0005-0000-0000-0000B5A90000}"/>
    <cellStyle name="60% - uthevingsfarge 6 104 2" xfId="43449" xr:uid="{00000000-0005-0000-0000-0000B6A90000}"/>
    <cellStyle name="60% - uthevingsfarge 6 104_BILAG 34-3 Brasil" xfId="43450" xr:uid="{00000000-0005-0000-0000-0000B7A90000}"/>
    <cellStyle name="60% - uthevingsfarge 6 105" xfId="43451" xr:uid="{00000000-0005-0000-0000-0000B8A90000}"/>
    <cellStyle name="60% - uthevingsfarge 6 105 2" xfId="43452" xr:uid="{00000000-0005-0000-0000-0000B9A90000}"/>
    <cellStyle name="60% - uthevingsfarge 6 105_BILAG 34-3 Brasil" xfId="43453" xr:uid="{00000000-0005-0000-0000-0000BAA90000}"/>
    <cellStyle name="60% - uthevingsfarge 6 106" xfId="43454" xr:uid="{00000000-0005-0000-0000-0000BBA90000}"/>
    <cellStyle name="60% - uthevingsfarge 6 106 2" xfId="43455" xr:uid="{00000000-0005-0000-0000-0000BCA90000}"/>
    <cellStyle name="60% - uthevingsfarge 6 106_BILAG 34-3 Brasil" xfId="43456" xr:uid="{00000000-0005-0000-0000-0000BDA90000}"/>
    <cellStyle name="60% - uthevingsfarge 6 107" xfId="43457" xr:uid="{00000000-0005-0000-0000-0000BEA90000}"/>
    <cellStyle name="60% - uthevingsfarge 6 107 2" xfId="43458" xr:uid="{00000000-0005-0000-0000-0000BFA90000}"/>
    <cellStyle name="60% - uthevingsfarge 6 107_BILAG 34-3 Brasil" xfId="43459" xr:uid="{00000000-0005-0000-0000-0000C0A90000}"/>
    <cellStyle name="60% - uthevingsfarge 6 108" xfId="43460" xr:uid="{00000000-0005-0000-0000-0000C1A90000}"/>
    <cellStyle name="60% - uthevingsfarge 6 108 2" xfId="43461" xr:uid="{00000000-0005-0000-0000-0000C2A90000}"/>
    <cellStyle name="60% - uthevingsfarge 6 108_BILAG 34-3 Brasil" xfId="43462" xr:uid="{00000000-0005-0000-0000-0000C3A90000}"/>
    <cellStyle name="60% - uthevingsfarge 6 109" xfId="43463" xr:uid="{00000000-0005-0000-0000-0000C4A90000}"/>
    <cellStyle name="60% - uthevingsfarge 6 109 2" xfId="43464" xr:uid="{00000000-0005-0000-0000-0000C5A90000}"/>
    <cellStyle name="60% - uthevingsfarge 6 109_BILAG 34-3 Brasil" xfId="43465" xr:uid="{00000000-0005-0000-0000-0000C6A90000}"/>
    <cellStyle name="60% - uthevingsfarge 6 11" xfId="43466" xr:uid="{00000000-0005-0000-0000-0000C7A90000}"/>
    <cellStyle name="60% - uthevingsfarge 6 11 2" xfId="43467" xr:uid="{00000000-0005-0000-0000-0000C8A90000}"/>
    <cellStyle name="60% - uthevingsfarge 6 11_BILAG 34-3 Brasil" xfId="43468" xr:uid="{00000000-0005-0000-0000-0000C9A90000}"/>
    <cellStyle name="60% - uthevingsfarge 6 110" xfId="43469" xr:uid="{00000000-0005-0000-0000-0000CAA90000}"/>
    <cellStyle name="60% - uthevingsfarge 6 110 2" xfId="43470" xr:uid="{00000000-0005-0000-0000-0000CBA90000}"/>
    <cellStyle name="60% - uthevingsfarge 6 110_BILAG 34-3 Brasil" xfId="43471" xr:uid="{00000000-0005-0000-0000-0000CCA90000}"/>
    <cellStyle name="60% - uthevingsfarge 6 111" xfId="43472" xr:uid="{00000000-0005-0000-0000-0000CDA90000}"/>
    <cellStyle name="60% - uthevingsfarge 6 111 2" xfId="43473" xr:uid="{00000000-0005-0000-0000-0000CEA90000}"/>
    <cellStyle name="60% - uthevingsfarge 6 111_BILAG 34-3 Brasil" xfId="43474" xr:uid="{00000000-0005-0000-0000-0000CFA90000}"/>
    <cellStyle name="60% - uthevingsfarge 6 112" xfId="43475" xr:uid="{00000000-0005-0000-0000-0000D0A90000}"/>
    <cellStyle name="60% - uthevingsfarge 6 112 2" xfId="43476" xr:uid="{00000000-0005-0000-0000-0000D1A90000}"/>
    <cellStyle name="60% - uthevingsfarge 6 112_BILAG 34-3 Brasil" xfId="43477" xr:uid="{00000000-0005-0000-0000-0000D2A90000}"/>
    <cellStyle name="60% - uthevingsfarge 6 113" xfId="43478" xr:uid="{00000000-0005-0000-0000-0000D3A90000}"/>
    <cellStyle name="60% - uthevingsfarge 6 113 2" xfId="43479" xr:uid="{00000000-0005-0000-0000-0000D4A90000}"/>
    <cellStyle name="60% - uthevingsfarge 6 113_BILAG 34-3 Brasil" xfId="43480" xr:uid="{00000000-0005-0000-0000-0000D5A90000}"/>
    <cellStyle name="60% - uthevingsfarge 6 114" xfId="43481" xr:uid="{00000000-0005-0000-0000-0000D6A90000}"/>
    <cellStyle name="60% - uthevingsfarge 6 114 2" xfId="43482" xr:uid="{00000000-0005-0000-0000-0000D7A90000}"/>
    <cellStyle name="60% - uthevingsfarge 6 114_BILAG 34-3 Brasil" xfId="43483" xr:uid="{00000000-0005-0000-0000-0000D8A90000}"/>
    <cellStyle name="60% - uthevingsfarge 6 115" xfId="43484" xr:uid="{00000000-0005-0000-0000-0000D9A90000}"/>
    <cellStyle name="60% - uthevingsfarge 6 115 2" xfId="43485" xr:uid="{00000000-0005-0000-0000-0000DAA90000}"/>
    <cellStyle name="60% - uthevingsfarge 6 115_BILAG 34-3 Brasil" xfId="43486" xr:uid="{00000000-0005-0000-0000-0000DBA90000}"/>
    <cellStyle name="60% - uthevingsfarge 6 116" xfId="43487" xr:uid="{00000000-0005-0000-0000-0000DCA90000}"/>
    <cellStyle name="60% - uthevingsfarge 6 116 2" xfId="43488" xr:uid="{00000000-0005-0000-0000-0000DDA90000}"/>
    <cellStyle name="60% - uthevingsfarge 6 116_BILAG 34-3 Brasil" xfId="43489" xr:uid="{00000000-0005-0000-0000-0000DEA90000}"/>
    <cellStyle name="60% - uthevingsfarge 6 117" xfId="43490" xr:uid="{00000000-0005-0000-0000-0000DFA90000}"/>
    <cellStyle name="60% - uthevingsfarge 6 117 2" xfId="43491" xr:uid="{00000000-0005-0000-0000-0000E0A90000}"/>
    <cellStyle name="60% - uthevingsfarge 6 117_BILAG 34-3 Brasil" xfId="43492" xr:uid="{00000000-0005-0000-0000-0000E1A90000}"/>
    <cellStyle name="60% - uthevingsfarge 6 118" xfId="43493" xr:uid="{00000000-0005-0000-0000-0000E2A90000}"/>
    <cellStyle name="60% - uthevingsfarge 6 118 2" xfId="43494" xr:uid="{00000000-0005-0000-0000-0000E3A90000}"/>
    <cellStyle name="60% - uthevingsfarge 6 118_BILAG 34-3 Brasil" xfId="43495" xr:uid="{00000000-0005-0000-0000-0000E4A90000}"/>
    <cellStyle name="60% - uthevingsfarge 6 119" xfId="43496" xr:uid="{00000000-0005-0000-0000-0000E5A90000}"/>
    <cellStyle name="60% - uthevingsfarge 6 119 2" xfId="43497" xr:uid="{00000000-0005-0000-0000-0000E6A90000}"/>
    <cellStyle name="60% - uthevingsfarge 6 119_BILAG 34-3 Brasil" xfId="43498" xr:uid="{00000000-0005-0000-0000-0000E7A90000}"/>
    <cellStyle name="60% - uthevingsfarge 6 12" xfId="43499" xr:uid="{00000000-0005-0000-0000-0000E8A90000}"/>
    <cellStyle name="60% - uthevingsfarge 6 12 2" xfId="43500" xr:uid="{00000000-0005-0000-0000-0000E9A90000}"/>
    <cellStyle name="60% - uthevingsfarge 6 12_BILAG 34-3 Brasil" xfId="43501" xr:uid="{00000000-0005-0000-0000-0000EAA90000}"/>
    <cellStyle name="60% - uthevingsfarge 6 120" xfId="43502" xr:uid="{00000000-0005-0000-0000-0000EBA90000}"/>
    <cellStyle name="60% - uthevingsfarge 6 120 2" xfId="43503" xr:uid="{00000000-0005-0000-0000-0000ECA90000}"/>
    <cellStyle name="60% - uthevingsfarge 6 120_BILAG 34-3 Brasil" xfId="43504" xr:uid="{00000000-0005-0000-0000-0000EDA90000}"/>
    <cellStyle name="60% - uthevingsfarge 6 121" xfId="43505" xr:uid="{00000000-0005-0000-0000-0000EEA90000}"/>
    <cellStyle name="60% - uthevingsfarge 6 121 2" xfId="43506" xr:uid="{00000000-0005-0000-0000-0000EFA90000}"/>
    <cellStyle name="60% - uthevingsfarge 6 121_BILAG 34-3 Brasil" xfId="43507" xr:uid="{00000000-0005-0000-0000-0000F0A90000}"/>
    <cellStyle name="60% - uthevingsfarge 6 122" xfId="43508" xr:uid="{00000000-0005-0000-0000-0000F1A90000}"/>
    <cellStyle name="60% - uthevingsfarge 6 122 2" xfId="43509" xr:uid="{00000000-0005-0000-0000-0000F2A90000}"/>
    <cellStyle name="60% - uthevingsfarge 6 122_BILAG 34-3 Brasil" xfId="43510" xr:uid="{00000000-0005-0000-0000-0000F3A90000}"/>
    <cellStyle name="60% - uthevingsfarge 6 123" xfId="43511" xr:uid="{00000000-0005-0000-0000-0000F4A90000}"/>
    <cellStyle name="60% - uthevingsfarge 6 123 2" xfId="43512" xr:uid="{00000000-0005-0000-0000-0000F5A90000}"/>
    <cellStyle name="60% - uthevingsfarge 6 123_BILAG 34-3 Brasil" xfId="43513" xr:uid="{00000000-0005-0000-0000-0000F6A90000}"/>
    <cellStyle name="60% - uthevingsfarge 6 124" xfId="43514" xr:uid="{00000000-0005-0000-0000-0000F7A90000}"/>
    <cellStyle name="60% - uthevingsfarge 6 124 2" xfId="43515" xr:uid="{00000000-0005-0000-0000-0000F8A90000}"/>
    <cellStyle name="60% - uthevingsfarge 6 124_BILAG 34-3 Brasil" xfId="43516" xr:uid="{00000000-0005-0000-0000-0000F9A90000}"/>
    <cellStyle name="60% - uthevingsfarge 6 125" xfId="43517" xr:uid="{00000000-0005-0000-0000-0000FAA90000}"/>
    <cellStyle name="60% - uthevingsfarge 6 125 2" xfId="43518" xr:uid="{00000000-0005-0000-0000-0000FBA90000}"/>
    <cellStyle name="60% - uthevingsfarge 6 125_BILAG 34-3 Brasil" xfId="43519" xr:uid="{00000000-0005-0000-0000-0000FCA90000}"/>
    <cellStyle name="60% - uthevingsfarge 6 126" xfId="43520" xr:uid="{00000000-0005-0000-0000-0000FDA90000}"/>
    <cellStyle name="60% - uthevingsfarge 6 126 2" xfId="43521" xr:uid="{00000000-0005-0000-0000-0000FEA90000}"/>
    <cellStyle name="60% - uthevingsfarge 6 126_BILAG 34-3 Brasil" xfId="43522" xr:uid="{00000000-0005-0000-0000-0000FFA90000}"/>
    <cellStyle name="60% - uthevingsfarge 6 127" xfId="43523" xr:uid="{00000000-0005-0000-0000-000000AA0000}"/>
    <cellStyle name="60% - uthevingsfarge 6 127 2" xfId="43524" xr:uid="{00000000-0005-0000-0000-000001AA0000}"/>
    <cellStyle name="60% - uthevingsfarge 6 127_BILAG 34-3 Brasil" xfId="43525" xr:uid="{00000000-0005-0000-0000-000002AA0000}"/>
    <cellStyle name="60% - uthevingsfarge 6 128" xfId="43526" xr:uid="{00000000-0005-0000-0000-000003AA0000}"/>
    <cellStyle name="60% - uthevingsfarge 6 128 2" xfId="43527" xr:uid="{00000000-0005-0000-0000-000004AA0000}"/>
    <cellStyle name="60% - uthevingsfarge 6 128_BILAG 34-3 Brasil" xfId="43528" xr:uid="{00000000-0005-0000-0000-000005AA0000}"/>
    <cellStyle name="60% - uthevingsfarge 6 129" xfId="43529" xr:uid="{00000000-0005-0000-0000-000006AA0000}"/>
    <cellStyle name="60% - uthevingsfarge 6 129 2" xfId="43530" xr:uid="{00000000-0005-0000-0000-000007AA0000}"/>
    <cellStyle name="60% - uthevingsfarge 6 129_BILAG 34-3 Brasil" xfId="43531" xr:uid="{00000000-0005-0000-0000-000008AA0000}"/>
    <cellStyle name="60% - uthevingsfarge 6 13" xfId="43532" xr:uid="{00000000-0005-0000-0000-000009AA0000}"/>
    <cellStyle name="60% - uthevingsfarge 6 13 2" xfId="43533" xr:uid="{00000000-0005-0000-0000-00000AAA0000}"/>
    <cellStyle name="60% - uthevingsfarge 6 13_BILAG 34-3 Brasil" xfId="43534" xr:uid="{00000000-0005-0000-0000-00000BAA0000}"/>
    <cellStyle name="60% - uthevingsfarge 6 130" xfId="43535" xr:uid="{00000000-0005-0000-0000-00000CAA0000}"/>
    <cellStyle name="60% - uthevingsfarge 6 130 2" xfId="43536" xr:uid="{00000000-0005-0000-0000-00000DAA0000}"/>
    <cellStyle name="60% - uthevingsfarge 6 130_BILAG 34-3 Brasil" xfId="43537" xr:uid="{00000000-0005-0000-0000-00000EAA0000}"/>
    <cellStyle name="60% - uthevingsfarge 6 131" xfId="43538" xr:uid="{00000000-0005-0000-0000-00000FAA0000}"/>
    <cellStyle name="60% - uthevingsfarge 6 131 2" xfId="43539" xr:uid="{00000000-0005-0000-0000-000010AA0000}"/>
    <cellStyle name="60% - uthevingsfarge 6 131_BILAG 34-3 Brasil" xfId="43540" xr:uid="{00000000-0005-0000-0000-000011AA0000}"/>
    <cellStyle name="60% - uthevingsfarge 6 132" xfId="43541" xr:uid="{00000000-0005-0000-0000-000012AA0000}"/>
    <cellStyle name="60% - uthevingsfarge 6 132 2" xfId="43542" xr:uid="{00000000-0005-0000-0000-000013AA0000}"/>
    <cellStyle name="60% - uthevingsfarge 6 132_BILAG 34-3 Brasil" xfId="43543" xr:uid="{00000000-0005-0000-0000-000014AA0000}"/>
    <cellStyle name="60% - uthevingsfarge 6 133" xfId="43544" xr:uid="{00000000-0005-0000-0000-000015AA0000}"/>
    <cellStyle name="60% - uthevingsfarge 6 133 2" xfId="43545" xr:uid="{00000000-0005-0000-0000-000016AA0000}"/>
    <cellStyle name="60% - uthevingsfarge 6 133_BILAG 34-3 Brasil" xfId="43546" xr:uid="{00000000-0005-0000-0000-000017AA0000}"/>
    <cellStyle name="60% - uthevingsfarge 6 134" xfId="43547" xr:uid="{00000000-0005-0000-0000-000018AA0000}"/>
    <cellStyle name="60% - uthevingsfarge 6 134 2" xfId="43548" xr:uid="{00000000-0005-0000-0000-000019AA0000}"/>
    <cellStyle name="60% - uthevingsfarge 6 134_BILAG 34-3 Brasil" xfId="43549" xr:uid="{00000000-0005-0000-0000-00001AAA0000}"/>
    <cellStyle name="60% - uthevingsfarge 6 135" xfId="43550" xr:uid="{00000000-0005-0000-0000-00001BAA0000}"/>
    <cellStyle name="60% - uthevingsfarge 6 135 2" xfId="43551" xr:uid="{00000000-0005-0000-0000-00001CAA0000}"/>
    <cellStyle name="60% - uthevingsfarge 6 135_BILAG 34-3 Brasil" xfId="43552" xr:uid="{00000000-0005-0000-0000-00001DAA0000}"/>
    <cellStyle name="60% - uthevingsfarge 6 136" xfId="43553" xr:uid="{00000000-0005-0000-0000-00001EAA0000}"/>
    <cellStyle name="60% - uthevingsfarge 6 136 2" xfId="43554" xr:uid="{00000000-0005-0000-0000-00001FAA0000}"/>
    <cellStyle name="60% - uthevingsfarge 6 136_BILAG 34-3 Brasil" xfId="43555" xr:uid="{00000000-0005-0000-0000-000020AA0000}"/>
    <cellStyle name="60% - uthevingsfarge 6 137" xfId="43556" xr:uid="{00000000-0005-0000-0000-000021AA0000}"/>
    <cellStyle name="60% - uthevingsfarge 6 137 2" xfId="43557" xr:uid="{00000000-0005-0000-0000-000022AA0000}"/>
    <cellStyle name="60% - uthevingsfarge 6 137_BILAG 34-3 Brasil" xfId="43558" xr:uid="{00000000-0005-0000-0000-000023AA0000}"/>
    <cellStyle name="60% - uthevingsfarge 6 138" xfId="43559" xr:uid="{00000000-0005-0000-0000-000024AA0000}"/>
    <cellStyle name="60% - uthevingsfarge 6 138 2" xfId="43560" xr:uid="{00000000-0005-0000-0000-000025AA0000}"/>
    <cellStyle name="60% - uthevingsfarge 6 138_BILAG 34-3 Brasil" xfId="43561" xr:uid="{00000000-0005-0000-0000-000026AA0000}"/>
    <cellStyle name="60% - uthevingsfarge 6 139" xfId="43562" xr:uid="{00000000-0005-0000-0000-000027AA0000}"/>
    <cellStyle name="60% - uthevingsfarge 6 139 2" xfId="43563" xr:uid="{00000000-0005-0000-0000-000028AA0000}"/>
    <cellStyle name="60% - uthevingsfarge 6 139_BILAG 34-3 Brasil" xfId="43564" xr:uid="{00000000-0005-0000-0000-000029AA0000}"/>
    <cellStyle name="60% - uthevingsfarge 6 14" xfId="43565" xr:uid="{00000000-0005-0000-0000-00002AAA0000}"/>
    <cellStyle name="60% - uthevingsfarge 6 14 2" xfId="43566" xr:uid="{00000000-0005-0000-0000-00002BAA0000}"/>
    <cellStyle name="60% - uthevingsfarge 6 14_BILAG 34-3 Brasil" xfId="43567" xr:uid="{00000000-0005-0000-0000-00002CAA0000}"/>
    <cellStyle name="60% - uthevingsfarge 6 140" xfId="43568" xr:uid="{00000000-0005-0000-0000-00002DAA0000}"/>
    <cellStyle name="60% - uthevingsfarge 6 140 2" xfId="43569" xr:uid="{00000000-0005-0000-0000-00002EAA0000}"/>
    <cellStyle name="60% - uthevingsfarge 6 140_BILAG 34-3 Brasil" xfId="43570" xr:uid="{00000000-0005-0000-0000-00002FAA0000}"/>
    <cellStyle name="60% - uthevingsfarge 6 141" xfId="43571" xr:uid="{00000000-0005-0000-0000-000030AA0000}"/>
    <cellStyle name="60% - uthevingsfarge 6 141 2" xfId="43572" xr:uid="{00000000-0005-0000-0000-000031AA0000}"/>
    <cellStyle name="60% - uthevingsfarge 6 141_BILAG 34-3 Brasil" xfId="43573" xr:uid="{00000000-0005-0000-0000-000032AA0000}"/>
    <cellStyle name="60% - uthevingsfarge 6 142" xfId="43574" xr:uid="{00000000-0005-0000-0000-000033AA0000}"/>
    <cellStyle name="60% - uthevingsfarge 6 142 2" xfId="43575" xr:uid="{00000000-0005-0000-0000-000034AA0000}"/>
    <cellStyle name="60% - uthevingsfarge 6 142_BILAG 34-3 Brasil" xfId="43576" xr:uid="{00000000-0005-0000-0000-000035AA0000}"/>
    <cellStyle name="60% - uthevingsfarge 6 143" xfId="43577" xr:uid="{00000000-0005-0000-0000-000036AA0000}"/>
    <cellStyle name="60% - uthevingsfarge 6 143 2" xfId="43578" xr:uid="{00000000-0005-0000-0000-000037AA0000}"/>
    <cellStyle name="60% - uthevingsfarge 6 143_BILAG 34-3 Brasil" xfId="43579" xr:uid="{00000000-0005-0000-0000-000038AA0000}"/>
    <cellStyle name="60% - uthevingsfarge 6 144" xfId="43580" xr:uid="{00000000-0005-0000-0000-000039AA0000}"/>
    <cellStyle name="60% - uthevingsfarge 6 144 2" xfId="43581" xr:uid="{00000000-0005-0000-0000-00003AAA0000}"/>
    <cellStyle name="60% - uthevingsfarge 6 144_BILAG 34-3 Brasil" xfId="43582" xr:uid="{00000000-0005-0000-0000-00003BAA0000}"/>
    <cellStyle name="60% - uthevingsfarge 6 145" xfId="43583" xr:uid="{00000000-0005-0000-0000-00003CAA0000}"/>
    <cellStyle name="60% - uthevingsfarge 6 145 2" xfId="43584" xr:uid="{00000000-0005-0000-0000-00003DAA0000}"/>
    <cellStyle name="60% - uthevingsfarge 6 145_BILAG 34-3 Brasil" xfId="43585" xr:uid="{00000000-0005-0000-0000-00003EAA0000}"/>
    <cellStyle name="60% - uthevingsfarge 6 146" xfId="43586" xr:uid="{00000000-0005-0000-0000-00003FAA0000}"/>
    <cellStyle name="60% - uthevingsfarge 6 146 2" xfId="43587" xr:uid="{00000000-0005-0000-0000-000040AA0000}"/>
    <cellStyle name="60% - uthevingsfarge 6 146_BILAG 34-3 Brasil" xfId="43588" xr:uid="{00000000-0005-0000-0000-000041AA0000}"/>
    <cellStyle name="60% - uthevingsfarge 6 147" xfId="43589" xr:uid="{00000000-0005-0000-0000-000042AA0000}"/>
    <cellStyle name="60% - uthevingsfarge 6 147 2" xfId="43590" xr:uid="{00000000-0005-0000-0000-000043AA0000}"/>
    <cellStyle name="60% - uthevingsfarge 6 147_BILAG 34-3 Brasil" xfId="43591" xr:uid="{00000000-0005-0000-0000-000044AA0000}"/>
    <cellStyle name="60% - uthevingsfarge 6 148" xfId="43592" xr:uid="{00000000-0005-0000-0000-000045AA0000}"/>
    <cellStyle name="60% - uthevingsfarge 6 148 2" xfId="43593" xr:uid="{00000000-0005-0000-0000-000046AA0000}"/>
    <cellStyle name="60% - uthevingsfarge 6 148_BILAG 34-3 Brasil" xfId="43594" xr:uid="{00000000-0005-0000-0000-000047AA0000}"/>
    <cellStyle name="60% - uthevingsfarge 6 149" xfId="43595" xr:uid="{00000000-0005-0000-0000-000048AA0000}"/>
    <cellStyle name="60% - uthevingsfarge 6 149 2" xfId="43596" xr:uid="{00000000-0005-0000-0000-000049AA0000}"/>
    <cellStyle name="60% - uthevingsfarge 6 149_BILAG 34-3 Brasil" xfId="43597" xr:uid="{00000000-0005-0000-0000-00004AAA0000}"/>
    <cellStyle name="60% - uthevingsfarge 6 15" xfId="43598" xr:uid="{00000000-0005-0000-0000-00004BAA0000}"/>
    <cellStyle name="60% - uthevingsfarge 6 15 2" xfId="43599" xr:uid="{00000000-0005-0000-0000-00004CAA0000}"/>
    <cellStyle name="60% - uthevingsfarge 6 15_BILAG 34-3 Brasil" xfId="43600" xr:uid="{00000000-0005-0000-0000-00004DAA0000}"/>
    <cellStyle name="60% - uthevingsfarge 6 150" xfId="43601" xr:uid="{00000000-0005-0000-0000-00004EAA0000}"/>
    <cellStyle name="60% - uthevingsfarge 6 150 2" xfId="43602" xr:uid="{00000000-0005-0000-0000-00004FAA0000}"/>
    <cellStyle name="60% - uthevingsfarge 6 150_BILAG 34-3 Brasil" xfId="43603" xr:uid="{00000000-0005-0000-0000-000050AA0000}"/>
    <cellStyle name="60% - uthevingsfarge 6 151" xfId="43604" xr:uid="{00000000-0005-0000-0000-000051AA0000}"/>
    <cellStyle name="60% - uthevingsfarge 6 151 2" xfId="43605" xr:uid="{00000000-0005-0000-0000-000052AA0000}"/>
    <cellStyle name="60% - uthevingsfarge 6 151_BILAG 34-3 Brasil" xfId="43606" xr:uid="{00000000-0005-0000-0000-000053AA0000}"/>
    <cellStyle name="60% - uthevingsfarge 6 152" xfId="43607" xr:uid="{00000000-0005-0000-0000-000054AA0000}"/>
    <cellStyle name="60% - uthevingsfarge 6 152 2" xfId="43608" xr:uid="{00000000-0005-0000-0000-000055AA0000}"/>
    <cellStyle name="60% - uthevingsfarge 6 152_BILAG 34-3 Brasil" xfId="43609" xr:uid="{00000000-0005-0000-0000-000056AA0000}"/>
    <cellStyle name="60% - uthevingsfarge 6 153" xfId="43610" xr:uid="{00000000-0005-0000-0000-000057AA0000}"/>
    <cellStyle name="60% - uthevingsfarge 6 153 2" xfId="43611" xr:uid="{00000000-0005-0000-0000-000058AA0000}"/>
    <cellStyle name="60% - uthevingsfarge 6 153_BILAG 34-3 Brasil" xfId="43612" xr:uid="{00000000-0005-0000-0000-000059AA0000}"/>
    <cellStyle name="60% - uthevingsfarge 6 154" xfId="43613" xr:uid="{00000000-0005-0000-0000-00005AAA0000}"/>
    <cellStyle name="60% - uthevingsfarge 6 154 2" xfId="43614" xr:uid="{00000000-0005-0000-0000-00005BAA0000}"/>
    <cellStyle name="60% - uthevingsfarge 6 154_BILAG 34-3 Brasil" xfId="43615" xr:uid="{00000000-0005-0000-0000-00005CAA0000}"/>
    <cellStyle name="60% - uthevingsfarge 6 155" xfId="43616" xr:uid="{00000000-0005-0000-0000-00005DAA0000}"/>
    <cellStyle name="60% - uthevingsfarge 6 155 2" xfId="43617" xr:uid="{00000000-0005-0000-0000-00005EAA0000}"/>
    <cellStyle name="60% - uthevingsfarge 6 155_BILAG 34-3 Brasil" xfId="43618" xr:uid="{00000000-0005-0000-0000-00005FAA0000}"/>
    <cellStyle name="60% - uthevingsfarge 6 156" xfId="43619" xr:uid="{00000000-0005-0000-0000-000060AA0000}"/>
    <cellStyle name="60% - uthevingsfarge 6 156 2" xfId="43620" xr:uid="{00000000-0005-0000-0000-000061AA0000}"/>
    <cellStyle name="60% - uthevingsfarge 6 156_BILAG 34-3 Brasil" xfId="43621" xr:uid="{00000000-0005-0000-0000-000062AA0000}"/>
    <cellStyle name="60% - uthevingsfarge 6 157" xfId="43622" xr:uid="{00000000-0005-0000-0000-000063AA0000}"/>
    <cellStyle name="60% - uthevingsfarge 6 157 2" xfId="43623" xr:uid="{00000000-0005-0000-0000-000064AA0000}"/>
    <cellStyle name="60% - uthevingsfarge 6 157_BILAG 34-3 Brasil" xfId="43624" xr:uid="{00000000-0005-0000-0000-000065AA0000}"/>
    <cellStyle name="60% - uthevingsfarge 6 158" xfId="43625" xr:uid="{00000000-0005-0000-0000-000066AA0000}"/>
    <cellStyle name="60% - uthevingsfarge 6 158 2" xfId="43626" xr:uid="{00000000-0005-0000-0000-000067AA0000}"/>
    <cellStyle name="60% - uthevingsfarge 6 158_BILAG 34-3 Brasil" xfId="43627" xr:uid="{00000000-0005-0000-0000-000068AA0000}"/>
    <cellStyle name="60% - uthevingsfarge 6 159" xfId="43628" xr:uid="{00000000-0005-0000-0000-000069AA0000}"/>
    <cellStyle name="60% - uthevingsfarge 6 159 2" xfId="43629" xr:uid="{00000000-0005-0000-0000-00006AAA0000}"/>
    <cellStyle name="60% - uthevingsfarge 6 159_BILAG 34-3 Brasil" xfId="43630" xr:uid="{00000000-0005-0000-0000-00006BAA0000}"/>
    <cellStyle name="60% - uthevingsfarge 6 16" xfId="43631" xr:uid="{00000000-0005-0000-0000-00006CAA0000}"/>
    <cellStyle name="60% - uthevingsfarge 6 16 2" xfId="43632" xr:uid="{00000000-0005-0000-0000-00006DAA0000}"/>
    <cellStyle name="60% - uthevingsfarge 6 16_BILAG 34-3 Brasil" xfId="43633" xr:uid="{00000000-0005-0000-0000-00006EAA0000}"/>
    <cellStyle name="60% - uthevingsfarge 6 160" xfId="43634" xr:uid="{00000000-0005-0000-0000-00006FAA0000}"/>
    <cellStyle name="60% - uthevingsfarge 6 160 2" xfId="43635" xr:uid="{00000000-0005-0000-0000-000070AA0000}"/>
    <cellStyle name="60% - uthevingsfarge 6 160_BILAG 34-3 Brasil" xfId="43636" xr:uid="{00000000-0005-0000-0000-000071AA0000}"/>
    <cellStyle name="60% - uthevingsfarge 6 161" xfId="43637" xr:uid="{00000000-0005-0000-0000-000072AA0000}"/>
    <cellStyle name="60% - uthevingsfarge 6 161 2" xfId="43638" xr:uid="{00000000-0005-0000-0000-000073AA0000}"/>
    <cellStyle name="60% - uthevingsfarge 6 161_BILAG 34-3 Brasil" xfId="43639" xr:uid="{00000000-0005-0000-0000-000074AA0000}"/>
    <cellStyle name="60% - uthevingsfarge 6 162" xfId="43640" xr:uid="{00000000-0005-0000-0000-000075AA0000}"/>
    <cellStyle name="60% - uthevingsfarge 6 162 2" xfId="43641" xr:uid="{00000000-0005-0000-0000-000076AA0000}"/>
    <cellStyle name="60% - uthevingsfarge 6 162_BILAG 34-3 Brasil" xfId="43642" xr:uid="{00000000-0005-0000-0000-000077AA0000}"/>
    <cellStyle name="60% - uthevingsfarge 6 163" xfId="43643" xr:uid="{00000000-0005-0000-0000-000078AA0000}"/>
    <cellStyle name="60% - uthevingsfarge 6 163 2" xfId="43644" xr:uid="{00000000-0005-0000-0000-000079AA0000}"/>
    <cellStyle name="60% - uthevingsfarge 6 163_BILAG 34-3 Brasil" xfId="43645" xr:uid="{00000000-0005-0000-0000-00007AAA0000}"/>
    <cellStyle name="60% - uthevingsfarge 6 164" xfId="43646" xr:uid="{00000000-0005-0000-0000-00007BAA0000}"/>
    <cellStyle name="60% - uthevingsfarge 6 164 2" xfId="43647" xr:uid="{00000000-0005-0000-0000-00007CAA0000}"/>
    <cellStyle name="60% - uthevingsfarge 6 164_BILAG 34-3 Brasil" xfId="43648" xr:uid="{00000000-0005-0000-0000-00007DAA0000}"/>
    <cellStyle name="60% - uthevingsfarge 6 165" xfId="43649" xr:uid="{00000000-0005-0000-0000-00007EAA0000}"/>
    <cellStyle name="60% - uthevingsfarge 6 165 2" xfId="43650" xr:uid="{00000000-0005-0000-0000-00007FAA0000}"/>
    <cellStyle name="60% - uthevingsfarge 6 165_BILAG 34-3 Brasil" xfId="43651" xr:uid="{00000000-0005-0000-0000-000080AA0000}"/>
    <cellStyle name="60% - uthevingsfarge 6 166" xfId="43652" xr:uid="{00000000-0005-0000-0000-000081AA0000}"/>
    <cellStyle name="60% - uthevingsfarge 6 166 2" xfId="43653" xr:uid="{00000000-0005-0000-0000-000082AA0000}"/>
    <cellStyle name="60% - uthevingsfarge 6 166_BILAG 34-3 Brasil" xfId="43654" xr:uid="{00000000-0005-0000-0000-000083AA0000}"/>
    <cellStyle name="60% - uthevingsfarge 6 167" xfId="43655" xr:uid="{00000000-0005-0000-0000-000084AA0000}"/>
    <cellStyle name="60% - uthevingsfarge 6 167 2" xfId="43656" xr:uid="{00000000-0005-0000-0000-000085AA0000}"/>
    <cellStyle name="60% - uthevingsfarge 6 167_BILAG 34-3 Brasil" xfId="43657" xr:uid="{00000000-0005-0000-0000-000086AA0000}"/>
    <cellStyle name="60% - uthevingsfarge 6 168" xfId="43658" xr:uid="{00000000-0005-0000-0000-000087AA0000}"/>
    <cellStyle name="60% - uthevingsfarge 6 168 2" xfId="43659" xr:uid="{00000000-0005-0000-0000-000088AA0000}"/>
    <cellStyle name="60% - uthevingsfarge 6 168_BILAG 34-3 Brasil" xfId="43660" xr:uid="{00000000-0005-0000-0000-000089AA0000}"/>
    <cellStyle name="60% - uthevingsfarge 6 169" xfId="43661" xr:uid="{00000000-0005-0000-0000-00008AAA0000}"/>
    <cellStyle name="60% - uthevingsfarge 6 169 2" xfId="43662" xr:uid="{00000000-0005-0000-0000-00008BAA0000}"/>
    <cellStyle name="60% - uthevingsfarge 6 169_BILAG 34-3 Brasil" xfId="43663" xr:uid="{00000000-0005-0000-0000-00008CAA0000}"/>
    <cellStyle name="60% - uthevingsfarge 6 17" xfId="43664" xr:uid="{00000000-0005-0000-0000-00008DAA0000}"/>
    <cellStyle name="60% - uthevingsfarge 6 17 2" xfId="43665" xr:uid="{00000000-0005-0000-0000-00008EAA0000}"/>
    <cellStyle name="60% - uthevingsfarge 6 17_BILAG 34-3 Brasil" xfId="43666" xr:uid="{00000000-0005-0000-0000-00008FAA0000}"/>
    <cellStyle name="60% - uthevingsfarge 6 170" xfId="43667" xr:uid="{00000000-0005-0000-0000-000090AA0000}"/>
    <cellStyle name="60% - uthevingsfarge 6 170 2" xfId="43668" xr:uid="{00000000-0005-0000-0000-000091AA0000}"/>
    <cellStyle name="60% - uthevingsfarge 6 170_BILAG 34-3 Brasil" xfId="43669" xr:uid="{00000000-0005-0000-0000-000092AA0000}"/>
    <cellStyle name="60% - uthevingsfarge 6 171" xfId="43670" xr:uid="{00000000-0005-0000-0000-000093AA0000}"/>
    <cellStyle name="60% - uthevingsfarge 6 171 2" xfId="43671" xr:uid="{00000000-0005-0000-0000-000094AA0000}"/>
    <cellStyle name="60% - uthevingsfarge 6 171_BILAG 34-3 Brasil" xfId="43672" xr:uid="{00000000-0005-0000-0000-000095AA0000}"/>
    <cellStyle name="60% - uthevingsfarge 6 172" xfId="43673" xr:uid="{00000000-0005-0000-0000-000096AA0000}"/>
    <cellStyle name="60% - uthevingsfarge 6 172 2" xfId="43674" xr:uid="{00000000-0005-0000-0000-000097AA0000}"/>
    <cellStyle name="60% - uthevingsfarge 6 172_BILAG 34-3 Brasil" xfId="43675" xr:uid="{00000000-0005-0000-0000-000098AA0000}"/>
    <cellStyle name="60% - uthevingsfarge 6 173" xfId="43676" xr:uid="{00000000-0005-0000-0000-000099AA0000}"/>
    <cellStyle name="60% - uthevingsfarge 6 173 2" xfId="43677" xr:uid="{00000000-0005-0000-0000-00009AAA0000}"/>
    <cellStyle name="60% - uthevingsfarge 6 173_BILAG 34-3 Brasil" xfId="43678" xr:uid="{00000000-0005-0000-0000-00009BAA0000}"/>
    <cellStyle name="60% - uthevingsfarge 6 174" xfId="43679" xr:uid="{00000000-0005-0000-0000-00009CAA0000}"/>
    <cellStyle name="60% - uthevingsfarge 6 174 2" xfId="43680" xr:uid="{00000000-0005-0000-0000-00009DAA0000}"/>
    <cellStyle name="60% - uthevingsfarge 6 174_BILAG 34-3 Brasil" xfId="43681" xr:uid="{00000000-0005-0000-0000-00009EAA0000}"/>
    <cellStyle name="60% - uthevingsfarge 6 175" xfId="43682" xr:uid="{00000000-0005-0000-0000-00009FAA0000}"/>
    <cellStyle name="60% - uthevingsfarge 6 175 2" xfId="43683" xr:uid="{00000000-0005-0000-0000-0000A0AA0000}"/>
    <cellStyle name="60% - uthevingsfarge 6 175_BILAG 34-3 Brasil" xfId="43684" xr:uid="{00000000-0005-0000-0000-0000A1AA0000}"/>
    <cellStyle name="60% - uthevingsfarge 6 176" xfId="43685" xr:uid="{00000000-0005-0000-0000-0000A2AA0000}"/>
    <cellStyle name="60% - uthevingsfarge 6 176 2" xfId="43686" xr:uid="{00000000-0005-0000-0000-0000A3AA0000}"/>
    <cellStyle name="60% - uthevingsfarge 6 176_BILAG 34-3 Brasil" xfId="43687" xr:uid="{00000000-0005-0000-0000-0000A4AA0000}"/>
    <cellStyle name="60% - uthevingsfarge 6 177" xfId="43688" xr:uid="{00000000-0005-0000-0000-0000A5AA0000}"/>
    <cellStyle name="60% - uthevingsfarge 6 177 2" xfId="43689" xr:uid="{00000000-0005-0000-0000-0000A6AA0000}"/>
    <cellStyle name="60% - uthevingsfarge 6 177_BILAG 34-3 Brasil" xfId="43690" xr:uid="{00000000-0005-0000-0000-0000A7AA0000}"/>
    <cellStyle name="60% - uthevingsfarge 6 178" xfId="43691" xr:uid="{00000000-0005-0000-0000-0000A8AA0000}"/>
    <cellStyle name="60% - uthevingsfarge 6 178 2" xfId="43692" xr:uid="{00000000-0005-0000-0000-0000A9AA0000}"/>
    <cellStyle name="60% - uthevingsfarge 6 178_BILAG 34-3 Brasil" xfId="43693" xr:uid="{00000000-0005-0000-0000-0000AAAA0000}"/>
    <cellStyle name="60% - uthevingsfarge 6 179" xfId="43694" xr:uid="{00000000-0005-0000-0000-0000ABAA0000}"/>
    <cellStyle name="60% - uthevingsfarge 6 179 2" xfId="43695" xr:uid="{00000000-0005-0000-0000-0000ACAA0000}"/>
    <cellStyle name="60% - uthevingsfarge 6 179_BILAG 34-3 Brasil" xfId="43696" xr:uid="{00000000-0005-0000-0000-0000ADAA0000}"/>
    <cellStyle name="60% - uthevingsfarge 6 18" xfId="43697" xr:uid="{00000000-0005-0000-0000-0000AEAA0000}"/>
    <cellStyle name="60% - uthevingsfarge 6 18 2" xfId="43698" xr:uid="{00000000-0005-0000-0000-0000AFAA0000}"/>
    <cellStyle name="60% - uthevingsfarge 6 18_BILAG 34-3 Brasil" xfId="43699" xr:uid="{00000000-0005-0000-0000-0000B0AA0000}"/>
    <cellStyle name="60% - uthevingsfarge 6 180" xfId="43700" xr:uid="{00000000-0005-0000-0000-0000B1AA0000}"/>
    <cellStyle name="60% - uthevingsfarge 6 180 2" xfId="43701" xr:uid="{00000000-0005-0000-0000-0000B2AA0000}"/>
    <cellStyle name="60% - uthevingsfarge 6 180_BILAG 34-3 Brasil" xfId="43702" xr:uid="{00000000-0005-0000-0000-0000B3AA0000}"/>
    <cellStyle name="60% - uthevingsfarge 6 181" xfId="43703" xr:uid="{00000000-0005-0000-0000-0000B4AA0000}"/>
    <cellStyle name="60% - uthevingsfarge 6 181 2" xfId="43704" xr:uid="{00000000-0005-0000-0000-0000B5AA0000}"/>
    <cellStyle name="60% - uthevingsfarge 6 181_BILAG 34-3 Brasil" xfId="43705" xr:uid="{00000000-0005-0000-0000-0000B6AA0000}"/>
    <cellStyle name="60% - uthevingsfarge 6 182" xfId="43706" xr:uid="{00000000-0005-0000-0000-0000B7AA0000}"/>
    <cellStyle name="60% - uthevingsfarge 6 182 2" xfId="43707" xr:uid="{00000000-0005-0000-0000-0000B8AA0000}"/>
    <cellStyle name="60% - uthevingsfarge 6 182_BILAG 34-3 Brasil" xfId="43708" xr:uid="{00000000-0005-0000-0000-0000B9AA0000}"/>
    <cellStyle name="60% - uthevingsfarge 6 183" xfId="43709" xr:uid="{00000000-0005-0000-0000-0000BAAA0000}"/>
    <cellStyle name="60% - uthevingsfarge 6 183 2" xfId="43710" xr:uid="{00000000-0005-0000-0000-0000BBAA0000}"/>
    <cellStyle name="60% - uthevingsfarge 6 183_BILAG 34-3 Brasil" xfId="43711" xr:uid="{00000000-0005-0000-0000-0000BCAA0000}"/>
    <cellStyle name="60% - uthevingsfarge 6 184" xfId="43712" xr:uid="{00000000-0005-0000-0000-0000BDAA0000}"/>
    <cellStyle name="60% - uthevingsfarge 6 184 2" xfId="43713" xr:uid="{00000000-0005-0000-0000-0000BEAA0000}"/>
    <cellStyle name="60% - uthevingsfarge 6 184_BILAG 34-3 Brasil" xfId="43714" xr:uid="{00000000-0005-0000-0000-0000BFAA0000}"/>
    <cellStyle name="60% - uthevingsfarge 6 185" xfId="43715" xr:uid="{00000000-0005-0000-0000-0000C0AA0000}"/>
    <cellStyle name="60% - uthevingsfarge 6 185 2" xfId="43716" xr:uid="{00000000-0005-0000-0000-0000C1AA0000}"/>
    <cellStyle name="60% - uthevingsfarge 6 185_BILAG 34-3 Brasil" xfId="43717" xr:uid="{00000000-0005-0000-0000-0000C2AA0000}"/>
    <cellStyle name="60% - uthevingsfarge 6 186" xfId="43718" xr:uid="{00000000-0005-0000-0000-0000C3AA0000}"/>
    <cellStyle name="60% - uthevingsfarge 6 186 2" xfId="43719" xr:uid="{00000000-0005-0000-0000-0000C4AA0000}"/>
    <cellStyle name="60% - uthevingsfarge 6 186_BILAG 34-3 Brasil" xfId="43720" xr:uid="{00000000-0005-0000-0000-0000C5AA0000}"/>
    <cellStyle name="60% - uthevingsfarge 6 187" xfId="43721" xr:uid="{00000000-0005-0000-0000-0000C6AA0000}"/>
    <cellStyle name="60% - uthevingsfarge 6 187 2" xfId="43722" xr:uid="{00000000-0005-0000-0000-0000C7AA0000}"/>
    <cellStyle name="60% - uthevingsfarge 6 187_BILAG 34-3 Brasil" xfId="43723" xr:uid="{00000000-0005-0000-0000-0000C8AA0000}"/>
    <cellStyle name="60% - uthevingsfarge 6 188" xfId="43724" xr:uid="{00000000-0005-0000-0000-0000C9AA0000}"/>
    <cellStyle name="60% - uthevingsfarge 6 188 2" xfId="43725" xr:uid="{00000000-0005-0000-0000-0000CAAA0000}"/>
    <cellStyle name="60% - uthevingsfarge 6 188_BILAG 34-3 Brasil" xfId="43726" xr:uid="{00000000-0005-0000-0000-0000CBAA0000}"/>
    <cellStyle name="60% - uthevingsfarge 6 189" xfId="43727" xr:uid="{00000000-0005-0000-0000-0000CCAA0000}"/>
    <cellStyle name="60% - uthevingsfarge 6 189 2" xfId="43728" xr:uid="{00000000-0005-0000-0000-0000CDAA0000}"/>
    <cellStyle name="60% - uthevingsfarge 6 189_BILAG 34-3 Brasil" xfId="43729" xr:uid="{00000000-0005-0000-0000-0000CEAA0000}"/>
    <cellStyle name="60% - uthevingsfarge 6 19" xfId="43730" xr:uid="{00000000-0005-0000-0000-0000CFAA0000}"/>
    <cellStyle name="60% - uthevingsfarge 6 19 2" xfId="43731" xr:uid="{00000000-0005-0000-0000-0000D0AA0000}"/>
    <cellStyle name="60% - uthevingsfarge 6 19_BILAG 34-3 Brasil" xfId="43732" xr:uid="{00000000-0005-0000-0000-0000D1AA0000}"/>
    <cellStyle name="60% - uthevingsfarge 6 190" xfId="43733" xr:uid="{00000000-0005-0000-0000-0000D2AA0000}"/>
    <cellStyle name="60% - uthevingsfarge 6 190 2" xfId="43734" xr:uid="{00000000-0005-0000-0000-0000D3AA0000}"/>
    <cellStyle name="60% - uthevingsfarge 6 190_BILAG 34-3 Brasil" xfId="43735" xr:uid="{00000000-0005-0000-0000-0000D4AA0000}"/>
    <cellStyle name="60% - uthevingsfarge 6 191" xfId="43736" xr:uid="{00000000-0005-0000-0000-0000D5AA0000}"/>
    <cellStyle name="60% - uthevingsfarge 6 191 2" xfId="43737" xr:uid="{00000000-0005-0000-0000-0000D6AA0000}"/>
    <cellStyle name="60% - uthevingsfarge 6 191_BILAG 34-3 Brasil" xfId="43738" xr:uid="{00000000-0005-0000-0000-0000D7AA0000}"/>
    <cellStyle name="60% - uthevingsfarge 6 192" xfId="43739" xr:uid="{00000000-0005-0000-0000-0000D8AA0000}"/>
    <cellStyle name="60% - uthevingsfarge 6 192 2" xfId="43740" xr:uid="{00000000-0005-0000-0000-0000D9AA0000}"/>
    <cellStyle name="60% - uthevingsfarge 6 192_BILAG 34-3 Brasil" xfId="43741" xr:uid="{00000000-0005-0000-0000-0000DAAA0000}"/>
    <cellStyle name="60% - uthevingsfarge 6 193" xfId="43742" xr:uid="{00000000-0005-0000-0000-0000DBAA0000}"/>
    <cellStyle name="60% - uthevingsfarge 6 193 2" xfId="43743" xr:uid="{00000000-0005-0000-0000-0000DCAA0000}"/>
    <cellStyle name="60% - uthevingsfarge 6 193_BILAG 34-3 Brasil" xfId="43744" xr:uid="{00000000-0005-0000-0000-0000DDAA0000}"/>
    <cellStyle name="60% - uthevingsfarge 6 194" xfId="43745" xr:uid="{00000000-0005-0000-0000-0000DEAA0000}"/>
    <cellStyle name="60% - uthevingsfarge 6 194 2" xfId="43746" xr:uid="{00000000-0005-0000-0000-0000DFAA0000}"/>
    <cellStyle name="60% - uthevingsfarge 6 194_BILAG 34-3 Brasil" xfId="43747" xr:uid="{00000000-0005-0000-0000-0000E0AA0000}"/>
    <cellStyle name="60% - uthevingsfarge 6 195" xfId="43748" xr:uid="{00000000-0005-0000-0000-0000E1AA0000}"/>
    <cellStyle name="60% - uthevingsfarge 6 195 2" xfId="43749" xr:uid="{00000000-0005-0000-0000-0000E2AA0000}"/>
    <cellStyle name="60% - uthevingsfarge 6 195_BILAG 34-3 Brasil" xfId="43750" xr:uid="{00000000-0005-0000-0000-0000E3AA0000}"/>
    <cellStyle name="60% - uthevingsfarge 6 196" xfId="43751" xr:uid="{00000000-0005-0000-0000-0000E4AA0000}"/>
    <cellStyle name="60% - uthevingsfarge 6 196 2" xfId="43752" xr:uid="{00000000-0005-0000-0000-0000E5AA0000}"/>
    <cellStyle name="60% - uthevingsfarge 6 196_BILAG 34-3 Brasil" xfId="43753" xr:uid="{00000000-0005-0000-0000-0000E6AA0000}"/>
    <cellStyle name="60% - uthevingsfarge 6 197" xfId="43754" xr:uid="{00000000-0005-0000-0000-0000E7AA0000}"/>
    <cellStyle name="60% - uthevingsfarge 6 197 2" xfId="43755" xr:uid="{00000000-0005-0000-0000-0000E8AA0000}"/>
    <cellStyle name="60% - uthevingsfarge 6 197_BILAG 34-3 Brasil" xfId="43756" xr:uid="{00000000-0005-0000-0000-0000E9AA0000}"/>
    <cellStyle name="60% - uthevingsfarge 6 198" xfId="43757" xr:uid="{00000000-0005-0000-0000-0000EAAA0000}"/>
    <cellStyle name="60% - uthevingsfarge 6 198 2" xfId="43758" xr:uid="{00000000-0005-0000-0000-0000EBAA0000}"/>
    <cellStyle name="60% - uthevingsfarge 6 198_BILAG 34-3 Brasil" xfId="43759" xr:uid="{00000000-0005-0000-0000-0000ECAA0000}"/>
    <cellStyle name="60% - uthevingsfarge 6 199" xfId="43760" xr:uid="{00000000-0005-0000-0000-0000EDAA0000}"/>
    <cellStyle name="60% - uthevingsfarge 6 199 2" xfId="43761" xr:uid="{00000000-0005-0000-0000-0000EEAA0000}"/>
    <cellStyle name="60% - uthevingsfarge 6 199_BILAG 34-3 Brasil" xfId="43762" xr:uid="{00000000-0005-0000-0000-0000EFAA0000}"/>
    <cellStyle name="60% - uthevingsfarge 6 2" xfId="43763" xr:uid="{00000000-0005-0000-0000-0000F0AA0000}"/>
    <cellStyle name="60% - uthevingsfarge 6 2 2" xfId="43764" xr:uid="{00000000-0005-0000-0000-0000F1AA0000}"/>
    <cellStyle name="60% - uthevingsfarge 6 2 2 2" xfId="43765" xr:uid="{00000000-0005-0000-0000-0000F2AA0000}"/>
    <cellStyle name="60% - uthevingsfarge 6 2 2_Nøkkeltall" xfId="43766" xr:uid="{00000000-0005-0000-0000-0000F3AA0000}"/>
    <cellStyle name="60% - uthevingsfarge 6 2 3" xfId="43767" xr:uid="{00000000-0005-0000-0000-0000F4AA0000}"/>
    <cellStyle name="60% - uthevingsfarge 6 2 4" xfId="43768" xr:uid="{00000000-0005-0000-0000-0000F5AA0000}"/>
    <cellStyle name="60% - uthevingsfarge 6 2_BILAG 34-3 Brasil" xfId="43769" xr:uid="{00000000-0005-0000-0000-0000F6AA0000}"/>
    <cellStyle name="60% - uthevingsfarge 6 20" xfId="43770" xr:uid="{00000000-0005-0000-0000-0000F7AA0000}"/>
    <cellStyle name="60% - uthevingsfarge 6 20 2" xfId="43771" xr:uid="{00000000-0005-0000-0000-0000F8AA0000}"/>
    <cellStyle name="60% - uthevingsfarge 6 20_BILAG 34-3 Brasil" xfId="43772" xr:uid="{00000000-0005-0000-0000-0000F9AA0000}"/>
    <cellStyle name="60% - uthevingsfarge 6 200" xfId="43773" xr:uid="{00000000-0005-0000-0000-0000FAAA0000}"/>
    <cellStyle name="60% - uthevingsfarge 6 200 2" xfId="43774" xr:uid="{00000000-0005-0000-0000-0000FBAA0000}"/>
    <cellStyle name="60% - uthevingsfarge 6 200_BILAG 34-3 Brasil" xfId="43775" xr:uid="{00000000-0005-0000-0000-0000FCAA0000}"/>
    <cellStyle name="60% - uthevingsfarge 6 201" xfId="43776" xr:uid="{00000000-0005-0000-0000-0000FDAA0000}"/>
    <cellStyle name="60% - uthevingsfarge 6 201 2" xfId="43777" xr:uid="{00000000-0005-0000-0000-0000FEAA0000}"/>
    <cellStyle name="60% - uthevingsfarge 6 201_BILAG 34-3 Brasil" xfId="43778" xr:uid="{00000000-0005-0000-0000-0000FFAA0000}"/>
    <cellStyle name="60% - uthevingsfarge 6 202" xfId="43779" xr:uid="{00000000-0005-0000-0000-000000AB0000}"/>
    <cellStyle name="60% - uthevingsfarge 6 202 2" xfId="43780" xr:uid="{00000000-0005-0000-0000-000001AB0000}"/>
    <cellStyle name="60% - uthevingsfarge 6 202_BILAG 34-3 Brasil" xfId="43781" xr:uid="{00000000-0005-0000-0000-000002AB0000}"/>
    <cellStyle name="60% - uthevingsfarge 6 203" xfId="43782" xr:uid="{00000000-0005-0000-0000-000003AB0000}"/>
    <cellStyle name="60% - uthevingsfarge 6 203 2" xfId="43783" xr:uid="{00000000-0005-0000-0000-000004AB0000}"/>
    <cellStyle name="60% - uthevingsfarge 6 203_BILAG 34-3 Brasil" xfId="43784" xr:uid="{00000000-0005-0000-0000-000005AB0000}"/>
    <cellStyle name="60% - uthevingsfarge 6 204" xfId="43785" xr:uid="{00000000-0005-0000-0000-000006AB0000}"/>
    <cellStyle name="60% - uthevingsfarge 6 204 2" xfId="43786" xr:uid="{00000000-0005-0000-0000-000007AB0000}"/>
    <cellStyle name="60% - uthevingsfarge 6 204_BILAG 34-3 Brasil" xfId="43787" xr:uid="{00000000-0005-0000-0000-000008AB0000}"/>
    <cellStyle name="60% - uthevingsfarge 6 205" xfId="43788" xr:uid="{00000000-0005-0000-0000-000009AB0000}"/>
    <cellStyle name="60% - uthevingsfarge 6 205 2" xfId="43789" xr:uid="{00000000-0005-0000-0000-00000AAB0000}"/>
    <cellStyle name="60% - uthevingsfarge 6 205_BILAG 34-3 Brasil" xfId="43790" xr:uid="{00000000-0005-0000-0000-00000BAB0000}"/>
    <cellStyle name="60% - uthevingsfarge 6 206" xfId="43791" xr:uid="{00000000-0005-0000-0000-00000CAB0000}"/>
    <cellStyle name="60% - uthevingsfarge 6 206 2" xfId="43792" xr:uid="{00000000-0005-0000-0000-00000DAB0000}"/>
    <cellStyle name="60% - uthevingsfarge 6 206_BILAG 34-3 Brasil" xfId="43793" xr:uid="{00000000-0005-0000-0000-00000EAB0000}"/>
    <cellStyle name="60% - uthevingsfarge 6 207" xfId="43794" xr:uid="{00000000-0005-0000-0000-00000FAB0000}"/>
    <cellStyle name="60% - uthevingsfarge 6 207 2" xfId="43795" xr:uid="{00000000-0005-0000-0000-000010AB0000}"/>
    <cellStyle name="60% - uthevingsfarge 6 207_BILAG 34-3 Brasil" xfId="43796" xr:uid="{00000000-0005-0000-0000-000011AB0000}"/>
    <cellStyle name="60% - uthevingsfarge 6 208" xfId="43797" xr:uid="{00000000-0005-0000-0000-000012AB0000}"/>
    <cellStyle name="60% - uthevingsfarge 6 208 2" xfId="43798" xr:uid="{00000000-0005-0000-0000-000013AB0000}"/>
    <cellStyle name="60% - uthevingsfarge 6 208_BILAG 34-3 Brasil" xfId="43799" xr:uid="{00000000-0005-0000-0000-000014AB0000}"/>
    <cellStyle name="60% - uthevingsfarge 6 209" xfId="43800" xr:uid="{00000000-0005-0000-0000-000015AB0000}"/>
    <cellStyle name="60% - uthevingsfarge 6 209 2" xfId="43801" xr:uid="{00000000-0005-0000-0000-000016AB0000}"/>
    <cellStyle name="60% - uthevingsfarge 6 209_BILAG 34-3 Brasil" xfId="43802" xr:uid="{00000000-0005-0000-0000-000017AB0000}"/>
    <cellStyle name="60% - uthevingsfarge 6 21" xfId="43803" xr:uid="{00000000-0005-0000-0000-000018AB0000}"/>
    <cellStyle name="60% - uthevingsfarge 6 21 2" xfId="43804" xr:uid="{00000000-0005-0000-0000-000019AB0000}"/>
    <cellStyle name="60% - uthevingsfarge 6 21_BILAG 34-3 Brasil" xfId="43805" xr:uid="{00000000-0005-0000-0000-00001AAB0000}"/>
    <cellStyle name="60% - uthevingsfarge 6 210" xfId="43806" xr:uid="{00000000-0005-0000-0000-00001BAB0000}"/>
    <cellStyle name="60% - uthevingsfarge 6 210 2" xfId="43807" xr:uid="{00000000-0005-0000-0000-00001CAB0000}"/>
    <cellStyle name="60% - uthevingsfarge 6 210_BILAG 34-3 Brasil" xfId="43808" xr:uid="{00000000-0005-0000-0000-00001DAB0000}"/>
    <cellStyle name="60% - uthevingsfarge 6 211" xfId="43809" xr:uid="{00000000-0005-0000-0000-00001EAB0000}"/>
    <cellStyle name="60% - uthevingsfarge 6 211 2" xfId="43810" xr:uid="{00000000-0005-0000-0000-00001FAB0000}"/>
    <cellStyle name="60% - uthevingsfarge 6 211_BILAG 34-3 Brasil" xfId="43811" xr:uid="{00000000-0005-0000-0000-000020AB0000}"/>
    <cellStyle name="60% - uthevingsfarge 6 212" xfId="43812" xr:uid="{00000000-0005-0000-0000-000021AB0000}"/>
    <cellStyle name="60% - uthevingsfarge 6 212 2" xfId="43813" xr:uid="{00000000-0005-0000-0000-000022AB0000}"/>
    <cellStyle name="60% - uthevingsfarge 6 212_BILAG 34-3 Brasil" xfId="43814" xr:uid="{00000000-0005-0000-0000-000023AB0000}"/>
    <cellStyle name="60% - uthevingsfarge 6 213" xfId="43815" xr:uid="{00000000-0005-0000-0000-000024AB0000}"/>
    <cellStyle name="60% - uthevingsfarge 6 213 2" xfId="43816" xr:uid="{00000000-0005-0000-0000-000025AB0000}"/>
    <cellStyle name="60% - uthevingsfarge 6 213_BILAG 34-3 Brasil" xfId="43817" xr:uid="{00000000-0005-0000-0000-000026AB0000}"/>
    <cellStyle name="60% - uthevingsfarge 6 214" xfId="43818" xr:uid="{00000000-0005-0000-0000-000027AB0000}"/>
    <cellStyle name="60% - uthevingsfarge 6 214 2" xfId="43819" xr:uid="{00000000-0005-0000-0000-000028AB0000}"/>
    <cellStyle name="60% - uthevingsfarge 6 214_BILAG 34-3 Brasil" xfId="43820" xr:uid="{00000000-0005-0000-0000-000029AB0000}"/>
    <cellStyle name="60% - uthevingsfarge 6 215" xfId="43821" xr:uid="{00000000-0005-0000-0000-00002AAB0000}"/>
    <cellStyle name="60% - uthevingsfarge 6 215 2" xfId="43822" xr:uid="{00000000-0005-0000-0000-00002BAB0000}"/>
    <cellStyle name="60% - uthevingsfarge 6 215_BILAG 34-3 Brasil" xfId="43823" xr:uid="{00000000-0005-0000-0000-00002CAB0000}"/>
    <cellStyle name="60% - uthevingsfarge 6 216" xfId="43824" xr:uid="{00000000-0005-0000-0000-00002DAB0000}"/>
    <cellStyle name="60% - uthevingsfarge 6 216 2" xfId="43825" xr:uid="{00000000-0005-0000-0000-00002EAB0000}"/>
    <cellStyle name="60% - uthevingsfarge 6 216_BILAG 34-3 Brasil" xfId="43826" xr:uid="{00000000-0005-0000-0000-00002FAB0000}"/>
    <cellStyle name="60% - uthevingsfarge 6 217" xfId="43827" xr:uid="{00000000-0005-0000-0000-000030AB0000}"/>
    <cellStyle name="60% - uthevingsfarge 6 217 2" xfId="43828" xr:uid="{00000000-0005-0000-0000-000031AB0000}"/>
    <cellStyle name="60% - uthevingsfarge 6 217_BILAG 34-3 Brasil" xfId="43829" xr:uid="{00000000-0005-0000-0000-000032AB0000}"/>
    <cellStyle name="60% - uthevingsfarge 6 218" xfId="43830" xr:uid="{00000000-0005-0000-0000-000033AB0000}"/>
    <cellStyle name="60% - uthevingsfarge 6 218 2" xfId="43831" xr:uid="{00000000-0005-0000-0000-000034AB0000}"/>
    <cellStyle name="60% - uthevingsfarge 6 218_BILAG 34-3 Brasil" xfId="43832" xr:uid="{00000000-0005-0000-0000-000035AB0000}"/>
    <cellStyle name="60% - uthevingsfarge 6 219" xfId="43833" xr:uid="{00000000-0005-0000-0000-000036AB0000}"/>
    <cellStyle name="60% - uthevingsfarge 6 219 2" xfId="43834" xr:uid="{00000000-0005-0000-0000-000037AB0000}"/>
    <cellStyle name="60% - uthevingsfarge 6 219_BILAG 34-3 Brasil" xfId="43835" xr:uid="{00000000-0005-0000-0000-000038AB0000}"/>
    <cellStyle name="60% - uthevingsfarge 6 22" xfId="43836" xr:uid="{00000000-0005-0000-0000-000039AB0000}"/>
    <cellStyle name="60% - uthevingsfarge 6 22 2" xfId="43837" xr:uid="{00000000-0005-0000-0000-00003AAB0000}"/>
    <cellStyle name="60% - uthevingsfarge 6 22_BILAG 34-3 Brasil" xfId="43838" xr:uid="{00000000-0005-0000-0000-00003BAB0000}"/>
    <cellStyle name="60% - uthevingsfarge 6 220" xfId="43839" xr:uid="{00000000-0005-0000-0000-00003CAB0000}"/>
    <cellStyle name="60% - uthevingsfarge 6 220 2" xfId="43840" xr:uid="{00000000-0005-0000-0000-00003DAB0000}"/>
    <cellStyle name="60% - uthevingsfarge 6 220_BILAG 34-3 Brasil" xfId="43841" xr:uid="{00000000-0005-0000-0000-00003EAB0000}"/>
    <cellStyle name="60% - uthevingsfarge 6 221" xfId="43842" xr:uid="{00000000-0005-0000-0000-00003FAB0000}"/>
    <cellStyle name="60% - uthevingsfarge 6 221 2" xfId="43843" xr:uid="{00000000-0005-0000-0000-000040AB0000}"/>
    <cellStyle name="60% - uthevingsfarge 6 221_BILAG 34-3 Brasil" xfId="43844" xr:uid="{00000000-0005-0000-0000-000041AB0000}"/>
    <cellStyle name="60% - uthevingsfarge 6 222" xfId="43845" xr:uid="{00000000-0005-0000-0000-000042AB0000}"/>
    <cellStyle name="60% - uthevingsfarge 6 222 2" xfId="43846" xr:uid="{00000000-0005-0000-0000-000043AB0000}"/>
    <cellStyle name="60% - uthevingsfarge 6 222_BILAG 34-3 Brasil" xfId="43847" xr:uid="{00000000-0005-0000-0000-000044AB0000}"/>
    <cellStyle name="60% - uthevingsfarge 6 223" xfId="43848" xr:uid="{00000000-0005-0000-0000-000045AB0000}"/>
    <cellStyle name="60% - uthevingsfarge 6 223 2" xfId="43849" xr:uid="{00000000-0005-0000-0000-000046AB0000}"/>
    <cellStyle name="60% - uthevingsfarge 6 223_BILAG 34-3 Brasil" xfId="43850" xr:uid="{00000000-0005-0000-0000-000047AB0000}"/>
    <cellStyle name="60% - uthevingsfarge 6 224" xfId="43851" xr:uid="{00000000-0005-0000-0000-000048AB0000}"/>
    <cellStyle name="60% - uthevingsfarge 6 224 2" xfId="43852" xr:uid="{00000000-0005-0000-0000-000049AB0000}"/>
    <cellStyle name="60% - uthevingsfarge 6 224_BILAG 34-3 Brasil" xfId="43853" xr:uid="{00000000-0005-0000-0000-00004AAB0000}"/>
    <cellStyle name="60% - uthevingsfarge 6 225" xfId="43854" xr:uid="{00000000-0005-0000-0000-00004BAB0000}"/>
    <cellStyle name="60% - uthevingsfarge 6 225 2" xfId="43855" xr:uid="{00000000-0005-0000-0000-00004CAB0000}"/>
    <cellStyle name="60% - uthevingsfarge 6 225_BILAG 34-3 Brasil" xfId="43856" xr:uid="{00000000-0005-0000-0000-00004DAB0000}"/>
    <cellStyle name="60% - uthevingsfarge 6 226" xfId="43857" xr:uid="{00000000-0005-0000-0000-00004EAB0000}"/>
    <cellStyle name="60% - uthevingsfarge 6 226 2" xfId="43858" xr:uid="{00000000-0005-0000-0000-00004FAB0000}"/>
    <cellStyle name="60% - uthevingsfarge 6 226_BILAG 34-3 Brasil" xfId="43859" xr:uid="{00000000-0005-0000-0000-000050AB0000}"/>
    <cellStyle name="60% - uthevingsfarge 6 227" xfId="43860" xr:uid="{00000000-0005-0000-0000-000051AB0000}"/>
    <cellStyle name="60% - uthevingsfarge 6 227 2" xfId="43861" xr:uid="{00000000-0005-0000-0000-000052AB0000}"/>
    <cellStyle name="60% - uthevingsfarge 6 227_BILAG 34-3 Brasil" xfId="43862" xr:uid="{00000000-0005-0000-0000-000053AB0000}"/>
    <cellStyle name="60% - uthevingsfarge 6 228" xfId="43863" xr:uid="{00000000-0005-0000-0000-000054AB0000}"/>
    <cellStyle name="60% - uthevingsfarge 6 228 2" xfId="43864" xr:uid="{00000000-0005-0000-0000-000055AB0000}"/>
    <cellStyle name="60% - uthevingsfarge 6 228_BILAG 34-3 Brasil" xfId="43865" xr:uid="{00000000-0005-0000-0000-000056AB0000}"/>
    <cellStyle name="60% - uthevingsfarge 6 229" xfId="43866" xr:uid="{00000000-0005-0000-0000-000057AB0000}"/>
    <cellStyle name="60% - uthevingsfarge 6 229 2" xfId="43867" xr:uid="{00000000-0005-0000-0000-000058AB0000}"/>
    <cellStyle name="60% - uthevingsfarge 6 229_BILAG 34-3 Brasil" xfId="43868" xr:uid="{00000000-0005-0000-0000-000059AB0000}"/>
    <cellStyle name="60% - uthevingsfarge 6 23" xfId="43869" xr:uid="{00000000-0005-0000-0000-00005AAB0000}"/>
    <cellStyle name="60% - uthevingsfarge 6 23 2" xfId="43870" xr:uid="{00000000-0005-0000-0000-00005BAB0000}"/>
    <cellStyle name="60% - uthevingsfarge 6 23_BILAG 34-3 Brasil" xfId="43871" xr:uid="{00000000-0005-0000-0000-00005CAB0000}"/>
    <cellStyle name="60% - uthevingsfarge 6 230" xfId="43872" xr:uid="{00000000-0005-0000-0000-00005DAB0000}"/>
    <cellStyle name="60% - uthevingsfarge 6 230 2" xfId="43873" xr:uid="{00000000-0005-0000-0000-00005EAB0000}"/>
    <cellStyle name="60% - uthevingsfarge 6 230_BILAG 34-3 Brasil" xfId="43874" xr:uid="{00000000-0005-0000-0000-00005FAB0000}"/>
    <cellStyle name="60% - uthevingsfarge 6 231" xfId="43875" xr:uid="{00000000-0005-0000-0000-000060AB0000}"/>
    <cellStyle name="60% - uthevingsfarge 6 231 2" xfId="43876" xr:uid="{00000000-0005-0000-0000-000061AB0000}"/>
    <cellStyle name="60% - uthevingsfarge 6 231_BILAG 34-3 Brasil" xfId="43877" xr:uid="{00000000-0005-0000-0000-000062AB0000}"/>
    <cellStyle name="60% - uthevingsfarge 6 232" xfId="43878" xr:uid="{00000000-0005-0000-0000-000063AB0000}"/>
    <cellStyle name="60% - uthevingsfarge 6 232 2" xfId="43879" xr:uid="{00000000-0005-0000-0000-000064AB0000}"/>
    <cellStyle name="60% - uthevingsfarge 6 232_BILAG 34-3 Brasil" xfId="43880" xr:uid="{00000000-0005-0000-0000-000065AB0000}"/>
    <cellStyle name="60% - uthevingsfarge 6 233" xfId="43881" xr:uid="{00000000-0005-0000-0000-000066AB0000}"/>
    <cellStyle name="60% - uthevingsfarge 6 233 2" xfId="43882" xr:uid="{00000000-0005-0000-0000-000067AB0000}"/>
    <cellStyle name="60% - uthevingsfarge 6 233_BILAG 34-3 Brasil" xfId="43883" xr:uid="{00000000-0005-0000-0000-000068AB0000}"/>
    <cellStyle name="60% - uthevingsfarge 6 234" xfId="43884" xr:uid="{00000000-0005-0000-0000-000069AB0000}"/>
    <cellStyle name="60% - uthevingsfarge 6 234 2" xfId="43885" xr:uid="{00000000-0005-0000-0000-00006AAB0000}"/>
    <cellStyle name="60% - uthevingsfarge 6 234_BILAG 34-3 Brasil" xfId="43886" xr:uid="{00000000-0005-0000-0000-00006BAB0000}"/>
    <cellStyle name="60% - uthevingsfarge 6 235" xfId="43887" xr:uid="{00000000-0005-0000-0000-00006CAB0000}"/>
    <cellStyle name="60% - uthevingsfarge 6 235 2" xfId="43888" xr:uid="{00000000-0005-0000-0000-00006DAB0000}"/>
    <cellStyle name="60% - uthevingsfarge 6 235_BILAG 34-3 Brasil" xfId="43889" xr:uid="{00000000-0005-0000-0000-00006EAB0000}"/>
    <cellStyle name="60% - uthevingsfarge 6 236" xfId="43890" xr:uid="{00000000-0005-0000-0000-00006FAB0000}"/>
    <cellStyle name="60% - uthevingsfarge 6 236 2" xfId="43891" xr:uid="{00000000-0005-0000-0000-000070AB0000}"/>
    <cellStyle name="60% - uthevingsfarge 6 236_BILAG 34-3 Brasil" xfId="43892" xr:uid="{00000000-0005-0000-0000-000071AB0000}"/>
    <cellStyle name="60% - uthevingsfarge 6 237" xfId="43893" xr:uid="{00000000-0005-0000-0000-000072AB0000}"/>
    <cellStyle name="60% - uthevingsfarge 6 237 2" xfId="43894" xr:uid="{00000000-0005-0000-0000-000073AB0000}"/>
    <cellStyle name="60% - uthevingsfarge 6 237_BILAG 34-3 Brasil" xfId="43895" xr:uid="{00000000-0005-0000-0000-000074AB0000}"/>
    <cellStyle name="60% - uthevingsfarge 6 238" xfId="43896" xr:uid="{00000000-0005-0000-0000-000075AB0000}"/>
    <cellStyle name="60% - uthevingsfarge 6 238 2" xfId="43897" xr:uid="{00000000-0005-0000-0000-000076AB0000}"/>
    <cellStyle name="60% - uthevingsfarge 6 238_BILAG 34-3 Brasil" xfId="43898" xr:uid="{00000000-0005-0000-0000-000077AB0000}"/>
    <cellStyle name="60% - uthevingsfarge 6 239" xfId="43899" xr:uid="{00000000-0005-0000-0000-000078AB0000}"/>
    <cellStyle name="60% - uthevingsfarge 6 239 2" xfId="43900" xr:uid="{00000000-0005-0000-0000-000079AB0000}"/>
    <cellStyle name="60% - uthevingsfarge 6 239_BILAG 34-3 Brasil" xfId="43901" xr:uid="{00000000-0005-0000-0000-00007AAB0000}"/>
    <cellStyle name="60% - uthevingsfarge 6 24" xfId="43902" xr:uid="{00000000-0005-0000-0000-00007BAB0000}"/>
    <cellStyle name="60% - uthevingsfarge 6 24 2" xfId="43903" xr:uid="{00000000-0005-0000-0000-00007CAB0000}"/>
    <cellStyle name="60% - uthevingsfarge 6 24_BILAG 34-3 Brasil" xfId="43904" xr:uid="{00000000-0005-0000-0000-00007DAB0000}"/>
    <cellStyle name="60% - uthevingsfarge 6 240" xfId="43905" xr:uid="{00000000-0005-0000-0000-00007EAB0000}"/>
    <cellStyle name="60% - uthevingsfarge 6 240 2" xfId="43906" xr:uid="{00000000-0005-0000-0000-00007FAB0000}"/>
    <cellStyle name="60% - uthevingsfarge 6 240_BILAG 34-3 Brasil" xfId="43907" xr:uid="{00000000-0005-0000-0000-000080AB0000}"/>
    <cellStyle name="60% - uthevingsfarge 6 241" xfId="43908" xr:uid="{00000000-0005-0000-0000-000081AB0000}"/>
    <cellStyle name="60% - uthevingsfarge 6 241 2" xfId="43909" xr:uid="{00000000-0005-0000-0000-000082AB0000}"/>
    <cellStyle name="60% - uthevingsfarge 6 241_BILAG 34-3 Brasil" xfId="43910" xr:uid="{00000000-0005-0000-0000-000083AB0000}"/>
    <cellStyle name="60% - uthevingsfarge 6 242" xfId="43911" xr:uid="{00000000-0005-0000-0000-000084AB0000}"/>
    <cellStyle name="60% - uthevingsfarge 6 242 2" xfId="43912" xr:uid="{00000000-0005-0000-0000-000085AB0000}"/>
    <cellStyle name="60% - uthevingsfarge 6 242_BILAG 34-3 Brasil" xfId="43913" xr:uid="{00000000-0005-0000-0000-000086AB0000}"/>
    <cellStyle name="60% - uthevingsfarge 6 243" xfId="43914" xr:uid="{00000000-0005-0000-0000-000087AB0000}"/>
    <cellStyle name="60% - uthevingsfarge 6 243 2" xfId="43915" xr:uid="{00000000-0005-0000-0000-000088AB0000}"/>
    <cellStyle name="60% - uthevingsfarge 6 243_BILAG 34-3 Brasil" xfId="43916" xr:uid="{00000000-0005-0000-0000-000089AB0000}"/>
    <cellStyle name="60% - uthevingsfarge 6 244" xfId="43917" xr:uid="{00000000-0005-0000-0000-00008AAB0000}"/>
    <cellStyle name="60% - uthevingsfarge 6 244 2" xfId="43918" xr:uid="{00000000-0005-0000-0000-00008BAB0000}"/>
    <cellStyle name="60% - uthevingsfarge 6 244_BILAG 34-3 Brasil" xfId="43919" xr:uid="{00000000-0005-0000-0000-00008CAB0000}"/>
    <cellStyle name="60% - uthevingsfarge 6 245" xfId="43920" xr:uid="{00000000-0005-0000-0000-00008DAB0000}"/>
    <cellStyle name="60% - uthevingsfarge 6 245 2" xfId="43921" xr:uid="{00000000-0005-0000-0000-00008EAB0000}"/>
    <cellStyle name="60% - uthevingsfarge 6 245_BILAG 34-3 Brasil" xfId="43922" xr:uid="{00000000-0005-0000-0000-00008FAB0000}"/>
    <cellStyle name="60% - uthevingsfarge 6 246" xfId="43923" xr:uid="{00000000-0005-0000-0000-000090AB0000}"/>
    <cellStyle name="60% - uthevingsfarge 6 246 2" xfId="43924" xr:uid="{00000000-0005-0000-0000-000091AB0000}"/>
    <cellStyle name="60% - uthevingsfarge 6 246_BILAG 34-3 Brasil" xfId="43925" xr:uid="{00000000-0005-0000-0000-000092AB0000}"/>
    <cellStyle name="60% - uthevingsfarge 6 247" xfId="43926" xr:uid="{00000000-0005-0000-0000-000093AB0000}"/>
    <cellStyle name="60% - uthevingsfarge 6 247 2" xfId="43927" xr:uid="{00000000-0005-0000-0000-000094AB0000}"/>
    <cellStyle name="60% - uthevingsfarge 6 247_BILAG 34-3 Brasil" xfId="43928" xr:uid="{00000000-0005-0000-0000-000095AB0000}"/>
    <cellStyle name="60% - uthevingsfarge 6 248" xfId="43929" xr:uid="{00000000-0005-0000-0000-000096AB0000}"/>
    <cellStyle name="60% - uthevingsfarge 6 248 2" xfId="43930" xr:uid="{00000000-0005-0000-0000-000097AB0000}"/>
    <cellStyle name="60% - uthevingsfarge 6 248_BILAG 34-3 Brasil" xfId="43931" xr:uid="{00000000-0005-0000-0000-000098AB0000}"/>
    <cellStyle name="60% - uthevingsfarge 6 249" xfId="43932" xr:uid="{00000000-0005-0000-0000-000099AB0000}"/>
    <cellStyle name="60% - uthevingsfarge 6 249 2" xfId="43933" xr:uid="{00000000-0005-0000-0000-00009AAB0000}"/>
    <cellStyle name="60% - uthevingsfarge 6 249_BILAG 34-3 Brasil" xfId="43934" xr:uid="{00000000-0005-0000-0000-00009BAB0000}"/>
    <cellStyle name="60% - uthevingsfarge 6 25" xfId="43935" xr:uid="{00000000-0005-0000-0000-00009CAB0000}"/>
    <cellStyle name="60% - uthevingsfarge 6 25 2" xfId="43936" xr:uid="{00000000-0005-0000-0000-00009DAB0000}"/>
    <cellStyle name="60% - uthevingsfarge 6 25_BILAG 34-3 Brasil" xfId="43937" xr:uid="{00000000-0005-0000-0000-00009EAB0000}"/>
    <cellStyle name="60% - uthevingsfarge 6 250" xfId="43938" xr:uid="{00000000-0005-0000-0000-00009FAB0000}"/>
    <cellStyle name="60% - uthevingsfarge 6 250 2" xfId="43939" xr:uid="{00000000-0005-0000-0000-0000A0AB0000}"/>
    <cellStyle name="60% - uthevingsfarge 6 250_BILAG 34-3 Brasil" xfId="43940" xr:uid="{00000000-0005-0000-0000-0000A1AB0000}"/>
    <cellStyle name="60% - uthevingsfarge 6 251" xfId="43941" xr:uid="{00000000-0005-0000-0000-0000A2AB0000}"/>
    <cellStyle name="60% - uthevingsfarge 6 251 2" xfId="43942" xr:uid="{00000000-0005-0000-0000-0000A3AB0000}"/>
    <cellStyle name="60% - uthevingsfarge 6 251_BILAG 34-3 Brasil" xfId="43943" xr:uid="{00000000-0005-0000-0000-0000A4AB0000}"/>
    <cellStyle name="60% - uthevingsfarge 6 252" xfId="43944" xr:uid="{00000000-0005-0000-0000-0000A5AB0000}"/>
    <cellStyle name="60% - uthevingsfarge 6 252 2" xfId="43945" xr:uid="{00000000-0005-0000-0000-0000A6AB0000}"/>
    <cellStyle name="60% - uthevingsfarge 6 252_BILAG 34-3 Brasil" xfId="43946" xr:uid="{00000000-0005-0000-0000-0000A7AB0000}"/>
    <cellStyle name="60% - uthevingsfarge 6 253" xfId="43947" xr:uid="{00000000-0005-0000-0000-0000A8AB0000}"/>
    <cellStyle name="60% - uthevingsfarge 6 253 2" xfId="43948" xr:uid="{00000000-0005-0000-0000-0000A9AB0000}"/>
    <cellStyle name="60% - uthevingsfarge 6 253_BILAG 34-3 Brasil" xfId="43949" xr:uid="{00000000-0005-0000-0000-0000AAAB0000}"/>
    <cellStyle name="60% - uthevingsfarge 6 254" xfId="43950" xr:uid="{00000000-0005-0000-0000-0000ABAB0000}"/>
    <cellStyle name="60% - uthevingsfarge 6 254 2" xfId="43951" xr:uid="{00000000-0005-0000-0000-0000ACAB0000}"/>
    <cellStyle name="60% - uthevingsfarge 6 254_BILAG 34-3 Brasil" xfId="43952" xr:uid="{00000000-0005-0000-0000-0000ADAB0000}"/>
    <cellStyle name="60% - uthevingsfarge 6 255" xfId="43953" xr:uid="{00000000-0005-0000-0000-0000AEAB0000}"/>
    <cellStyle name="60% - uthevingsfarge 6 255 2" xfId="43954" xr:uid="{00000000-0005-0000-0000-0000AFAB0000}"/>
    <cellStyle name="60% - uthevingsfarge 6 255_BILAG 34-3 Brasil" xfId="43955" xr:uid="{00000000-0005-0000-0000-0000B0AB0000}"/>
    <cellStyle name="60% - uthevingsfarge 6 256" xfId="43956" xr:uid="{00000000-0005-0000-0000-0000B1AB0000}"/>
    <cellStyle name="60% - uthevingsfarge 6 256 2" xfId="43957" xr:uid="{00000000-0005-0000-0000-0000B2AB0000}"/>
    <cellStyle name="60% - uthevingsfarge 6 256_BILAG 34-3 Brasil" xfId="43958" xr:uid="{00000000-0005-0000-0000-0000B3AB0000}"/>
    <cellStyle name="60% - uthevingsfarge 6 257" xfId="43959" xr:uid="{00000000-0005-0000-0000-0000B4AB0000}"/>
    <cellStyle name="60% - uthevingsfarge 6 257 2" xfId="43960" xr:uid="{00000000-0005-0000-0000-0000B5AB0000}"/>
    <cellStyle name="60% - uthevingsfarge 6 257_BILAG 34-3 Brasil" xfId="43961" xr:uid="{00000000-0005-0000-0000-0000B6AB0000}"/>
    <cellStyle name="60% - uthevingsfarge 6 258" xfId="43962" xr:uid="{00000000-0005-0000-0000-0000B7AB0000}"/>
    <cellStyle name="60% - uthevingsfarge 6 258 2" xfId="43963" xr:uid="{00000000-0005-0000-0000-0000B8AB0000}"/>
    <cellStyle name="60% - uthevingsfarge 6 258_BILAG 34-3 Brasil" xfId="43964" xr:uid="{00000000-0005-0000-0000-0000B9AB0000}"/>
    <cellStyle name="60% - uthevingsfarge 6 259" xfId="43965" xr:uid="{00000000-0005-0000-0000-0000BAAB0000}"/>
    <cellStyle name="60% - uthevingsfarge 6 259 2" xfId="43966" xr:uid="{00000000-0005-0000-0000-0000BBAB0000}"/>
    <cellStyle name="60% - uthevingsfarge 6 259_BILAG 34-3 Brasil" xfId="43967" xr:uid="{00000000-0005-0000-0000-0000BCAB0000}"/>
    <cellStyle name="60% - uthevingsfarge 6 26" xfId="43968" xr:uid="{00000000-0005-0000-0000-0000BDAB0000}"/>
    <cellStyle name="60% - uthevingsfarge 6 26 2" xfId="43969" xr:uid="{00000000-0005-0000-0000-0000BEAB0000}"/>
    <cellStyle name="60% - uthevingsfarge 6 26_BILAG 34-3 Brasil" xfId="43970" xr:uid="{00000000-0005-0000-0000-0000BFAB0000}"/>
    <cellStyle name="60% - uthevingsfarge 6 260" xfId="43971" xr:uid="{00000000-0005-0000-0000-0000C0AB0000}"/>
    <cellStyle name="60% - uthevingsfarge 6 260 2" xfId="43972" xr:uid="{00000000-0005-0000-0000-0000C1AB0000}"/>
    <cellStyle name="60% - uthevingsfarge 6 260_BILAG 34-3 Brasil" xfId="43973" xr:uid="{00000000-0005-0000-0000-0000C2AB0000}"/>
    <cellStyle name="60% - uthevingsfarge 6 261" xfId="43974" xr:uid="{00000000-0005-0000-0000-0000C3AB0000}"/>
    <cellStyle name="60% - uthevingsfarge 6 261 2" xfId="43975" xr:uid="{00000000-0005-0000-0000-0000C4AB0000}"/>
    <cellStyle name="60% - uthevingsfarge 6 261_BILAG 34-3 Brasil" xfId="43976" xr:uid="{00000000-0005-0000-0000-0000C5AB0000}"/>
    <cellStyle name="60% - uthevingsfarge 6 262" xfId="43977" xr:uid="{00000000-0005-0000-0000-0000C6AB0000}"/>
    <cellStyle name="60% - uthevingsfarge 6 262 2" xfId="43978" xr:uid="{00000000-0005-0000-0000-0000C7AB0000}"/>
    <cellStyle name="60% - uthevingsfarge 6 262_BILAG 34-3 Brasil" xfId="43979" xr:uid="{00000000-0005-0000-0000-0000C8AB0000}"/>
    <cellStyle name="60% - uthevingsfarge 6 263" xfId="43980" xr:uid="{00000000-0005-0000-0000-0000C9AB0000}"/>
    <cellStyle name="60% - uthevingsfarge 6 263 2" xfId="43981" xr:uid="{00000000-0005-0000-0000-0000CAAB0000}"/>
    <cellStyle name="60% - uthevingsfarge 6 263_BILAG 34-3 Brasil" xfId="43982" xr:uid="{00000000-0005-0000-0000-0000CBAB0000}"/>
    <cellStyle name="60% - uthevingsfarge 6 264" xfId="43983" xr:uid="{00000000-0005-0000-0000-0000CCAB0000}"/>
    <cellStyle name="60% - uthevingsfarge 6 264 2" xfId="43984" xr:uid="{00000000-0005-0000-0000-0000CDAB0000}"/>
    <cellStyle name="60% - uthevingsfarge 6 264_BILAG 34-3 Brasil" xfId="43985" xr:uid="{00000000-0005-0000-0000-0000CEAB0000}"/>
    <cellStyle name="60% - uthevingsfarge 6 265" xfId="43986" xr:uid="{00000000-0005-0000-0000-0000CFAB0000}"/>
    <cellStyle name="60% - uthevingsfarge 6 265 2" xfId="43987" xr:uid="{00000000-0005-0000-0000-0000D0AB0000}"/>
    <cellStyle name="60% - uthevingsfarge 6 265_BILAG 34-3 Brasil" xfId="43988" xr:uid="{00000000-0005-0000-0000-0000D1AB0000}"/>
    <cellStyle name="60% - uthevingsfarge 6 266" xfId="43989" xr:uid="{00000000-0005-0000-0000-0000D2AB0000}"/>
    <cellStyle name="60% - uthevingsfarge 6 266 2" xfId="43990" xr:uid="{00000000-0005-0000-0000-0000D3AB0000}"/>
    <cellStyle name="60% - uthevingsfarge 6 266_BILAG 34-3 Brasil" xfId="43991" xr:uid="{00000000-0005-0000-0000-0000D4AB0000}"/>
    <cellStyle name="60% - uthevingsfarge 6 267" xfId="43992" xr:uid="{00000000-0005-0000-0000-0000D5AB0000}"/>
    <cellStyle name="60% - uthevingsfarge 6 267 2" xfId="43993" xr:uid="{00000000-0005-0000-0000-0000D6AB0000}"/>
    <cellStyle name="60% - uthevingsfarge 6 267_BILAG 34-3 Brasil" xfId="43994" xr:uid="{00000000-0005-0000-0000-0000D7AB0000}"/>
    <cellStyle name="60% - uthevingsfarge 6 268" xfId="43995" xr:uid="{00000000-0005-0000-0000-0000D8AB0000}"/>
    <cellStyle name="60% - uthevingsfarge 6 268 2" xfId="43996" xr:uid="{00000000-0005-0000-0000-0000D9AB0000}"/>
    <cellStyle name="60% - uthevingsfarge 6 268_BILAG 34-3 Brasil" xfId="43997" xr:uid="{00000000-0005-0000-0000-0000DAAB0000}"/>
    <cellStyle name="60% - uthevingsfarge 6 269" xfId="43998" xr:uid="{00000000-0005-0000-0000-0000DBAB0000}"/>
    <cellStyle name="60% - uthevingsfarge 6 269 2" xfId="43999" xr:uid="{00000000-0005-0000-0000-0000DCAB0000}"/>
    <cellStyle name="60% - uthevingsfarge 6 269_BILAG 34-3 Brasil" xfId="44000" xr:uid="{00000000-0005-0000-0000-0000DDAB0000}"/>
    <cellStyle name="60% - uthevingsfarge 6 27" xfId="44001" xr:uid="{00000000-0005-0000-0000-0000DEAB0000}"/>
    <cellStyle name="60% - uthevingsfarge 6 27 2" xfId="44002" xr:uid="{00000000-0005-0000-0000-0000DFAB0000}"/>
    <cellStyle name="60% - uthevingsfarge 6 27_BILAG 34-3 Brasil" xfId="44003" xr:uid="{00000000-0005-0000-0000-0000E0AB0000}"/>
    <cellStyle name="60% - uthevingsfarge 6 270" xfId="44004" xr:uid="{00000000-0005-0000-0000-0000E1AB0000}"/>
    <cellStyle name="60% - uthevingsfarge 6 270 2" xfId="44005" xr:uid="{00000000-0005-0000-0000-0000E2AB0000}"/>
    <cellStyle name="60% - uthevingsfarge 6 270_BILAG 34-3 Brasil" xfId="44006" xr:uid="{00000000-0005-0000-0000-0000E3AB0000}"/>
    <cellStyle name="60% - uthevingsfarge 6 271" xfId="44007" xr:uid="{00000000-0005-0000-0000-0000E4AB0000}"/>
    <cellStyle name="60% - uthevingsfarge 6 271 2" xfId="44008" xr:uid="{00000000-0005-0000-0000-0000E5AB0000}"/>
    <cellStyle name="60% - uthevingsfarge 6 271_BILAG 34-3 Brasil" xfId="44009" xr:uid="{00000000-0005-0000-0000-0000E6AB0000}"/>
    <cellStyle name="60% - uthevingsfarge 6 272" xfId="44010" xr:uid="{00000000-0005-0000-0000-0000E7AB0000}"/>
    <cellStyle name="60% - uthevingsfarge 6 272 2" xfId="44011" xr:uid="{00000000-0005-0000-0000-0000E8AB0000}"/>
    <cellStyle name="60% - uthevingsfarge 6 272_BILAG 34-3 Brasil" xfId="44012" xr:uid="{00000000-0005-0000-0000-0000E9AB0000}"/>
    <cellStyle name="60% - uthevingsfarge 6 273" xfId="44013" xr:uid="{00000000-0005-0000-0000-0000EAAB0000}"/>
    <cellStyle name="60% - uthevingsfarge 6 273 2" xfId="44014" xr:uid="{00000000-0005-0000-0000-0000EBAB0000}"/>
    <cellStyle name="60% - uthevingsfarge 6 273_BILAG 34-3 Brasil" xfId="44015" xr:uid="{00000000-0005-0000-0000-0000ECAB0000}"/>
    <cellStyle name="60% - uthevingsfarge 6 274" xfId="44016" xr:uid="{00000000-0005-0000-0000-0000EDAB0000}"/>
    <cellStyle name="60% - uthevingsfarge 6 274 2" xfId="44017" xr:uid="{00000000-0005-0000-0000-0000EEAB0000}"/>
    <cellStyle name="60% - uthevingsfarge 6 274_BILAG 34-3 Brasil" xfId="44018" xr:uid="{00000000-0005-0000-0000-0000EFAB0000}"/>
    <cellStyle name="60% - uthevingsfarge 6 275" xfId="44019" xr:uid="{00000000-0005-0000-0000-0000F0AB0000}"/>
    <cellStyle name="60% - uthevingsfarge 6 275 2" xfId="44020" xr:uid="{00000000-0005-0000-0000-0000F1AB0000}"/>
    <cellStyle name="60% - uthevingsfarge 6 275_BILAG 34-3 Brasil" xfId="44021" xr:uid="{00000000-0005-0000-0000-0000F2AB0000}"/>
    <cellStyle name="60% - uthevingsfarge 6 276" xfId="44022" xr:uid="{00000000-0005-0000-0000-0000F3AB0000}"/>
    <cellStyle name="60% - uthevingsfarge 6 276 2" xfId="44023" xr:uid="{00000000-0005-0000-0000-0000F4AB0000}"/>
    <cellStyle name="60% - uthevingsfarge 6 276_BILAG 34-3 Brasil" xfId="44024" xr:uid="{00000000-0005-0000-0000-0000F5AB0000}"/>
    <cellStyle name="60% - uthevingsfarge 6 277" xfId="44025" xr:uid="{00000000-0005-0000-0000-0000F6AB0000}"/>
    <cellStyle name="60% - uthevingsfarge 6 277 2" xfId="44026" xr:uid="{00000000-0005-0000-0000-0000F7AB0000}"/>
    <cellStyle name="60% - uthevingsfarge 6 277_BILAG 34-3 Brasil" xfId="44027" xr:uid="{00000000-0005-0000-0000-0000F8AB0000}"/>
    <cellStyle name="60% - uthevingsfarge 6 278" xfId="44028" xr:uid="{00000000-0005-0000-0000-0000F9AB0000}"/>
    <cellStyle name="60% - uthevingsfarge 6 278 2" xfId="44029" xr:uid="{00000000-0005-0000-0000-0000FAAB0000}"/>
    <cellStyle name="60% - uthevingsfarge 6 278_BILAG 34-3 Brasil" xfId="44030" xr:uid="{00000000-0005-0000-0000-0000FBAB0000}"/>
    <cellStyle name="60% - uthevingsfarge 6 279" xfId="44031" xr:uid="{00000000-0005-0000-0000-0000FCAB0000}"/>
    <cellStyle name="60% - uthevingsfarge 6 279 2" xfId="44032" xr:uid="{00000000-0005-0000-0000-0000FDAB0000}"/>
    <cellStyle name="60% - uthevingsfarge 6 279_BILAG 34-3 Brasil" xfId="44033" xr:uid="{00000000-0005-0000-0000-0000FEAB0000}"/>
    <cellStyle name="60% - uthevingsfarge 6 28" xfId="44034" xr:uid="{00000000-0005-0000-0000-0000FFAB0000}"/>
    <cellStyle name="60% - uthevingsfarge 6 28 2" xfId="44035" xr:uid="{00000000-0005-0000-0000-000000AC0000}"/>
    <cellStyle name="60% - uthevingsfarge 6 28_BILAG 34-3 Brasil" xfId="44036" xr:uid="{00000000-0005-0000-0000-000001AC0000}"/>
    <cellStyle name="60% - uthevingsfarge 6 280" xfId="44037" xr:uid="{00000000-0005-0000-0000-000002AC0000}"/>
    <cellStyle name="60% - uthevingsfarge 6 280 2" xfId="44038" xr:uid="{00000000-0005-0000-0000-000003AC0000}"/>
    <cellStyle name="60% - uthevingsfarge 6 280_BILAG 34-3 Brasil" xfId="44039" xr:uid="{00000000-0005-0000-0000-000004AC0000}"/>
    <cellStyle name="60% - uthevingsfarge 6 281" xfId="44040" xr:uid="{00000000-0005-0000-0000-000005AC0000}"/>
    <cellStyle name="60% - uthevingsfarge 6 281 2" xfId="44041" xr:uid="{00000000-0005-0000-0000-000006AC0000}"/>
    <cellStyle name="60% - uthevingsfarge 6 281_BILAG 34-3 Brasil" xfId="44042" xr:uid="{00000000-0005-0000-0000-000007AC0000}"/>
    <cellStyle name="60% - uthevingsfarge 6 282" xfId="44043" xr:uid="{00000000-0005-0000-0000-000008AC0000}"/>
    <cellStyle name="60% - uthevingsfarge 6 282 2" xfId="44044" xr:uid="{00000000-0005-0000-0000-000009AC0000}"/>
    <cellStyle name="60% - uthevingsfarge 6 282_BILAG 34-3 Brasil" xfId="44045" xr:uid="{00000000-0005-0000-0000-00000AAC0000}"/>
    <cellStyle name="60% - uthevingsfarge 6 283" xfId="44046" xr:uid="{00000000-0005-0000-0000-00000BAC0000}"/>
    <cellStyle name="60% - uthevingsfarge 6 283 2" xfId="44047" xr:uid="{00000000-0005-0000-0000-00000CAC0000}"/>
    <cellStyle name="60% - uthevingsfarge 6 283_BILAG 34-3 Brasil" xfId="44048" xr:uid="{00000000-0005-0000-0000-00000DAC0000}"/>
    <cellStyle name="60% - uthevingsfarge 6 284" xfId="44049" xr:uid="{00000000-0005-0000-0000-00000EAC0000}"/>
    <cellStyle name="60% - uthevingsfarge 6 284 2" xfId="44050" xr:uid="{00000000-0005-0000-0000-00000FAC0000}"/>
    <cellStyle name="60% - uthevingsfarge 6 284_BILAG 34-3 Brasil" xfId="44051" xr:uid="{00000000-0005-0000-0000-000010AC0000}"/>
    <cellStyle name="60% - uthevingsfarge 6 285" xfId="44052" xr:uid="{00000000-0005-0000-0000-000011AC0000}"/>
    <cellStyle name="60% - uthevingsfarge 6 285 2" xfId="44053" xr:uid="{00000000-0005-0000-0000-000012AC0000}"/>
    <cellStyle name="60% - uthevingsfarge 6 285_BILAG 34-3 Brasil" xfId="44054" xr:uid="{00000000-0005-0000-0000-000013AC0000}"/>
    <cellStyle name="60% - uthevingsfarge 6 286" xfId="44055" xr:uid="{00000000-0005-0000-0000-000014AC0000}"/>
    <cellStyle name="60% - uthevingsfarge 6 286 2" xfId="44056" xr:uid="{00000000-0005-0000-0000-000015AC0000}"/>
    <cellStyle name="60% - uthevingsfarge 6 286_BILAG 34-3 Brasil" xfId="44057" xr:uid="{00000000-0005-0000-0000-000016AC0000}"/>
    <cellStyle name="60% - uthevingsfarge 6 287" xfId="44058" xr:uid="{00000000-0005-0000-0000-000017AC0000}"/>
    <cellStyle name="60% - uthevingsfarge 6 287 2" xfId="44059" xr:uid="{00000000-0005-0000-0000-000018AC0000}"/>
    <cellStyle name="60% - uthevingsfarge 6 287_BILAG 34-3 Brasil" xfId="44060" xr:uid="{00000000-0005-0000-0000-000019AC0000}"/>
    <cellStyle name="60% - uthevingsfarge 6 288" xfId="44061" xr:uid="{00000000-0005-0000-0000-00001AAC0000}"/>
    <cellStyle name="60% - uthevingsfarge 6 288 2" xfId="44062" xr:uid="{00000000-0005-0000-0000-00001BAC0000}"/>
    <cellStyle name="60% - uthevingsfarge 6 288_BILAG 34-3 Brasil" xfId="44063" xr:uid="{00000000-0005-0000-0000-00001CAC0000}"/>
    <cellStyle name="60% - uthevingsfarge 6 289" xfId="44064" xr:uid="{00000000-0005-0000-0000-00001DAC0000}"/>
    <cellStyle name="60% - uthevingsfarge 6 289 2" xfId="44065" xr:uid="{00000000-0005-0000-0000-00001EAC0000}"/>
    <cellStyle name="60% - uthevingsfarge 6 289_BILAG 34-3 Brasil" xfId="44066" xr:uid="{00000000-0005-0000-0000-00001FAC0000}"/>
    <cellStyle name="60% - uthevingsfarge 6 29" xfId="44067" xr:uid="{00000000-0005-0000-0000-000020AC0000}"/>
    <cellStyle name="60% - uthevingsfarge 6 29 2" xfId="44068" xr:uid="{00000000-0005-0000-0000-000021AC0000}"/>
    <cellStyle name="60% - uthevingsfarge 6 29_BILAG 34-3 Brasil" xfId="44069" xr:uid="{00000000-0005-0000-0000-000022AC0000}"/>
    <cellStyle name="60% - uthevingsfarge 6 290" xfId="44070" xr:uid="{00000000-0005-0000-0000-000023AC0000}"/>
    <cellStyle name="60% - uthevingsfarge 6 290 2" xfId="44071" xr:uid="{00000000-0005-0000-0000-000024AC0000}"/>
    <cellStyle name="60% - uthevingsfarge 6 290_BILAG 34-3 Brasil" xfId="44072" xr:uid="{00000000-0005-0000-0000-000025AC0000}"/>
    <cellStyle name="60% - uthevingsfarge 6 291" xfId="44073" xr:uid="{00000000-0005-0000-0000-000026AC0000}"/>
    <cellStyle name="60% - uthevingsfarge 6 291 2" xfId="44074" xr:uid="{00000000-0005-0000-0000-000027AC0000}"/>
    <cellStyle name="60% - uthevingsfarge 6 291_BILAG 34-3 Brasil" xfId="44075" xr:uid="{00000000-0005-0000-0000-000028AC0000}"/>
    <cellStyle name="60% - uthevingsfarge 6 292" xfId="44076" xr:uid="{00000000-0005-0000-0000-000029AC0000}"/>
    <cellStyle name="60% - uthevingsfarge 6 292 2" xfId="44077" xr:uid="{00000000-0005-0000-0000-00002AAC0000}"/>
    <cellStyle name="60% - uthevingsfarge 6 292_BILAG 34-3 Brasil" xfId="44078" xr:uid="{00000000-0005-0000-0000-00002BAC0000}"/>
    <cellStyle name="60% - uthevingsfarge 6 293" xfId="44079" xr:uid="{00000000-0005-0000-0000-00002CAC0000}"/>
    <cellStyle name="60% - uthevingsfarge 6 293 2" xfId="44080" xr:uid="{00000000-0005-0000-0000-00002DAC0000}"/>
    <cellStyle name="60% - uthevingsfarge 6 293_BILAG 34-3 Brasil" xfId="44081" xr:uid="{00000000-0005-0000-0000-00002EAC0000}"/>
    <cellStyle name="60% - uthevingsfarge 6 294" xfId="44082" xr:uid="{00000000-0005-0000-0000-00002FAC0000}"/>
    <cellStyle name="60% - uthevingsfarge 6 294 2" xfId="44083" xr:uid="{00000000-0005-0000-0000-000030AC0000}"/>
    <cellStyle name="60% - uthevingsfarge 6 294_BILAG 34-3 Brasil" xfId="44084" xr:uid="{00000000-0005-0000-0000-000031AC0000}"/>
    <cellStyle name="60% - uthevingsfarge 6 295" xfId="44085" xr:uid="{00000000-0005-0000-0000-000032AC0000}"/>
    <cellStyle name="60% - uthevingsfarge 6 295 2" xfId="44086" xr:uid="{00000000-0005-0000-0000-000033AC0000}"/>
    <cellStyle name="60% - uthevingsfarge 6 295_BILAG 34-3 Brasil" xfId="44087" xr:uid="{00000000-0005-0000-0000-000034AC0000}"/>
    <cellStyle name="60% - uthevingsfarge 6 296" xfId="44088" xr:uid="{00000000-0005-0000-0000-000035AC0000}"/>
    <cellStyle name="60% - uthevingsfarge 6 296 2" xfId="44089" xr:uid="{00000000-0005-0000-0000-000036AC0000}"/>
    <cellStyle name="60% - uthevingsfarge 6 296_BILAG 34-3 Brasil" xfId="44090" xr:uid="{00000000-0005-0000-0000-000037AC0000}"/>
    <cellStyle name="60% - uthevingsfarge 6 297" xfId="44091" xr:uid="{00000000-0005-0000-0000-000038AC0000}"/>
    <cellStyle name="60% - uthevingsfarge 6 297 2" xfId="44092" xr:uid="{00000000-0005-0000-0000-000039AC0000}"/>
    <cellStyle name="60% - uthevingsfarge 6 297_BILAG 34-3 Brasil" xfId="44093" xr:uid="{00000000-0005-0000-0000-00003AAC0000}"/>
    <cellStyle name="60% - uthevingsfarge 6 298" xfId="44094" xr:uid="{00000000-0005-0000-0000-00003BAC0000}"/>
    <cellStyle name="60% - uthevingsfarge 6 298 2" xfId="44095" xr:uid="{00000000-0005-0000-0000-00003CAC0000}"/>
    <cellStyle name="60% - uthevingsfarge 6 298_BILAG 34-3 Brasil" xfId="44096" xr:uid="{00000000-0005-0000-0000-00003DAC0000}"/>
    <cellStyle name="60% - uthevingsfarge 6 299" xfId="44097" xr:uid="{00000000-0005-0000-0000-00003EAC0000}"/>
    <cellStyle name="60% - uthevingsfarge 6 299 2" xfId="44098" xr:uid="{00000000-0005-0000-0000-00003FAC0000}"/>
    <cellStyle name="60% - uthevingsfarge 6 299_BILAG 34-3 Brasil" xfId="44099" xr:uid="{00000000-0005-0000-0000-000040AC0000}"/>
    <cellStyle name="60% - uthevingsfarge 6 3" xfId="44100" xr:uid="{00000000-0005-0000-0000-000041AC0000}"/>
    <cellStyle name="60% - uthevingsfarge 6 3 2" xfId="44101" xr:uid="{00000000-0005-0000-0000-000042AC0000}"/>
    <cellStyle name="60% - uthevingsfarge 6 3_BILAG 34-3 Brasil" xfId="44102" xr:uid="{00000000-0005-0000-0000-000043AC0000}"/>
    <cellStyle name="60% - uthevingsfarge 6 30" xfId="44103" xr:uid="{00000000-0005-0000-0000-000044AC0000}"/>
    <cellStyle name="60% - uthevingsfarge 6 30 2" xfId="44104" xr:uid="{00000000-0005-0000-0000-000045AC0000}"/>
    <cellStyle name="60% - uthevingsfarge 6 30_BILAG 34-3 Brasil" xfId="44105" xr:uid="{00000000-0005-0000-0000-000046AC0000}"/>
    <cellStyle name="60% - uthevingsfarge 6 300" xfId="44106" xr:uid="{00000000-0005-0000-0000-000047AC0000}"/>
    <cellStyle name="60% - uthevingsfarge 6 300 2" xfId="44107" xr:uid="{00000000-0005-0000-0000-000048AC0000}"/>
    <cellStyle name="60% - uthevingsfarge 6 300_BILAG 34-3 Brasil" xfId="44108" xr:uid="{00000000-0005-0000-0000-000049AC0000}"/>
    <cellStyle name="60% - uthevingsfarge 6 301" xfId="44109" xr:uid="{00000000-0005-0000-0000-00004AAC0000}"/>
    <cellStyle name="60% - uthevingsfarge 6 301 2" xfId="44110" xr:uid="{00000000-0005-0000-0000-00004BAC0000}"/>
    <cellStyle name="60% - uthevingsfarge 6 301_BILAG 34-3 Brasil" xfId="44111" xr:uid="{00000000-0005-0000-0000-00004CAC0000}"/>
    <cellStyle name="60% - uthevingsfarge 6 302" xfId="44112" xr:uid="{00000000-0005-0000-0000-00004DAC0000}"/>
    <cellStyle name="60% - uthevingsfarge 6 302 2" xfId="44113" xr:uid="{00000000-0005-0000-0000-00004EAC0000}"/>
    <cellStyle name="60% - uthevingsfarge 6 302_BILAG 34-3 Brasil" xfId="44114" xr:uid="{00000000-0005-0000-0000-00004FAC0000}"/>
    <cellStyle name="60% - uthevingsfarge 6 303" xfId="44115" xr:uid="{00000000-0005-0000-0000-000050AC0000}"/>
    <cellStyle name="60% - uthevingsfarge 6 303 2" xfId="44116" xr:uid="{00000000-0005-0000-0000-000051AC0000}"/>
    <cellStyle name="60% - uthevingsfarge 6 303_BILAG 34-3 Brasil" xfId="44117" xr:uid="{00000000-0005-0000-0000-000052AC0000}"/>
    <cellStyle name="60% - uthevingsfarge 6 304" xfId="44118" xr:uid="{00000000-0005-0000-0000-000053AC0000}"/>
    <cellStyle name="60% - uthevingsfarge 6 304 2" xfId="44119" xr:uid="{00000000-0005-0000-0000-000054AC0000}"/>
    <cellStyle name="60% - uthevingsfarge 6 304_BILAG 34-3 Brasil" xfId="44120" xr:uid="{00000000-0005-0000-0000-000055AC0000}"/>
    <cellStyle name="60% - uthevingsfarge 6 305" xfId="44121" xr:uid="{00000000-0005-0000-0000-000056AC0000}"/>
    <cellStyle name="60% - uthevingsfarge 6 305 2" xfId="44122" xr:uid="{00000000-0005-0000-0000-000057AC0000}"/>
    <cellStyle name="60% - uthevingsfarge 6 305_BILAG 34-3 Brasil" xfId="44123" xr:uid="{00000000-0005-0000-0000-000058AC0000}"/>
    <cellStyle name="60% - uthevingsfarge 6 306" xfId="44124" xr:uid="{00000000-0005-0000-0000-000059AC0000}"/>
    <cellStyle name="60% - uthevingsfarge 6 306 2" xfId="44125" xr:uid="{00000000-0005-0000-0000-00005AAC0000}"/>
    <cellStyle name="60% - uthevingsfarge 6 306_BILAG 34-3 Brasil" xfId="44126" xr:uid="{00000000-0005-0000-0000-00005BAC0000}"/>
    <cellStyle name="60% - uthevingsfarge 6 307" xfId="44127" xr:uid="{00000000-0005-0000-0000-00005CAC0000}"/>
    <cellStyle name="60% - uthevingsfarge 6 307 2" xfId="44128" xr:uid="{00000000-0005-0000-0000-00005DAC0000}"/>
    <cellStyle name="60% - uthevingsfarge 6 307_BILAG 34-3 Brasil" xfId="44129" xr:uid="{00000000-0005-0000-0000-00005EAC0000}"/>
    <cellStyle name="60% - uthevingsfarge 6 308" xfId="44130" xr:uid="{00000000-0005-0000-0000-00005FAC0000}"/>
    <cellStyle name="60% - uthevingsfarge 6 308 2" xfId="44131" xr:uid="{00000000-0005-0000-0000-000060AC0000}"/>
    <cellStyle name="60% - uthevingsfarge 6 308_BILAG 34-3 Brasil" xfId="44132" xr:uid="{00000000-0005-0000-0000-000061AC0000}"/>
    <cellStyle name="60% - uthevingsfarge 6 309" xfId="44133" xr:uid="{00000000-0005-0000-0000-000062AC0000}"/>
    <cellStyle name="60% - uthevingsfarge 6 309 2" xfId="44134" xr:uid="{00000000-0005-0000-0000-000063AC0000}"/>
    <cellStyle name="60% - uthevingsfarge 6 309_BILAG 34-3 Brasil" xfId="44135" xr:uid="{00000000-0005-0000-0000-000064AC0000}"/>
    <cellStyle name="60% - uthevingsfarge 6 31" xfId="44136" xr:uid="{00000000-0005-0000-0000-000065AC0000}"/>
    <cellStyle name="60% - uthevingsfarge 6 31 2" xfId="44137" xr:uid="{00000000-0005-0000-0000-000066AC0000}"/>
    <cellStyle name="60% - uthevingsfarge 6 31_BILAG 34-3 Brasil" xfId="44138" xr:uid="{00000000-0005-0000-0000-000067AC0000}"/>
    <cellStyle name="60% - uthevingsfarge 6 310" xfId="44139" xr:uid="{00000000-0005-0000-0000-000068AC0000}"/>
    <cellStyle name="60% - uthevingsfarge 6 310 2" xfId="44140" xr:uid="{00000000-0005-0000-0000-000069AC0000}"/>
    <cellStyle name="60% - uthevingsfarge 6 310_BILAG 34-3 Brasil" xfId="44141" xr:uid="{00000000-0005-0000-0000-00006AAC0000}"/>
    <cellStyle name="60% - uthevingsfarge 6 311" xfId="44142" xr:uid="{00000000-0005-0000-0000-00006BAC0000}"/>
    <cellStyle name="60% - uthevingsfarge 6 311 2" xfId="44143" xr:uid="{00000000-0005-0000-0000-00006CAC0000}"/>
    <cellStyle name="60% - uthevingsfarge 6 311_BILAG 34-3 Brasil" xfId="44144" xr:uid="{00000000-0005-0000-0000-00006DAC0000}"/>
    <cellStyle name="60% - uthevingsfarge 6 312" xfId="44145" xr:uid="{00000000-0005-0000-0000-00006EAC0000}"/>
    <cellStyle name="60% - uthevingsfarge 6 312 2" xfId="44146" xr:uid="{00000000-0005-0000-0000-00006FAC0000}"/>
    <cellStyle name="60% - uthevingsfarge 6 312_BILAG 34-3 Brasil" xfId="44147" xr:uid="{00000000-0005-0000-0000-000070AC0000}"/>
    <cellStyle name="60% - uthevingsfarge 6 313" xfId="44148" xr:uid="{00000000-0005-0000-0000-000071AC0000}"/>
    <cellStyle name="60% - uthevingsfarge 6 313 2" xfId="44149" xr:uid="{00000000-0005-0000-0000-000072AC0000}"/>
    <cellStyle name="60% - uthevingsfarge 6 313_BILAG 34-3 Brasil" xfId="44150" xr:uid="{00000000-0005-0000-0000-000073AC0000}"/>
    <cellStyle name="60% - uthevingsfarge 6 314" xfId="44151" xr:uid="{00000000-0005-0000-0000-000074AC0000}"/>
    <cellStyle name="60% - uthevingsfarge 6 314 2" xfId="44152" xr:uid="{00000000-0005-0000-0000-000075AC0000}"/>
    <cellStyle name="60% - uthevingsfarge 6 314_BILAG 34-3 Brasil" xfId="44153" xr:uid="{00000000-0005-0000-0000-000076AC0000}"/>
    <cellStyle name="60% - uthevingsfarge 6 315" xfId="44154" xr:uid="{00000000-0005-0000-0000-000077AC0000}"/>
    <cellStyle name="60% - uthevingsfarge 6 315 2" xfId="44155" xr:uid="{00000000-0005-0000-0000-000078AC0000}"/>
    <cellStyle name="60% - uthevingsfarge 6 315_BILAG 34-3 Brasil" xfId="44156" xr:uid="{00000000-0005-0000-0000-000079AC0000}"/>
    <cellStyle name="60% - uthevingsfarge 6 316" xfId="44157" xr:uid="{00000000-0005-0000-0000-00007AAC0000}"/>
    <cellStyle name="60% - uthevingsfarge 6 316 2" xfId="44158" xr:uid="{00000000-0005-0000-0000-00007BAC0000}"/>
    <cellStyle name="60% - uthevingsfarge 6 316_BILAG 34-3 Brasil" xfId="44159" xr:uid="{00000000-0005-0000-0000-00007CAC0000}"/>
    <cellStyle name="60% - uthevingsfarge 6 317" xfId="44160" xr:uid="{00000000-0005-0000-0000-00007DAC0000}"/>
    <cellStyle name="60% - uthevingsfarge 6 317 2" xfId="44161" xr:uid="{00000000-0005-0000-0000-00007EAC0000}"/>
    <cellStyle name="60% - uthevingsfarge 6 317_BILAG 34-3 Brasil" xfId="44162" xr:uid="{00000000-0005-0000-0000-00007FAC0000}"/>
    <cellStyle name="60% - uthevingsfarge 6 318" xfId="44163" xr:uid="{00000000-0005-0000-0000-000080AC0000}"/>
    <cellStyle name="60% - uthevingsfarge 6 318 2" xfId="44164" xr:uid="{00000000-0005-0000-0000-000081AC0000}"/>
    <cellStyle name="60% - uthevingsfarge 6 318_BILAG 34-3 Brasil" xfId="44165" xr:uid="{00000000-0005-0000-0000-000082AC0000}"/>
    <cellStyle name="60% - uthevingsfarge 6 319" xfId="44166" xr:uid="{00000000-0005-0000-0000-000083AC0000}"/>
    <cellStyle name="60% - uthevingsfarge 6 319 2" xfId="44167" xr:uid="{00000000-0005-0000-0000-000084AC0000}"/>
    <cellStyle name="60% - uthevingsfarge 6 319_BILAG 34-3 Brasil" xfId="44168" xr:uid="{00000000-0005-0000-0000-000085AC0000}"/>
    <cellStyle name="60% - uthevingsfarge 6 32" xfId="44169" xr:uid="{00000000-0005-0000-0000-000086AC0000}"/>
    <cellStyle name="60% - uthevingsfarge 6 32 2" xfId="44170" xr:uid="{00000000-0005-0000-0000-000087AC0000}"/>
    <cellStyle name="60% - uthevingsfarge 6 32_BILAG 34-3 Brasil" xfId="44171" xr:uid="{00000000-0005-0000-0000-000088AC0000}"/>
    <cellStyle name="60% - uthevingsfarge 6 320" xfId="44172" xr:uid="{00000000-0005-0000-0000-000089AC0000}"/>
    <cellStyle name="60% - uthevingsfarge 6 320 2" xfId="44173" xr:uid="{00000000-0005-0000-0000-00008AAC0000}"/>
    <cellStyle name="60% - uthevingsfarge 6 320_BILAG 34-3 Brasil" xfId="44174" xr:uid="{00000000-0005-0000-0000-00008BAC0000}"/>
    <cellStyle name="60% - uthevingsfarge 6 321" xfId="44175" xr:uid="{00000000-0005-0000-0000-00008CAC0000}"/>
    <cellStyle name="60% - uthevingsfarge 6 321 2" xfId="44176" xr:uid="{00000000-0005-0000-0000-00008DAC0000}"/>
    <cellStyle name="60% - uthevingsfarge 6 321_BILAG 34-3 Brasil" xfId="44177" xr:uid="{00000000-0005-0000-0000-00008EAC0000}"/>
    <cellStyle name="60% - uthevingsfarge 6 322" xfId="44178" xr:uid="{00000000-0005-0000-0000-00008FAC0000}"/>
    <cellStyle name="60% - uthevingsfarge 6 322 2" xfId="44179" xr:uid="{00000000-0005-0000-0000-000090AC0000}"/>
    <cellStyle name="60% - uthevingsfarge 6 322_BILAG 34-3 Brasil" xfId="44180" xr:uid="{00000000-0005-0000-0000-000091AC0000}"/>
    <cellStyle name="60% - uthevingsfarge 6 323" xfId="44181" xr:uid="{00000000-0005-0000-0000-000092AC0000}"/>
    <cellStyle name="60% - uthevingsfarge 6 323 2" xfId="44182" xr:uid="{00000000-0005-0000-0000-000093AC0000}"/>
    <cellStyle name="60% - uthevingsfarge 6 323_BILAG 34-3 Brasil" xfId="44183" xr:uid="{00000000-0005-0000-0000-000094AC0000}"/>
    <cellStyle name="60% - uthevingsfarge 6 324" xfId="44184" xr:uid="{00000000-0005-0000-0000-000095AC0000}"/>
    <cellStyle name="60% - uthevingsfarge 6 324 2" xfId="44185" xr:uid="{00000000-0005-0000-0000-000096AC0000}"/>
    <cellStyle name="60% - uthevingsfarge 6 324_BILAG 34-3 Brasil" xfId="44186" xr:uid="{00000000-0005-0000-0000-000097AC0000}"/>
    <cellStyle name="60% - uthevingsfarge 6 325" xfId="44187" xr:uid="{00000000-0005-0000-0000-000098AC0000}"/>
    <cellStyle name="60% - uthevingsfarge 6 325 2" xfId="44188" xr:uid="{00000000-0005-0000-0000-000099AC0000}"/>
    <cellStyle name="60% - uthevingsfarge 6 325_BILAG 34-3 Brasil" xfId="44189" xr:uid="{00000000-0005-0000-0000-00009AAC0000}"/>
    <cellStyle name="60% - uthevingsfarge 6 326" xfId="44190" xr:uid="{00000000-0005-0000-0000-00009BAC0000}"/>
    <cellStyle name="60% - uthevingsfarge 6 326 2" xfId="44191" xr:uid="{00000000-0005-0000-0000-00009CAC0000}"/>
    <cellStyle name="60% - uthevingsfarge 6 326_BILAG 34-3 Brasil" xfId="44192" xr:uid="{00000000-0005-0000-0000-00009DAC0000}"/>
    <cellStyle name="60% - uthevingsfarge 6 327" xfId="44193" xr:uid="{00000000-0005-0000-0000-00009EAC0000}"/>
    <cellStyle name="60% - uthevingsfarge 6 327 2" xfId="44194" xr:uid="{00000000-0005-0000-0000-00009FAC0000}"/>
    <cellStyle name="60% - uthevingsfarge 6 327_BILAG 34-3 Brasil" xfId="44195" xr:uid="{00000000-0005-0000-0000-0000A0AC0000}"/>
    <cellStyle name="60% - uthevingsfarge 6 328" xfId="44196" xr:uid="{00000000-0005-0000-0000-0000A1AC0000}"/>
    <cellStyle name="60% - uthevingsfarge 6 328 2" xfId="44197" xr:uid="{00000000-0005-0000-0000-0000A2AC0000}"/>
    <cellStyle name="60% - uthevingsfarge 6 328_BILAG 34-3 Brasil" xfId="44198" xr:uid="{00000000-0005-0000-0000-0000A3AC0000}"/>
    <cellStyle name="60% - uthevingsfarge 6 329" xfId="44199" xr:uid="{00000000-0005-0000-0000-0000A4AC0000}"/>
    <cellStyle name="60% - uthevingsfarge 6 329 2" xfId="44200" xr:uid="{00000000-0005-0000-0000-0000A5AC0000}"/>
    <cellStyle name="60% - uthevingsfarge 6 329_BILAG 34-3 Brasil" xfId="44201" xr:uid="{00000000-0005-0000-0000-0000A6AC0000}"/>
    <cellStyle name="60% - uthevingsfarge 6 33" xfId="44202" xr:uid="{00000000-0005-0000-0000-0000A7AC0000}"/>
    <cellStyle name="60% - uthevingsfarge 6 33 2" xfId="44203" xr:uid="{00000000-0005-0000-0000-0000A8AC0000}"/>
    <cellStyle name="60% - uthevingsfarge 6 33_BILAG 34-3 Brasil" xfId="44204" xr:uid="{00000000-0005-0000-0000-0000A9AC0000}"/>
    <cellStyle name="60% - uthevingsfarge 6 330" xfId="44205" xr:uid="{00000000-0005-0000-0000-0000AAAC0000}"/>
    <cellStyle name="60% - uthevingsfarge 6 330 2" xfId="44206" xr:uid="{00000000-0005-0000-0000-0000ABAC0000}"/>
    <cellStyle name="60% - uthevingsfarge 6 330_BILAG 34-3 Brasil" xfId="44207" xr:uid="{00000000-0005-0000-0000-0000ACAC0000}"/>
    <cellStyle name="60% - uthevingsfarge 6 331" xfId="44208" xr:uid="{00000000-0005-0000-0000-0000ADAC0000}"/>
    <cellStyle name="60% - uthevingsfarge 6 331 2" xfId="44209" xr:uid="{00000000-0005-0000-0000-0000AEAC0000}"/>
    <cellStyle name="60% - uthevingsfarge 6 331_BILAG 34-3 Brasil" xfId="44210" xr:uid="{00000000-0005-0000-0000-0000AFAC0000}"/>
    <cellStyle name="60% - uthevingsfarge 6 332" xfId="44211" xr:uid="{00000000-0005-0000-0000-0000B0AC0000}"/>
    <cellStyle name="60% - uthevingsfarge 6 332 2" xfId="44212" xr:uid="{00000000-0005-0000-0000-0000B1AC0000}"/>
    <cellStyle name="60% - uthevingsfarge 6 332_BILAG 34-3 Brasil" xfId="44213" xr:uid="{00000000-0005-0000-0000-0000B2AC0000}"/>
    <cellStyle name="60% - uthevingsfarge 6 333" xfId="44214" xr:uid="{00000000-0005-0000-0000-0000B3AC0000}"/>
    <cellStyle name="60% - uthevingsfarge 6 333 2" xfId="44215" xr:uid="{00000000-0005-0000-0000-0000B4AC0000}"/>
    <cellStyle name="60% - uthevingsfarge 6 333_BILAG 34-3 Brasil" xfId="44216" xr:uid="{00000000-0005-0000-0000-0000B5AC0000}"/>
    <cellStyle name="60% - uthevingsfarge 6 334" xfId="44217" xr:uid="{00000000-0005-0000-0000-0000B6AC0000}"/>
    <cellStyle name="60% - uthevingsfarge 6 334 2" xfId="44218" xr:uid="{00000000-0005-0000-0000-0000B7AC0000}"/>
    <cellStyle name="60% - uthevingsfarge 6 334_BILAG 34-3 Brasil" xfId="44219" xr:uid="{00000000-0005-0000-0000-0000B8AC0000}"/>
    <cellStyle name="60% - uthevingsfarge 6 335" xfId="44220" xr:uid="{00000000-0005-0000-0000-0000B9AC0000}"/>
    <cellStyle name="60% - uthevingsfarge 6 335 2" xfId="44221" xr:uid="{00000000-0005-0000-0000-0000BAAC0000}"/>
    <cellStyle name="60% - uthevingsfarge 6 335_BILAG 34-3 Brasil" xfId="44222" xr:uid="{00000000-0005-0000-0000-0000BBAC0000}"/>
    <cellStyle name="60% - uthevingsfarge 6 336" xfId="44223" xr:uid="{00000000-0005-0000-0000-0000BCAC0000}"/>
    <cellStyle name="60% - uthevingsfarge 6 336 2" xfId="44224" xr:uid="{00000000-0005-0000-0000-0000BDAC0000}"/>
    <cellStyle name="60% - uthevingsfarge 6 336_BILAG 34-3 Brasil" xfId="44225" xr:uid="{00000000-0005-0000-0000-0000BEAC0000}"/>
    <cellStyle name="60% - uthevingsfarge 6 337" xfId="44226" xr:uid="{00000000-0005-0000-0000-0000BFAC0000}"/>
    <cellStyle name="60% - uthevingsfarge 6 337 2" xfId="44227" xr:uid="{00000000-0005-0000-0000-0000C0AC0000}"/>
    <cellStyle name="60% - uthevingsfarge 6 337_BILAG 34-3 Brasil" xfId="44228" xr:uid="{00000000-0005-0000-0000-0000C1AC0000}"/>
    <cellStyle name="60% - uthevingsfarge 6 338" xfId="44229" xr:uid="{00000000-0005-0000-0000-0000C2AC0000}"/>
    <cellStyle name="60% - uthevingsfarge 6 338 2" xfId="44230" xr:uid="{00000000-0005-0000-0000-0000C3AC0000}"/>
    <cellStyle name="60% - uthevingsfarge 6 338_BILAG 34-3 Brasil" xfId="44231" xr:uid="{00000000-0005-0000-0000-0000C4AC0000}"/>
    <cellStyle name="60% - uthevingsfarge 6 339" xfId="44232" xr:uid="{00000000-0005-0000-0000-0000C5AC0000}"/>
    <cellStyle name="60% - uthevingsfarge 6 339 2" xfId="44233" xr:uid="{00000000-0005-0000-0000-0000C6AC0000}"/>
    <cellStyle name="60% - uthevingsfarge 6 339_BILAG 34-3 Brasil" xfId="44234" xr:uid="{00000000-0005-0000-0000-0000C7AC0000}"/>
    <cellStyle name="60% - uthevingsfarge 6 34" xfId="44235" xr:uid="{00000000-0005-0000-0000-0000C8AC0000}"/>
    <cellStyle name="60% - uthevingsfarge 6 34 2" xfId="44236" xr:uid="{00000000-0005-0000-0000-0000C9AC0000}"/>
    <cellStyle name="60% - uthevingsfarge 6 34_BILAG 34-3 Brasil" xfId="44237" xr:uid="{00000000-0005-0000-0000-0000CAAC0000}"/>
    <cellStyle name="60% - uthevingsfarge 6 340" xfId="44238" xr:uid="{00000000-0005-0000-0000-0000CBAC0000}"/>
    <cellStyle name="60% - uthevingsfarge 6 340 2" xfId="44239" xr:uid="{00000000-0005-0000-0000-0000CCAC0000}"/>
    <cellStyle name="60% - uthevingsfarge 6 340_BILAG 34-3 Brasil" xfId="44240" xr:uid="{00000000-0005-0000-0000-0000CDAC0000}"/>
    <cellStyle name="60% - uthevingsfarge 6 341" xfId="44241" xr:uid="{00000000-0005-0000-0000-0000CEAC0000}"/>
    <cellStyle name="60% - uthevingsfarge 6 341 2" xfId="44242" xr:uid="{00000000-0005-0000-0000-0000CFAC0000}"/>
    <cellStyle name="60% - uthevingsfarge 6 341_BILAG 34-3 Brasil" xfId="44243" xr:uid="{00000000-0005-0000-0000-0000D0AC0000}"/>
    <cellStyle name="60% - uthevingsfarge 6 342" xfId="44244" xr:uid="{00000000-0005-0000-0000-0000D1AC0000}"/>
    <cellStyle name="60% - uthevingsfarge 6 342 2" xfId="44245" xr:uid="{00000000-0005-0000-0000-0000D2AC0000}"/>
    <cellStyle name="60% - uthevingsfarge 6 342_BILAG 34-3 Brasil" xfId="44246" xr:uid="{00000000-0005-0000-0000-0000D3AC0000}"/>
    <cellStyle name="60% - uthevingsfarge 6 343" xfId="44247" xr:uid="{00000000-0005-0000-0000-0000D4AC0000}"/>
    <cellStyle name="60% - uthevingsfarge 6 343 2" xfId="44248" xr:uid="{00000000-0005-0000-0000-0000D5AC0000}"/>
    <cellStyle name="60% - uthevingsfarge 6 343_BILAG 34-3 Brasil" xfId="44249" xr:uid="{00000000-0005-0000-0000-0000D6AC0000}"/>
    <cellStyle name="60% - uthevingsfarge 6 344" xfId="44250" xr:uid="{00000000-0005-0000-0000-0000D7AC0000}"/>
    <cellStyle name="60% - uthevingsfarge 6 344 2" xfId="44251" xr:uid="{00000000-0005-0000-0000-0000D8AC0000}"/>
    <cellStyle name="60% - uthevingsfarge 6 344_BILAG 34-3 Brasil" xfId="44252" xr:uid="{00000000-0005-0000-0000-0000D9AC0000}"/>
    <cellStyle name="60% - uthevingsfarge 6 345" xfId="44253" xr:uid="{00000000-0005-0000-0000-0000DAAC0000}"/>
    <cellStyle name="60% - uthevingsfarge 6 345 2" xfId="44254" xr:uid="{00000000-0005-0000-0000-0000DBAC0000}"/>
    <cellStyle name="60% - uthevingsfarge 6 345_BILAG 34-3 Brasil" xfId="44255" xr:uid="{00000000-0005-0000-0000-0000DCAC0000}"/>
    <cellStyle name="60% - uthevingsfarge 6 346" xfId="44256" xr:uid="{00000000-0005-0000-0000-0000DDAC0000}"/>
    <cellStyle name="60% - uthevingsfarge 6 346 2" xfId="44257" xr:uid="{00000000-0005-0000-0000-0000DEAC0000}"/>
    <cellStyle name="60% - uthevingsfarge 6 346_BILAG 34-3 Brasil" xfId="44258" xr:uid="{00000000-0005-0000-0000-0000DFAC0000}"/>
    <cellStyle name="60% - uthevingsfarge 6 347" xfId="44259" xr:uid="{00000000-0005-0000-0000-0000E0AC0000}"/>
    <cellStyle name="60% - uthevingsfarge 6 347 2" xfId="44260" xr:uid="{00000000-0005-0000-0000-0000E1AC0000}"/>
    <cellStyle name="60% - uthevingsfarge 6 347_BILAG 34-3 Brasil" xfId="44261" xr:uid="{00000000-0005-0000-0000-0000E2AC0000}"/>
    <cellStyle name="60% - uthevingsfarge 6 348" xfId="44262" xr:uid="{00000000-0005-0000-0000-0000E3AC0000}"/>
    <cellStyle name="60% - uthevingsfarge 6 348 2" xfId="44263" xr:uid="{00000000-0005-0000-0000-0000E4AC0000}"/>
    <cellStyle name="60% - uthevingsfarge 6 348_BILAG 34-3 Brasil" xfId="44264" xr:uid="{00000000-0005-0000-0000-0000E5AC0000}"/>
    <cellStyle name="60% - uthevingsfarge 6 349" xfId="44265" xr:uid="{00000000-0005-0000-0000-0000E6AC0000}"/>
    <cellStyle name="60% - uthevingsfarge 6 349 2" xfId="44266" xr:uid="{00000000-0005-0000-0000-0000E7AC0000}"/>
    <cellStyle name="60% - uthevingsfarge 6 349_BILAG 34-3 Brasil" xfId="44267" xr:uid="{00000000-0005-0000-0000-0000E8AC0000}"/>
    <cellStyle name="60% - uthevingsfarge 6 35" xfId="44268" xr:uid="{00000000-0005-0000-0000-0000E9AC0000}"/>
    <cellStyle name="60% - uthevingsfarge 6 35 2" xfId="44269" xr:uid="{00000000-0005-0000-0000-0000EAAC0000}"/>
    <cellStyle name="60% - uthevingsfarge 6 35_BILAG 34-3 Brasil" xfId="44270" xr:uid="{00000000-0005-0000-0000-0000EBAC0000}"/>
    <cellStyle name="60% - uthevingsfarge 6 350" xfId="44271" xr:uid="{00000000-0005-0000-0000-0000ECAC0000}"/>
    <cellStyle name="60% - uthevingsfarge 6 36" xfId="44272" xr:uid="{00000000-0005-0000-0000-0000EDAC0000}"/>
    <cellStyle name="60% - uthevingsfarge 6 36 2" xfId="44273" xr:uid="{00000000-0005-0000-0000-0000EEAC0000}"/>
    <cellStyle name="60% - uthevingsfarge 6 36_BILAG 34-3 Brasil" xfId="44274" xr:uid="{00000000-0005-0000-0000-0000EFAC0000}"/>
    <cellStyle name="60% - uthevingsfarge 6 37" xfId="44275" xr:uid="{00000000-0005-0000-0000-0000F0AC0000}"/>
    <cellStyle name="60% - uthevingsfarge 6 37 2" xfId="44276" xr:uid="{00000000-0005-0000-0000-0000F1AC0000}"/>
    <cellStyle name="60% - uthevingsfarge 6 37_BILAG 34-3 Brasil" xfId="44277" xr:uid="{00000000-0005-0000-0000-0000F2AC0000}"/>
    <cellStyle name="60% - uthevingsfarge 6 38" xfId="44278" xr:uid="{00000000-0005-0000-0000-0000F3AC0000}"/>
    <cellStyle name="60% - uthevingsfarge 6 38 2" xfId="44279" xr:uid="{00000000-0005-0000-0000-0000F4AC0000}"/>
    <cellStyle name="60% - uthevingsfarge 6 38_BILAG 34-3 Brasil" xfId="44280" xr:uid="{00000000-0005-0000-0000-0000F5AC0000}"/>
    <cellStyle name="60% - uthevingsfarge 6 39" xfId="44281" xr:uid="{00000000-0005-0000-0000-0000F6AC0000}"/>
    <cellStyle name="60% - uthevingsfarge 6 39 2" xfId="44282" xr:uid="{00000000-0005-0000-0000-0000F7AC0000}"/>
    <cellStyle name="60% - uthevingsfarge 6 39_BILAG 34-3 Brasil" xfId="44283" xr:uid="{00000000-0005-0000-0000-0000F8AC0000}"/>
    <cellStyle name="60% - uthevingsfarge 6 4" xfId="44284" xr:uid="{00000000-0005-0000-0000-0000F9AC0000}"/>
    <cellStyle name="60% - uthevingsfarge 6 4 2" xfId="44285" xr:uid="{00000000-0005-0000-0000-0000FAAC0000}"/>
    <cellStyle name="60% - uthevingsfarge 6 4_BILAG 34-3 Brasil" xfId="44286" xr:uid="{00000000-0005-0000-0000-0000FBAC0000}"/>
    <cellStyle name="60% - uthevingsfarge 6 40" xfId="44287" xr:uid="{00000000-0005-0000-0000-0000FCAC0000}"/>
    <cellStyle name="60% - uthevingsfarge 6 40 2" xfId="44288" xr:uid="{00000000-0005-0000-0000-0000FDAC0000}"/>
    <cellStyle name="60% - uthevingsfarge 6 40_BILAG 34-3 Brasil" xfId="44289" xr:uid="{00000000-0005-0000-0000-0000FEAC0000}"/>
    <cellStyle name="60% - uthevingsfarge 6 41" xfId="44290" xr:uid="{00000000-0005-0000-0000-0000FFAC0000}"/>
    <cellStyle name="60% - uthevingsfarge 6 41 2" xfId="44291" xr:uid="{00000000-0005-0000-0000-000000AD0000}"/>
    <cellStyle name="60% - uthevingsfarge 6 41_BILAG 34-3 Brasil" xfId="44292" xr:uid="{00000000-0005-0000-0000-000001AD0000}"/>
    <cellStyle name="60% - uthevingsfarge 6 42" xfId="44293" xr:uid="{00000000-0005-0000-0000-000002AD0000}"/>
    <cellStyle name="60% - uthevingsfarge 6 42 2" xfId="44294" xr:uid="{00000000-0005-0000-0000-000003AD0000}"/>
    <cellStyle name="60% - uthevingsfarge 6 42_BILAG 34-3 Brasil" xfId="44295" xr:uid="{00000000-0005-0000-0000-000004AD0000}"/>
    <cellStyle name="60% - uthevingsfarge 6 43" xfId="44296" xr:uid="{00000000-0005-0000-0000-000005AD0000}"/>
    <cellStyle name="60% - uthevingsfarge 6 43 2" xfId="44297" xr:uid="{00000000-0005-0000-0000-000006AD0000}"/>
    <cellStyle name="60% - uthevingsfarge 6 43_BILAG 34-3 Brasil" xfId="44298" xr:uid="{00000000-0005-0000-0000-000007AD0000}"/>
    <cellStyle name="60% - uthevingsfarge 6 44" xfId="44299" xr:uid="{00000000-0005-0000-0000-000008AD0000}"/>
    <cellStyle name="60% - uthevingsfarge 6 44 2" xfId="44300" xr:uid="{00000000-0005-0000-0000-000009AD0000}"/>
    <cellStyle name="60% - uthevingsfarge 6 44_BILAG 34-3 Brasil" xfId="44301" xr:uid="{00000000-0005-0000-0000-00000AAD0000}"/>
    <cellStyle name="60% - uthevingsfarge 6 45" xfId="44302" xr:uid="{00000000-0005-0000-0000-00000BAD0000}"/>
    <cellStyle name="60% - uthevingsfarge 6 45 2" xfId="44303" xr:uid="{00000000-0005-0000-0000-00000CAD0000}"/>
    <cellStyle name="60% - uthevingsfarge 6 45_BILAG 34-3 Brasil" xfId="44304" xr:uid="{00000000-0005-0000-0000-00000DAD0000}"/>
    <cellStyle name="60% - uthevingsfarge 6 46" xfId="44305" xr:uid="{00000000-0005-0000-0000-00000EAD0000}"/>
    <cellStyle name="60% - uthevingsfarge 6 46 2" xfId="44306" xr:uid="{00000000-0005-0000-0000-00000FAD0000}"/>
    <cellStyle name="60% - uthevingsfarge 6 46_BILAG 34-3 Brasil" xfId="44307" xr:uid="{00000000-0005-0000-0000-000010AD0000}"/>
    <cellStyle name="60% - uthevingsfarge 6 47" xfId="44308" xr:uid="{00000000-0005-0000-0000-000011AD0000}"/>
    <cellStyle name="60% - uthevingsfarge 6 47 2" xfId="44309" xr:uid="{00000000-0005-0000-0000-000012AD0000}"/>
    <cellStyle name="60% - uthevingsfarge 6 47_BILAG 34-3 Brasil" xfId="44310" xr:uid="{00000000-0005-0000-0000-000013AD0000}"/>
    <cellStyle name="60% - uthevingsfarge 6 48" xfId="44311" xr:uid="{00000000-0005-0000-0000-000014AD0000}"/>
    <cellStyle name="60% - uthevingsfarge 6 48 2" xfId="44312" xr:uid="{00000000-0005-0000-0000-000015AD0000}"/>
    <cellStyle name="60% - uthevingsfarge 6 48_BILAG 34-3 Brasil" xfId="44313" xr:uid="{00000000-0005-0000-0000-000016AD0000}"/>
    <cellStyle name="60% - uthevingsfarge 6 49" xfId="44314" xr:uid="{00000000-0005-0000-0000-000017AD0000}"/>
    <cellStyle name="60% - uthevingsfarge 6 49 2" xfId="44315" xr:uid="{00000000-0005-0000-0000-000018AD0000}"/>
    <cellStyle name="60% - uthevingsfarge 6 49_BILAG 34-3 Brasil" xfId="44316" xr:uid="{00000000-0005-0000-0000-000019AD0000}"/>
    <cellStyle name="60% - uthevingsfarge 6 5" xfId="44317" xr:uid="{00000000-0005-0000-0000-00001AAD0000}"/>
    <cellStyle name="60% - uthevingsfarge 6 5 2" xfId="44318" xr:uid="{00000000-0005-0000-0000-00001BAD0000}"/>
    <cellStyle name="60% - uthevingsfarge 6 5_BILAG 34-3 Brasil" xfId="44319" xr:uid="{00000000-0005-0000-0000-00001CAD0000}"/>
    <cellStyle name="60% - uthevingsfarge 6 50" xfId="44320" xr:uid="{00000000-0005-0000-0000-00001DAD0000}"/>
    <cellStyle name="60% - uthevingsfarge 6 50 2" xfId="44321" xr:uid="{00000000-0005-0000-0000-00001EAD0000}"/>
    <cellStyle name="60% - uthevingsfarge 6 50_BILAG 34-3 Brasil" xfId="44322" xr:uid="{00000000-0005-0000-0000-00001FAD0000}"/>
    <cellStyle name="60% - uthevingsfarge 6 51" xfId="44323" xr:uid="{00000000-0005-0000-0000-000020AD0000}"/>
    <cellStyle name="60% - uthevingsfarge 6 51 2" xfId="44324" xr:uid="{00000000-0005-0000-0000-000021AD0000}"/>
    <cellStyle name="60% - uthevingsfarge 6 51_BILAG 34-3 Brasil" xfId="44325" xr:uid="{00000000-0005-0000-0000-000022AD0000}"/>
    <cellStyle name="60% - uthevingsfarge 6 52" xfId="44326" xr:uid="{00000000-0005-0000-0000-000023AD0000}"/>
    <cellStyle name="60% - uthevingsfarge 6 52 2" xfId="44327" xr:uid="{00000000-0005-0000-0000-000024AD0000}"/>
    <cellStyle name="60% - uthevingsfarge 6 52_BILAG 34-3 Brasil" xfId="44328" xr:uid="{00000000-0005-0000-0000-000025AD0000}"/>
    <cellStyle name="60% - uthevingsfarge 6 53" xfId="44329" xr:uid="{00000000-0005-0000-0000-000026AD0000}"/>
    <cellStyle name="60% - uthevingsfarge 6 53 2" xfId="44330" xr:uid="{00000000-0005-0000-0000-000027AD0000}"/>
    <cellStyle name="60% - uthevingsfarge 6 53_BILAG 34-3 Brasil" xfId="44331" xr:uid="{00000000-0005-0000-0000-000028AD0000}"/>
    <cellStyle name="60% - uthevingsfarge 6 54" xfId="44332" xr:uid="{00000000-0005-0000-0000-000029AD0000}"/>
    <cellStyle name="60% - uthevingsfarge 6 54 2" xfId="44333" xr:uid="{00000000-0005-0000-0000-00002AAD0000}"/>
    <cellStyle name="60% - uthevingsfarge 6 54_BILAG 34-3 Brasil" xfId="44334" xr:uid="{00000000-0005-0000-0000-00002BAD0000}"/>
    <cellStyle name="60% - uthevingsfarge 6 55" xfId="44335" xr:uid="{00000000-0005-0000-0000-00002CAD0000}"/>
    <cellStyle name="60% - uthevingsfarge 6 55 2" xfId="44336" xr:uid="{00000000-0005-0000-0000-00002DAD0000}"/>
    <cellStyle name="60% - uthevingsfarge 6 55_BILAG 34-3 Brasil" xfId="44337" xr:uid="{00000000-0005-0000-0000-00002EAD0000}"/>
    <cellStyle name="60% - uthevingsfarge 6 56" xfId="44338" xr:uid="{00000000-0005-0000-0000-00002FAD0000}"/>
    <cellStyle name="60% - uthevingsfarge 6 56 2" xfId="44339" xr:uid="{00000000-0005-0000-0000-000030AD0000}"/>
    <cellStyle name="60% - uthevingsfarge 6 56_BILAG 34-3 Brasil" xfId="44340" xr:uid="{00000000-0005-0000-0000-000031AD0000}"/>
    <cellStyle name="60% - uthevingsfarge 6 57" xfId="44341" xr:uid="{00000000-0005-0000-0000-000032AD0000}"/>
    <cellStyle name="60% - uthevingsfarge 6 57 2" xfId="44342" xr:uid="{00000000-0005-0000-0000-000033AD0000}"/>
    <cellStyle name="60% - uthevingsfarge 6 57_BILAG 34-3 Brasil" xfId="44343" xr:uid="{00000000-0005-0000-0000-000034AD0000}"/>
    <cellStyle name="60% - uthevingsfarge 6 58" xfId="44344" xr:uid="{00000000-0005-0000-0000-000035AD0000}"/>
    <cellStyle name="60% - uthevingsfarge 6 58 2" xfId="44345" xr:uid="{00000000-0005-0000-0000-000036AD0000}"/>
    <cellStyle name="60% - uthevingsfarge 6 58_BILAG 34-3 Brasil" xfId="44346" xr:uid="{00000000-0005-0000-0000-000037AD0000}"/>
    <cellStyle name="60% - uthevingsfarge 6 59" xfId="44347" xr:uid="{00000000-0005-0000-0000-000038AD0000}"/>
    <cellStyle name="60% - uthevingsfarge 6 59 2" xfId="44348" xr:uid="{00000000-0005-0000-0000-000039AD0000}"/>
    <cellStyle name="60% - uthevingsfarge 6 59_BILAG 34-3 Brasil" xfId="44349" xr:uid="{00000000-0005-0000-0000-00003AAD0000}"/>
    <cellStyle name="60% - uthevingsfarge 6 6" xfId="44350" xr:uid="{00000000-0005-0000-0000-00003BAD0000}"/>
    <cellStyle name="60% - uthevingsfarge 6 6 2" xfId="44351" xr:uid="{00000000-0005-0000-0000-00003CAD0000}"/>
    <cellStyle name="60% - uthevingsfarge 6 6_BILAG 34-3 Brasil" xfId="44352" xr:uid="{00000000-0005-0000-0000-00003DAD0000}"/>
    <cellStyle name="60% - uthevingsfarge 6 60" xfId="44353" xr:uid="{00000000-0005-0000-0000-00003EAD0000}"/>
    <cellStyle name="60% - uthevingsfarge 6 60 2" xfId="44354" xr:uid="{00000000-0005-0000-0000-00003FAD0000}"/>
    <cellStyle name="60% - uthevingsfarge 6 60_BILAG 34-3 Brasil" xfId="44355" xr:uid="{00000000-0005-0000-0000-000040AD0000}"/>
    <cellStyle name="60% - uthevingsfarge 6 61" xfId="44356" xr:uid="{00000000-0005-0000-0000-000041AD0000}"/>
    <cellStyle name="60% - uthevingsfarge 6 61 2" xfId="44357" xr:uid="{00000000-0005-0000-0000-000042AD0000}"/>
    <cellStyle name="60% - uthevingsfarge 6 61_BILAG 34-3 Brasil" xfId="44358" xr:uid="{00000000-0005-0000-0000-000043AD0000}"/>
    <cellStyle name="60% - uthevingsfarge 6 62" xfId="44359" xr:uid="{00000000-0005-0000-0000-000044AD0000}"/>
    <cellStyle name="60% - uthevingsfarge 6 62 2" xfId="44360" xr:uid="{00000000-0005-0000-0000-000045AD0000}"/>
    <cellStyle name="60% - uthevingsfarge 6 62_BILAG 34-3 Brasil" xfId="44361" xr:uid="{00000000-0005-0000-0000-000046AD0000}"/>
    <cellStyle name="60% - uthevingsfarge 6 63" xfId="44362" xr:uid="{00000000-0005-0000-0000-000047AD0000}"/>
    <cellStyle name="60% - Акцент1" xfId="44363" xr:uid="{00000000-0005-0000-0000-000048AD0000}"/>
    <cellStyle name="60% - Акцент2" xfId="44364" xr:uid="{00000000-0005-0000-0000-000049AD0000}"/>
    <cellStyle name="60% - Акцент3" xfId="44365" xr:uid="{00000000-0005-0000-0000-00004AAD0000}"/>
    <cellStyle name="60% - Акцент4" xfId="44366" xr:uid="{00000000-0005-0000-0000-00004BAD0000}"/>
    <cellStyle name="60% - Акцент5" xfId="44367" xr:uid="{00000000-0005-0000-0000-00004CAD0000}"/>
    <cellStyle name="60% - Акцент6" xfId="44368" xr:uid="{00000000-0005-0000-0000-00004DAD0000}"/>
    <cellStyle name="Accent1 - 20%" xfId="44369" xr:uid="{00000000-0005-0000-0000-00004EAD0000}"/>
    <cellStyle name="Accent1 - 40%" xfId="44370" xr:uid="{00000000-0005-0000-0000-00004FAD0000}"/>
    <cellStyle name="Accent1 - 60%" xfId="44371" xr:uid="{00000000-0005-0000-0000-000050AD0000}"/>
    <cellStyle name="Accent1 2" xfId="44372" xr:uid="{00000000-0005-0000-0000-000051AD0000}"/>
    <cellStyle name="Accent1 2 2" xfId="44373" xr:uid="{00000000-0005-0000-0000-000052AD0000}"/>
    <cellStyle name="Accent1 2 2 2" xfId="44374" xr:uid="{00000000-0005-0000-0000-000053AD0000}"/>
    <cellStyle name="Accent1 2 2_Nøkkeltall" xfId="44375" xr:uid="{00000000-0005-0000-0000-000054AD0000}"/>
    <cellStyle name="Accent1 2 3" xfId="44376" xr:uid="{00000000-0005-0000-0000-000055AD0000}"/>
    <cellStyle name="Accent1 2 3 2" xfId="44377" xr:uid="{00000000-0005-0000-0000-000056AD0000}"/>
    <cellStyle name="Accent1 2 3 3" xfId="44378" xr:uid="{00000000-0005-0000-0000-000057AD0000}"/>
    <cellStyle name="Accent1 2 3 4" xfId="44379" xr:uid="{00000000-0005-0000-0000-000058AD0000}"/>
    <cellStyle name="Accent1 2 3 5" xfId="44380" xr:uid="{00000000-0005-0000-0000-000059AD0000}"/>
    <cellStyle name="Accent1 2 3_Nøkkeltall" xfId="44381" xr:uid="{00000000-0005-0000-0000-00005AAD0000}"/>
    <cellStyle name="Accent1 2 4" xfId="44382" xr:uid="{00000000-0005-0000-0000-00005BAD0000}"/>
    <cellStyle name="Accent1 2_Expenses (1)" xfId="44383" xr:uid="{00000000-0005-0000-0000-00005CAD0000}"/>
    <cellStyle name="Accent1 3" xfId="44384" xr:uid="{00000000-0005-0000-0000-00005DAD0000}"/>
    <cellStyle name="Accent1 3 2" xfId="44385" xr:uid="{00000000-0005-0000-0000-00005EAD0000}"/>
    <cellStyle name="Accent1 3 3" xfId="44386" xr:uid="{00000000-0005-0000-0000-00005FAD0000}"/>
    <cellStyle name="Accent1 3_Nøkkeltall" xfId="44387" xr:uid="{00000000-0005-0000-0000-000060AD0000}"/>
    <cellStyle name="Accent1 4" xfId="44388" xr:uid="{00000000-0005-0000-0000-000061AD0000}"/>
    <cellStyle name="Accent1 4 2" xfId="44389" xr:uid="{00000000-0005-0000-0000-000062AD0000}"/>
    <cellStyle name="Accent1 4 3" xfId="44390" xr:uid="{00000000-0005-0000-0000-000063AD0000}"/>
    <cellStyle name="Accent1 5" xfId="44391" xr:uid="{00000000-0005-0000-0000-000064AD0000}"/>
    <cellStyle name="Accent1 5 2" xfId="44392" xr:uid="{00000000-0005-0000-0000-000065AD0000}"/>
    <cellStyle name="Accent1 6" xfId="44393" xr:uid="{00000000-0005-0000-0000-000066AD0000}"/>
    <cellStyle name="Accent2 - 20%" xfId="44394" xr:uid="{00000000-0005-0000-0000-000067AD0000}"/>
    <cellStyle name="Accent2 - 40%" xfId="44395" xr:uid="{00000000-0005-0000-0000-000068AD0000}"/>
    <cellStyle name="Accent2 - 60%" xfId="44396" xr:uid="{00000000-0005-0000-0000-000069AD0000}"/>
    <cellStyle name="Accent2 2" xfId="44397" xr:uid="{00000000-0005-0000-0000-00006AAD0000}"/>
    <cellStyle name="Accent2 2 2" xfId="44398" xr:uid="{00000000-0005-0000-0000-00006BAD0000}"/>
    <cellStyle name="Accent2 2 2 2" xfId="44399" xr:uid="{00000000-0005-0000-0000-00006CAD0000}"/>
    <cellStyle name="Accent2 2 2 3" xfId="44400" xr:uid="{00000000-0005-0000-0000-00006DAD0000}"/>
    <cellStyle name="Accent2 2 2_Nøkkeltall" xfId="44401" xr:uid="{00000000-0005-0000-0000-00006EAD0000}"/>
    <cellStyle name="Accent2 2 3" xfId="44402" xr:uid="{00000000-0005-0000-0000-00006FAD0000}"/>
    <cellStyle name="Accent2 2 4" xfId="44403" xr:uid="{00000000-0005-0000-0000-000070AD0000}"/>
    <cellStyle name="Accent2 2_Expenses (1)" xfId="44404" xr:uid="{00000000-0005-0000-0000-000071AD0000}"/>
    <cellStyle name="Accent2 3" xfId="44405" xr:uid="{00000000-0005-0000-0000-000072AD0000}"/>
    <cellStyle name="Accent2 3 2" xfId="44406" xr:uid="{00000000-0005-0000-0000-000073AD0000}"/>
    <cellStyle name="Accent2 3 3" xfId="44407" xr:uid="{00000000-0005-0000-0000-000074AD0000}"/>
    <cellStyle name="Accent2 3_Nøkkeltall" xfId="44408" xr:uid="{00000000-0005-0000-0000-000075AD0000}"/>
    <cellStyle name="Accent2 4" xfId="44409" xr:uid="{00000000-0005-0000-0000-000076AD0000}"/>
    <cellStyle name="Accent2 4 2" xfId="44410" xr:uid="{00000000-0005-0000-0000-000077AD0000}"/>
    <cellStyle name="Accent2 4 3" xfId="44411" xr:uid="{00000000-0005-0000-0000-000078AD0000}"/>
    <cellStyle name="Accent2 5" xfId="44412" xr:uid="{00000000-0005-0000-0000-000079AD0000}"/>
    <cellStyle name="Accent2 5 2" xfId="44413" xr:uid="{00000000-0005-0000-0000-00007AAD0000}"/>
    <cellStyle name="Accent2 6" xfId="44414" xr:uid="{00000000-0005-0000-0000-00007BAD0000}"/>
    <cellStyle name="Accent3 - 20%" xfId="44415" xr:uid="{00000000-0005-0000-0000-00007CAD0000}"/>
    <cellStyle name="Accent3 - 40%" xfId="44416" xr:uid="{00000000-0005-0000-0000-00007DAD0000}"/>
    <cellStyle name="Accent3 - 60%" xfId="44417" xr:uid="{00000000-0005-0000-0000-00007EAD0000}"/>
    <cellStyle name="Accent3 2" xfId="44418" xr:uid="{00000000-0005-0000-0000-00007FAD0000}"/>
    <cellStyle name="Accent3 2 2" xfId="44419" xr:uid="{00000000-0005-0000-0000-000080AD0000}"/>
    <cellStyle name="Accent3 2 3" xfId="44420" xr:uid="{00000000-0005-0000-0000-000081AD0000}"/>
    <cellStyle name="Accent3 2_Expenses (1)" xfId="44421" xr:uid="{00000000-0005-0000-0000-000082AD0000}"/>
    <cellStyle name="Accent3 3" xfId="44422" xr:uid="{00000000-0005-0000-0000-000083AD0000}"/>
    <cellStyle name="Accent3 3 2" xfId="44423" xr:uid="{00000000-0005-0000-0000-000084AD0000}"/>
    <cellStyle name="Accent3 3 3" xfId="44424" xr:uid="{00000000-0005-0000-0000-000085AD0000}"/>
    <cellStyle name="Accent3 3_Nøkkeltall" xfId="44425" xr:uid="{00000000-0005-0000-0000-000086AD0000}"/>
    <cellStyle name="Accent3 4" xfId="44426" xr:uid="{00000000-0005-0000-0000-000087AD0000}"/>
    <cellStyle name="Accent3 4 2" xfId="44427" xr:uid="{00000000-0005-0000-0000-000088AD0000}"/>
    <cellStyle name="Accent3 4 3" xfId="44428" xr:uid="{00000000-0005-0000-0000-000089AD0000}"/>
    <cellStyle name="Accent3 5" xfId="44429" xr:uid="{00000000-0005-0000-0000-00008AAD0000}"/>
    <cellStyle name="Accent3 5 2" xfId="44430" xr:uid="{00000000-0005-0000-0000-00008BAD0000}"/>
    <cellStyle name="Accent3 6" xfId="44431" xr:uid="{00000000-0005-0000-0000-00008CAD0000}"/>
    <cellStyle name="Accent4 - 20%" xfId="44432" xr:uid="{00000000-0005-0000-0000-00008DAD0000}"/>
    <cellStyle name="Accent4 - 40%" xfId="44433" xr:uid="{00000000-0005-0000-0000-00008EAD0000}"/>
    <cellStyle name="Accent4 - 60%" xfId="44434" xr:uid="{00000000-0005-0000-0000-00008FAD0000}"/>
    <cellStyle name="Accent4 2" xfId="44435" xr:uid="{00000000-0005-0000-0000-000090AD0000}"/>
    <cellStyle name="Accent4 2 2" xfId="44436" xr:uid="{00000000-0005-0000-0000-000091AD0000}"/>
    <cellStyle name="Accent4 2 2 2" xfId="44437" xr:uid="{00000000-0005-0000-0000-000092AD0000}"/>
    <cellStyle name="Accent4 2 2_Nøkkeltall" xfId="44438" xr:uid="{00000000-0005-0000-0000-000093AD0000}"/>
    <cellStyle name="Accent4 2 3" xfId="44439" xr:uid="{00000000-0005-0000-0000-000094AD0000}"/>
    <cellStyle name="Accent4 2 3 2" xfId="44440" xr:uid="{00000000-0005-0000-0000-000095AD0000}"/>
    <cellStyle name="Accent4 2 3 3" xfId="44441" xr:uid="{00000000-0005-0000-0000-000096AD0000}"/>
    <cellStyle name="Accent4 2 3 4" xfId="44442" xr:uid="{00000000-0005-0000-0000-000097AD0000}"/>
    <cellStyle name="Accent4 2 3 5" xfId="44443" xr:uid="{00000000-0005-0000-0000-000098AD0000}"/>
    <cellStyle name="Accent4 2 3_Nøkkeltall" xfId="44444" xr:uid="{00000000-0005-0000-0000-000099AD0000}"/>
    <cellStyle name="Accent4 2 4" xfId="44445" xr:uid="{00000000-0005-0000-0000-00009AAD0000}"/>
    <cellStyle name="Accent4 2_Expenses (1)" xfId="44446" xr:uid="{00000000-0005-0000-0000-00009BAD0000}"/>
    <cellStyle name="Accent4 3" xfId="44447" xr:uid="{00000000-0005-0000-0000-00009CAD0000}"/>
    <cellStyle name="Accent4 3 2" xfId="44448" xr:uid="{00000000-0005-0000-0000-00009DAD0000}"/>
    <cellStyle name="Accent4 3 3" xfId="44449" xr:uid="{00000000-0005-0000-0000-00009EAD0000}"/>
    <cellStyle name="Accent4 3_Nøkkeltall" xfId="44450" xr:uid="{00000000-0005-0000-0000-00009FAD0000}"/>
    <cellStyle name="Accent4 4" xfId="44451" xr:uid="{00000000-0005-0000-0000-0000A0AD0000}"/>
    <cellStyle name="Accent4 4 2" xfId="44452" xr:uid="{00000000-0005-0000-0000-0000A1AD0000}"/>
    <cellStyle name="Accent4 4 3" xfId="44453" xr:uid="{00000000-0005-0000-0000-0000A2AD0000}"/>
    <cellStyle name="Accent4 5" xfId="44454" xr:uid="{00000000-0005-0000-0000-0000A3AD0000}"/>
    <cellStyle name="Accent4 5 2" xfId="44455" xr:uid="{00000000-0005-0000-0000-0000A4AD0000}"/>
    <cellStyle name="Accent4 6" xfId="44456" xr:uid="{00000000-0005-0000-0000-0000A5AD0000}"/>
    <cellStyle name="Accent5 - 20%" xfId="44457" xr:uid="{00000000-0005-0000-0000-0000A6AD0000}"/>
    <cellStyle name="Accent5 - 40%" xfId="44458" xr:uid="{00000000-0005-0000-0000-0000A7AD0000}"/>
    <cellStyle name="Accent5 - 60%" xfId="44459" xr:uid="{00000000-0005-0000-0000-0000A8AD0000}"/>
    <cellStyle name="Accent5 2" xfId="44460" xr:uid="{00000000-0005-0000-0000-0000A9AD0000}"/>
    <cellStyle name="Accent5 2 2" xfId="44461" xr:uid="{00000000-0005-0000-0000-0000AAAD0000}"/>
    <cellStyle name="Accent5 2 3" xfId="44462" xr:uid="{00000000-0005-0000-0000-0000ABAD0000}"/>
    <cellStyle name="Accent5 2_Nøkkeltall" xfId="44463" xr:uid="{00000000-0005-0000-0000-0000ACAD0000}"/>
    <cellStyle name="Accent5 3" xfId="44464" xr:uid="{00000000-0005-0000-0000-0000ADAD0000}"/>
    <cellStyle name="Accent5 3 2" xfId="44465" xr:uid="{00000000-0005-0000-0000-0000AEAD0000}"/>
    <cellStyle name="Accent5 3 3" xfId="44466" xr:uid="{00000000-0005-0000-0000-0000AFAD0000}"/>
    <cellStyle name="Accent5 3_Nøkkeltall" xfId="44467" xr:uid="{00000000-0005-0000-0000-0000B0AD0000}"/>
    <cellStyle name="Accent5 4" xfId="44468" xr:uid="{00000000-0005-0000-0000-0000B1AD0000}"/>
    <cellStyle name="Accent5 5" xfId="44469" xr:uid="{00000000-0005-0000-0000-0000B2AD0000}"/>
    <cellStyle name="Accent5 6" xfId="44470" xr:uid="{00000000-0005-0000-0000-0000B3AD0000}"/>
    <cellStyle name="Accent6 - 20%" xfId="44471" xr:uid="{00000000-0005-0000-0000-0000B4AD0000}"/>
    <cellStyle name="Accent6 - 40%" xfId="44472" xr:uid="{00000000-0005-0000-0000-0000B5AD0000}"/>
    <cellStyle name="Accent6 - 60%" xfId="44473" xr:uid="{00000000-0005-0000-0000-0000B6AD0000}"/>
    <cellStyle name="Accent6 2" xfId="44474" xr:uid="{00000000-0005-0000-0000-0000B7AD0000}"/>
    <cellStyle name="Accent6 2 2" xfId="44475" xr:uid="{00000000-0005-0000-0000-0000B8AD0000}"/>
    <cellStyle name="Accent6 2 3" xfId="44476" xr:uid="{00000000-0005-0000-0000-0000B9AD0000}"/>
    <cellStyle name="Accent6 2_Expenses (1)" xfId="44477" xr:uid="{00000000-0005-0000-0000-0000BAAD0000}"/>
    <cellStyle name="Accent6 3" xfId="44478" xr:uid="{00000000-0005-0000-0000-0000BBAD0000}"/>
    <cellStyle name="Accent6 3 2" xfId="44479" xr:uid="{00000000-0005-0000-0000-0000BCAD0000}"/>
    <cellStyle name="Accent6 3 3" xfId="44480" xr:uid="{00000000-0005-0000-0000-0000BDAD0000}"/>
    <cellStyle name="Accent6 3_Nøkkeltall" xfId="44481" xr:uid="{00000000-0005-0000-0000-0000BEAD0000}"/>
    <cellStyle name="Accent6 4" xfId="44482" xr:uid="{00000000-0005-0000-0000-0000BFAD0000}"/>
    <cellStyle name="Accent6 4 2" xfId="44483" xr:uid="{00000000-0005-0000-0000-0000C0AD0000}"/>
    <cellStyle name="Accent6 4 3" xfId="44484" xr:uid="{00000000-0005-0000-0000-0000C1AD0000}"/>
    <cellStyle name="Accent6 5" xfId="44485" xr:uid="{00000000-0005-0000-0000-0000C2AD0000}"/>
    <cellStyle name="Accent6 5 2" xfId="44486" xr:uid="{00000000-0005-0000-0000-0000C3AD0000}"/>
    <cellStyle name="Accent6 6" xfId="44487" xr:uid="{00000000-0005-0000-0000-0000C4AD0000}"/>
    <cellStyle name="Actual data" xfId="44488" xr:uid="{00000000-0005-0000-0000-0000C5AD0000}"/>
    <cellStyle name="Actual data 2" xfId="44489" xr:uid="{00000000-0005-0000-0000-0000C6AD0000}"/>
    <cellStyle name="Actual data 2 2" xfId="44490" xr:uid="{00000000-0005-0000-0000-0000C7AD0000}"/>
    <cellStyle name="Actual data 2 2 2" xfId="44491" xr:uid="{00000000-0005-0000-0000-0000C8AD0000}"/>
    <cellStyle name="Actual data 2 2_Innskuddsdekning" xfId="44492" xr:uid="{00000000-0005-0000-0000-0000C9AD0000}"/>
    <cellStyle name="Actual data 2 3" xfId="44493" xr:uid="{00000000-0005-0000-0000-0000CAAD0000}"/>
    <cellStyle name="Actual data 2_Nøkkeltall" xfId="44494" xr:uid="{00000000-0005-0000-0000-0000CBAD0000}"/>
    <cellStyle name="Actual data 3" xfId="44495" xr:uid="{00000000-0005-0000-0000-0000CCAD0000}"/>
    <cellStyle name="Actual data 3 2" xfId="44496" xr:uid="{00000000-0005-0000-0000-0000CDAD0000}"/>
    <cellStyle name="Actual data 3 2 2" xfId="44497" xr:uid="{00000000-0005-0000-0000-0000CEAD0000}"/>
    <cellStyle name="Actual data 3 2_Nøkkeltall" xfId="44498" xr:uid="{00000000-0005-0000-0000-0000CFAD0000}"/>
    <cellStyle name="Actual data 3 3" xfId="44499" xr:uid="{00000000-0005-0000-0000-0000D0AD0000}"/>
    <cellStyle name="Actual data 3_Adjustment-Hovedtall" xfId="44500" xr:uid="{00000000-0005-0000-0000-0000D1AD0000}"/>
    <cellStyle name="Actual data 4" xfId="44501" xr:uid="{00000000-0005-0000-0000-0000D2AD0000}"/>
    <cellStyle name="Actual data_Adjustment-Hovedtall" xfId="44502" xr:uid="{00000000-0005-0000-0000-0000D3AD0000}"/>
    <cellStyle name="Actual year" xfId="44503" xr:uid="{00000000-0005-0000-0000-0000D4AD0000}"/>
    <cellStyle name="Actual year 2" xfId="44504" xr:uid="{00000000-0005-0000-0000-0000D5AD0000}"/>
    <cellStyle name="Actual year 2 2" xfId="44505" xr:uid="{00000000-0005-0000-0000-0000D6AD0000}"/>
    <cellStyle name="Actual year 2 2 2" xfId="44506" xr:uid="{00000000-0005-0000-0000-0000D7AD0000}"/>
    <cellStyle name="Actual year 2 2 2 2" xfId="44507" xr:uid="{00000000-0005-0000-0000-0000D8AD0000}"/>
    <cellStyle name="Actual year 2 2 2 2 2" xfId="44508" xr:uid="{00000000-0005-0000-0000-0000D9AD0000}"/>
    <cellStyle name="Actual year 2 2 2 3" xfId="44509" xr:uid="{00000000-0005-0000-0000-0000DAAD0000}"/>
    <cellStyle name="Actual year 2 2 2 3 2" xfId="44510" xr:uid="{00000000-0005-0000-0000-0000DBAD0000}"/>
    <cellStyle name="Actual year 2 2 2 4" xfId="44511" xr:uid="{00000000-0005-0000-0000-0000DCAD0000}"/>
    <cellStyle name="Actual year 2 2 2 5" xfId="44512" xr:uid="{00000000-0005-0000-0000-0000DDAD0000}"/>
    <cellStyle name="Actual year 2 2 2_Nøkkeltall" xfId="44513" xr:uid="{00000000-0005-0000-0000-0000DEAD0000}"/>
    <cellStyle name="Actual year 2 2 3" xfId="44514" xr:uid="{00000000-0005-0000-0000-0000DFAD0000}"/>
    <cellStyle name="Actual year 2 2 3 2" xfId="44515" xr:uid="{00000000-0005-0000-0000-0000E0AD0000}"/>
    <cellStyle name="Actual year 2 2 4" xfId="44516" xr:uid="{00000000-0005-0000-0000-0000E1AD0000}"/>
    <cellStyle name="Actual year 2 2 4 2" xfId="44517" xr:uid="{00000000-0005-0000-0000-0000E2AD0000}"/>
    <cellStyle name="Actual year 2 2 5" xfId="44518" xr:uid="{00000000-0005-0000-0000-0000E3AD0000}"/>
    <cellStyle name="Actual year 2 2 5 2" xfId="44519" xr:uid="{00000000-0005-0000-0000-0000E4AD0000}"/>
    <cellStyle name="Actual year 2 2 6" xfId="44520" xr:uid="{00000000-0005-0000-0000-0000E5AD0000}"/>
    <cellStyle name="Actual year 2 2 7" xfId="44521" xr:uid="{00000000-0005-0000-0000-0000E6AD0000}"/>
    <cellStyle name="Actual year 2 2 8" xfId="44522" xr:uid="{00000000-0005-0000-0000-0000E7AD0000}"/>
    <cellStyle name="Actual year 2 2_7. Other MTM adjustments" xfId="44523" xr:uid="{00000000-0005-0000-0000-0000E8AD0000}"/>
    <cellStyle name="Actual year 2 3" xfId="44524" xr:uid="{00000000-0005-0000-0000-0000E9AD0000}"/>
    <cellStyle name="Actual year 2 3 2" xfId="44525" xr:uid="{00000000-0005-0000-0000-0000EAAD0000}"/>
    <cellStyle name="Actual year 2 3_Nøkkeltall" xfId="44526" xr:uid="{00000000-0005-0000-0000-0000EBAD0000}"/>
    <cellStyle name="Actual year 2 4" xfId="44527" xr:uid="{00000000-0005-0000-0000-0000ECAD0000}"/>
    <cellStyle name="Actual year 2 4 2" xfId="44528" xr:uid="{00000000-0005-0000-0000-0000EDAD0000}"/>
    <cellStyle name="Actual year 2 5" xfId="44529" xr:uid="{00000000-0005-0000-0000-0000EEAD0000}"/>
    <cellStyle name="Actual year 2 5 2" xfId="44530" xr:uid="{00000000-0005-0000-0000-0000EFAD0000}"/>
    <cellStyle name="Actual year 2 6" xfId="44531" xr:uid="{00000000-0005-0000-0000-0000F0AD0000}"/>
    <cellStyle name="Actual year 2 7" xfId="44532" xr:uid="{00000000-0005-0000-0000-0000F1AD0000}"/>
    <cellStyle name="Actual year 2 8" xfId="44533" xr:uid="{00000000-0005-0000-0000-0000F2AD0000}"/>
    <cellStyle name="Actual year 2_7. Other MTM adjustments" xfId="44534" xr:uid="{00000000-0005-0000-0000-0000F3AD0000}"/>
    <cellStyle name="Actual year 3" xfId="44535" xr:uid="{00000000-0005-0000-0000-0000F4AD0000}"/>
    <cellStyle name="Actual year 3 2" xfId="44536" xr:uid="{00000000-0005-0000-0000-0000F5AD0000}"/>
    <cellStyle name="Actual year 3 2 2" xfId="44537" xr:uid="{00000000-0005-0000-0000-0000F6AD0000}"/>
    <cellStyle name="Actual year 3 2 2 2" xfId="44538" xr:uid="{00000000-0005-0000-0000-0000F7AD0000}"/>
    <cellStyle name="Actual year 3 2 2_Nøkkeltall" xfId="44539" xr:uid="{00000000-0005-0000-0000-0000F8AD0000}"/>
    <cellStyle name="Actual year 3 2 3" xfId="44540" xr:uid="{00000000-0005-0000-0000-0000F9AD0000}"/>
    <cellStyle name="Actual year 3 2 3 2" xfId="44541" xr:uid="{00000000-0005-0000-0000-0000FAAD0000}"/>
    <cellStyle name="Actual year 3 2 4" xfId="44542" xr:uid="{00000000-0005-0000-0000-0000FBAD0000}"/>
    <cellStyle name="Actual year 3 2 5" xfId="44543" xr:uid="{00000000-0005-0000-0000-0000FCAD0000}"/>
    <cellStyle name="Actual year 3 2 6" xfId="44544" xr:uid="{00000000-0005-0000-0000-0000FDAD0000}"/>
    <cellStyle name="Actual year 3 2_7. Other MTM adjustments" xfId="44545" xr:uid="{00000000-0005-0000-0000-0000FEAD0000}"/>
    <cellStyle name="Actual year 3 3" xfId="44546" xr:uid="{00000000-0005-0000-0000-0000FFAD0000}"/>
    <cellStyle name="Actual year 3 3 2" xfId="44547" xr:uid="{00000000-0005-0000-0000-000000AE0000}"/>
    <cellStyle name="Actual year 3 3_Nøkkeltall" xfId="44548" xr:uid="{00000000-0005-0000-0000-000001AE0000}"/>
    <cellStyle name="Actual year 3 4" xfId="44549" xr:uid="{00000000-0005-0000-0000-000002AE0000}"/>
    <cellStyle name="Actual year 3 4 2" xfId="44550" xr:uid="{00000000-0005-0000-0000-000003AE0000}"/>
    <cellStyle name="Actual year 3 5" xfId="44551" xr:uid="{00000000-0005-0000-0000-000004AE0000}"/>
    <cellStyle name="Actual year 3 6" xfId="44552" xr:uid="{00000000-0005-0000-0000-000005AE0000}"/>
    <cellStyle name="Actual year 3 7" xfId="44553" xr:uid="{00000000-0005-0000-0000-000006AE0000}"/>
    <cellStyle name="Actual year 3_7. Other MTM adjustments" xfId="44554" xr:uid="{00000000-0005-0000-0000-000007AE0000}"/>
    <cellStyle name="Actual year 4" xfId="44555" xr:uid="{00000000-0005-0000-0000-000008AE0000}"/>
    <cellStyle name="Actual year 4 2" xfId="44556" xr:uid="{00000000-0005-0000-0000-000009AE0000}"/>
    <cellStyle name="Actual year 4 3" xfId="44557" xr:uid="{00000000-0005-0000-0000-00000AAE0000}"/>
    <cellStyle name="Actual year 4_7. Other MTM adjustments" xfId="44558" xr:uid="{00000000-0005-0000-0000-00000BAE0000}"/>
    <cellStyle name="Actual year 5" xfId="44559" xr:uid="{00000000-0005-0000-0000-00000CAE0000}"/>
    <cellStyle name="Actual year 6" xfId="44560" xr:uid="{00000000-0005-0000-0000-00000DAE0000}"/>
    <cellStyle name="Actual year_1" xfId="44561" xr:uid="{00000000-0005-0000-0000-00000EAE0000}"/>
    <cellStyle name="Actuals Cells" xfId="44562" xr:uid="{00000000-0005-0000-0000-00000FAE0000}"/>
    <cellStyle name="Actuals Cells 2" xfId="44563" xr:uid="{00000000-0005-0000-0000-000010AE0000}"/>
    <cellStyle name="Actuals Cells 2 2" xfId="44564" xr:uid="{00000000-0005-0000-0000-000011AE0000}"/>
    <cellStyle name="Actuals Cells 2 2 2" xfId="44565" xr:uid="{00000000-0005-0000-0000-000012AE0000}"/>
    <cellStyle name="Actuals Cells 2 2 2 2" xfId="44566" xr:uid="{00000000-0005-0000-0000-000013AE0000}"/>
    <cellStyle name="Actuals Cells 2 2 2_Nøkkeltall" xfId="44567" xr:uid="{00000000-0005-0000-0000-000014AE0000}"/>
    <cellStyle name="Actuals Cells 2 2 3" xfId="44568" xr:uid="{00000000-0005-0000-0000-000015AE0000}"/>
    <cellStyle name="Actuals Cells 2 2 4" xfId="44569" xr:uid="{00000000-0005-0000-0000-000016AE0000}"/>
    <cellStyle name="Actuals Cells 2 2_Innskuddsdekning" xfId="44570" xr:uid="{00000000-0005-0000-0000-000017AE0000}"/>
    <cellStyle name="Actuals Cells 2 3" xfId="44571" xr:uid="{00000000-0005-0000-0000-000018AE0000}"/>
    <cellStyle name="Actuals Cells 2 3 2" xfId="44572" xr:uid="{00000000-0005-0000-0000-000019AE0000}"/>
    <cellStyle name="Actuals Cells 2 3_Nøkkeltall" xfId="44573" xr:uid="{00000000-0005-0000-0000-00001AAE0000}"/>
    <cellStyle name="Actuals Cells 2 4" xfId="44574" xr:uid="{00000000-0005-0000-0000-00001BAE0000}"/>
    <cellStyle name="Actuals Cells 2 5" xfId="44575" xr:uid="{00000000-0005-0000-0000-00001CAE0000}"/>
    <cellStyle name="Actuals Cells 2_Nøkkeltall" xfId="44576" xr:uid="{00000000-0005-0000-0000-00001DAE0000}"/>
    <cellStyle name="Actuals Cells 3" xfId="44577" xr:uid="{00000000-0005-0000-0000-00001EAE0000}"/>
    <cellStyle name="Actuals Cells 3 2" xfId="44578" xr:uid="{00000000-0005-0000-0000-00001FAE0000}"/>
    <cellStyle name="Actuals Cells 3 2 2" xfId="44579" xr:uid="{00000000-0005-0000-0000-000020AE0000}"/>
    <cellStyle name="Actuals Cells 3 2_Nøkkeltall" xfId="44580" xr:uid="{00000000-0005-0000-0000-000021AE0000}"/>
    <cellStyle name="Actuals Cells 3 3" xfId="44581" xr:uid="{00000000-0005-0000-0000-000022AE0000}"/>
    <cellStyle name="Actuals Cells 3 4" xfId="44582" xr:uid="{00000000-0005-0000-0000-000023AE0000}"/>
    <cellStyle name="Actuals Cells 3_Expenses (1)" xfId="44583" xr:uid="{00000000-0005-0000-0000-000024AE0000}"/>
    <cellStyle name="Actuals Cells 4" xfId="44584" xr:uid="{00000000-0005-0000-0000-000025AE0000}"/>
    <cellStyle name="Actuals Cells 5" xfId="44585" xr:uid="{00000000-0005-0000-0000-000026AE0000}"/>
    <cellStyle name="Actuals Cells 6" xfId="44586" xr:uid="{00000000-0005-0000-0000-000027AE0000}"/>
    <cellStyle name="Actuals Cells_1" xfId="44587" xr:uid="{00000000-0005-0000-0000-000028AE0000}"/>
    <cellStyle name="Admin" xfId="44588" xr:uid="{00000000-0005-0000-0000-000029AE0000}"/>
    <cellStyle name="Advarselstekst" xfId="44589" xr:uid="{00000000-0005-0000-0000-00002AAE0000}"/>
    <cellStyle name="AFE" xfId="44590" xr:uid="{00000000-0005-0000-0000-00002BAE0000}"/>
    <cellStyle name="AFE 2" xfId="44591" xr:uid="{00000000-0005-0000-0000-00002CAE0000}"/>
    <cellStyle name="AFE 2 2" xfId="44592" xr:uid="{00000000-0005-0000-0000-00002DAE0000}"/>
    <cellStyle name="AFE 2 3" xfId="44593" xr:uid="{00000000-0005-0000-0000-00002EAE0000}"/>
    <cellStyle name="AFE 2_Nøkkeltall" xfId="44594" xr:uid="{00000000-0005-0000-0000-00002FAE0000}"/>
    <cellStyle name="AFE 3" xfId="44595" xr:uid="{00000000-0005-0000-0000-000030AE0000}"/>
    <cellStyle name="AFE 3 2" xfId="44596" xr:uid="{00000000-0005-0000-0000-000031AE0000}"/>
    <cellStyle name="AFE 3_Nøkkeltall" xfId="44597" xr:uid="{00000000-0005-0000-0000-000032AE0000}"/>
    <cellStyle name="AFE 4" xfId="44598" xr:uid="{00000000-0005-0000-0000-000033AE0000}"/>
    <cellStyle name="AFE_Expenses (1)" xfId="44599" xr:uid="{00000000-0005-0000-0000-000034AE0000}"/>
    <cellStyle name="Aiškinamasis tekstas" xfId="44600" xr:uid="{00000000-0005-0000-0000-000035AE0000}"/>
    <cellStyle name="Akcent 1" xfId="44601" xr:uid="{00000000-0005-0000-0000-000036AE0000}"/>
    <cellStyle name="Akcent 2" xfId="44602" xr:uid="{00000000-0005-0000-0000-000037AE0000}"/>
    <cellStyle name="Akcent 3" xfId="44603" xr:uid="{00000000-0005-0000-0000-000038AE0000}"/>
    <cellStyle name="Akcent 4" xfId="44604" xr:uid="{00000000-0005-0000-0000-000039AE0000}"/>
    <cellStyle name="Akcent 5" xfId="44605" xr:uid="{00000000-0005-0000-0000-00003AAE0000}"/>
    <cellStyle name="Akcent 6" xfId="44606" xr:uid="{00000000-0005-0000-0000-00003BAE0000}"/>
    <cellStyle name="Aksentti1" xfId="44607" xr:uid="{00000000-0005-0000-0000-00003CAE0000}"/>
    <cellStyle name="Aksentti2" xfId="44608" xr:uid="{00000000-0005-0000-0000-00003DAE0000}"/>
    <cellStyle name="Aksentti3" xfId="44609" xr:uid="{00000000-0005-0000-0000-00003EAE0000}"/>
    <cellStyle name="Aksentti4" xfId="44610" xr:uid="{00000000-0005-0000-0000-00003FAE0000}"/>
    <cellStyle name="Aksentti5" xfId="44611" xr:uid="{00000000-0005-0000-0000-000040AE0000}"/>
    <cellStyle name="Aksentti6" xfId="44612" xr:uid="{00000000-0005-0000-0000-000041AE0000}"/>
    <cellStyle name="annee semestre" xfId="44613" xr:uid="{00000000-0005-0000-0000-000042AE0000}"/>
    <cellStyle name="Anteckning 2" xfId="44614" xr:uid="{00000000-0005-0000-0000-000043AE0000}"/>
    <cellStyle name="Anteckning 2 2" xfId="44615" xr:uid="{00000000-0005-0000-0000-000044AE0000}"/>
    <cellStyle name="Anteckning 2 2 2" xfId="44616" xr:uid="{00000000-0005-0000-0000-000045AE0000}"/>
    <cellStyle name="Anteckning 2 2 2 2" xfId="44617" xr:uid="{00000000-0005-0000-0000-000046AE0000}"/>
    <cellStyle name="Anteckning 2 2 3" xfId="44618" xr:uid="{00000000-0005-0000-0000-000047AE0000}"/>
    <cellStyle name="Anteckning 2 3" xfId="44619" xr:uid="{00000000-0005-0000-0000-000048AE0000}"/>
    <cellStyle name="Anteckning 2 3 2" xfId="44620" xr:uid="{00000000-0005-0000-0000-000049AE0000}"/>
    <cellStyle name="Anteckning 2 3 2 2" xfId="44621" xr:uid="{00000000-0005-0000-0000-00004AAE0000}"/>
    <cellStyle name="Anteckning 2 3 3" xfId="44622" xr:uid="{00000000-0005-0000-0000-00004BAE0000}"/>
    <cellStyle name="Anteckning 2 4" xfId="44623" xr:uid="{00000000-0005-0000-0000-00004CAE0000}"/>
    <cellStyle name="Anteckning 2 4 2" xfId="44624" xr:uid="{00000000-0005-0000-0000-00004DAE0000}"/>
    <cellStyle name="Anteckning 2 5" xfId="44625" xr:uid="{00000000-0005-0000-0000-00004EAE0000}"/>
    <cellStyle name="Anteckning 2 6" xfId="44626" xr:uid="{00000000-0005-0000-0000-00004FAE0000}"/>
    <cellStyle name="Arial 10" xfId="44627" xr:uid="{00000000-0005-0000-0000-000050AE0000}"/>
    <cellStyle name="Arial 10 2" xfId="44628" xr:uid="{00000000-0005-0000-0000-000051AE0000}"/>
    <cellStyle name="Arial 10 3" xfId="44629" xr:uid="{00000000-0005-0000-0000-000052AE0000}"/>
    <cellStyle name="Arial 10 4" xfId="44630" xr:uid="{00000000-0005-0000-0000-000053AE0000}"/>
    <cellStyle name="Arial 10_Expenses (1)" xfId="44631" xr:uid="{00000000-0005-0000-0000-000054AE0000}"/>
    <cellStyle name="Arial 12" xfId="44632" xr:uid="{00000000-0005-0000-0000-000055AE0000}"/>
    <cellStyle name="Bad 2" xfId="44633" xr:uid="{00000000-0005-0000-0000-000056AE0000}"/>
    <cellStyle name="Bad 2 2" xfId="44634" xr:uid="{00000000-0005-0000-0000-000057AE0000}"/>
    <cellStyle name="Bad 2 3" xfId="44635" xr:uid="{00000000-0005-0000-0000-000058AE0000}"/>
    <cellStyle name="Bad 2_Expenses (1)" xfId="44636" xr:uid="{00000000-0005-0000-0000-000059AE0000}"/>
    <cellStyle name="Bad 3" xfId="44637" xr:uid="{00000000-0005-0000-0000-00005AAE0000}"/>
    <cellStyle name="Bad 3 2" xfId="44638" xr:uid="{00000000-0005-0000-0000-00005BAE0000}"/>
    <cellStyle name="Bad 3 3" xfId="44639" xr:uid="{00000000-0005-0000-0000-00005CAE0000}"/>
    <cellStyle name="Bad 3_Nøkkeltall" xfId="44640" xr:uid="{00000000-0005-0000-0000-00005DAE0000}"/>
    <cellStyle name="Bad 4" xfId="44641" xr:uid="{00000000-0005-0000-0000-00005EAE0000}"/>
    <cellStyle name="Bad 4 2" xfId="44642" xr:uid="{00000000-0005-0000-0000-00005FAE0000}"/>
    <cellStyle name="Bad 4 3" xfId="44643" xr:uid="{00000000-0005-0000-0000-000060AE0000}"/>
    <cellStyle name="Bad 5" xfId="44644" xr:uid="{00000000-0005-0000-0000-000061AE0000}"/>
    <cellStyle name="Bad 5 2" xfId="44645" xr:uid="{00000000-0005-0000-0000-000062AE0000}"/>
    <cellStyle name="Bad 5 3" xfId="44646" xr:uid="{00000000-0005-0000-0000-000063AE0000}"/>
    <cellStyle name="Bad 6" xfId="44647" xr:uid="{00000000-0005-0000-0000-000064AE0000}"/>
    <cellStyle name="Bemærk!" xfId="44648" xr:uid="{00000000-0005-0000-0000-000065AE0000}"/>
    <cellStyle name="Benyttet hyperkobling 2" xfId="44649" xr:uid="{00000000-0005-0000-0000-000066AE0000}"/>
    <cellStyle name="Beregning 2" xfId="44650" xr:uid="{00000000-0005-0000-0000-000067AE0000}"/>
    <cellStyle name="Beregning 2 2" xfId="44651" xr:uid="{00000000-0005-0000-0000-000068AE0000}"/>
    <cellStyle name="Beregning 2 2 2" xfId="44652" xr:uid="{00000000-0005-0000-0000-000069AE0000}"/>
    <cellStyle name="Beregning 2 2 2 2" xfId="44653" xr:uid="{00000000-0005-0000-0000-00006AAE0000}"/>
    <cellStyle name="Beregning 2 2 2 3" xfId="44654" xr:uid="{00000000-0005-0000-0000-00006BAE0000}"/>
    <cellStyle name="Beregning 2 2 3" xfId="44655" xr:uid="{00000000-0005-0000-0000-00006CAE0000}"/>
    <cellStyle name="Beregning 2 2 3 2" xfId="44656" xr:uid="{00000000-0005-0000-0000-00006DAE0000}"/>
    <cellStyle name="Beregning 2 2 4" xfId="44657" xr:uid="{00000000-0005-0000-0000-00006EAE0000}"/>
    <cellStyle name="Beregning 2 2 5" xfId="44658" xr:uid="{00000000-0005-0000-0000-00006FAE0000}"/>
    <cellStyle name="Beregning 2 2 6" xfId="44659" xr:uid="{00000000-0005-0000-0000-000070AE0000}"/>
    <cellStyle name="Beregning 2 2_Nøkkeltall" xfId="44660" xr:uid="{00000000-0005-0000-0000-000071AE0000}"/>
    <cellStyle name="Beregning 2 3" xfId="44661" xr:uid="{00000000-0005-0000-0000-000072AE0000}"/>
    <cellStyle name="Beregning 2 3 2" xfId="44662" xr:uid="{00000000-0005-0000-0000-000073AE0000}"/>
    <cellStyle name="Beregning 2 3 2 2" xfId="44663" xr:uid="{00000000-0005-0000-0000-000074AE0000}"/>
    <cellStyle name="Beregning 2 3 2 3" xfId="44664" xr:uid="{00000000-0005-0000-0000-000075AE0000}"/>
    <cellStyle name="Beregning 2 3 3" xfId="44665" xr:uid="{00000000-0005-0000-0000-000076AE0000}"/>
    <cellStyle name="Beregning 2 3 4" xfId="44666" xr:uid="{00000000-0005-0000-0000-000077AE0000}"/>
    <cellStyle name="Beregning 2 3 5" xfId="44667" xr:uid="{00000000-0005-0000-0000-000078AE0000}"/>
    <cellStyle name="Beregning 2 3 6" xfId="44668" xr:uid="{00000000-0005-0000-0000-000079AE0000}"/>
    <cellStyle name="Beregning 2 4" xfId="44669" xr:uid="{00000000-0005-0000-0000-00007AAE0000}"/>
    <cellStyle name="Beregning 2 4 2" xfId="44670" xr:uid="{00000000-0005-0000-0000-00007BAE0000}"/>
    <cellStyle name="Beregning 2 4 3" xfId="44671" xr:uid="{00000000-0005-0000-0000-00007CAE0000}"/>
    <cellStyle name="Beregning 2 5" xfId="44672" xr:uid="{00000000-0005-0000-0000-00007DAE0000}"/>
    <cellStyle name="Beregning 2 6" xfId="44673" xr:uid="{00000000-0005-0000-0000-00007EAE0000}"/>
    <cellStyle name="Beregning 2 7" xfId="44674" xr:uid="{00000000-0005-0000-0000-00007FAE0000}"/>
    <cellStyle name="Beregning 2_Gj. sn. ant. aksjer 2016" xfId="44675" xr:uid="{00000000-0005-0000-0000-000080AE0000}"/>
    <cellStyle name="Beregning 3" xfId="44676" xr:uid="{00000000-0005-0000-0000-000081AE0000}"/>
    <cellStyle name="Beregning 3 2" xfId="44677" xr:uid="{00000000-0005-0000-0000-000082AE0000}"/>
    <cellStyle name="Beregning 3 2 2" xfId="44678" xr:uid="{00000000-0005-0000-0000-000083AE0000}"/>
    <cellStyle name="Beregning 3 2 2 2" xfId="44679" xr:uid="{00000000-0005-0000-0000-000084AE0000}"/>
    <cellStyle name="Beregning 3 2 2 3" xfId="44680" xr:uid="{00000000-0005-0000-0000-000085AE0000}"/>
    <cellStyle name="Beregning 3 2 3" xfId="44681" xr:uid="{00000000-0005-0000-0000-000086AE0000}"/>
    <cellStyle name="Beregning 3 2 4" xfId="44682" xr:uid="{00000000-0005-0000-0000-000087AE0000}"/>
    <cellStyle name="Beregning 3 2 5" xfId="44683" xr:uid="{00000000-0005-0000-0000-000088AE0000}"/>
    <cellStyle name="Beregning 3 2 6" xfId="44684" xr:uid="{00000000-0005-0000-0000-000089AE0000}"/>
    <cellStyle name="Beregning 3 2_Innskuddsdekning" xfId="44685" xr:uid="{00000000-0005-0000-0000-00008AAE0000}"/>
    <cellStyle name="Beregning 3 3" xfId="44686" xr:uid="{00000000-0005-0000-0000-00008BAE0000}"/>
    <cellStyle name="Beregning 3 3 2" xfId="44687" xr:uid="{00000000-0005-0000-0000-00008CAE0000}"/>
    <cellStyle name="Beregning 3 3 3" xfId="44688" xr:uid="{00000000-0005-0000-0000-00008DAE0000}"/>
    <cellStyle name="Beregning 3 4" xfId="44689" xr:uid="{00000000-0005-0000-0000-00008EAE0000}"/>
    <cellStyle name="Beregning 3 4 2" xfId="44690" xr:uid="{00000000-0005-0000-0000-00008FAE0000}"/>
    <cellStyle name="Beregning 3 5" xfId="44691" xr:uid="{00000000-0005-0000-0000-000090AE0000}"/>
    <cellStyle name="Beregning 3 6" xfId="44692" xr:uid="{00000000-0005-0000-0000-000091AE0000}"/>
    <cellStyle name="Beregning 3 7" xfId="44693" xr:uid="{00000000-0005-0000-0000-000092AE0000}"/>
    <cellStyle name="Beregning 3_Innskuddsdekning" xfId="44694" xr:uid="{00000000-0005-0000-0000-000093AE0000}"/>
    <cellStyle name="Beregning 4" xfId="44695" xr:uid="{00000000-0005-0000-0000-000094AE0000}"/>
    <cellStyle name="Beregning 4 2" xfId="44696" xr:uid="{00000000-0005-0000-0000-000095AE0000}"/>
    <cellStyle name="Beregning 4 3" xfId="44697" xr:uid="{00000000-0005-0000-0000-000096AE0000}"/>
    <cellStyle name="Beregning 4 4" xfId="44698" xr:uid="{00000000-0005-0000-0000-000097AE0000}"/>
    <cellStyle name="Beregning 4 5" xfId="44699" xr:uid="{00000000-0005-0000-0000-000098AE0000}"/>
    <cellStyle name="Beregning 5" xfId="44700" xr:uid="{00000000-0005-0000-0000-000099AE0000}"/>
    <cellStyle name="Beregning 5 2" xfId="44701" xr:uid="{00000000-0005-0000-0000-00009AAE0000}"/>
    <cellStyle name="Beregning 6" xfId="44702" xr:uid="{00000000-0005-0000-0000-00009BAE0000}"/>
    <cellStyle name="Beregning 7" xfId="44703" xr:uid="{00000000-0005-0000-0000-00009CAE0000}"/>
    <cellStyle name="Bevitel" xfId="44704" xr:uid="{00000000-0005-0000-0000-00009DAE0000}"/>
    <cellStyle name="Bevitel 2" xfId="44705" xr:uid="{00000000-0005-0000-0000-00009EAE0000}"/>
    <cellStyle name="Bevitel_Nøkkeltall" xfId="44706" xr:uid="{00000000-0005-0000-0000-00009FAE0000}"/>
    <cellStyle name="BLACK" xfId="44707" xr:uid="{00000000-0005-0000-0000-0000A0AE0000}"/>
    <cellStyle name="Blank" xfId="44708" xr:uid="{00000000-0005-0000-0000-0000A1AE0000}"/>
    <cellStyle name="Blank 2" xfId="44709" xr:uid="{00000000-0005-0000-0000-0000A2AE0000}"/>
    <cellStyle name="Blank 2 2" xfId="44710" xr:uid="{00000000-0005-0000-0000-0000A3AE0000}"/>
    <cellStyle name="Blank 2 3" xfId="44711" xr:uid="{00000000-0005-0000-0000-0000A4AE0000}"/>
    <cellStyle name="Blank 2_Innskuddsdekning" xfId="44712" xr:uid="{00000000-0005-0000-0000-0000A5AE0000}"/>
    <cellStyle name="Blank 3" xfId="44713" xr:uid="{00000000-0005-0000-0000-0000A6AE0000}"/>
    <cellStyle name="Blank 3 2" xfId="44714" xr:uid="{00000000-0005-0000-0000-0000A7AE0000}"/>
    <cellStyle name="Blank_Adj_Operating_expenses" xfId="44715" xr:uid="{00000000-0005-0000-0000-0000A8AE0000}"/>
    <cellStyle name="BlanketOverskrift" xfId="44716" xr:uid="{00000000-0005-0000-0000-0000A9AE0000}"/>
    <cellStyle name="Blankettnamn" xfId="44717" xr:uid="{00000000-0005-0000-0000-0000AAAE0000}"/>
    <cellStyle name="Blankettnamn 2" xfId="44718" xr:uid="{00000000-0005-0000-0000-0000ABAE0000}"/>
    <cellStyle name="Blankettnamn_Nøkkeltall" xfId="44719" xr:uid="{00000000-0005-0000-0000-0000ACAE0000}"/>
    <cellStyle name="Blogas" xfId="44720" xr:uid="{00000000-0005-0000-0000-0000ADAE0000}"/>
    <cellStyle name="Body_$Dollars" xfId="44721" xr:uid="{00000000-0005-0000-0000-0000AEAE0000}"/>
    <cellStyle name="Border Heavy" xfId="44722" xr:uid="{00000000-0005-0000-0000-0000AFAE0000}"/>
    <cellStyle name="Border Thin" xfId="44723" xr:uid="{00000000-0005-0000-0000-0000B0AE0000}"/>
    <cellStyle name="British Pound" xfId="44724" xr:uid="{00000000-0005-0000-0000-0000B1AE0000}"/>
    <cellStyle name="Buena" xfId="44725" xr:uid="{00000000-0005-0000-0000-0000B2AE0000}"/>
    <cellStyle name="Calc Cells" xfId="44726" xr:uid="{00000000-0005-0000-0000-0000B3AE0000}"/>
    <cellStyle name="Calc Cells 2" xfId="44727" xr:uid="{00000000-0005-0000-0000-0000B4AE0000}"/>
    <cellStyle name="Calc Cells 2 2" xfId="44728" xr:uid="{00000000-0005-0000-0000-0000B5AE0000}"/>
    <cellStyle name="Calc Cells 2 2 2" xfId="44729" xr:uid="{00000000-0005-0000-0000-0000B6AE0000}"/>
    <cellStyle name="Calc Cells 2 2_Innskuddsdekning" xfId="44730" xr:uid="{00000000-0005-0000-0000-0000B7AE0000}"/>
    <cellStyle name="Calc Cells 2 3" xfId="44731" xr:uid="{00000000-0005-0000-0000-0000B8AE0000}"/>
    <cellStyle name="Calc Cells 2_Nøkkeltall" xfId="44732" xr:uid="{00000000-0005-0000-0000-0000B9AE0000}"/>
    <cellStyle name="Calc Cells 3" xfId="44733" xr:uid="{00000000-0005-0000-0000-0000BAAE0000}"/>
    <cellStyle name="Calc Cells 3 2" xfId="44734" xr:uid="{00000000-0005-0000-0000-0000BBAE0000}"/>
    <cellStyle name="Calc Cells 3 2 2" xfId="44735" xr:uid="{00000000-0005-0000-0000-0000BCAE0000}"/>
    <cellStyle name="Calc Cells 3 2_Nøkkeltall" xfId="44736" xr:uid="{00000000-0005-0000-0000-0000BDAE0000}"/>
    <cellStyle name="Calc Cells 3 3" xfId="44737" xr:uid="{00000000-0005-0000-0000-0000BEAE0000}"/>
    <cellStyle name="Calc Cells 3_Nøkkeltall" xfId="44738" xr:uid="{00000000-0005-0000-0000-0000BFAE0000}"/>
    <cellStyle name="Calc Cells 4" xfId="44739" xr:uid="{00000000-0005-0000-0000-0000C0AE0000}"/>
    <cellStyle name="Calc Cells_Nøkkeltall" xfId="44740" xr:uid="{00000000-0005-0000-0000-0000C1AE0000}"/>
    <cellStyle name="Calc Currency (0)" xfId="44741" xr:uid="{00000000-0005-0000-0000-0000C2AE0000}"/>
    <cellStyle name="Calc Currency (0) 2" xfId="44742" xr:uid="{00000000-0005-0000-0000-0000C3AE0000}"/>
    <cellStyle name="Calc Currency (0) 3" xfId="44743" xr:uid="{00000000-0005-0000-0000-0000C4AE0000}"/>
    <cellStyle name="Calc Currency (0)_Nøkkeltall" xfId="44744" xr:uid="{00000000-0005-0000-0000-0000C5AE0000}"/>
    <cellStyle name="Calc Currency (2)" xfId="44745" xr:uid="{00000000-0005-0000-0000-0000C6AE0000}"/>
    <cellStyle name="Calc Currency (2) 2" xfId="44746" xr:uid="{00000000-0005-0000-0000-0000C7AE0000}"/>
    <cellStyle name="Calc Currency (2) 3" xfId="44747" xr:uid="{00000000-0005-0000-0000-0000C8AE0000}"/>
    <cellStyle name="Calc Currency (2)_Nøkkeltall" xfId="44748" xr:uid="{00000000-0005-0000-0000-0000C9AE0000}"/>
    <cellStyle name="Calc Percent (0)" xfId="44749" xr:uid="{00000000-0005-0000-0000-0000CAAE0000}"/>
    <cellStyle name="Calc Percent (0) 2" xfId="44750" xr:uid="{00000000-0005-0000-0000-0000CBAE0000}"/>
    <cellStyle name="Calc Percent (0) 3" xfId="44751" xr:uid="{00000000-0005-0000-0000-0000CCAE0000}"/>
    <cellStyle name="Calc Percent (0)_Nøkkeltall" xfId="44752" xr:uid="{00000000-0005-0000-0000-0000CDAE0000}"/>
    <cellStyle name="Calc Percent (1)" xfId="44753" xr:uid="{00000000-0005-0000-0000-0000CEAE0000}"/>
    <cellStyle name="Calc Percent (1) 2" xfId="44754" xr:uid="{00000000-0005-0000-0000-0000CFAE0000}"/>
    <cellStyle name="Calc Percent (1) 3" xfId="44755" xr:uid="{00000000-0005-0000-0000-0000D0AE0000}"/>
    <cellStyle name="Calc Percent (1)_Nøkkeltall" xfId="44756" xr:uid="{00000000-0005-0000-0000-0000D1AE0000}"/>
    <cellStyle name="Calc Percent (2)" xfId="44757" xr:uid="{00000000-0005-0000-0000-0000D2AE0000}"/>
    <cellStyle name="Calc Percent (2) 2" xfId="44758" xr:uid="{00000000-0005-0000-0000-0000D3AE0000}"/>
    <cellStyle name="Calc Percent (2) 3" xfId="44759" xr:uid="{00000000-0005-0000-0000-0000D4AE0000}"/>
    <cellStyle name="Calc Percent (2)_Nøkkeltall" xfId="44760" xr:uid="{00000000-0005-0000-0000-0000D5AE0000}"/>
    <cellStyle name="Calc Units (0)" xfId="44761" xr:uid="{00000000-0005-0000-0000-0000D6AE0000}"/>
    <cellStyle name="Calc Units (0) 2" xfId="44762" xr:uid="{00000000-0005-0000-0000-0000D7AE0000}"/>
    <cellStyle name="Calc Units (0) 3" xfId="44763" xr:uid="{00000000-0005-0000-0000-0000D8AE0000}"/>
    <cellStyle name="Calc Units (0)_Nøkkeltall" xfId="44764" xr:uid="{00000000-0005-0000-0000-0000D9AE0000}"/>
    <cellStyle name="Calc Units (1)" xfId="44765" xr:uid="{00000000-0005-0000-0000-0000DAAE0000}"/>
    <cellStyle name="Calc Units (1) 2" xfId="44766" xr:uid="{00000000-0005-0000-0000-0000DBAE0000}"/>
    <cellStyle name="Calc Units (1) 3" xfId="44767" xr:uid="{00000000-0005-0000-0000-0000DCAE0000}"/>
    <cellStyle name="Calc Units (1)_Nøkkeltall" xfId="44768" xr:uid="{00000000-0005-0000-0000-0000DDAE0000}"/>
    <cellStyle name="Calc Units (2)" xfId="44769" xr:uid="{00000000-0005-0000-0000-0000DEAE0000}"/>
    <cellStyle name="Calc Units (2) 2" xfId="44770" xr:uid="{00000000-0005-0000-0000-0000DFAE0000}"/>
    <cellStyle name="Calc Units (2) 3" xfId="44771" xr:uid="{00000000-0005-0000-0000-0000E0AE0000}"/>
    <cellStyle name="Calc Units (2)_Nøkkeltall" xfId="44772" xr:uid="{00000000-0005-0000-0000-0000E1AE0000}"/>
    <cellStyle name="Calculated fields but INTRA-reports (internal version)" xfId="44773" xr:uid="{00000000-0005-0000-0000-0000E2AE0000}"/>
    <cellStyle name="Calculated fields but INTRA-reports (internal version) 2" xfId="44774" xr:uid="{00000000-0005-0000-0000-0000E3AE0000}"/>
    <cellStyle name="Calculated fields but INTRA-reports (internal version)_Nøkkeltall" xfId="44775" xr:uid="{00000000-0005-0000-0000-0000E4AE0000}"/>
    <cellStyle name="Calculated fields within a report (internal version)" xfId="44776" xr:uid="{00000000-0005-0000-0000-0000E5AE0000}"/>
    <cellStyle name="Calculated fields within a report (internal version) 2" xfId="44777" xr:uid="{00000000-0005-0000-0000-0000E6AE0000}"/>
    <cellStyle name="Calculated fields within a report (internal version)_Nøkkeltall" xfId="44778" xr:uid="{00000000-0005-0000-0000-0000E7AE0000}"/>
    <cellStyle name="Calculated fields within a report, not used in XBRL (internal version)" xfId="44779" xr:uid="{00000000-0005-0000-0000-0000E8AE0000}"/>
    <cellStyle name="Calculation 10" xfId="44780" xr:uid="{00000000-0005-0000-0000-0000E9AE0000}"/>
    <cellStyle name="Calculation 11" xfId="44781" xr:uid="{00000000-0005-0000-0000-0000EAAE0000}"/>
    <cellStyle name="Calculation 12" xfId="44782" xr:uid="{00000000-0005-0000-0000-0000EBAE0000}"/>
    <cellStyle name="Calculation 13" xfId="44783" xr:uid="{00000000-0005-0000-0000-0000ECAE0000}"/>
    <cellStyle name="Calculation 14" xfId="44784" xr:uid="{00000000-0005-0000-0000-0000EDAE0000}"/>
    <cellStyle name="Calculation 15" xfId="44785" xr:uid="{00000000-0005-0000-0000-0000EEAE0000}"/>
    <cellStyle name="Calculation 16" xfId="44786" xr:uid="{00000000-0005-0000-0000-0000EFAE0000}"/>
    <cellStyle name="Calculation 17" xfId="44787" xr:uid="{00000000-0005-0000-0000-0000F0AE0000}"/>
    <cellStyle name="Calculation 18" xfId="44788" xr:uid="{00000000-0005-0000-0000-0000F1AE0000}"/>
    <cellStyle name="Calculation 19" xfId="44789" xr:uid="{00000000-0005-0000-0000-0000F2AE0000}"/>
    <cellStyle name="Calculation 2" xfId="44790" xr:uid="{00000000-0005-0000-0000-0000F3AE0000}"/>
    <cellStyle name="Calculation 2 10" xfId="44791" xr:uid="{00000000-0005-0000-0000-0000F4AE0000}"/>
    <cellStyle name="Calculation 2 11" xfId="44792" xr:uid="{00000000-0005-0000-0000-0000F5AE0000}"/>
    <cellStyle name="Calculation 2 12" xfId="44793" xr:uid="{00000000-0005-0000-0000-0000F6AE0000}"/>
    <cellStyle name="Calculation 2 13" xfId="44794" xr:uid="{00000000-0005-0000-0000-0000F7AE0000}"/>
    <cellStyle name="Calculation 2 14" xfId="44795" xr:uid="{00000000-0005-0000-0000-0000F8AE0000}"/>
    <cellStyle name="Calculation 2 15" xfId="44796" xr:uid="{00000000-0005-0000-0000-0000F9AE0000}"/>
    <cellStyle name="Calculation 2 16" xfId="44797" xr:uid="{00000000-0005-0000-0000-0000FAAE0000}"/>
    <cellStyle name="Calculation 2 17" xfId="44798" xr:uid="{00000000-0005-0000-0000-0000FBAE0000}"/>
    <cellStyle name="Calculation 2 18" xfId="44799" xr:uid="{00000000-0005-0000-0000-0000FCAE0000}"/>
    <cellStyle name="Calculation 2 19" xfId="44800" xr:uid="{00000000-0005-0000-0000-0000FDAE0000}"/>
    <cellStyle name="Calculation 2 2" xfId="44801" xr:uid="{00000000-0005-0000-0000-0000FEAE0000}"/>
    <cellStyle name="Calculation 2 2 10" xfId="44802" xr:uid="{00000000-0005-0000-0000-0000FFAE0000}"/>
    <cellStyle name="Calculation 2 2 11" xfId="44803" xr:uid="{00000000-0005-0000-0000-000000AF0000}"/>
    <cellStyle name="Calculation 2 2 12" xfId="44804" xr:uid="{00000000-0005-0000-0000-000001AF0000}"/>
    <cellStyle name="Calculation 2 2 13" xfId="44805" xr:uid="{00000000-0005-0000-0000-000002AF0000}"/>
    <cellStyle name="Calculation 2 2 14" xfId="44806" xr:uid="{00000000-0005-0000-0000-000003AF0000}"/>
    <cellStyle name="Calculation 2 2 15" xfId="44807" xr:uid="{00000000-0005-0000-0000-000004AF0000}"/>
    <cellStyle name="Calculation 2 2 16" xfId="44808" xr:uid="{00000000-0005-0000-0000-000005AF0000}"/>
    <cellStyle name="Calculation 2 2 17" xfId="44809" xr:uid="{00000000-0005-0000-0000-000006AF0000}"/>
    <cellStyle name="Calculation 2 2 18" xfId="44810" xr:uid="{00000000-0005-0000-0000-000007AF0000}"/>
    <cellStyle name="Calculation 2 2 2" xfId="44811" xr:uid="{00000000-0005-0000-0000-000008AF0000}"/>
    <cellStyle name="Calculation 2 2 2 10" xfId="44812" xr:uid="{00000000-0005-0000-0000-000009AF0000}"/>
    <cellStyle name="Calculation 2 2 2 11" xfId="44813" xr:uid="{00000000-0005-0000-0000-00000AAF0000}"/>
    <cellStyle name="Calculation 2 2 2 12" xfId="44814" xr:uid="{00000000-0005-0000-0000-00000BAF0000}"/>
    <cellStyle name="Calculation 2 2 2 13" xfId="44815" xr:uid="{00000000-0005-0000-0000-00000CAF0000}"/>
    <cellStyle name="Calculation 2 2 2 14" xfId="44816" xr:uid="{00000000-0005-0000-0000-00000DAF0000}"/>
    <cellStyle name="Calculation 2 2 2 15" xfId="44817" xr:uid="{00000000-0005-0000-0000-00000EAF0000}"/>
    <cellStyle name="Calculation 2 2 2 16" xfId="44818" xr:uid="{00000000-0005-0000-0000-00000FAF0000}"/>
    <cellStyle name="Calculation 2 2 2 17" xfId="44819" xr:uid="{00000000-0005-0000-0000-000010AF0000}"/>
    <cellStyle name="Calculation 2 2 2 18" xfId="44820" xr:uid="{00000000-0005-0000-0000-000011AF0000}"/>
    <cellStyle name="Calculation 2 2 2 19" xfId="44821" xr:uid="{00000000-0005-0000-0000-000012AF0000}"/>
    <cellStyle name="Calculation 2 2 2 2" xfId="44822" xr:uid="{00000000-0005-0000-0000-000013AF0000}"/>
    <cellStyle name="Calculation 2 2 2 20" xfId="44823" xr:uid="{00000000-0005-0000-0000-000014AF0000}"/>
    <cellStyle name="Calculation 2 2 2 21" xfId="44824" xr:uid="{00000000-0005-0000-0000-000015AF0000}"/>
    <cellStyle name="Calculation 2 2 2 22" xfId="44825" xr:uid="{00000000-0005-0000-0000-000016AF0000}"/>
    <cellStyle name="Calculation 2 2 2 23" xfId="44826" xr:uid="{00000000-0005-0000-0000-000017AF0000}"/>
    <cellStyle name="Calculation 2 2 2 24" xfId="44827" xr:uid="{00000000-0005-0000-0000-000018AF0000}"/>
    <cellStyle name="Calculation 2 2 2 3" xfId="44828" xr:uid="{00000000-0005-0000-0000-000019AF0000}"/>
    <cellStyle name="Calculation 2 2 2 4" xfId="44829" xr:uid="{00000000-0005-0000-0000-00001AAF0000}"/>
    <cellStyle name="Calculation 2 2 2 5" xfId="44830" xr:uid="{00000000-0005-0000-0000-00001BAF0000}"/>
    <cellStyle name="Calculation 2 2 2 6" xfId="44831" xr:uid="{00000000-0005-0000-0000-00001CAF0000}"/>
    <cellStyle name="Calculation 2 2 2 7" xfId="44832" xr:uid="{00000000-0005-0000-0000-00001DAF0000}"/>
    <cellStyle name="Calculation 2 2 2 8" xfId="44833" xr:uid="{00000000-0005-0000-0000-00001EAF0000}"/>
    <cellStyle name="Calculation 2 2 2 9" xfId="44834" xr:uid="{00000000-0005-0000-0000-00001FAF0000}"/>
    <cellStyle name="Calculation 2 2 3" xfId="44835" xr:uid="{00000000-0005-0000-0000-000020AF0000}"/>
    <cellStyle name="Calculation 2 2 3 10" xfId="44836" xr:uid="{00000000-0005-0000-0000-000021AF0000}"/>
    <cellStyle name="Calculation 2 2 3 11" xfId="44837" xr:uid="{00000000-0005-0000-0000-000022AF0000}"/>
    <cellStyle name="Calculation 2 2 3 12" xfId="44838" xr:uid="{00000000-0005-0000-0000-000023AF0000}"/>
    <cellStyle name="Calculation 2 2 3 13" xfId="44839" xr:uid="{00000000-0005-0000-0000-000024AF0000}"/>
    <cellStyle name="Calculation 2 2 3 14" xfId="44840" xr:uid="{00000000-0005-0000-0000-000025AF0000}"/>
    <cellStyle name="Calculation 2 2 3 15" xfId="44841" xr:uid="{00000000-0005-0000-0000-000026AF0000}"/>
    <cellStyle name="Calculation 2 2 3 16" xfId="44842" xr:uid="{00000000-0005-0000-0000-000027AF0000}"/>
    <cellStyle name="Calculation 2 2 3 17" xfId="44843" xr:uid="{00000000-0005-0000-0000-000028AF0000}"/>
    <cellStyle name="Calculation 2 2 3 18" xfId="44844" xr:uid="{00000000-0005-0000-0000-000029AF0000}"/>
    <cellStyle name="Calculation 2 2 3 19" xfId="44845" xr:uid="{00000000-0005-0000-0000-00002AAF0000}"/>
    <cellStyle name="Calculation 2 2 3 2" xfId="44846" xr:uid="{00000000-0005-0000-0000-00002BAF0000}"/>
    <cellStyle name="Calculation 2 2 3 20" xfId="44847" xr:uid="{00000000-0005-0000-0000-00002CAF0000}"/>
    <cellStyle name="Calculation 2 2 3 21" xfId="44848" xr:uid="{00000000-0005-0000-0000-00002DAF0000}"/>
    <cellStyle name="Calculation 2 2 3 22" xfId="44849" xr:uid="{00000000-0005-0000-0000-00002EAF0000}"/>
    <cellStyle name="Calculation 2 2 3 23" xfId="44850" xr:uid="{00000000-0005-0000-0000-00002FAF0000}"/>
    <cellStyle name="Calculation 2 2 3 24" xfId="44851" xr:uid="{00000000-0005-0000-0000-000030AF0000}"/>
    <cellStyle name="Calculation 2 2 3 3" xfId="44852" xr:uid="{00000000-0005-0000-0000-000031AF0000}"/>
    <cellStyle name="Calculation 2 2 3 4" xfId="44853" xr:uid="{00000000-0005-0000-0000-000032AF0000}"/>
    <cellStyle name="Calculation 2 2 3 5" xfId="44854" xr:uid="{00000000-0005-0000-0000-000033AF0000}"/>
    <cellStyle name="Calculation 2 2 3 6" xfId="44855" xr:uid="{00000000-0005-0000-0000-000034AF0000}"/>
    <cellStyle name="Calculation 2 2 3 7" xfId="44856" xr:uid="{00000000-0005-0000-0000-000035AF0000}"/>
    <cellStyle name="Calculation 2 2 3 8" xfId="44857" xr:uid="{00000000-0005-0000-0000-000036AF0000}"/>
    <cellStyle name="Calculation 2 2 3 9" xfId="44858" xr:uid="{00000000-0005-0000-0000-000037AF0000}"/>
    <cellStyle name="Calculation 2 2 4" xfId="44859" xr:uid="{00000000-0005-0000-0000-000038AF0000}"/>
    <cellStyle name="Calculation 2 2 5" xfId="44860" xr:uid="{00000000-0005-0000-0000-000039AF0000}"/>
    <cellStyle name="Calculation 2 2 6" xfId="44861" xr:uid="{00000000-0005-0000-0000-00003AAF0000}"/>
    <cellStyle name="Calculation 2 2 7" xfId="44862" xr:uid="{00000000-0005-0000-0000-00003BAF0000}"/>
    <cellStyle name="Calculation 2 2 8" xfId="44863" xr:uid="{00000000-0005-0000-0000-00003CAF0000}"/>
    <cellStyle name="Calculation 2 2 9" xfId="44864" xr:uid="{00000000-0005-0000-0000-00003DAF0000}"/>
    <cellStyle name="Calculation 2 2_Nøkkeltall" xfId="44865" xr:uid="{00000000-0005-0000-0000-00003EAF0000}"/>
    <cellStyle name="Calculation 2 20" xfId="44866" xr:uid="{00000000-0005-0000-0000-00003FAF0000}"/>
    <cellStyle name="Calculation 2 3" xfId="44867" xr:uid="{00000000-0005-0000-0000-000040AF0000}"/>
    <cellStyle name="Calculation 2 3 10" xfId="44868" xr:uid="{00000000-0005-0000-0000-000041AF0000}"/>
    <cellStyle name="Calculation 2 3 11" xfId="44869" xr:uid="{00000000-0005-0000-0000-000042AF0000}"/>
    <cellStyle name="Calculation 2 3 12" xfId="44870" xr:uid="{00000000-0005-0000-0000-000043AF0000}"/>
    <cellStyle name="Calculation 2 3 13" xfId="44871" xr:uid="{00000000-0005-0000-0000-000044AF0000}"/>
    <cellStyle name="Calculation 2 3 14" xfId="44872" xr:uid="{00000000-0005-0000-0000-000045AF0000}"/>
    <cellStyle name="Calculation 2 3 15" xfId="44873" xr:uid="{00000000-0005-0000-0000-000046AF0000}"/>
    <cellStyle name="Calculation 2 3 16" xfId="44874" xr:uid="{00000000-0005-0000-0000-000047AF0000}"/>
    <cellStyle name="Calculation 2 3 17" xfId="44875" xr:uid="{00000000-0005-0000-0000-000048AF0000}"/>
    <cellStyle name="Calculation 2 3 18" xfId="44876" xr:uid="{00000000-0005-0000-0000-000049AF0000}"/>
    <cellStyle name="Calculation 2 3 19" xfId="44877" xr:uid="{00000000-0005-0000-0000-00004AAF0000}"/>
    <cellStyle name="Calculation 2 3 2" xfId="44878" xr:uid="{00000000-0005-0000-0000-00004BAF0000}"/>
    <cellStyle name="Calculation 2 3 2 2" xfId="44879" xr:uid="{00000000-0005-0000-0000-00004CAF0000}"/>
    <cellStyle name="Calculation 2 3 2 3" xfId="44880" xr:uid="{00000000-0005-0000-0000-00004DAF0000}"/>
    <cellStyle name="Calculation 2 3 20" xfId="44881" xr:uid="{00000000-0005-0000-0000-00004EAF0000}"/>
    <cellStyle name="Calculation 2 3 21" xfId="44882" xr:uid="{00000000-0005-0000-0000-00004FAF0000}"/>
    <cellStyle name="Calculation 2 3 22" xfId="44883" xr:uid="{00000000-0005-0000-0000-000050AF0000}"/>
    <cellStyle name="Calculation 2 3 23" xfId="44884" xr:uid="{00000000-0005-0000-0000-000051AF0000}"/>
    <cellStyle name="Calculation 2 3 24" xfId="44885" xr:uid="{00000000-0005-0000-0000-000052AF0000}"/>
    <cellStyle name="Calculation 2 3 3" xfId="44886" xr:uid="{00000000-0005-0000-0000-000053AF0000}"/>
    <cellStyle name="Calculation 2 3 4" xfId="44887" xr:uid="{00000000-0005-0000-0000-000054AF0000}"/>
    <cellStyle name="Calculation 2 3 5" xfId="44888" xr:uid="{00000000-0005-0000-0000-000055AF0000}"/>
    <cellStyle name="Calculation 2 3 6" xfId="44889" xr:uid="{00000000-0005-0000-0000-000056AF0000}"/>
    <cellStyle name="Calculation 2 3 7" xfId="44890" xr:uid="{00000000-0005-0000-0000-000057AF0000}"/>
    <cellStyle name="Calculation 2 3 8" xfId="44891" xr:uid="{00000000-0005-0000-0000-000058AF0000}"/>
    <cellStyle name="Calculation 2 3 9" xfId="44892" xr:uid="{00000000-0005-0000-0000-000059AF0000}"/>
    <cellStyle name="Calculation 2 3_Nøkkeltall" xfId="44893" xr:uid="{00000000-0005-0000-0000-00005AAF0000}"/>
    <cellStyle name="Calculation 2 4" xfId="44894" xr:uid="{00000000-0005-0000-0000-00005BAF0000}"/>
    <cellStyle name="Calculation 2 4 10" xfId="44895" xr:uid="{00000000-0005-0000-0000-00005CAF0000}"/>
    <cellStyle name="Calculation 2 4 11" xfId="44896" xr:uid="{00000000-0005-0000-0000-00005DAF0000}"/>
    <cellStyle name="Calculation 2 4 12" xfId="44897" xr:uid="{00000000-0005-0000-0000-00005EAF0000}"/>
    <cellStyle name="Calculation 2 4 13" xfId="44898" xr:uid="{00000000-0005-0000-0000-00005FAF0000}"/>
    <cellStyle name="Calculation 2 4 14" xfId="44899" xr:uid="{00000000-0005-0000-0000-000060AF0000}"/>
    <cellStyle name="Calculation 2 4 15" xfId="44900" xr:uid="{00000000-0005-0000-0000-000061AF0000}"/>
    <cellStyle name="Calculation 2 4 16" xfId="44901" xr:uid="{00000000-0005-0000-0000-000062AF0000}"/>
    <cellStyle name="Calculation 2 4 17" xfId="44902" xr:uid="{00000000-0005-0000-0000-000063AF0000}"/>
    <cellStyle name="Calculation 2 4 18" xfId="44903" xr:uid="{00000000-0005-0000-0000-000064AF0000}"/>
    <cellStyle name="Calculation 2 4 19" xfId="44904" xr:uid="{00000000-0005-0000-0000-000065AF0000}"/>
    <cellStyle name="Calculation 2 4 2" xfId="44905" xr:uid="{00000000-0005-0000-0000-000066AF0000}"/>
    <cellStyle name="Calculation 2 4 20" xfId="44906" xr:uid="{00000000-0005-0000-0000-000067AF0000}"/>
    <cellStyle name="Calculation 2 4 21" xfId="44907" xr:uid="{00000000-0005-0000-0000-000068AF0000}"/>
    <cellStyle name="Calculation 2 4 22" xfId="44908" xr:uid="{00000000-0005-0000-0000-000069AF0000}"/>
    <cellStyle name="Calculation 2 4 23" xfId="44909" xr:uid="{00000000-0005-0000-0000-00006AAF0000}"/>
    <cellStyle name="Calculation 2 4 24" xfId="44910" xr:uid="{00000000-0005-0000-0000-00006BAF0000}"/>
    <cellStyle name="Calculation 2 4 3" xfId="44911" xr:uid="{00000000-0005-0000-0000-00006CAF0000}"/>
    <cellStyle name="Calculation 2 4 4" xfId="44912" xr:uid="{00000000-0005-0000-0000-00006DAF0000}"/>
    <cellStyle name="Calculation 2 4 5" xfId="44913" xr:uid="{00000000-0005-0000-0000-00006EAF0000}"/>
    <cellStyle name="Calculation 2 4 6" xfId="44914" xr:uid="{00000000-0005-0000-0000-00006FAF0000}"/>
    <cellStyle name="Calculation 2 4 7" xfId="44915" xr:uid="{00000000-0005-0000-0000-000070AF0000}"/>
    <cellStyle name="Calculation 2 4 8" xfId="44916" xr:uid="{00000000-0005-0000-0000-000071AF0000}"/>
    <cellStyle name="Calculation 2 4 9" xfId="44917" xr:uid="{00000000-0005-0000-0000-000072AF0000}"/>
    <cellStyle name="Calculation 2 5" xfId="44918" xr:uid="{00000000-0005-0000-0000-000073AF0000}"/>
    <cellStyle name="Calculation 2 6" xfId="44919" xr:uid="{00000000-0005-0000-0000-000074AF0000}"/>
    <cellStyle name="Calculation 2 7" xfId="44920" xr:uid="{00000000-0005-0000-0000-000075AF0000}"/>
    <cellStyle name="Calculation 2 8" xfId="44921" xr:uid="{00000000-0005-0000-0000-000076AF0000}"/>
    <cellStyle name="Calculation 2 9" xfId="44922" xr:uid="{00000000-0005-0000-0000-000077AF0000}"/>
    <cellStyle name="Calculation 2_Innskuddsdekning" xfId="44923" xr:uid="{00000000-0005-0000-0000-000078AF0000}"/>
    <cellStyle name="Calculation 20" xfId="44924" xr:uid="{00000000-0005-0000-0000-000079AF0000}"/>
    <cellStyle name="Calculation 21" xfId="44925" xr:uid="{00000000-0005-0000-0000-00007AAF0000}"/>
    <cellStyle name="Calculation 22" xfId="44926" xr:uid="{00000000-0005-0000-0000-00007BAF0000}"/>
    <cellStyle name="Calculation 3" xfId="44927" xr:uid="{00000000-0005-0000-0000-00007CAF0000}"/>
    <cellStyle name="Calculation 3 10" xfId="44928" xr:uid="{00000000-0005-0000-0000-00007DAF0000}"/>
    <cellStyle name="Calculation 3 11" xfId="44929" xr:uid="{00000000-0005-0000-0000-00007EAF0000}"/>
    <cellStyle name="Calculation 3 12" xfId="44930" xr:uid="{00000000-0005-0000-0000-00007FAF0000}"/>
    <cellStyle name="Calculation 3 13" xfId="44931" xr:uid="{00000000-0005-0000-0000-000080AF0000}"/>
    <cellStyle name="Calculation 3 14" xfId="44932" xr:uid="{00000000-0005-0000-0000-000081AF0000}"/>
    <cellStyle name="Calculation 3 15" xfId="44933" xr:uid="{00000000-0005-0000-0000-000082AF0000}"/>
    <cellStyle name="Calculation 3 16" xfId="44934" xr:uid="{00000000-0005-0000-0000-000083AF0000}"/>
    <cellStyle name="Calculation 3 17" xfId="44935" xr:uid="{00000000-0005-0000-0000-000084AF0000}"/>
    <cellStyle name="Calculation 3 18" xfId="44936" xr:uid="{00000000-0005-0000-0000-000085AF0000}"/>
    <cellStyle name="Calculation 3 2" xfId="44937" xr:uid="{00000000-0005-0000-0000-000086AF0000}"/>
    <cellStyle name="Calculation 3 2 10" xfId="44938" xr:uid="{00000000-0005-0000-0000-000087AF0000}"/>
    <cellStyle name="Calculation 3 2 11" xfId="44939" xr:uid="{00000000-0005-0000-0000-000088AF0000}"/>
    <cellStyle name="Calculation 3 2 12" xfId="44940" xr:uid="{00000000-0005-0000-0000-000089AF0000}"/>
    <cellStyle name="Calculation 3 2 13" xfId="44941" xr:uid="{00000000-0005-0000-0000-00008AAF0000}"/>
    <cellStyle name="Calculation 3 2 14" xfId="44942" xr:uid="{00000000-0005-0000-0000-00008BAF0000}"/>
    <cellStyle name="Calculation 3 2 15" xfId="44943" xr:uid="{00000000-0005-0000-0000-00008CAF0000}"/>
    <cellStyle name="Calculation 3 2 16" xfId="44944" xr:uid="{00000000-0005-0000-0000-00008DAF0000}"/>
    <cellStyle name="Calculation 3 2 17" xfId="44945" xr:uid="{00000000-0005-0000-0000-00008EAF0000}"/>
    <cellStyle name="Calculation 3 2 18" xfId="44946" xr:uid="{00000000-0005-0000-0000-00008FAF0000}"/>
    <cellStyle name="Calculation 3 2 19" xfId="44947" xr:uid="{00000000-0005-0000-0000-000090AF0000}"/>
    <cellStyle name="Calculation 3 2 2" xfId="44948" xr:uid="{00000000-0005-0000-0000-000091AF0000}"/>
    <cellStyle name="Calculation 3 2 20" xfId="44949" xr:uid="{00000000-0005-0000-0000-000092AF0000}"/>
    <cellStyle name="Calculation 3 2 21" xfId="44950" xr:uid="{00000000-0005-0000-0000-000093AF0000}"/>
    <cellStyle name="Calculation 3 2 22" xfId="44951" xr:uid="{00000000-0005-0000-0000-000094AF0000}"/>
    <cellStyle name="Calculation 3 2 23" xfId="44952" xr:uid="{00000000-0005-0000-0000-000095AF0000}"/>
    <cellStyle name="Calculation 3 2 24" xfId="44953" xr:uid="{00000000-0005-0000-0000-000096AF0000}"/>
    <cellStyle name="Calculation 3 2 3" xfId="44954" xr:uid="{00000000-0005-0000-0000-000097AF0000}"/>
    <cellStyle name="Calculation 3 2 4" xfId="44955" xr:uid="{00000000-0005-0000-0000-000098AF0000}"/>
    <cellStyle name="Calculation 3 2 5" xfId="44956" xr:uid="{00000000-0005-0000-0000-000099AF0000}"/>
    <cellStyle name="Calculation 3 2 6" xfId="44957" xr:uid="{00000000-0005-0000-0000-00009AAF0000}"/>
    <cellStyle name="Calculation 3 2 7" xfId="44958" xr:uid="{00000000-0005-0000-0000-00009BAF0000}"/>
    <cellStyle name="Calculation 3 2 8" xfId="44959" xr:uid="{00000000-0005-0000-0000-00009CAF0000}"/>
    <cellStyle name="Calculation 3 2 9" xfId="44960" xr:uid="{00000000-0005-0000-0000-00009DAF0000}"/>
    <cellStyle name="Calculation 3 3" xfId="44961" xr:uid="{00000000-0005-0000-0000-00009EAF0000}"/>
    <cellStyle name="Calculation 3 3 10" xfId="44962" xr:uid="{00000000-0005-0000-0000-00009FAF0000}"/>
    <cellStyle name="Calculation 3 3 11" xfId="44963" xr:uid="{00000000-0005-0000-0000-0000A0AF0000}"/>
    <cellStyle name="Calculation 3 3 12" xfId="44964" xr:uid="{00000000-0005-0000-0000-0000A1AF0000}"/>
    <cellStyle name="Calculation 3 3 13" xfId="44965" xr:uid="{00000000-0005-0000-0000-0000A2AF0000}"/>
    <cellStyle name="Calculation 3 3 14" xfId="44966" xr:uid="{00000000-0005-0000-0000-0000A3AF0000}"/>
    <cellStyle name="Calculation 3 3 15" xfId="44967" xr:uid="{00000000-0005-0000-0000-0000A4AF0000}"/>
    <cellStyle name="Calculation 3 3 16" xfId="44968" xr:uid="{00000000-0005-0000-0000-0000A5AF0000}"/>
    <cellStyle name="Calculation 3 3 17" xfId="44969" xr:uid="{00000000-0005-0000-0000-0000A6AF0000}"/>
    <cellStyle name="Calculation 3 3 18" xfId="44970" xr:uid="{00000000-0005-0000-0000-0000A7AF0000}"/>
    <cellStyle name="Calculation 3 3 19" xfId="44971" xr:uid="{00000000-0005-0000-0000-0000A8AF0000}"/>
    <cellStyle name="Calculation 3 3 2" xfId="44972" xr:uid="{00000000-0005-0000-0000-0000A9AF0000}"/>
    <cellStyle name="Calculation 3 3 20" xfId="44973" xr:uid="{00000000-0005-0000-0000-0000AAAF0000}"/>
    <cellStyle name="Calculation 3 3 21" xfId="44974" xr:uid="{00000000-0005-0000-0000-0000ABAF0000}"/>
    <cellStyle name="Calculation 3 3 22" xfId="44975" xr:uid="{00000000-0005-0000-0000-0000ACAF0000}"/>
    <cellStyle name="Calculation 3 3 23" xfId="44976" xr:uid="{00000000-0005-0000-0000-0000ADAF0000}"/>
    <cellStyle name="Calculation 3 3 24" xfId="44977" xr:uid="{00000000-0005-0000-0000-0000AEAF0000}"/>
    <cellStyle name="Calculation 3 3 3" xfId="44978" xr:uid="{00000000-0005-0000-0000-0000AFAF0000}"/>
    <cellStyle name="Calculation 3 3 4" xfId="44979" xr:uid="{00000000-0005-0000-0000-0000B0AF0000}"/>
    <cellStyle name="Calculation 3 3 5" xfId="44980" xr:uid="{00000000-0005-0000-0000-0000B1AF0000}"/>
    <cellStyle name="Calculation 3 3 6" xfId="44981" xr:uid="{00000000-0005-0000-0000-0000B2AF0000}"/>
    <cellStyle name="Calculation 3 3 7" xfId="44982" xr:uid="{00000000-0005-0000-0000-0000B3AF0000}"/>
    <cellStyle name="Calculation 3 3 8" xfId="44983" xr:uid="{00000000-0005-0000-0000-0000B4AF0000}"/>
    <cellStyle name="Calculation 3 3 9" xfId="44984" xr:uid="{00000000-0005-0000-0000-0000B5AF0000}"/>
    <cellStyle name="Calculation 3 4" xfId="44985" xr:uid="{00000000-0005-0000-0000-0000B6AF0000}"/>
    <cellStyle name="Calculation 3 5" xfId="44986" xr:uid="{00000000-0005-0000-0000-0000B7AF0000}"/>
    <cellStyle name="Calculation 3 6" xfId="44987" xr:uid="{00000000-0005-0000-0000-0000B8AF0000}"/>
    <cellStyle name="Calculation 3 7" xfId="44988" xr:uid="{00000000-0005-0000-0000-0000B9AF0000}"/>
    <cellStyle name="Calculation 3 8" xfId="44989" xr:uid="{00000000-0005-0000-0000-0000BAAF0000}"/>
    <cellStyle name="Calculation 3 9" xfId="44990" xr:uid="{00000000-0005-0000-0000-0000BBAF0000}"/>
    <cellStyle name="Calculation 3_Innskuddsdekning" xfId="44991" xr:uid="{00000000-0005-0000-0000-0000BCAF0000}"/>
    <cellStyle name="Calculation 4" xfId="44992" xr:uid="{00000000-0005-0000-0000-0000BDAF0000}"/>
    <cellStyle name="Calculation 4 10" xfId="44993" xr:uid="{00000000-0005-0000-0000-0000BEAF0000}"/>
    <cellStyle name="Calculation 4 11" xfId="44994" xr:uid="{00000000-0005-0000-0000-0000BFAF0000}"/>
    <cellStyle name="Calculation 4 12" xfId="44995" xr:uid="{00000000-0005-0000-0000-0000C0AF0000}"/>
    <cellStyle name="Calculation 4 13" xfId="44996" xr:uid="{00000000-0005-0000-0000-0000C1AF0000}"/>
    <cellStyle name="Calculation 4 14" xfId="44997" xr:uid="{00000000-0005-0000-0000-0000C2AF0000}"/>
    <cellStyle name="Calculation 4 15" xfId="44998" xr:uid="{00000000-0005-0000-0000-0000C3AF0000}"/>
    <cellStyle name="Calculation 4 16" xfId="44999" xr:uid="{00000000-0005-0000-0000-0000C4AF0000}"/>
    <cellStyle name="Calculation 4 17" xfId="45000" xr:uid="{00000000-0005-0000-0000-0000C5AF0000}"/>
    <cellStyle name="Calculation 4 18" xfId="45001" xr:uid="{00000000-0005-0000-0000-0000C6AF0000}"/>
    <cellStyle name="Calculation 4 19" xfId="45002" xr:uid="{00000000-0005-0000-0000-0000C7AF0000}"/>
    <cellStyle name="Calculation 4 2" xfId="45003" xr:uid="{00000000-0005-0000-0000-0000C8AF0000}"/>
    <cellStyle name="Calculation 4 20" xfId="45004" xr:uid="{00000000-0005-0000-0000-0000C9AF0000}"/>
    <cellStyle name="Calculation 4 21" xfId="45005" xr:uid="{00000000-0005-0000-0000-0000CAAF0000}"/>
    <cellStyle name="Calculation 4 22" xfId="45006" xr:uid="{00000000-0005-0000-0000-0000CBAF0000}"/>
    <cellStyle name="Calculation 4 23" xfId="45007" xr:uid="{00000000-0005-0000-0000-0000CCAF0000}"/>
    <cellStyle name="Calculation 4 24" xfId="45008" xr:uid="{00000000-0005-0000-0000-0000CDAF0000}"/>
    <cellStyle name="Calculation 4 3" xfId="45009" xr:uid="{00000000-0005-0000-0000-0000CEAF0000}"/>
    <cellStyle name="Calculation 4 4" xfId="45010" xr:uid="{00000000-0005-0000-0000-0000CFAF0000}"/>
    <cellStyle name="Calculation 4 5" xfId="45011" xr:uid="{00000000-0005-0000-0000-0000D0AF0000}"/>
    <cellStyle name="Calculation 4 6" xfId="45012" xr:uid="{00000000-0005-0000-0000-0000D1AF0000}"/>
    <cellStyle name="Calculation 4 7" xfId="45013" xr:uid="{00000000-0005-0000-0000-0000D2AF0000}"/>
    <cellStyle name="Calculation 4 8" xfId="45014" xr:uid="{00000000-0005-0000-0000-0000D3AF0000}"/>
    <cellStyle name="Calculation 4 9" xfId="45015" xr:uid="{00000000-0005-0000-0000-0000D4AF0000}"/>
    <cellStyle name="Calculation 5" xfId="45016" xr:uid="{00000000-0005-0000-0000-0000D5AF0000}"/>
    <cellStyle name="Calculation 5 10" xfId="45017" xr:uid="{00000000-0005-0000-0000-0000D6AF0000}"/>
    <cellStyle name="Calculation 5 11" xfId="45018" xr:uid="{00000000-0005-0000-0000-0000D7AF0000}"/>
    <cellStyle name="Calculation 5 12" xfId="45019" xr:uid="{00000000-0005-0000-0000-0000D8AF0000}"/>
    <cellStyle name="Calculation 5 13" xfId="45020" xr:uid="{00000000-0005-0000-0000-0000D9AF0000}"/>
    <cellStyle name="Calculation 5 14" xfId="45021" xr:uid="{00000000-0005-0000-0000-0000DAAF0000}"/>
    <cellStyle name="Calculation 5 15" xfId="45022" xr:uid="{00000000-0005-0000-0000-0000DBAF0000}"/>
    <cellStyle name="Calculation 5 16" xfId="45023" xr:uid="{00000000-0005-0000-0000-0000DCAF0000}"/>
    <cellStyle name="Calculation 5 17" xfId="45024" xr:uid="{00000000-0005-0000-0000-0000DDAF0000}"/>
    <cellStyle name="Calculation 5 18" xfId="45025" xr:uid="{00000000-0005-0000-0000-0000DEAF0000}"/>
    <cellStyle name="Calculation 5 19" xfId="45026" xr:uid="{00000000-0005-0000-0000-0000DFAF0000}"/>
    <cellStyle name="Calculation 5 2" xfId="45027" xr:uid="{00000000-0005-0000-0000-0000E0AF0000}"/>
    <cellStyle name="Calculation 5 20" xfId="45028" xr:uid="{00000000-0005-0000-0000-0000E1AF0000}"/>
    <cellStyle name="Calculation 5 21" xfId="45029" xr:uid="{00000000-0005-0000-0000-0000E2AF0000}"/>
    <cellStyle name="Calculation 5 22" xfId="45030" xr:uid="{00000000-0005-0000-0000-0000E3AF0000}"/>
    <cellStyle name="Calculation 5 23" xfId="45031" xr:uid="{00000000-0005-0000-0000-0000E4AF0000}"/>
    <cellStyle name="Calculation 5 24" xfId="45032" xr:uid="{00000000-0005-0000-0000-0000E5AF0000}"/>
    <cellStyle name="Calculation 5 3" xfId="45033" xr:uid="{00000000-0005-0000-0000-0000E6AF0000}"/>
    <cellStyle name="Calculation 5 4" xfId="45034" xr:uid="{00000000-0005-0000-0000-0000E7AF0000}"/>
    <cellStyle name="Calculation 5 5" xfId="45035" xr:uid="{00000000-0005-0000-0000-0000E8AF0000}"/>
    <cellStyle name="Calculation 5 6" xfId="45036" xr:uid="{00000000-0005-0000-0000-0000E9AF0000}"/>
    <cellStyle name="Calculation 5 7" xfId="45037" xr:uid="{00000000-0005-0000-0000-0000EAAF0000}"/>
    <cellStyle name="Calculation 5 8" xfId="45038" xr:uid="{00000000-0005-0000-0000-0000EBAF0000}"/>
    <cellStyle name="Calculation 5 9" xfId="45039" xr:uid="{00000000-0005-0000-0000-0000ECAF0000}"/>
    <cellStyle name="Calculation 6" xfId="45040" xr:uid="{00000000-0005-0000-0000-0000EDAF0000}"/>
    <cellStyle name="Calculation 6 2" xfId="45041" xr:uid="{00000000-0005-0000-0000-0000EEAF0000}"/>
    <cellStyle name="Calculation 7" xfId="45042" xr:uid="{00000000-0005-0000-0000-0000EFAF0000}"/>
    <cellStyle name="Calculation 8" xfId="45043" xr:uid="{00000000-0005-0000-0000-0000F0AF0000}"/>
    <cellStyle name="Calculation 9" xfId="45044" xr:uid="{00000000-0005-0000-0000-0000F1AF0000}"/>
    <cellStyle name="Cálculo" xfId="45045" xr:uid="{00000000-0005-0000-0000-0000F2AF0000}"/>
    <cellStyle name="Cálculo 10" xfId="45046" xr:uid="{00000000-0005-0000-0000-0000F3AF0000}"/>
    <cellStyle name="Cálculo 11" xfId="45047" xr:uid="{00000000-0005-0000-0000-0000F4AF0000}"/>
    <cellStyle name="Cálculo 12" xfId="45048" xr:uid="{00000000-0005-0000-0000-0000F5AF0000}"/>
    <cellStyle name="Cálculo 13" xfId="45049" xr:uid="{00000000-0005-0000-0000-0000F6AF0000}"/>
    <cellStyle name="Cálculo 14" xfId="45050" xr:uid="{00000000-0005-0000-0000-0000F7AF0000}"/>
    <cellStyle name="Cálculo 15" xfId="45051" xr:uid="{00000000-0005-0000-0000-0000F8AF0000}"/>
    <cellStyle name="Cálculo 16" xfId="45052" xr:uid="{00000000-0005-0000-0000-0000F9AF0000}"/>
    <cellStyle name="Cálculo 17" xfId="45053" xr:uid="{00000000-0005-0000-0000-0000FAAF0000}"/>
    <cellStyle name="Cálculo 18" xfId="45054" xr:uid="{00000000-0005-0000-0000-0000FBAF0000}"/>
    <cellStyle name="Cálculo 19" xfId="45055" xr:uid="{00000000-0005-0000-0000-0000FCAF0000}"/>
    <cellStyle name="Cálculo 2" xfId="45056" xr:uid="{00000000-0005-0000-0000-0000FDAF0000}"/>
    <cellStyle name="Cálculo 2 10" xfId="45057" xr:uid="{00000000-0005-0000-0000-0000FEAF0000}"/>
    <cellStyle name="Cálculo 2 11" xfId="45058" xr:uid="{00000000-0005-0000-0000-0000FFAF0000}"/>
    <cellStyle name="Cálculo 2 12" xfId="45059" xr:uid="{00000000-0005-0000-0000-000000B00000}"/>
    <cellStyle name="Cálculo 2 13" xfId="45060" xr:uid="{00000000-0005-0000-0000-000001B00000}"/>
    <cellStyle name="Cálculo 2 14" xfId="45061" xr:uid="{00000000-0005-0000-0000-000002B00000}"/>
    <cellStyle name="Cálculo 2 15" xfId="45062" xr:uid="{00000000-0005-0000-0000-000003B00000}"/>
    <cellStyle name="Cálculo 2 16" xfId="45063" xr:uid="{00000000-0005-0000-0000-000004B00000}"/>
    <cellStyle name="Cálculo 2 17" xfId="45064" xr:uid="{00000000-0005-0000-0000-000005B00000}"/>
    <cellStyle name="Cálculo 2 18" xfId="45065" xr:uid="{00000000-0005-0000-0000-000006B00000}"/>
    <cellStyle name="Cálculo 2 2" xfId="45066" xr:uid="{00000000-0005-0000-0000-000007B00000}"/>
    <cellStyle name="Cálculo 2 2 10" xfId="45067" xr:uid="{00000000-0005-0000-0000-000008B00000}"/>
    <cellStyle name="Cálculo 2 2 11" xfId="45068" xr:uid="{00000000-0005-0000-0000-000009B00000}"/>
    <cellStyle name="Cálculo 2 2 12" xfId="45069" xr:uid="{00000000-0005-0000-0000-00000AB00000}"/>
    <cellStyle name="Cálculo 2 2 13" xfId="45070" xr:uid="{00000000-0005-0000-0000-00000BB00000}"/>
    <cellStyle name="Cálculo 2 2 14" xfId="45071" xr:uid="{00000000-0005-0000-0000-00000CB00000}"/>
    <cellStyle name="Cálculo 2 2 15" xfId="45072" xr:uid="{00000000-0005-0000-0000-00000DB00000}"/>
    <cellStyle name="Cálculo 2 2 16" xfId="45073" xr:uid="{00000000-0005-0000-0000-00000EB00000}"/>
    <cellStyle name="Cálculo 2 2 17" xfId="45074" xr:uid="{00000000-0005-0000-0000-00000FB00000}"/>
    <cellStyle name="Cálculo 2 2 18" xfId="45075" xr:uid="{00000000-0005-0000-0000-000010B00000}"/>
    <cellStyle name="Cálculo 2 2 19" xfId="45076" xr:uid="{00000000-0005-0000-0000-000011B00000}"/>
    <cellStyle name="Cálculo 2 2 2" xfId="45077" xr:uid="{00000000-0005-0000-0000-000012B00000}"/>
    <cellStyle name="Cálculo 2 2 20" xfId="45078" xr:uid="{00000000-0005-0000-0000-000013B00000}"/>
    <cellStyle name="Cálculo 2 2 21" xfId="45079" xr:uid="{00000000-0005-0000-0000-000014B00000}"/>
    <cellStyle name="Cálculo 2 2 22" xfId="45080" xr:uid="{00000000-0005-0000-0000-000015B00000}"/>
    <cellStyle name="Cálculo 2 2 23" xfId="45081" xr:uid="{00000000-0005-0000-0000-000016B00000}"/>
    <cellStyle name="Cálculo 2 2 24" xfId="45082" xr:uid="{00000000-0005-0000-0000-000017B00000}"/>
    <cellStyle name="Cálculo 2 2 3" xfId="45083" xr:uid="{00000000-0005-0000-0000-000018B00000}"/>
    <cellStyle name="Cálculo 2 2 4" xfId="45084" xr:uid="{00000000-0005-0000-0000-000019B00000}"/>
    <cellStyle name="Cálculo 2 2 5" xfId="45085" xr:uid="{00000000-0005-0000-0000-00001AB00000}"/>
    <cellStyle name="Cálculo 2 2 6" xfId="45086" xr:uid="{00000000-0005-0000-0000-00001BB00000}"/>
    <cellStyle name="Cálculo 2 2 7" xfId="45087" xr:uid="{00000000-0005-0000-0000-00001CB00000}"/>
    <cellStyle name="Cálculo 2 2 8" xfId="45088" xr:uid="{00000000-0005-0000-0000-00001DB00000}"/>
    <cellStyle name="Cálculo 2 2 9" xfId="45089" xr:uid="{00000000-0005-0000-0000-00001EB00000}"/>
    <cellStyle name="Cálculo 2 3" xfId="45090" xr:uid="{00000000-0005-0000-0000-00001FB00000}"/>
    <cellStyle name="Cálculo 2 3 10" xfId="45091" xr:uid="{00000000-0005-0000-0000-000020B00000}"/>
    <cellStyle name="Cálculo 2 3 11" xfId="45092" xr:uid="{00000000-0005-0000-0000-000021B00000}"/>
    <cellStyle name="Cálculo 2 3 12" xfId="45093" xr:uid="{00000000-0005-0000-0000-000022B00000}"/>
    <cellStyle name="Cálculo 2 3 13" xfId="45094" xr:uid="{00000000-0005-0000-0000-000023B00000}"/>
    <cellStyle name="Cálculo 2 3 14" xfId="45095" xr:uid="{00000000-0005-0000-0000-000024B00000}"/>
    <cellStyle name="Cálculo 2 3 15" xfId="45096" xr:uid="{00000000-0005-0000-0000-000025B00000}"/>
    <cellStyle name="Cálculo 2 3 16" xfId="45097" xr:uid="{00000000-0005-0000-0000-000026B00000}"/>
    <cellStyle name="Cálculo 2 3 17" xfId="45098" xr:uid="{00000000-0005-0000-0000-000027B00000}"/>
    <cellStyle name="Cálculo 2 3 18" xfId="45099" xr:uid="{00000000-0005-0000-0000-000028B00000}"/>
    <cellStyle name="Cálculo 2 3 19" xfId="45100" xr:uid="{00000000-0005-0000-0000-000029B00000}"/>
    <cellStyle name="Cálculo 2 3 2" xfId="45101" xr:uid="{00000000-0005-0000-0000-00002AB00000}"/>
    <cellStyle name="Cálculo 2 3 20" xfId="45102" xr:uid="{00000000-0005-0000-0000-00002BB00000}"/>
    <cellStyle name="Cálculo 2 3 21" xfId="45103" xr:uid="{00000000-0005-0000-0000-00002CB00000}"/>
    <cellStyle name="Cálculo 2 3 22" xfId="45104" xr:uid="{00000000-0005-0000-0000-00002DB00000}"/>
    <cellStyle name="Cálculo 2 3 23" xfId="45105" xr:uid="{00000000-0005-0000-0000-00002EB00000}"/>
    <cellStyle name="Cálculo 2 3 24" xfId="45106" xr:uid="{00000000-0005-0000-0000-00002FB00000}"/>
    <cellStyle name="Cálculo 2 3 3" xfId="45107" xr:uid="{00000000-0005-0000-0000-000030B00000}"/>
    <cellStyle name="Cálculo 2 3 4" xfId="45108" xr:uid="{00000000-0005-0000-0000-000031B00000}"/>
    <cellStyle name="Cálculo 2 3 5" xfId="45109" xr:uid="{00000000-0005-0000-0000-000032B00000}"/>
    <cellStyle name="Cálculo 2 3 6" xfId="45110" xr:uid="{00000000-0005-0000-0000-000033B00000}"/>
    <cellStyle name="Cálculo 2 3 7" xfId="45111" xr:uid="{00000000-0005-0000-0000-000034B00000}"/>
    <cellStyle name="Cálculo 2 3 8" xfId="45112" xr:uid="{00000000-0005-0000-0000-000035B00000}"/>
    <cellStyle name="Cálculo 2 3 9" xfId="45113" xr:uid="{00000000-0005-0000-0000-000036B00000}"/>
    <cellStyle name="Cálculo 2 4" xfId="45114" xr:uid="{00000000-0005-0000-0000-000037B00000}"/>
    <cellStyle name="Cálculo 2 5" xfId="45115" xr:uid="{00000000-0005-0000-0000-000038B00000}"/>
    <cellStyle name="Cálculo 2 6" xfId="45116" xr:uid="{00000000-0005-0000-0000-000039B00000}"/>
    <cellStyle name="Cálculo 2 7" xfId="45117" xr:uid="{00000000-0005-0000-0000-00003AB00000}"/>
    <cellStyle name="Cálculo 2 8" xfId="45118" xr:uid="{00000000-0005-0000-0000-00003BB00000}"/>
    <cellStyle name="Cálculo 2 9" xfId="45119" xr:uid="{00000000-0005-0000-0000-00003CB00000}"/>
    <cellStyle name="Cálculo 20" xfId="45120" xr:uid="{00000000-0005-0000-0000-00003DB00000}"/>
    <cellStyle name="Cálculo 3" xfId="45121" xr:uid="{00000000-0005-0000-0000-00003EB00000}"/>
    <cellStyle name="Cálculo 3 10" xfId="45122" xr:uid="{00000000-0005-0000-0000-00003FB00000}"/>
    <cellStyle name="Cálculo 3 11" xfId="45123" xr:uid="{00000000-0005-0000-0000-000040B00000}"/>
    <cellStyle name="Cálculo 3 12" xfId="45124" xr:uid="{00000000-0005-0000-0000-000041B00000}"/>
    <cellStyle name="Cálculo 3 13" xfId="45125" xr:uid="{00000000-0005-0000-0000-000042B00000}"/>
    <cellStyle name="Cálculo 3 14" xfId="45126" xr:uid="{00000000-0005-0000-0000-000043B00000}"/>
    <cellStyle name="Cálculo 3 15" xfId="45127" xr:uid="{00000000-0005-0000-0000-000044B00000}"/>
    <cellStyle name="Cálculo 3 16" xfId="45128" xr:uid="{00000000-0005-0000-0000-000045B00000}"/>
    <cellStyle name="Cálculo 3 17" xfId="45129" xr:uid="{00000000-0005-0000-0000-000046B00000}"/>
    <cellStyle name="Cálculo 3 18" xfId="45130" xr:uid="{00000000-0005-0000-0000-000047B00000}"/>
    <cellStyle name="Cálculo 3 19" xfId="45131" xr:uid="{00000000-0005-0000-0000-000048B00000}"/>
    <cellStyle name="Cálculo 3 2" xfId="45132" xr:uid="{00000000-0005-0000-0000-000049B00000}"/>
    <cellStyle name="Cálculo 3 20" xfId="45133" xr:uid="{00000000-0005-0000-0000-00004AB00000}"/>
    <cellStyle name="Cálculo 3 21" xfId="45134" xr:uid="{00000000-0005-0000-0000-00004BB00000}"/>
    <cellStyle name="Cálculo 3 22" xfId="45135" xr:uid="{00000000-0005-0000-0000-00004CB00000}"/>
    <cellStyle name="Cálculo 3 23" xfId="45136" xr:uid="{00000000-0005-0000-0000-00004DB00000}"/>
    <cellStyle name="Cálculo 3 24" xfId="45137" xr:uid="{00000000-0005-0000-0000-00004EB00000}"/>
    <cellStyle name="Cálculo 3 3" xfId="45138" xr:uid="{00000000-0005-0000-0000-00004FB00000}"/>
    <cellStyle name="Cálculo 3 4" xfId="45139" xr:uid="{00000000-0005-0000-0000-000050B00000}"/>
    <cellStyle name="Cálculo 3 5" xfId="45140" xr:uid="{00000000-0005-0000-0000-000051B00000}"/>
    <cellStyle name="Cálculo 3 6" xfId="45141" xr:uid="{00000000-0005-0000-0000-000052B00000}"/>
    <cellStyle name="Cálculo 3 7" xfId="45142" xr:uid="{00000000-0005-0000-0000-000053B00000}"/>
    <cellStyle name="Cálculo 3 8" xfId="45143" xr:uid="{00000000-0005-0000-0000-000054B00000}"/>
    <cellStyle name="Cálculo 3 9" xfId="45144" xr:uid="{00000000-0005-0000-0000-000055B00000}"/>
    <cellStyle name="Cálculo 4" xfId="45145" xr:uid="{00000000-0005-0000-0000-000056B00000}"/>
    <cellStyle name="Cálculo 4 10" xfId="45146" xr:uid="{00000000-0005-0000-0000-000057B00000}"/>
    <cellStyle name="Cálculo 4 11" xfId="45147" xr:uid="{00000000-0005-0000-0000-000058B00000}"/>
    <cellStyle name="Cálculo 4 12" xfId="45148" xr:uid="{00000000-0005-0000-0000-000059B00000}"/>
    <cellStyle name="Cálculo 4 13" xfId="45149" xr:uid="{00000000-0005-0000-0000-00005AB00000}"/>
    <cellStyle name="Cálculo 4 14" xfId="45150" xr:uid="{00000000-0005-0000-0000-00005BB00000}"/>
    <cellStyle name="Cálculo 4 15" xfId="45151" xr:uid="{00000000-0005-0000-0000-00005CB00000}"/>
    <cellStyle name="Cálculo 4 16" xfId="45152" xr:uid="{00000000-0005-0000-0000-00005DB00000}"/>
    <cellStyle name="Cálculo 4 17" xfId="45153" xr:uid="{00000000-0005-0000-0000-00005EB00000}"/>
    <cellStyle name="Cálculo 4 18" xfId="45154" xr:uid="{00000000-0005-0000-0000-00005FB00000}"/>
    <cellStyle name="Cálculo 4 19" xfId="45155" xr:uid="{00000000-0005-0000-0000-000060B00000}"/>
    <cellStyle name="Cálculo 4 2" xfId="45156" xr:uid="{00000000-0005-0000-0000-000061B00000}"/>
    <cellStyle name="Cálculo 4 20" xfId="45157" xr:uid="{00000000-0005-0000-0000-000062B00000}"/>
    <cellStyle name="Cálculo 4 21" xfId="45158" xr:uid="{00000000-0005-0000-0000-000063B00000}"/>
    <cellStyle name="Cálculo 4 22" xfId="45159" xr:uid="{00000000-0005-0000-0000-000064B00000}"/>
    <cellStyle name="Cálculo 4 23" xfId="45160" xr:uid="{00000000-0005-0000-0000-000065B00000}"/>
    <cellStyle name="Cálculo 4 24" xfId="45161" xr:uid="{00000000-0005-0000-0000-000066B00000}"/>
    <cellStyle name="Cálculo 4 3" xfId="45162" xr:uid="{00000000-0005-0000-0000-000067B00000}"/>
    <cellStyle name="Cálculo 4 4" xfId="45163" xr:uid="{00000000-0005-0000-0000-000068B00000}"/>
    <cellStyle name="Cálculo 4 5" xfId="45164" xr:uid="{00000000-0005-0000-0000-000069B00000}"/>
    <cellStyle name="Cálculo 4 6" xfId="45165" xr:uid="{00000000-0005-0000-0000-00006AB00000}"/>
    <cellStyle name="Cálculo 4 7" xfId="45166" xr:uid="{00000000-0005-0000-0000-00006BB00000}"/>
    <cellStyle name="Cálculo 4 8" xfId="45167" xr:uid="{00000000-0005-0000-0000-00006CB00000}"/>
    <cellStyle name="Cálculo 4 9" xfId="45168" xr:uid="{00000000-0005-0000-0000-00006DB00000}"/>
    <cellStyle name="Cálculo 5" xfId="45169" xr:uid="{00000000-0005-0000-0000-00006EB00000}"/>
    <cellStyle name="Cálculo 6" xfId="45170" xr:uid="{00000000-0005-0000-0000-00006FB00000}"/>
    <cellStyle name="Cálculo 7" xfId="45171" xr:uid="{00000000-0005-0000-0000-000070B00000}"/>
    <cellStyle name="Cálculo 8" xfId="45172" xr:uid="{00000000-0005-0000-0000-000071B00000}"/>
    <cellStyle name="Cálculo 9" xfId="45173" xr:uid="{00000000-0005-0000-0000-000072B00000}"/>
    <cellStyle name="Cálculo_Nøkkeltall" xfId="45174" xr:uid="{00000000-0005-0000-0000-000073B00000}"/>
    <cellStyle name="Case" xfId="45175" xr:uid="{00000000-0005-0000-0000-000074B00000}"/>
    <cellStyle name="Case 2" xfId="45176" xr:uid="{00000000-0005-0000-0000-000075B00000}"/>
    <cellStyle name="Case 3" xfId="45177" xr:uid="{00000000-0005-0000-0000-000076B00000}"/>
    <cellStyle name="Case_Adjustment-Hovedtall" xfId="45178" xr:uid="{00000000-0005-0000-0000-000077B00000}"/>
    <cellStyle name="Celda de comprobación" xfId="45179" xr:uid="{00000000-0005-0000-0000-000078B00000}"/>
    <cellStyle name="Celda vinculada" xfId="45180" xr:uid="{00000000-0005-0000-0000-000079B00000}"/>
    <cellStyle name="Changed" xfId="45181" xr:uid="{00000000-0005-0000-0000-00007AB00000}"/>
    <cellStyle name="Check" xfId="45182" xr:uid="{00000000-0005-0000-0000-00007BB00000}"/>
    <cellStyle name="Check Cell 2" xfId="45183" xr:uid="{00000000-0005-0000-0000-00007CB00000}"/>
    <cellStyle name="Check Cell 2 2" xfId="45184" xr:uid="{00000000-0005-0000-0000-00007DB00000}"/>
    <cellStyle name="Check Cell 2 3" xfId="45185" xr:uid="{00000000-0005-0000-0000-00007EB00000}"/>
    <cellStyle name="Check Cell 2_Nøkkeltall" xfId="45186" xr:uid="{00000000-0005-0000-0000-00007FB00000}"/>
    <cellStyle name="Check Cell 3" xfId="45187" xr:uid="{00000000-0005-0000-0000-000080B00000}"/>
    <cellStyle name="Check Cell 3 2" xfId="45188" xr:uid="{00000000-0005-0000-0000-000081B00000}"/>
    <cellStyle name="Check Cell 3 3" xfId="45189" xr:uid="{00000000-0005-0000-0000-000082B00000}"/>
    <cellStyle name="Check Cell 3_Nøkkeltall" xfId="45190" xr:uid="{00000000-0005-0000-0000-000083B00000}"/>
    <cellStyle name="Check Cell 4" xfId="45191" xr:uid="{00000000-0005-0000-0000-000084B00000}"/>
    <cellStyle name="Check Cell 5" xfId="45192" xr:uid="{00000000-0005-0000-0000-000085B00000}"/>
    <cellStyle name="Check Cell 6" xfId="45193" xr:uid="{00000000-0005-0000-0000-000086B00000}"/>
    <cellStyle name="checkExposure" xfId="45194" xr:uid="{00000000-0005-0000-0000-000087B00000}"/>
    <cellStyle name="Cím" xfId="45195" xr:uid="{00000000-0005-0000-0000-000088B00000}"/>
    <cellStyle name="Címsor 1" xfId="45196" xr:uid="{00000000-0005-0000-0000-000089B00000}"/>
    <cellStyle name="Címsor 2" xfId="45197" xr:uid="{00000000-0005-0000-0000-00008AB00000}"/>
    <cellStyle name="Címsor 3" xfId="45198" xr:uid="{00000000-0005-0000-0000-00008BB00000}"/>
    <cellStyle name="Címsor 4" xfId="45199" xr:uid="{00000000-0005-0000-0000-00008CB00000}"/>
    <cellStyle name="claire" xfId="45200" xr:uid="{00000000-0005-0000-0000-00008DB00000}"/>
    <cellStyle name="claire 10" xfId="45201" xr:uid="{00000000-0005-0000-0000-00008EB00000}"/>
    <cellStyle name="claire 11" xfId="45202" xr:uid="{00000000-0005-0000-0000-00008FB00000}"/>
    <cellStyle name="claire 12" xfId="45203" xr:uid="{00000000-0005-0000-0000-000090B00000}"/>
    <cellStyle name="claire 13" xfId="45204" xr:uid="{00000000-0005-0000-0000-000091B00000}"/>
    <cellStyle name="claire 2" xfId="45205" xr:uid="{00000000-0005-0000-0000-000092B00000}"/>
    <cellStyle name="claire 2 2" xfId="45206" xr:uid="{00000000-0005-0000-0000-000093B00000}"/>
    <cellStyle name="claire 2 2 2" xfId="45207" xr:uid="{00000000-0005-0000-0000-000094B00000}"/>
    <cellStyle name="claire 2 2 2 2" xfId="45208" xr:uid="{00000000-0005-0000-0000-000095B00000}"/>
    <cellStyle name="claire 2 2 2_Innskuddsdekning" xfId="45209" xr:uid="{00000000-0005-0000-0000-000096B00000}"/>
    <cellStyle name="claire 2 2 3" xfId="45210" xr:uid="{00000000-0005-0000-0000-000097B00000}"/>
    <cellStyle name="claire 2 2_Innskuddsdekning" xfId="45211" xr:uid="{00000000-0005-0000-0000-000098B00000}"/>
    <cellStyle name="claire 2 3" xfId="45212" xr:uid="{00000000-0005-0000-0000-000099B00000}"/>
    <cellStyle name="claire 2 3 2" xfId="45213" xr:uid="{00000000-0005-0000-0000-00009AB00000}"/>
    <cellStyle name="claire 2 3_Innskuddsdekning" xfId="45214" xr:uid="{00000000-0005-0000-0000-00009BB00000}"/>
    <cellStyle name="claire 2 4" xfId="45215" xr:uid="{00000000-0005-0000-0000-00009CB00000}"/>
    <cellStyle name="claire 2_Expenses (1)" xfId="45216" xr:uid="{00000000-0005-0000-0000-00009DB00000}"/>
    <cellStyle name="claire 3" xfId="45217" xr:uid="{00000000-0005-0000-0000-00009EB00000}"/>
    <cellStyle name="claire 3 2" xfId="45218" xr:uid="{00000000-0005-0000-0000-00009FB00000}"/>
    <cellStyle name="claire 3 2 2" xfId="45219" xr:uid="{00000000-0005-0000-0000-0000A0B00000}"/>
    <cellStyle name="claire 3 2 2 2" xfId="45220" xr:uid="{00000000-0005-0000-0000-0000A1B00000}"/>
    <cellStyle name="claire 3 2 2_Innskuddsdekning" xfId="45221" xr:uid="{00000000-0005-0000-0000-0000A2B00000}"/>
    <cellStyle name="claire 3 2 3" xfId="45222" xr:uid="{00000000-0005-0000-0000-0000A3B00000}"/>
    <cellStyle name="claire 3 2_Expenses (1)" xfId="45223" xr:uid="{00000000-0005-0000-0000-0000A4B00000}"/>
    <cellStyle name="claire 3 3" xfId="45224" xr:uid="{00000000-0005-0000-0000-0000A5B00000}"/>
    <cellStyle name="claire 3 3 2" xfId="45225" xr:uid="{00000000-0005-0000-0000-0000A6B00000}"/>
    <cellStyle name="claire 3 3 2 2" xfId="45226" xr:uid="{00000000-0005-0000-0000-0000A7B00000}"/>
    <cellStyle name="claire 3 3 2_Innskuddsdekning" xfId="45227" xr:uid="{00000000-0005-0000-0000-0000A8B00000}"/>
    <cellStyle name="claire 3 3 3" xfId="45228" xr:uid="{00000000-0005-0000-0000-0000A9B00000}"/>
    <cellStyle name="claire 3 3 3 2" xfId="45229" xr:uid="{00000000-0005-0000-0000-0000AAB00000}"/>
    <cellStyle name="claire 3 3 3_Innskuddsdekning" xfId="45230" xr:uid="{00000000-0005-0000-0000-0000ABB00000}"/>
    <cellStyle name="claire 3 3 4" xfId="45231" xr:uid="{00000000-0005-0000-0000-0000ACB00000}"/>
    <cellStyle name="claire 3 3_Innskuddsdekning" xfId="45232" xr:uid="{00000000-0005-0000-0000-0000ADB00000}"/>
    <cellStyle name="claire 3 4" xfId="45233" xr:uid="{00000000-0005-0000-0000-0000AEB00000}"/>
    <cellStyle name="claire 3 4 2" xfId="45234" xr:uid="{00000000-0005-0000-0000-0000AFB00000}"/>
    <cellStyle name="claire 3 4_Nøkkeltall" xfId="45235" xr:uid="{00000000-0005-0000-0000-0000B0B00000}"/>
    <cellStyle name="claire 3 5" xfId="45236" xr:uid="{00000000-0005-0000-0000-0000B1B00000}"/>
    <cellStyle name="claire 3_Expenses (1)" xfId="45237" xr:uid="{00000000-0005-0000-0000-0000B2B00000}"/>
    <cellStyle name="claire 4" xfId="45238" xr:uid="{00000000-0005-0000-0000-0000B3B00000}"/>
    <cellStyle name="claire 4 2" xfId="45239" xr:uid="{00000000-0005-0000-0000-0000B4B00000}"/>
    <cellStyle name="claire 4 2 2" xfId="45240" xr:uid="{00000000-0005-0000-0000-0000B5B00000}"/>
    <cellStyle name="claire 4 2 2 2" xfId="45241" xr:uid="{00000000-0005-0000-0000-0000B6B00000}"/>
    <cellStyle name="claire 4 2 2_Innskuddsdekning" xfId="45242" xr:uid="{00000000-0005-0000-0000-0000B7B00000}"/>
    <cellStyle name="claire 4 2 3" xfId="45243" xr:uid="{00000000-0005-0000-0000-0000B8B00000}"/>
    <cellStyle name="claire 4 2_Innskuddsdekning" xfId="45244" xr:uid="{00000000-0005-0000-0000-0000B9B00000}"/>
    <cellStyle name="claire 4 3" xfId="45245" xr:uid="{00000000-0005-0000-0000-0000BAB00000}"/>
    <cellStyle name="claire 4 3 2" xfId="45246" xr:uid="{00000000-0005-0000-0000-0000BBB00000}"/>
    <cellStyle name="claire 4 3_Innskuddsdekning" xfId="45247" xr:uid="{00000000-0005-0000-0000-0000BCB00000}"/>
    <cellStyle name="claire 4 4" xfId="45248" xr:uid="{00000000-0005-0000-0000-0000BDB00000}"/>
    <cellStyle name="claire 4_Expenses (1)" xfId="45249" xr:uid="{00000000-0005-0000-0000-0000BEB00000}"/>
    <cellStyle name="claire 5" xfId="45250" xr:uid="{00000000-0005-0000-0000-0000BFB00000}"/>
    <cellStyle name="claire 5 2" xfId="45251" xr:uid="{00000000-0005-0000-0000-0000C0B00000}"/>
    <cellStyle name="claire 5 2 2" xfId="45252" xr:uid="{00000000-0005-0000-0000-0000C1B00000}"/>
    <cellStyle name="claire 5 2 2 2" xfId="45253" xr:uid="{00000000-0005-0000-0000-0000C2B00000}"/>
    <cellStyle name="claire 5 2 2_Innskuddsdekning" xfId="45254" xr:uid="{00000000-0005-0000-0000-0000C3B00000}"/>
    <cellStyle name="claire 5 2 3" xfId="45255" xr:uid="{00000000-0005-0000-0000-0000C4B00000}"/>
    <cellStyle name="claire 5 2_Innskuddsdekning" xfId="45256" xr:uid="{00000000-0005-0000-0000-0000C5B00000}"/>
    <cellStyle name="claire 5 3" xfId="45257" xr:uid="{00000000-0005-0000-0000-0000C6B00000}"/>
    <cellStyle name="claire 5 3 2" xfId="45258" xr:uid="{00000000-0005-0000-0000-0000C7B00000}"/>
    <cellStyle name="claire 5 3_Innskuddsdekning" xfId="45259" xr:uid="{00000000-0005-0000-0000-0000C8B00000}"/>
    <cellStyle name="claire 5 4" xfId="45260" xr:uid="{00000000-0005-0000-0000-0000C9B00000}"/>
    <cellStyle name="claire 5 4 2" xfId="45261" xr:uid="{00000000-0005-0000-0000-0000CAB00000}"/>
    <cellStyle name="claire 5 4_Innskuddsdekning" xfId="45262" xr:uid="{00000000-0005-0000-0000-0000CBB00000}"/>
    <cellStyle name="claire 5 5" xfId="45263" xr:uid="{00000000-0005-0000-0000-0000CCB00000}"/>
    <cellStyle name="claire 5_Innskuddsdekning" xfId="45264" xr:uid="{00000000-0005-0000-0000-0000CDB00000}"/>
    <cellStyle name="claire 6" xfId="45265" xr:uid="{00000000-0005-0000-0000-0000CEB00000}"/>
    <cellStyle name="claire 6 2" xfId="45266" xr:uid="{00000000-0005-0000-0000-0000CFB00000}"/>
    <cellStyle name="claire 6 2 2" xfId="45267" xr:uid="{00000000-0005-0000-0000-0000D0B00000}"/>
    <cellStyle name="claire 6 2 2 2" xfId="45268" xr:uid="{00000000-0005-0000-0000-0000D1B00000}"/>
    <cellStyle name="claire 6 2 2_Innskuddsdekning" xfId="45269" xr:uid="{00000000-0005-0000-0000-0000D2B00000}"/>
    <cellStyle name="claire 6 2 3" xfId="45270" xr:uid="{00000000-0005-0000-0000-0000D3B00000}"/>
    <cellStyle name="claire 6 2_Innskuddsdekning" xfId="45271" xr:uid="{00000000-0005-0000-0000-0000D4B00000}"/>
    <cellStyle name="claire 6 3" xfId="45272" xr:uid="{00000000-0005-0000-0000-0000D5B00000}"/>
    <cellStyle name="claire 6 3 2" xfId="45273" xr:uid="{00000000-0005-0000-0000-0000D6B00000}"/>
    <cellStyle name="claire 6 3_Innskuddsdekning" xfId="45274" xr:uid="{00000000-0005-0000-0000-0000D7B00000}"/>
    <cellStyle name="claire 6 4" xfId="45275" xr:uid="{00000000-0005-0000-0000-0000D8B00000}"/>
    <cellStyle name="claire 6_Innskuddsdekning" xfId="45276" xr:uid="{00000000-0005-0000-0000-0000D9B00000}"/>
    <cellStyle name="claire 7" xfId="45277" xr:uid="{00000000-0005-0000-0000-0000DAB00000}"/>
    <cellStyle name="claire 7 2" xfId="45278" xr:uid="{00000000-0005-0000-0000-0000DBB00000}"/>
    <cellStyle name="claire 7 2 2" xfId="45279" xr:uid="{00000000-0005-0000-0000-0000DCB00000}"/>
    <cellStyle name="claire 7 2_Innskuddsdekning" xfId="45280" xr:uid="{00000000-0005-0000-0000-0000DDB00000}"/>
    <cellStyle name="claire 7 3" xfId="45281" xr:uid="{00000000-0005-0000-0000-0000DEB00000}"/>
    <cellStyle name="claire 7 3 2" xfId="45282" xr:uid="{00000000-0005-0000-0000-0000DFB00000}"/>
    <cellStyle name="claire 7 3_Innskuddsdekning" xfId="45283" xr:uid="{00000000-0005-0000-0000-0000E0B00000}"/>
    <cellStyle name="claire 7 4" xfId="45284" xr:uid="{00000000-0005-0000-0000-0000E1B00000}"/>
    <cellStyle name="claire 7_Innskuddsdekning" xfId="45285" xr:uid="{00000000-0005-0000-0000-0000E2B00000}"/>
    <cellStyle name="claire 8" xfId="45286" xr:uid="{00000000-0005-0000-0000-0000E3B00000}"/>
    <cellStyle name="claire 9" xfId="45287" xr:uid="{00000000-0005-0000-0000-0000E4B00000}"/>
    <cellStyle name="claire_1" xfId="45288" xr:uid="{00000000-0005-0000-0000-0000E5B00000}"/>
    <cellStyle name="Clear cells (official version)" xfId="45289" xr:uid="{00000000-0005-0000-0000-0000E6B00000}"/>
    <cellStyle name="Clear cells (official version) 2" xfId="45290" xr:uid="{00000000-0005-0000-0000-0000E7B00000}"/>
    <cellStyle name="Clear cells (official version) 2 2" xfId="45291" xr:uid="{00000000-0005-0000-0000-0000E8B00000}"/>
    <cellStyle name="Clear cells (official version) 2_Nøkkeltall" xfId="45292" xr:uid="{00000000-0005-0000-0000-0000E9B00000}"/>
    <cellStyle name="Clear cells (official version)_Nøkkeltall" xfId="45293" xr:uid="{00000000-0005-0000-0000-0000EAB00000}"/>
    <cellStyle name="Clear cells (old version schema A)" xfId="45294" xr:uid="{00000000-0005-0000-0000-0000EBB00000}"/>
    <cellStyle name="Column Title" xfId="45295" xr:uid="{00000000-0005-0000-0000-0000ECB00000}"/>
    <cellStyle name="Comma" xfId="1" builtinId="3"/>
    <cellStyle name="Comma [00]" xfId="45296" xr:uid="{00000000-0005-0000-0000-0000EEB00000}"/>
    <cellStyle name="Comma [00] 2" xfId="45297" xr:uid="{00000000-0005-0000-0000-0000EFB00000}"/>
    <cellStyle name="Comma [00] 2 2" xfId="45298" xr:uid="{00000000-0005-0000-0000-0000F0B00000}"/>
    <cellStyle name="Comma [00] 3" xfId="45299" xr:uid="{00000000-0005-0000-0000-0000F1B00000}"/>
    <cellStyle name="Comma [00]_Nøkkeltall" xfId="45300" xr:uid="{00000000-0005-0000-0000-0000F2B00000}"/>
    <cellStyle name="Comma [1]" xfId="45301" xr:uid="{00000000-0005-0000-0000-0000F3B00000}"/>
    <cellStyle name="Comma [1] 2" xfId="45302" xr:uid="{00000000-0005-0000-0000-0000F4B00000}"/>
    <cellStyle name="Comma [1] 2 2" xfId="45303" xr:uid="{00000000-0005-0000-0000-0000F5B00000}"/>
    <cellStyle name="Comma [1] 2_Nøkkeltall" xfId="45304" xr:uid="{00000000-0005-0000-0000-0000F6B00000}"/>
    <cellStyle name="Comma [1] 3" xfId="45305" xr:uid="{00000000-0005-0000-0000-0000F7B00000}"/>
    <cellStyle name="Comma [1]_Nøkkeltall" xfId="45306" xr:uid="{00000000-0005-0000-0000-0000F8B00000}"/>
    <cellStyle name="Comma [3]" xfId="45307" xr:uid="{00000000-0005-0000-0000-0000F9B00000}"/>
    <cellStyle name="Comma 0" xfId="45308" xr:uid="{00000000-0005-0000-0000-0000FAB00000}"/>
    <cellStyle name="Comma 0*" xfId="45309" xr:uid="{00000000-0005-0000-0000-0000FBB00000}"/>
    <cellStyle name="Comma 0_29-04-021" xfId="45310" xr:uid="{00000000-0005-0000-0000-0000FCB00000}"/>
    <cellStyle name="Comma 10" xfId="45311" xr:uid="{00000000-0005-0000-0000-0000FDB00000}"/>
    <cellStyle name="Comma 11" xfId="45312" xr:uid="{00000000-0005-0000-0000-0000FEB00000}"/>
    <cellStyle name="Comma 12" xfId="45313" xr:uid="{00000000-0005-0000-0000-0000FFB00000}"/>
    <cellStyle name="Comma 13" xfId="45314" xr:uid="{00000000-0005-0000-0000-000000B10000}"/>
    <cellStyle name="Comma 14" xfId="2" xr:uid="{00000000-0005-0000-0000-000001B10000}"/>
    <cellStyle name="Comma 15" xfId="45315" xr:uid="{00000000-0005-0000-0000-000002B10000}"/>
    <cellStyle name="Comma 16" xfId="45316" xr:uid="{00000000-0005-0000-0000-000003B10000}"/>
    <cellStyle name="Comma 17" xfId="45317" xr:uid="{00000000-0005-0000-0000-000004B10000}"/>
    <cellStyle name="Comma 18" xfId="45318" xr:uid="{00000000-0005-0000-0000-000005B10000}"/>
    <cellStyle name="Comma 19" xfId="45319" xr:uid="{00000000-0005-0000-0000-000006B10000}"/>
    <cellStyle name="Comma 2" xfId="3" xr:uid="{00000000-0005-0000-0000-000007B10000}"/>
    <cellStyle name="Comma 2 2" xfId="45320" xr:uid="{00000000-0005-0000-0000-000008B10000}"/>
    <cellStyle name="Comma 2 2 2" xfId="45321" xr:uid="{00000000-0005-0000-0000-000009B10000}"/>
    <cellStyle name="Comma 2 2 3" xfId="45322" xr:uid="{00000000-0005-0000-0000-00000AB10000}"/>
    <cellStyle name="Comma 2 2_Adjustment-Hovedtall" xfId="45323" xr:uid="{00000000-0005-0000-0000-00000BB10000}"/>
    <cellStyle name="Comma 2 3" xfId="45324" xr:uid="{00000000-0005-0000-0000-00000CB10000}"/>
    <cellStyle name="Comma 2 3 2" xfId="45325" xr:uid="{00000000-0005-0000-0000-00000DB10000}"/>
    <cellStyle name="Comma 2 3_Nøkkeltall" xfId="45326" xr:uid="{00000000-0005-0000-0000-00000EB10000}"/>
    <cellStyle name="Comma 2 4" xfId="45327" xr:uid="{00000000-0005-0000-0000-00000FB10000}"/>
    <cellStyle name="Comma 2 5" xfId="45328" xr:uid="{00000000-0005-0000-0000-000010B10000}"/>
    <cellStyle name="Comma 2*" xfId="45329" xr:uid="{00000000-0005-0000-0000-000011B10000}"/>
    <cellStyle name="Comma 2_29-04-021" xfId="45330" xr:uid="{00000000-0005-0000-0000-000012B10000}"/>
    <cellStyle name="Comma 20" xfId="45331" xr:uid="{00000000-0005-0000-0000-000013B10000}"/>
    <cellStyle name="Comma 21" xfId="45332" xr:uid="{00000000-0005-0000-0000-000014B10000}"/>
    <cellStyle name="Comma 22" xfId="45333" xr:uid="{00000000-0005-0000-0000-000015B10000}"/>
    <cellStyle name="Comma 23" xfId="45334" xr:uid="{00000000-0005-0000-0000-000016B10000}"/>
    <cellStyle name="Comma 24" xfId="45335" xr:uid="{00000000-0005-0000-0000-000017B10000}"/>
    <cellStyle name="Comma 25" xfId="45336" xr:uid="{00000000-0005-0000-0000-000018B10000}"/>
    <cellStyle name="Comma 26" xfId="45337" xr:uid="{00000000-0005-0000-0000-000019B10000}"/>
    <cellStyle name="Comma 27" xfId="45338" xr:uid="{00000000-0005-0000-0000-00001AB10000}"/>
    <cellStyle name="Comma 3" xfId="45339" xr:uid="{00000000-0005-0000-0000-00001BB10000}"/>
    <cellStyle name="Comma 3 2" xfId="45340" xr:uid="{00000000-0005-0000-0000-00001CB10000}"/>
    <cellStyle name="Comma 3 2 2" xfId="45341" xr:uid="{00000000-0005-0000-0000-00001DB10000}"/>
    <cellStyle name="Comma 3 2 2 2" xfId="45342" xr:uid="{00000000-0005-0000-0000-00001EB10000}"/>
    <cellStyle name="Comma 3 2 3" xfId="45343" xr:uid="{00000000-0005-0000-0000-00001FB10000}"/>
    <cellStyle name="Comma 3 3" xfId="45344" xr:uid="{00000000-0005-0000-0000-000020B10000}"/>
    <cellStyle name="Comma 3 3 2" xfId="45345" xr:uid="{00000000-0005-0000-0000-000021B10000}"/>
    <cellStyle name="Comma 3 3 2 2" xfId="45346" xr:uid="{00000000-0005-0000-0000-000022B10000}"/>
    <cellStyle name="Comma 3 3 3" xfId="45347" xr:uid="{00000000-0005-0000-0000-000023B10000}"/>
    <cellStyle name="Comma 3 4" xfId="45348" xr:uid="{00000000-0005-0000-0000-000024B10000}"/>
    <cellStyle name="Comma 3 4 2" xfId="45349" xr:uid="{00000000-0005-0000-0000-000025B10000}"/>
    <cellStyle name="Comma 3 5" xfId="45350" xr:uid="{00000000-0005-0000-0000-000026B10000}"/>
    <cellStyle name="Comma 3 6" xfId="45351" xr:uid="{00000000-0005-0000-0000-000027B10000}"/>
    <cellStyle name="Comma 3*" xfId="45352" xr:uid="{00000000-0005-0000-0000-000028B10000}"/>
    <cellStyle name="Comma 3_3. Chng in credit spreads" xfId="45353" xr:uid="{00000000-0005-0000-0000-000029B10000}"/>
    <cellStyle name="Comma 4" xfId="45354" xr:uid="{00000000-0005-0000-0000-00002AB10000}"/>
    <cellStyle name="Comma 4 2" xfId="45355" xr:uid="{00000000-0005-0000-0000-00002BB10000}"/>
    <cellStyle name="Comma 4 2 2" xfId="45356" xr:uid="{00000000-0005-0000-0000-00002CB10000}"/>
    <cellStyle name="Comma 4 2_Nøkkeltall" xfId="45357" xr:uid="{00000000-0005-0000-0000-00002DB10000}"/>
    <cellStyle name="Comma 4 3" xfId="45358" xr:uid="{00000000-0005-0000-0000-00002EB10000}"/>
    <cellStyle name="Comma 4_Expenses (1)" xfId="45359" xr:uid="{00000000-0005-0000-0000-00002FB10000}"/>
    <cellStyle name="Comma 5" xfId="45360" xr:uid="{00000000-0005-0000-0000-000030B10000}"/>
    <cellStyle name="Comma 5 2" xfId="45361" xr:uid="{00000000-0005-0000-0000-000031B10000}"/>
    <cellStyle name="Comma 5 3" xfId="45362" xr:uid="{00000000-0005-0000-0000-000032B10000}"/>
    <cellStyle name="Comma 5_Gj. sn. ant. aksjer 2016" xfId="45363" xr:uid="{00000000-0005-0000-0000-000033B10000}"/>
    <cellStyle name="Comma 6" xfId="45364" xr:uid="{00000000-0005-0000-0000-000034B10000}"/>
    <cellStyle name="Comma 6 2" xfId="45365" xr:uid="{00000000-0005-0000-0000-000035B10000}"/>
    <cellStyle name="Comma 6_Gj. sn. ant. aksjer 2016" xfId="45366" xr:uid="{00000000-0005-0000-0000-000036B10000}"/>
    <cellStyle name="Comma 7" xfId="45367" xr:uid="{00000000-0005-0000-0000-000037B10000}"/>
    <cellStyle name="Comma 7 2" xfId="45368" xr:uid="{00000000-0005-0000-0000-000038B10000}"/>
    <cellStyle name="Comma 7_Gj. sn. ant. aksjer 2016" xfId="45369" xr:uid="{00000000-0005-0000-0000-000039B10000}"/>
    <cellStyle name="Comma 8" xfId="45370" xr:uid="{00000000-0005-0000-0000-00003AB10000}"/>
    <cellStyle name="Comma 8 2" xfId="45371" xr:uid="{00000000-0005-0000-0000-00003BB10000}"/>
    <cellStyle name="Comma 8_Gj. sn. ant. aksjer 2016" xfId="45372" xr:uid="{00000000-0005-0000-0000-00003CB10000}"/>
    <cellStyle name="Comma 9" xfId="45373" xr:uid="{00000000-0005-0000-0000-00003DB10000}"/>
    <cellStyle name="Comma*" xfId="45374" xr:uid="{00000000-0005-0000-0000-00003EB10000}"/>
    <cellStyle name="Comma0" xfId="45375" xr:uid="{00000000-0005-0000-0000-00003FB10000}"/>
    <cellStyle name="Comma0 - Modelo1" xfId="45376" xr:uid="{00000000-0005-0000-0000-000040B10000}"/>
    <cellStyle name="Comma0 - Modelo1 2" xfId="45377" xr:uid="{00000000-0005-0000-0000-000041B10000}"/>
    <cellStyle name="Comma0 - Modelo1_Nøkkeltall" xfId="45378" xr:uid="{00000000-0005-0000-0000-000042B10000}"/>
    <cellStyle name="Comma0 - Style1" xfId="45379" xr:uid="{00000000-0005-0000-0000-000043B10000}"/>
    <cellStyle name="Comma0 - Style1 2" xfId="45380" xr:uid="{00000000-0005-0000-0000-000044B10000}"/>
    <cellStyle name="Comma0 - Style1_Nøkkeltall" xfId="45381" xr:uid="{00000000-0005-0000-0000-000045B10000}"/>
    <cellStyle name="Comma0 2" xfId="45382" xr:uid="{00000000-0005-0000-0000-000046B10000}"/>
    <cellStyle name="Comma0 2 2" xfId="45383" xr:uid="{00000000-0005-0000-0000-000047B10000}"/>
    <cellStyle name="Comma0 2 2 2" xfId="45384" xr:uid="{00000000-0005-0000-0000-000048B10000}"/>
    <cellStyle name="Comma0 2 2_Innskuddsdekning" xfId="45385" xr:uid="{00000000-0005-0000-0000-000049B10000}"/>
    <cellStyle name="Comma0 2 3" xfId="45386" xr:uid="{00000000-0005-0000-0000-00004AB10000}"/>
    <cellStyle name="Comma0 2_Nøkkeltall" xfId="45387" xr:uid="{00000000-0005-0000-0000-00004BB10000}"/>
    <cellStyle name="Comma0 3" xfId="45388" xr:uid="{00000000-0005-0000-0000-00004CB10000}"/>
    <cellStyle name="Comma0 3 2" xfId="45389" xr:uid="{00000000-0005-0000-0000-00004DB10000}"/>
    <cellStyle name="Comma0 3 2 2" xfId="45390" xr:uid="{00000000-0005-0000-0000-00004EB10000}"/>
    <cellStyle name="Comma0 3 2_Nøkkeltall" xfId="45391" xr:uid="{00000000-0005-0000-0000-00004FB10000}"/>
    <cellStyle name="Comma0 3 3" xfId="45392" xr:uid="{00000000-0005-0000-0000-000050B10000}"/>
    <cellStyle name="Comma0 3_Nøkkeltall" xfId="45393" xr:uid="{00000000-0005-0000-0000-000051B10000}"/>
    <cellStyle name="Comma0 4" xfId="45394" xr:uid="{00000000-0005-0000-0000-000052B10000}"/>
    <cellStyle name="Comma0 5" xfId="45395" xr:uid="{00000000-0005-0000-0000-000053B10000}"/>
    <cellStyle name="Comma0_Nøkkeltall" xfId="45396" xr:uid="{00000000-0005-0000-0000-000054B10000}"/>
    <cellStyle name="Comma1 - Modelo2" xfId="45397" xr:uid="{00000000-0005-0000-0000-000055B10000}"/>
    <cellStyle name="Comma1 - Modelo2 2" xfId="45398" xr:uid="{00000000-0005-0000-0000-000056B10000}"/>
    <cellStyle name="Comma1 - Modelo2_Nøkkeltall" xfId="45399" xr:uid="{00000000-0005-0000-0000-000057B10000}"/>
    <cellStyle name="Comma1 - Style2" xfId="45400" xr:uid="{00000000-0005-0000-0000-000058B10000}"/>
    <cellStyle name="Comma1 - Style2 2" xfId="45401" xr:uid="{00000000-0005-0000-0000-000059B10000}"/>
    <cellStyle name="Comma1 - Style2_Nøkkeltall" xfId="45402" xr:uid="{00000000-0005-0000-0000-00005AB10000}"/>
    <cellStyle name="Common fields" xfId="45403" xr:uid="{00000000-0005-0000-0000-00005BB10000}"/>
    <cellStyle name="Common fields 2" xfId="45404" xr:uid="{00000000-0005-0000-0000-00005CB10000}"/>
    <cellStyle name="Common fields 2 2" xfId="45405" xr:uid="{00000000-0005-0000-0000-00005DB10000}"/>
    <cellStyle name="Common fields 2_Nøkkeltall" xfId="45406" xr:uid="{00000000-0005-0000-0000-00005EB10000}"/>
    <cellStyle name="Common fields with names" xfId="45407" xr:uid="{00000000-0005-0000-0000-00005FB10000}"/>
    <cellStyle name="Common fields with names (internal version)" xfId="45408" xr:uid="{00000000-0005-0000-0000-000060B10000}"/>
    <cellStyle name="Common fields with names_Nøkkeltall" xfId="45409" xr:uid="{00000000-0005-0000-0000-000061B10000}"/>
    <cellStyle name="Common fields_Nøkkeltall" xfId="45410" xr:uid="{00000000-0005-0000-0000-000062B10000}"/>
    <cellStyle name="Company" xfId="45411" xr:uid="{00000000-0005-0000-0000-000063B10000}"/>
    <cellStyle name="Company name" xfId="45412" xr:uid="{00000000-0005-0000-0000-000064B10000}"/>
    <cellStyle name="Company name 2" xfId="45413" xr:uid="{00000000-0005-0000-0000-000065B10000}"/>
    <cellStyle name="Company name_Nøkkeltall" xfId="45414" xr:uid="{00000000-0005-0000-0000-000066B10000}"/>
    <cellStyle name="Company_Nøkkeltall" xfId="45415" xr:uid="{00000000-0005-0000-0000-000067B10000}"/>
    <cellStyle name="Cover Date" xfId="45416" xr:uid="{00000000-0005-0000-0000-000068B10000}"/>
    <cellStyle name="Cover Subtitle" xfId="45417" xr:uid="{00000000-0005-0000-0000-000069B10000}"/>
    <cellStyle name="Cover Title" xfId="45418" xr:uid="{00000000-0005-0000-0000-00006AB10000}"/>
    <cellStyle name="Currency ($)" xfId="45419" xr:uid="{00000000-0005-0000-0000-00006BB10000}"/>
    <cellStyle name="Currency (£)" xfId="45420" xr:uid="{00000000-0005-0000-0000-00006CB10000}"/>
    <cellStyle name="Currency [00]" xfId="45421" xr:uid="{00000000-0005-0000-0000-00006DB10000}"/>
    <cellStyle name="Currency [00] 2" xfId="45422" xr:uid="{00000000-0005-0000-0000-00006EB10000}"/>
    <cellStyle name="Currency [00] 2 2" xfId="45423" xr:uid="{00000000-0005-0000-0000-00006FB10000}"/>
    <cellStyle name="Currency [00] 3" xfId="45424" xr:uid="{00000000-0005-0000-0000-000070B10000}"/>
    <cellStyle name="Currency [00]_Nøkkeltall" xfId="45425" xr:uid="{00000000-0005-0000-0000-000071B10000}"/>
    <cellStyle name="Currency [1]" xfId="45426" xr:uid="{00000000-0005-0000-0000-000072B10000}"/>
    <cellStyle name="Currency [1] 2" xfId="45427" xr:uid="{00000000-0005-0000-0000-000073B10000}"/>
    <cellStyle name="Currency [1] 2 2" xfId="45428" xr:uid="{00000000-0005-0000-0000-000074B10000}"/>
    <cellStyle name="Currency [1] 2_Nøkkeltall" xfId="45429" xr:uid="{00000000-0005-0000-0000-000075B10000}"/>
    <cellStyle name="Currency [1] 3" xfId="45430" xr:uid="{00000000-0005-0000-0000-000076B10000}"/>
    <cellStyle name="Currency [1]_Nøkkeltall" xfId="45431" xr:uid="{00000000-0005-0000-0000-000077B10000}"/>
    <cellStyle name="Currency 0" xfId="45432" xr:uid="{00000000-0005-0000-0000-000078B10000}"/>
    <cellStyle name="Currency 2" xfId="45433" xr:uid="{00000000-0005-0000-0000-000079B10000}"/>
    <cellStyle name="Currency 2 2" xfId="45434" xr:uid="{00000000-0005-0000-0000-00007AB10000}"/>
    <cellStyle name="Currency 2*" xfId="45435" xr:uid="{00000000-0005-0000-0000-00007BB10000}"/>
    <cellStyle name="Currency 2_29-04-021" xfId="45436" xr:uid="{00000000-0005-0000-0000-00007CB10000}"/>
    <cellStyle name="Currency 3" xfId="45437" xr:uid="{00000000-0005-0000-0000-00007DB10000}"/>
    <cellStyle name="Currency 3*" xfId="45438" xr:uid="{00000000-0005-0000-0000-00007EB10000}"/>
    <cellStyle name="Currency 4" xfId="45439" xr:uid="{00000000-0005-0000-0000-00007FB10000}"/>
    <cellStyle name="Currency*" xfId="45440" xr:uid="{00000000-0005-0000-0000-000080B10000}"/>
    <cellStyle name="Currency0" xfId="45441" xr:uid="{00000000-0005-0000-0000-000081B10000}"/>
    <cellStyle name="Currency2" xfId="45442" xr:uid="{00000000-0005-0000-0000-000082B10000}"/>
    <cellStyle name="Dane wejściowe" xfId="45443" xr:uid="{00000000-0005-0000-0000-000083B10000}"/>
    <cellStyle name="Dane wyjściowe" xfId="45444" xr:uid="{00000000-0005-0000-0000-000084B10000}"/>
    <cellStyle name="Data" xfId="45445" xr:uid="{00000000-0005-0000-0000-000085B10000}"/>
    <cellStyle name="Date" xfId="45446" xr:uid="{00000000-0005-0000-0000-000086B10000}"/>
    <cellStyle name="Date Aligned" xfId="45447" xr:uid="{00000000-0005-0000-0000-000087B10000}"/>
    <cellStyle name="Date Aligned*" xfId="45448" xr:uid="{00000000-0005-0000-0000-000088B10000}"/>
    <cellStyle name="Date Aligned_Euro Banks Database" xfId="45449" xr:uid="{00000000-0005-0000-0000-000089B10000}"/>
    <cellStyle name="Date Short" xfId="45450" xr:uid="{00000000-0005-0000-0000-00008AB10000}"/>
    <cellStyle name="Date Short 2" xfId="45451" xr:uid="{00000000-0005-0000-0000-00008BB10000}"/>
    <cellStyle name="Date Short_Nøkkeltall" xfId="45452" xr:uid="{00000000-0005-0000-0000-00008CB10000}"/>
    <cellStyle name="Date_Adjustment-Hovedtall" xfId="45453" xr:uid="{00000000-0005-0000-0000-00008DB10000}"/>
    <cellStyle name="DateFormat" xfId="45454" xr:uid="{00000000-0005-0000-0000-00008EB10000}"/>
    <cellStyle name="DateFormat 2" xfId="45455" xr:uid="{00000000-0005-0000-0000-00008FB10000}"/>
    <cellStyle name="DateFormat_Nøkkeltall" xfId="45456" xr:uid="{00000000-0005-0000-0000-000090B10000}"/>
    <cellStyle name="DateTimeFormat" xfId="45457" xr:uid="{00000000-0005-0000-0000-000091B10000}"/>
    <cellStyle name="DateTimeFormat 2" xfId="45458" xr:uid="{00000000-0005-0000-0000-000092B10000}"/>
    <cellStyle name="DateTimeFormat_Nøkkeltall" xfId="45459" xr:uid="{00000000-0005-0000-0000-000093B10000}"/>
    <cellStyle name="Datum" xfId="45460" xr:uid="{00000000-0005-0000-0000-000094B10000}"/>
    <cellStyle name="DEC4" xfId="45461" xr:uid="{00000000-0005-0000-0000-000095B10000}"/>
    <cellStyle name="DecimalFormat" xfId="45462" xr:uid="{00000000-0005-0000-0000-000096B10000}"/>
    <cellStyle name="DecimalFormat 2" xfId="45463" xr:uid="{00000000-0005-0000-0000-000097B10000}"/>
    <cellStyle name="DecimalFormat_Nøkkeltall" xfId="45464" xr:uid="{00000000-0005-0000-0000-000098B10000}"/>
    <cellStyle name="default" xfId="45465" xr:uid="{00000000-0005-0000-0000-000099B10000}"/>
    <cellStyle name="default 10" xfId="45466" xr:uid="{00000000-0005-0000-0000-00009AB10000}"/>
    <cellStyle name="default 11" xfId="45467" xr:uid="{00000000-0005-0000-0000-00009BB10000}"/>
    <cellStyle name="default 12" xfId="45468" xr:uid="{00000000-0005-0000-0000-00009CB10000}"/>
    <cellStyle name="default 13" xfId="45469" xr:uid="{00000000-0005-0000-0000-00009DB10000}"/>
    <cellStyle name="default 2" xfId="45470" xr:uid="{00000000-0005-0000-0000-00009EB10000}"/>
    <cellStyle name="default 2 2" xfId="45471" xr:uid="{00000000-0005-0000-0000-00009FB10000}"/>
    <cellStyle name="default 2 2 2" xfId="45472" xr:uid="{00000000-0005-0000-0000-0000A0B10000}"/>
    <cellStyle name="default 2 2 2 2" xfId="45473" xr:uid="{00000000-0005-0000-0000-0000A1B10000}"/>
    <cellStyle name="default 2 2 2_Innskuddsdekning" xfId="45474" xr:uid="{00000000-0005-0000-0000-0000A2B10000}"/>
    <cellStyle name="default 2 2 3" xfId="45475" xr:uid="{00000000-0005-0000-0000-0000A3B10000}"/>
    <cellStyle name="default 2 2_Innskuddsdekning" xfId="45476" xr:uid="{00000000-0005-0000-0000-0000A4B10000}"/>
    <cellStyle name="default 2 3" xfId="45477" xr:uid="{00000000-0005-0000-0000-0000A5B10000}"/>
    <cellStyle name="default 2 3 2" xfId="45478" xr:uid="{00000000-0005-0000-0000-0000A6B10000}"/>
    <cellStyle name="default 2 3_Innskuddsdekning" xfId="45479" xr:uid="{00000000-0005-0000-0000-0000A7B10000}"/>
    <cellStyle name="default 2 4" xfId="45480" xr:uid="{00000000-0005-0000-0000-0000A8B10000}"/>
    <cellStyle name="default 2_Expenses (1)" xfId="45481" xr:uid="{00000000-0005-0000-0000-0000A9B10000}"/>
    <cellStyle name="default 3" xfId="45482" xr:uid="{00000000-0005-0000-0000-0000AAB10000}"/>
    <cellStyle name="default 3 2" xfId="45483" xr:uid="{00000000-0005-0000-0000-0000ABB10000}"/>
    <cellStyle name="default 3 2 2" xfId="45484" xr:uid="{00000000-0005-0000-0000-0000ACB10000}"/>
    <cellStyle name="default 3 2 2 2" xfId="45485" xr:uid="{00000000-0005-0000-0000-0000ADB10000}"/>
    <cellStyle name="default 3 2 2_Innskuddsdekning" xfId="45486" xr:uid="{00000000-0005-0000-0000-0000AEB10000}"/>
    <cellStyle name="default 3 2 3" xfId="45487" xr:uid="{00000000-0005-0000-0000-0000AFB10000}"/>
    <cellStyle name="default 3 2_Expenses (1)" xfId="45488" xr:uid="{00000000-0005-0000-0000-0000B0B10000}"/>
    <cellStyle name="default 3 3" xfId="45489" xr:uid="{00000000-0005-0000-0000-0000B1B10000}"/>
    <cellStyle name="default 3 3 2" xfId="45490" xr:uid="{00000000-0005-0000-0000-0000B2B10000}"/>
    <cellStyle name="default 3 3 2 2" xfId="45491" xr:uid="{00000000-0005-0000-0000-0000B3B10000}"/>
    <cellStyle name="default 3 3 2_Innskuddsdekning" xfId="45492" xr:uid="{00000000-0005-0000-0000-0000B4B10000}"/>
    <cellStyle name="default 3 3 3" xfId="45493" xr:uid="{00000000-0005-0000-0000-0000B5B10000}"/>
    <cellStyle name="default 3 3 3 2" xfId="45494" xr:uid="{00000000-0005-0000-0000-0000B6B10000}"/>
    <cellStyle name="default 3 3 3_Innskuddsdekning" xfId="45495" xr:uid="{00000000-0005-0000-0000-0000B7B10000}"/>
    <cellStyle name="default 3 3 4" xfId="45496" xr:uid="{00000000-0005-0000-0000-0000B8B10000}"/>
    <cellStyle name="default 3 3_Innskuddsdekning" xfId="45497" xr:uid="{00000000-0005-0000-0000-0000B9B10000}"/>
    <cellStyle name="default 3 4" xfId="45498" xr:uid="{00000000-0005-0000-0000-0000BAB10000}"/>
    <cellStyle name="default 3 4 2" xfId="45499" xr:uid="{00000000-0005-0000-0000-0000BBB10000}"/>
    <cellStyle name="default 3 4_Nøkkeltall" xfId="45500" xr:uid="{00000000-0005-0000-0000-0000BCB10000}"/>
    <cellStyle name="default 3 5" xfId="45501" xr:uid="{00000000-0005-0000-0000-0000BDB10000}"/>
    <cellStyle name="default 3_Expenses (1)" xfId="45502" xr:uid="{00000000-0005-0000-0000-0000BEB10000}"/>
    <cellStyle name="default 4" xfId="45503" xr:uid="{00000000-0005-0000-0000-0000BFB10000}"/>
    <cellStyle name="default 4 2" xfId="45504" xr:uid="{00000000-0005-0000-0000-0000C0B10000}"/>
    <cellStyle name="default 4 2 2" xfId="45505" xr:uid="{00000000-0005-0000-0000-0000C1B10000}"/>
    <cellStyle name="default 4 2 2 2" xfId="45506" xr:uid="{00000000-0005-0000-0000-0000C2B10000}"/>
    <cellStyle name="default 4 2 2_Innskuddsdekning" xfId="45507" xr:uid="{00000000-0005-0000-0000-0000C3B10000}"/>
    <cellStyle name="default 4 2 3" xfId="45508" xr:uid="{00000000-0005-0000-0000-0000C4B10000}"/>
    <cellStyle name="default 4 2_Innskuddsdekning" xfId="45509" xr:uid="{00000000-0005-0000-0000-0000C5B10000}"/>
    <cellStyle name="default 4 3" xfId="45510" xr:uid="{00000000-0005-0000-0000-0000C6B10000}"/>
    <cellStyle name="default 4 3 2" xfId="45511" xr:uid="{00000000-0005-0000-0000-0000C7B10000}"/>
    <cellStyle name="default 4 3_Innskuddsdekning" xfId="45512" xr:uid="{00000000-0005-0000-0000-0000C8B10000}"/>
    <cellStyle name="default 4 4" xfId="45513" xr:uid="{00000000-0005-0000-0000-0000C9B10000}"/>
    <cellStyle name="default 4_Expenses (1)" xfId="45514" xr:uid="{00000000-0005-0000-0000-0000CAB10000}"/>
    <cellStyle name="default 5" xfId="45515" xr:uid="{00000000-0005-0000-0000-0000CBB10000}"/>
    <cellStyle name="default 5 2" xfId="45516" xr:uid="{00000000-0005-0000-0000-0000CCB10000}"/>
    <cellStyle name="default 5 2 2" xfId="45517" xr:uid="{00000000-0005-0000-0000-0000CDB10000}"/>
    <cellStyle name="default 5 2 2 2" xfId="45518" xr:uid="{00000000-0005-0000-0000-0000CEB10000}"/>
    <cellStyle name="default 5 2 2_Innskuddsdekning" xfId="45519" xr:uid="{00000000-0005-0000-0000-0000CFB10000}"/>
    <cellStyle name="default 5 2 3" xfId="45520" xr:uid="{00000000-0005-0000-0000-0000D0B10000}"/>
    <cellStyle name="default 5 2_Innskuddsdekning" xfId="45521" xr:uid="{00000000-0005-0000-0000-0000D1B10000}"/>
    <cellStyle name="default 5 3" xfId="45522" xr:uid="{00000000-0005-0000-0000-0000D2B10000}"/>
    <cellStyle name="default 5 3 2" xfId="45523" xr:uid="{00000000-0005-0000-0000-0000D3B10000}"/>
    <cellStyle name="default 5 3_Innskuddsdekning" xfId="45524" xr:uid="{00000000-0005-0000-0000-0000D4B10000}"/>
    <cellStyle name="default 5 4" xfId="45525" xr:uid="{00000000-0005-0000-0000-0000D5B10000}"/>
    <cellStyle name="default 5 4 2" xfId="45526" xr:uid="{00000000-0005-0000-0000-0000D6B10000}"/>
    <cellStyle name="default 5 4_Innskuddsdekning" xfId="45527" xr:uid="{00000000-0005-0000-0000-0000D7B10000}"/>
    <cellStyle name="default 5 5" xfId="45528" xr:uid="{00000000-0005-0000-0000-0000D8B10000}"/>
    <cellStyle name="default 5_Innskuddsdekning" xfId="45529" xr:uid="{00000000-0005-0000-0000-0000D9B10000}"/>
    <cellStyle name="default 6" xfId="45530" xr:uid="{00000000-0005-0000-0000-0000DAB10000}"/>
    <cellStyle name="default 6 2" xfId="45531" xr:uid="{00000000-0005-0000-0000-0000DBB10000}"/>
    <cellStyle name="default 6 2 2" xfId="45532" xr:uid="{00000000-0005-0000-0000-0000DCB10000}"/>
    <cellStyle name="default 6 2 2 2" xfId="45533" xr:uid="{00000000-0005-0000-0000-0000DDB10000}"/>
    <cellStyle name="default 6 2 2_Innskuddsdekning" xfId="45534" xr:uid="{00000000-0005-0000-0000-0000DEB10000}"/>
    <cellStyle name="default 6 2 3" xfId="45535" xr:uid="{00000000-0005-0000-0000-0000DFB10000}"/>
    <cellStyle name="default 6 2_Innskuddsdekning" xfId="45536" xr:uid="{00000000-0005-0000-0000-0000E0B10000}"/>
    <cellStyle name="default 6 3" xfId="45537" xr:uid="{00000000-0005-0000-0000-0000E1B10000}"/>
    <cellStyle name="default 6 3 2" xfId="45538" xr:uid="{00000000-0005-0000-0000-0000E2B10000}"/>
    <cellStyle name="default 6 3_Innskuddsdekning" xfId="45539" xr:uid="{00000000-0005-0000-0000-0000E3B10000}"/>
    <cellStyle name="default 6 4" xfId="45540" xr:uid="{00000000-0005-0000-0000-0000E4B10000}"/>
    <cellStyle name="default 6_Innskuddsdekning" xfId="45541" xr:uid="{00000000-0005-0000-0000-0000E5B10000}"/>
    <cellStyle name="default 7" xfId="45542" xr:uid="{00000000-0005-0000-0000-0000E6B10000}"/>
    <cellStyle name="default 7 2" xfId="45543" xr:uid="{00000000-0005-0000-0000-0000E7B10000}"/>
    <cellStyle name="default 7 2 2" xfId="45544" xr:uid="{00000000-0005-0000-0000-0000E8B10000}"/>
    <cellStyle name="default 7 2_Innskuddsdekning" xfId="45545" xr:uid="{00000000-0005-0000-0000-0000E9B10000}"/>
    <cellStyle name="default 7 3" xfId="45546" xr:uid="{00000000-0005-0000-0000-0000EAB10000}"/>
    <cellStyle name="default 7 3 2" xfId="45547" xr:uid="{00000000-0005-0000-0000-0000EBB10000}"/>
    <cellStyle name="default 7 3_Innskuddsdekning" xfId="45548" xr:uid="{00000000-0005-0000-0000-0000ECB10000}"/>
    <cellStyle name="default 7 4" xfId="45549" xr:uid="{00000000-0005-0000-0000-0000EDB10000}"/>
    <cellStyle name="default 7_Innskuddsdekning" xfId="45550" xr:uid="{00000000-0005-0000-0000-0000EEB10000}"/>
    <cellStyle name="default 8" xfId="45551" xr:uid="{00000000-0005-0000-0000-0000EFB10000}"/>
    <cellStyle name="default 9" xfId="45552" xr:uid="{00000000-0005-0000-0000-0000F0B10000}"/>
    <cellStyle name="default_1" xfId="45553" xr:uid="{00000000-0005-0000-0000-0000F1B10000}"/>
    <cellStyle name="Deleted" xfId="45554" xr:uid="{00000000-0005-0000-0000-0000F2B10000}"/>
    <cellStyle name="DELTA" xfId="45555" xr:uid="{00000000-0005-0000-0000-0000F3B10000}"/>
    <cellStyle name="DELTA 2" xfId="45556" xr:uid="{00000000-0005-0000-0000-0000F4B10000}"/>
    <cellStyle name="DELTA 2 2" xfId="45557" xr:uid="{00000000-0005-0000-0000-0000F5B10000}"/>
    <cellStyle name="DELTA 3" xfId="45558" xr:uid="{00000000-0005-0000-0000-0000F6B10000}"/>
    <cellStyle name="DELTA_Innskuddsdekning" xfId="45559" xr:uid="{00000000-0005-0000-0000-0000F7B10000}"/>
    <cellStyle name="DES4" xfId="45560" xr:uid="{00000000-0005-0000-0000-0000F8B10000}"/>
    <cellStyle name="det1Heading" xfId="45561" xr:uid="{00000000-0005-0000-0000-0000F9B10000}"/>
    <cellStyle name="det1Link" xfId="45562" xr:uid="{00000000-0005-0000-0000-0000FAB10000}"/>
    <cellStyle name="det1Ny" xfId="45563" xr:uid="{00000000-0005-0000-0000-0000FBB10000}"/>
    <cellStyle name="det1TekstLåst" xfId="45564" xr:uid="{00000000-0005-0000-0000-0000FCB10000}"/>
    <cellStyle name="det1TekstÅpen" xfId="45565" xr:uid="{00000000-0005-0000-0000-0000FDB10000}"/>
    <cellStyle name="det2Tom" xfId="45566" xr:uid="{00000000-0005-0000-0000-0000FEB10000}"/>
    <cellStyle name="det2ToppLåst" xfId="45567" xr:uid="{00000000-0005-0000-0000-0000FFB10000}"/>
    <cellStyle name="det2ToppÅpen" xfId="45568" xr:uid="{00000000-0005-0000-0000-000000B20000}"/>
    <cellStyle name="Dezimal [0]_050526 Ratios Denmark without banks" xfId="45569" xr:uid="{00000000-0005-0000-0000-000001B20000}"/>
    <cellStyle name="Dezimal_050526 Ratios Denmark without banks" xfId="45570" xr:uid="{00000000-0005-0000-0000-000002B20000}"/>
    <cellStyle name="Dia" xfId="45571" xr:uid="{00000000-0005-0000-0000-000003B20000}"/>
    <cellStyle name="Dia 2" xfId="45572" xr:uid="{00000000-0005-0000-0000-000004B20000}"/>
    <cellStyle name="Dia 2 2" xfId="45573" xr:uid="{00000000-0005-0000-0000-000005B20000}"/>
    <cellStyle name="Dia 3" xfId="45574" xr:uid="{00000000-0005-0000-0000-000006B20000}"/>
    <cellStyle name="Dia_Nøkkeltall" xfId="45575" xr:uid="{00000000-0005-0000-0000-000007B20000}"/>
    <cellStyle name="Dobre" xfId="45576" xr:uid="{00000000-0005-0000-0000-000008B20000}"/>
    <cellStyle name="Dollar" xfId="45577" xr:uid="{00000000-0005-0000-0000-000009B20000}"/>
    <cellStyle name="Dollar 2" xfId="45578" xr:uid="{00000000-0005-0000-0000-00000AB20000}"/>
    <cellStyle name="Dollar 2 2" xfId="45579" xr:uid="{00000000-0005-0000-0000-00000BB20000}"/>
    <cellStyle name="Dollar 2 2 2" xfId="45580" xr:uid="{00000000-0005-0000-0000-00000CB20000}"/>
    <cellStyle name="Dollar 2 2_Innskuddsdekning" xfId="45581" xr:uid="{00000000-0005-0000-0000-00000DB20000}"/>
    <cellStyle name="Dollar 2 3" xfId="45582" xr:uid="{00000000-0005-0000-0000-00000EB20000}"/>
    <cellStyle name="Dollar 2_Nøkkeltall" xfId="45583" xr:uid="{00000000-0005-0000-0000-00000FB20000}"/>
    <cellStyle name="Dollar 3" xfId="45584" xr:uid="{00000000-0005-0000-0000-000010B20000}"/>
    <cellStyle name="Dollar 3 2" xfId="45585" xr:uid="{00000000-0005-0000-0000-000011B20000}"/>
    <cellStyle name="Dollar 3 2 2" xfId="45586" xr:uid="{00000000-0005-0000-0000-000012B20000}"/>
    <cellStyle name="Dollar 3 2_Nøkkeltall" xfId="45587" xr:uid="{00000000-0005-0000-0000-000013B20000}"/>
    <cellStyle name="Dollar 3 3" xfId="45588" xr:uid="{00000000-0005-0000-0000-000014B20000}"/>
    <cellStyle name="Dollar 3_Adjustment-Hovedtall" xfId="45589" xr:uid="{00000000-0005-0000-0000-000015B20000}"/>
    <cellStyle name="Dollar 4" xfId="45590" xr:uid="{00000000-0005-0000-0000-000016B20000}"/>
    <cellStyle name="Dollar_Adjustment-Hovedtall" xfId="45591" xr:uid="{00000000-0005-0000-0000-000017B20000}"/>
    <cellStyle name="données" xfId="45592" xr:uid="{00000000-0005-0000-0000-000018B20000}"/>
    <cellStyle name="donnéesbord" xfId="45593" xr:uid="{00000000-0005-0000-0000-000019B20000}"/>
    <cellStyle name="Dotted Line" xfId="45594" xr:uid="{00000000-0005-0000-0000-00001AB20000}"/>
    <cellStyle name="Double Accounting" xfId="45595" xr:uid="{00000000-0005-0000-0000-00001BB20000}"/>
    <cellStyle name="DP1" xfId="45596" xr:uid="{00000000-0005-0000-0000-00001CB20000}"/>
    <cellStyle name="Dziesietny [0]_BINV" xfId="45597" xr:uid="{00000000-0005-0000-0000-00001DB20000}"/>
    <cellStyle name="Dziesiętny_Arkusz1" xfId="45598" xr:uid="{00000000-0005-0000-0000-00001EB20000}"/>
    <cellStyle name="Dziesietny_BINV" xfId="45599" xr:uid="{00000000-0005-0000-0000-00001FB20000}"/>
    <cellStyle name="Dårlig 2" xfId="45600" xr:uid="{00000000-0005-0000-0000-000020B20000}"/>
    <cellStyle name="Dårlig 2 2" xfId="45601" xr:uid="{00000000-0005-0000-0000-000021B20000}"/>
    <cellStyle name="Dårlig 2 2 2" xfId="45602" xr:uid="{00000000-0005-0000-0000-000022B20000}"/>
    <cellStyle name="Dårlig 2 2_Nøkkeltall" xfId="45603" xr:uid="{00000000-0005-0000-0000-000023B20000}"/>
    <cellStyle name="Dårlig 2 3" xfId="45604" xr:uid="{00000000-0005-0000-0000-000024B20000}"/>
    <cellStyle name="Dårlig 2 4" xfId="45605" xr:uid="{00000000-0005-0000-0000-000025B20000}"/>
    <cellStyle name="Dårlig 2_Nøkkeltall" xfId="45606" xr:uid="{00000000-0005-0000-0000-000026B20000}"/>
    <cellStyle name="Dårlig 3" xfId="45607" xr:uid="{00000000-0005-0000-0000-000027B20000}"/>
    <cellStyle name="Dårlig 3 2" xfId="45608" xr:uid="{00000000-0005-0000-0000-000028B20000}"/>
    <cellStyle name="Dårlig 3_Nøkkeltall" xfId="45609" xr:uid="{00000000-0005-0000-0000-000029B20000}"/>
    <cellStyle name="Dårlig 4" xfId="45610" xr:uid="{00000000-0005-0000-0000-00002AB20000}"/>
    <cellStyle name="Dårlig 5" xfId="45611" xr:uid="{00000000-0005-0000-0000-00002BB20000}"/>
    <cellStyle name="Dårlig 6" xfId="45612" xr:uid="{00000000-0005-0000-0000-00002CB20000}"/>
    <cellStyle name="èìÇøÇÐ¤ê [0.00]_PERSONAL" xfId="45613" xr:uid="{00000000-0005-0000-0000-00002DB20000}"/>
    <cellStyle name="èìÇøÇÐ¤ê_PERSONAL" xfId="45614" xr:uid="{00000000-0005-0000-0000-00002EB20000}"/>
    <cellStyle name="Ellenőrzőcella" xfId="45615" xr:uid="{00000000-0005-0000-0000-00002FB20000}"/>
    <cellStyle name="Encabez1" xfId="45616" xr:uid="{00000000-0005-0000-0000-000030B20000}"/>
    <cellStyle name="Encabez1 2" xfId="45617" xr:uid="{00000000-0005-0000-0000-000031B20000}"/>
    <cellStyle name="Encabez1 2 2" xfId="45618" xr:uid="{00000000-0005-0000-0000-000032B20000}"/>
    <cellStyle name="Encabez1 3" xfId="45619" xr:uid="{00000000-0005-0000-0000-000033B20000}"/>
    <cellStyle name="Encabez1_Nøkkeltall" xfId="45620" xr:uid="{00000000-0005-0000-0000-000034B20000}"/>
    <cellStyle name="Encabez2" xfId="45621" xr:uid="{00000000-0005-0000-0000-000035B20000}"/>
    <cellStyle name="Encabez2 2" xfId="45622" xr:uid="{00000000-0005-0000-0000-000036B20000}"/>
    <cellStyle name="Encabez2 2 2" xfId="45623" xr:uid="{00000000-0005-0000-0000-000037B20000}"/>
    <cellStyle name="Encabez2 3" xfId="45624" xr:uid="{00000000-0005-0000-0000-000038B20000}"/>
    <cellStyle name="Encabez2_Nøkkeltall" xfId="45625" xr:uid="{00000000-0005-0000-0000-000039B20000}"/>
    <cellStyle name="Encabezado 4" xfId="45626" xr:uid="{00000000-0005-0000-0000-00003AB20000}"/>
    <cellStyle name="Énfasis1" xfId="45627" xr:uid="{00000000-0005-0000-0000-00003BB20000}"/>
    <cellStyle name="Énfasis2" xfId="45628" xr:uid="{00000000-0005-0000-0000-00003CB20000}"/>
    <cellStyle name="Énfasis3" xfId="45629" xr:uid="{00000000-0005-0000-0000-00003DB20000}"/>
    <cellStyle name="Énfasis4" xfId="45630" xr:uid="{00000000-0005-0000-0000-00003EB20000}"/>
    <cellStyle name="Énfasis5" xfId="45631" xr:uid="{00000000-0005-0000-0000-00003FB20000}"/>
    <cellStyle name="Énfasis6" xfId="45632" xr:uid="{00000000-0005-0000-0000-000040B20000}"/>
    <cellStyle name="Enter Currency (0)" xfId="45633" xr:uid="{00000000-0005-0000-0000-000041B20000}"/>
    <cellStyle name="Enter Currency (0) 2" xfId="45634" xr:uid="{00000000-0005-0000-0000-000042B20000}"/>
    <cellStyle name="Enter Currency (0) 3" xfId="45635" xr:uid="{00000000-0005-0000-0000-000043B20000}"/>
    <cellStyle name="Enter Currency (0)_Nøkkeltall" xfId="45636" xr:uid="{00000000-0005-0000-0000-000044B20000}"/>
    <cellStyle name="Enter Currency (2)" xfId="45637" xr:uid="{00000000-0005-0000-0000-000045B20000}"/>
    <cellStyle name="Enter Currency (2) 2" xfId="45638" xr:uid="{00000000-0005-0000-0000-000046B20000}"/>
    <cellStyle name="Enter Currency (2) 3" xfId="45639" xr:uid="{00000000-0005-0000-0000-000047B20000}"/>
    <cellStyle name="Enter Currency (2)_Nøkkeltall" xfId="45640" xr:uid="{00000000-0005-0000-0000-000048B20000}"/>
    <cellStyle name="Enter Units (0)" xfId="45641" xr:uid="{00000000-0005-0000-0000-000049B20000}"/>
    <cellStyle name="Enter Units (0) 2" xfId="45642" xr:uid="{00000000-0005-0000-0000-00004AB20000}"/>
    <cellStyle name="Enter Units (0) 3" xfId="45643" xr:uid="{00000000-0005-0000-0000-00004BB20000}"/>
    <cellStyle name="Enter Units (0)_Nøkkeltall" xfId="45644" xr:uid="{00000000-0005-0000-0000-00004CB20000}"/>
    <cellStyle name="Enter Units (1)" xfId="45645" xr:uid="{00000000-0005-0000-0000-00004DB20000}"/>
    <cellStyle name="Enter Units (1) 2" xfId="45646" xr:uid="{00000000-0005-0000-0000-00004EB20000}"/>
    <cellStyle name="Enter Units (1) 3" xfId="45647" xr:uid="{00000000-0005-0000-0000-00004FB20000}"/>
    <cellStyle name="Enter Units (1)_Nøkkeltall" xfId="45648" xr:uid="{00000000-0005-0000-0000-000050B20000}"/>
    <cellStyle name="Enter Units (2)" xfId="45649" xr:uid="{00000000-0005-0000-0000-000051B20000}"/>
    <cellStyle name="Enter Units (2) 2" xfId="45650" xr:uid="{00000000-0005-0000-0000-000052B20000}"/>
    <cellStyle name="Enter Units (2) 3" xfId="45651" xr:uid="{00000000-0005-0000-0000-000053B20000}"/>
    <cellStyle name="Enter Units (2)_Nøkkeltall" xfId="45652" xr:uid="{00000000-0005-0000-0000-000054B20000}"/>
    <cellStyle name="Enterable Fields" xfId="45653" xr:uid="{00000000-0005-0000-0000-000055B20000}"/>
    <cellStyle name="Enterable Fields 2" xfId="45654" xr:uid="{00000000-0005-0000-0000-000056B20000}"/>
    <cellStyle name="Enterable Fields_Nøkkeltall" xfId="45655" xr:uid="{00000000-0005-0000-0000-000057B20000}"/>
    <cellStyle name="Entrada" xfId="45656" xr:uid="{00000000-0005-0000-0000-000058B20000}"/>
    <cellStyle name="Entrada 10" xfId="45657" xr:uid="{00000000-0005-0000-0000-000059B20000}"/>
    <cellStyle name="Entrada 11" xfId="45658" xr:uid="{00000000-0005-0000-0000-00005AB20000}"/>
    <cellStyle name="Entrada 12" xfId="45659" xr:uid="{00000000-0005-0000-0000-00005BB20000}"/>
    <cellStyle name="Entrada 13" xfId="45660" xr:uid="{00000000-0005-0000-0000-00005CB20000}"/>
    <cellStyle name="Entrada 14" xfId="45661" xr:uid="{00000000-0005-0000-0000-00005DB20000}"/>
    <cellStyle name="Entrada 15" xfId="45662" xr:uid="{00000000-0005-0000-0000-00005EB20000}"/>
    <cellStyle name="Entrada 16" xfId="45663" xr:uid="{00000000-0005-0000-0000-00005FB20000}"/>
    <cellStyle name="Entrada 17" xfId="45664" xr:uid="{00000000-0005-0000-0000-000060B20000}"/>
    <cellStyle name="Entrada 18" xfId="45665" xr:uid="{00000000-0005-0000-0000-000061B20000}"/>
    <cellStyle name="Entrada 19" xfId="45666" xr:uid="{00000000-0005-0000-0000-000062B20000}"/>
    <cellStyle name="Entrada 2" xfId="45667" xr:uid="{00000000-0005-0000-0000-000063B20000}"/>
    <cellStyle name="Entrada 2 10" xfId="45668" xr:uid="{00000000-0005-0000-0000-000064B20000}"/>
    <cellStyle name="Entrada 2 11" xfId="45669" xr:uid="{00000000-0005-0000-0000-000065B20000}"/>
    <cellStyle name="Entrada 2 12" xfId="45670" xr:uid="{00000000-0005-0000-0000-000066B20000}"/>
    <cellStyle name="Entrada 2 13" xfId="45671" xr:uid="{00000000-0005-0000-0000-000067B20000}"/>
    <cellStyle name="Entrada 2 14" xfId="45672" xr:uid="{00000000-0005-0000-0000-000068B20000}"/>
    <cellStyle name="Entrada 2 15" xfId="45673" xr:uid="{00000000-0005-0000-0000-000069B20000}"/>
    <cellStyle name="Entrada 2 16" xfId="45674" xr:uid="{00000000-0005-0000-0000-00006AB20000}"/>
    <cellStyle name="Entrada 2 17" xfId="45675" xr:uid="{00000000-0005-0000-0000-00006BB20000}"/>
    <cellStyle name="Entrada 2 18" xfId="45676" xr:uid="{00000000-0005-0000-0000-00006CB20000}"/>
    <cellStyle name="Entrada 2 2" xfId="45677" xr:uid="{00000000-0005-0000-0000-00006DB20000}"/>
    <cellStyle name="Entrada 2 2 10" xfId="45678" xr:uid="{00000000-0005-0000-0000-00006EB20000}"/>
    <cellStyle name="Entrada 2 2 11" xfId="45679" xr:uid="{00000000-0005-0000-0000-00006FB20000}"/>
    <cellStyle name="Entrada 2 2 12" xfId="45680" xr:uid="{00000000-0005-0000-0000-000070B20000}"/>
    <cellStyle name="Entrada 2 2 13" xfId="45681" xr:uid="{00000000-0005-0000-0000-000071B20000}"/>
    <cellStyle name="Entrada 2 2 14" xfId="45682" xr:uid="{00000000-0005-0000-0000-000072B20000}"/>
    <cellStyle name="Entrada 2 2 15" xfId="45683" xr:uid="{00000000-0005-0000-0000-000073B20000}"/>
    <cellStyle name="Entrada 2 2 16" xfId="45684" xr:uid="{00000000-0005-0000-0000-000074B20000}"/>
    <cellStyle name="Entrada 2 2 17" xfId="45685" xr:uid="{00000000-0005-0000-0000-000075B20000}"/>
    <cellStyle name="Entrada 2 2 18" xfId="45686" xr:uid="{00000000-0005-0000-0000-000076B20000}"/>
    <cellStyle name="Entrada 2 2 19" xfId="45687" xr:uid="{00000000-0005-0000-0000-000077B20000}"/>
    <cellStyle name="Entrada 2 2 2" xfId="45688" xr:uid="{00000000-0005-0000-0000-000078B20000}"/>
    <cellStyle name="Entrada 2 2 20" xfId="45689" xr:uid="{00000000-0005-0000-0000-000079B20000}"/>
    <cellStyle name="Entrada 2 2 21" xfId="45690" xr:uid="{00000000-0005-0000-0000-00007AB20000}"/>
    <cellStyle name="Entrada 2 2 22" xfId="45691" xr:uid="{00000000-0005-0000-0000-00007BB20000}"/>
    <cellStyle name="Entrada 2 2 23" xfId="45692" xr:uid="{00000000-0005-0000-0000-00007CB20000}"/>
    <cellStyle name="Entrada 2 2 24" xfId="45693" xr:uid="{00000000-0005-0000-0000-00007DB20000}"/>
    <cellStyle name="Entrada 2 2 3" xfId="45694" xr:uid="{00000000-0005-0000-0000-00007EB20000}"/>
    <cellStyle name="Entrada 2 2 4" xfId="45695" xr:uid="{00000000-0005-0000-0000-00007FB20000}"/>
    <cellStyle name="Entrada 2 2 5" xfId="45696" xr:uid="{00000000-0005-0000-0000-000080B20000}"/>
    <cellStyle name="Entrada 2 2 6" xfId="45697" xr:uid="{00000000-0005-0000-0000-000081B20000}"/>
    <cellStyle name="Entrada 2 2 7" xfId="45698" xr:uid="{00000000-0005-0000-0000-000082B20000}"/>
    <cellStyle name="Entrada 2 2 8" xfId="45699" xr:uid="{00000000-0005-0000-0000-000083B20000}"/>
    <cellStyle name="Entrada 2 2 9" xfId="45700" xr:uid="{00000000-0005-0000-0000-000084B20000}"/>
    <cellStyle name="Entrada 2 3" xfId="45701" xr:uid="{00000000-0005-0000-0000-000085B20000}"/>
    <cellStyle name="Entrada 2 3 10" xfId="45702" xr:uid="{00000000-0005-0000-0000-000086B20000}"/>
    <cellStyle name="Entrada 2 3 11" xfId="45703" xr:uid="{00000000-0005-0000-0000-000087B20000}"/>
    <cellStyle name="Entrada 2 3 12" xfId="45704" xr:uid="{00000000-0005-0000-0000-000088B20000}"/>
    <cellStyle name="Entrada 2 3 13" xfId="45705" xr:uid="{00000000-0005-0000-0000-000089B20000}"/>
    <cellStyle name="Entrada 2 3 14" xfId="45706" xr:uid="{00000000-0005-0000-0000-00008AB20000}"/>
    <cellStyle name="Entrada 2 3 15" xfId="45707" xr:uid="{00000000-0005-0000-0000-00008BB20000}"/>
    <cellStyle name="Entrada 2 3 16" xfId="45708" xr:uid="{00000000-0005-0000-0000-00008CB20000}"/>
    <cellStyle name="Entrada 2 3 17" xfId="45709" xr:uid="{00000000-0005-0000-0000-00008DB20000}"/>
    <cellStyle name="Entrada 2 3 18" xfId="45710" xr:uid="{00000000-0005-0000-0000-00008EB20000}"/>
    <cellStyle name="Entrada 2 3 19" xfId="45711" xr:uid="{00000000-0005-0000-0000-00008FB20000}"/>
    <cellStyle name="Entrada 2 3 2" xfId="45712" xr:uid="{00000000-0005-0000-0000-000090B20000}"/>
    <cellStyle name="Entrada 2 3 20" xfId="45713" xr:uid="{00000000-0005-0000-0000-000091B20000}"/>
    <cellStyle name="Entrada 2 3 21" xfId="45714" xr:uid="{00000000-0005-0000-0000-000092B20000}"/>
    <cellStyle name="Entrada 2 3 22" xfId="45715" xr:uid="{00000000-0005-0000-0000-000093B20000}"/>
    <cellStyle name="Entrada 2 3 23" xfId="45716" xr:uid="{00000000-0005-0000-0000-000094B20000}"/>
    <cellStyle name="Entrada 2 3 24" xfId="45717" xr:uid="{00000000-0005-0000-0000-000095B20000}"/>
    <cellStyle name="Entrada 2 3 3" xfId="45718" xr:uid="{00000000-0005-0000-0000-000096B20000}"/>
    <cellStyle name="Entrada 2 3 4" xfId="45719" xr:uid="{00000000-0005-0000-0000-000097B20000}"/>
    <cellStyle name="Entrada 2 3 5" xfId="45720" xr:uid="{00000000-0005-0000-0000-000098B20000}"/>
    <cellStyle name="Entrada 2 3 6" xfId="45721" xr:uid="{00000000-0005-0000-0000-000099B20000}"/>
    <cellStyle name="Entrada 2 3 7" xfId="45722" xr:uid="{00000000-0005-0000-0000-00009AB20000}"/>
    <cellStyle name="Entrada 2 3 8" xfId="45723" xr:uid="{00000000-0005-0000-0000-00009BB20000}"/>
    <cellStyle name="Entrada 2 3 9" xfId="45724" xr:uid="{00000000-0005-0000-0000-00009CB20000}"/>
    <cellStyle name="Entrada 2 4" xfId="45725" xr:uid="{00000000-0005-0000-0000-00009DB20000}"/>
    <cellStyle name="Entrada 2 5" xfId="45726" xr:uid="{00000000-0005-0000-0000-00009EB20000}"/>
    <cellStyle name="Entrada 2 6" xfId="45727" xr:uid="{00000000-0005-0000-0000-00009FB20000}"/>
    <cellStyle name="Entrada 2 7" xfId="45728" xr:uid="{00000000-0005-0000-0000-0000A0B20000}"/>
    <cellStyle name="Entrada 2 8" xfId="45729" xr:uid="{00000000-0005-0000-0000-0000A1B20000}"/>
    <cellStyle name="Entrada 2 9" xfId="45730" xr:uid="{00000000-0005-0000-0000-0000A2B20000}"/>
    <cellStyle name="Entrada 20" xfId="45731" xr:uid="{00000000-0005-0000-0000-0000A3B20000}"/>
    <cellStyle name="Entrada 3" xfId="45732" xr:uid="{00000000-0005-0000-0000-0000A4B20000}"/>
    <cellStyle name="Entrada 3 10" xfId="45733" xr:uid="{00000000-0005-0000-0000-0000A5B20000}"/>
    <cellStyle name="Entrada 3 11" xfId="45734" xr:uid="{00000000-0005-0000-0000-0000A6B20000}"/>
    <cellStyle name="Entrada 3 12" xfId="45735" xr:uid="{00000000-0005-0000-0000-0000A7B20000}"/>
    <cellStyle name="Entrada 3 13" xfId="45736" xr:uid="{00000000-0005-0000-0000-0000A8B20000}"/>
    <cellStyle name="Entrada 3 14" xfId="45737" xr:uid="{00000000-0005-0000-0000-0000A9B20000}"/>
    <cellStyle name="Entrada 3 15" xfId="45738" xr:uid="{00000000-0005-0000-0000-0000AAB20000}"/>
    <cellStyle name="Entrada 3 16" xfId="45739" xr:uid="{00000000-0005-0000-0000-0000ABB20000}"/>
    <cellStyle name="Entrada 3 17" xfId="45740" xr:uid="{00000000-0005-0000-0000-0000ACB20000}"/>
    <cellStyle name="Entrada 3 18" xfId="45741" xr:uid="{00000000-0005-0000-0000-0000ADB20000}"/>
    <cellStyle name="Entrada 3 19" xfId="45742" xr:uid="{00000000-0005-0000-0000-0000AEB20000}"/>
    <cellStyle name="Entrada 3 2" xfId="45743" xr:uid="{00000000-0005-0000-0000-0000AFB20000}"/>
    <cellStyle name="Entrada 3 20" xfId="45744" xr:uid="{00000000-0005-0000-0000-0000B0B20000}"/>
    <cellStyle name="Entrada 3 21" xfId="45745" xr:uid="{00000000-0005-0000-0000-0000B1B20000}"/>
    <cellStyle name="Entrada 3 22" xfId="45746" xr:uid="{00000000-0005-0000-0000-0000B2B20000}"/>
    <cellStyle name="Entrada 3 23" xfId="45747" xr:uid="{00000000-0005-0000-0000-0000B3B20000}"/>
    <cellStyle name="Entrada 3 24" xfId="45748" xr:uid="{00000000-0005-0000-0000-0000B4B20000}"/>
    <cellStyle name="Entrada 3 3" xfId="45749" xr:uid="{00000000-0005-0000-0000-0000B5B20000}"/>
    <cellStyle name="Entrada 3 4" xfId="45750" xr:uid="{00000000-0005-0000-0000-0000B6B20000}"/>
    <cellStyle name="Entrada 3 5" xfId="45751" xr:uid="{00000000-0005-0000-0000-0000B7B20000}"/>
    <cellStyle name="Entrada 3 6" xfId="45752" xr:uid="{00000000-0005-0000-0000-0000B8B20000}"/>
    <cellStyle name="Entrada 3 7" xfId="45753" xr:uid="{00000000-0005-0000-0000-0000B9B20000}"/>
    <cellStyle name="Entrada 3 8" xfId="45754" xr:uid="{00000000-0005-0000-0000-0000BAB20000}"/>
    <cellStyle name="Entrada 3 9" xfId="45755" xr:uid="{00000000-0005-0000-0000-0000BBB20000}"/>
    <cellStyle name="Entrada 4" xfId="45756" xr:uid="{00000000-0005-0000-0000-0000BCB20000}"/>
    <cellStyle name="Entrada 4 10" xfId="45757" xr:uid="{00000000-0005-0000-0000-0000BDB20000}"/>
    <cellStyle name="Entrada 4 11" xfId="45758" xr:uid="{00000000-0005-0000-0000-0000BEB20000}"/>
    <cellStyle name="Entrada 4 12" xfId="45759" xr:uid="{00000000-0005-0000-0000-0000BFB20000}"/>
    <cellStyle name="Entrada 4 13" xfId="45760" xr:uid="{00000000-0005-0000-0000-0000C0B20000}"/>
    <cellStyle name="Entrada 4 14" xfId="45761" xr:uid="{00000000-0005-0000-0000-0000C1B20000}"/>
    <cellStyle name="Entrada 4 15" xfId="45762" xr:uid="{00000000-0005-0000-0000-0000C2B20000}"/>
    <cellStyle name="Entrada 4 16" xfId="45763" xr:uid="{00000000-0005-0000-0000-0000C3B20000}"/>
    <cellStyle name="Entrada 4 17" xfId="45764" xr:uid="{00000000-0005-0000-0000-0000C4B20000}"/>
    <cellStyle name="Entrada 4 18" xfId="45765" xr:uid="{00000000-0005-0000-0000-0000C5B20000}"/>
    <cellStyle name="Entrada 4 19" xfId="45766" xr:uid="{00000000-0005-0000-0000-0000C6B20000}"/>
    <cellStyle name="Entrada 4 2" xfId="45767" xr:uid="{00000000-0005-0000-0000-0000C7B20000}"/>
    <cellStyle name="Entrada 4 20" xfId="45768" xr:uid="{00000000-0005-0000-0000-0000C8B20000}"/>
    <cellStyle name="Entrada 4 21" xfId="45769" xr:uid="{00000000-0005-0000-0000-0000C9B20000}"/>
    <cellStyle name="Entrada 4 22" xfId="45770" xr:uid="{00000000-0005-0000-0000-0000CAB20000}"/>
    <cellStyle name="Entrada 4 23" xfId="45771" xr:uid="{00000000-0005-0000-0000-0000CBB20000}"/>
    <cellStyle name="Entrada 4 24" xfId="45772" xr:uid="{00000000-0005-0000-0000-0000CCB20000}"/>
    <cellStyle name="Entrada 4 3" xfId="45773" xr:uid="{00000000-0005-0000-0000-0000CDB20000}"/>
    <cellStyle name="Entrada 4 4" xfId="45774" xr:uid="{00000000-0005-0000-0000-0000CEB20000}"/>
    <cellStyle name="Entrada 4 5" xfId="45775" xr:uid="{00000000-0005-0000-0000-0000CFB20000}"/>
    <cellStyle name="Entrada 4 6" xfId="45776" xr:uid="{00000000-0005-0000-0000-0000D0B20000}"/>
    <cellStyle name="Entrada 4 7" xfId="45777" xr:uid="{00000000-0005-0000-0000-0000D1B20000}"/>
    <cellStyle name="Entrada 4 8" xfId="45778" xr:uid="{00000000-0005-0000-0000-0000D2B20000}"/>
    <cellStyle name="Entrada 4 9" xfId="45779" xr:uid="{00000000-0005-0000-0000-0000D3B20000}"/>
    <cellStyle name="Entrada 5" xfId="45780" xr:uid="{00000000-0005-0000-0000-0000D4B20000}"/>
    <cellStyle name="Entrada 6" xfId="45781" xr:uid="{00000000-0005-0000-0000-0000D5B20000}"/>
    <cellStyle name="Entrada 7" xfId="45782" xr:uid="{00000000-0005-0000-0000-0000D6B20000}"/>
    <cellStyle name="Entrada 8" xfId="45783" xr:uid="{00000000-0005-0000-0000-0000D7B20000}"/>
    <cellStyle name="Entrada 9" xfId="45784" xr:uid="{00000000-0005-0000-0000-0000D8B20000}"/>
    <cellStyle name="Entrada_Nøkkeltall" xfId="45785" xr:uid="{00000000-0005-0000-0000-0000D9B20000}"/>
    <cellStyle name="Erotin_Budget 2002-NB" xfId="45786" xr:uid="{00000000-0005-0000-0000-0000DAB20000}"/>
    <cellStyle name="Euro" xfId="45787" xr:uid="{00000000-0005-0000-0000-0000DBB20000}"/>
    <cellStyle name="Euro 2" xfId="45788" xr:uid="{00000000-0005-0000-0000-0000DCB20000}"/>
    <cellStyle name="Euro 2 2" xfId="45789" xr:uid="{00000000-0005-0000-0000-0000DDB20000}"/>
    <cellStyle name="Euro 2 2 2" xfId="45790" xr:uid="{00000000-0005-0000-0000-0000DEB20000}"/>
    <cellStyle name="Euro 2 2 2 2" xfId="45791" xr:uid="{00000000-0005-0000-0000-0000DFB20000}"/>
    <cellStyle name="Euro 2 2 2_Innskuddsdekning" xfId="45792" xr:uid="{00000000-0005-0000-0000-0000E0B20000}"/>
    <cellStyle name="Euro 2 2 3" xfId="45793" xr:uid="{00000000-0005-0000-0000-0000E1B20000}"/>
    <cellStyle name="Euro 2 2_Innskuddsdekning" xfId="45794" xr:uid="{00000000-0005-0000-0000-0000E2B20000}"/>
    <cellStyle name="Euro 2 3" xfId="45795" xr:uid="{00000000-0005-0000-0000-0000E3B20000}"/>
    <cellStyle name="Euro 2 3 2" xfId="45796" xr:uid="{00000000-0005-0000-0000-0000E4B20000}"/>
    <cellStyle name="Euro 2 3_Innskuddsdekning" xfId="45797" xr:uid="{00000000-0005-0000-0000-0000E5B20000}"/>
    <cellStyle name="Euro 2 4" xfId="45798" xr:uid="{00000000-0005-0000-0000-0000E6B20000}"/>
    <cellStyle name="Euro 2_Innskuddsdekning" xfId="45799" xr:uid="{00000000-0005-0000-0000-0000E7B20000}"/>
    <cellStyle name="Euro 3" xfId="45800" xr:uid="{00000000-0005-0000-0000-0000E8B20000}"/>
    <cellStyle name="Euro 3 2" xfId="45801" xr:uid="{00000000-0005-0000-0000-0000E9B20000}"/>
    <cellStyle name="Euro 3 2 2" xfId="45802" xr:uid="{00000000-0005-0000-0000-0000EAB20000}"/>
    <cellStyle name="Euro 3 2_Innskuddsdekning" xfId="45803" xr:uid="{00000000-0005-0000-0000-0000EBB20000}"/>
    <cellStyle name="Euro 3 3" xfId="45804" xr:uid="{00000000-0005-0000-0000-0000ECB20000}"/>
    <cellStyle name="Euro 3_Innskuddsdekning" xfId="45805" xr:uid="{00000000-0005-0000-0000-0000EDB20000}"/>
    <cellStyle name="Euro 4" xfId="45806" xr:uid="{00000000-0005-0000-0000-0000EEB20000}"/>
    <cellStyle name="Euro 4 2" xfId="45807" xr:uid="{00000000-0005-0000-0000-0000EFB20000}"/>
    <cellStyle name="Euro 4 2 2" xfId="45808" xr:uid="{00000000-0005-0000-0000-0000F0B20000}"/>
    <cellStyle name="Euro 4 2 2 2" xfId="45809" xr:uid="{00000000-0005-0000-0000-0000F1B20000}"/>
    <cellStyle name="Euro 4 2 2_Innskuddsdekning" xfId="45810" xr:uid="{00000000-0005-0000-0000-0000F2B20000}"/>
    <cellStyle name="Euro 4 2 3" xfId="45811" xr:uid="{00000000-0005-0000-0000-0000F3B20000}"/>
    <cellStyle name="Euro 4 2_Innskuddsdekning" xfId="45812" xr:uid="{00000000-0005-0000-0000-0000F4B20000}"/>
    <cellStyle name="Euro 4 3" xfId="45813" xr:uid="{00000000-0005-0000-0000-0000F5B20000}"/>
    <cellStyle name="Euro 4 3 2" xfId="45814" xr:uid="{00000000-0005-0000-0000-0000F6B20000}"/>
    <cellStyle name="Euro 4 3_Innskuddsdekning" xfId="45815" xr:uid="{00000000-0005-0000-0000-0000F7B20000}"/>
    <cellStyle name="Euro 4 4" xfId="45816" xr:uid="{00000000-0005-0000-0000-0000F8B20000}"/>
    <cellStyle name="Euro 4_Innskuddsdekning" xfId="45817" xr:uid="{00000000-0005-0000-0000-0000F9B20000}"/>
    <cellStyle name="Euro 5" xfId="45818" xr:uid="{00000000-0005-0000-0000-0000FAB20000}"/>
    <cellStyle name="Euro 5 2" xfId="45819" xr:uid="{00000000-0005-0000-0000-0000FBB20000}"/>
    <cellStyle name="Euro 5 2 2" xfId="45820" xr:uid="{00000000-0005-0000-0000-0000FCB20000}"/>
    <cellStyle name="Euro 5 2 2 2" xfId="45821" xr:uid="{00000000-0005-0000-0000-0000FDB20000}"/>
    <cellStyle name="Euro 5 2 2_Innskuddsdekning" xfId="45822" xr:uid="{00000000-0005-0000-0000-0000FEB20000}"/>
    <cellStyle name="Euro 5 2 3" xfId="45823" xr:uid="{00000000-0005-0000-0000-0000FFB20000}"/>
    <cellStyle name="Euro 5 2_Innskuddsdekning" xfId="45824" xr:uid="{00000000-0005-0000-0000-000000B30000}"/>
    <cellStyle name="Euro 5 3" xfId="45825" xr:uid="{00000000-0005-0000-0000-000001B30000}"/>
    <cellStyle name="Euro 5 3 2" xfId="45826" xr:uid="{00000000-0005-0000-0000-000002B30000}"/>
    <cellStyle name="Euro 5 3_Innskuddsdekning" xfId="45827" xr:uid="{00000000-0005-0000-0000-000003B30000}"/>
    <cellStyle name="Euro 5 4" xfId="45828" xr:uid="{00000000-0005-0000-0000-000004B30000}"/>
    <cellStyle name="Euro 5_Innskuddsdekning" xfId="45829" xr:uid="{00000000-0005-0000-0000-000005B30000}"/>
    <cellStyle name="Euro 6" xfId="45830" xr:uid="{00000000-0005-0000-0000-000006B30000}"/>
    <cellStyle name="Euro 6 2" xfId="45831" xr:uid="{00000000-0005-0000-0000-000007B30000}"/>
    <cellStyle name="Euro 6 2 2" xfId="45832" xr:uid="{00000000-0005-0000-0000-000008B30000}"/>
    <cellStyle name="Euro 6 2 2 2" xfId="45833" xr:uid="{00000000-0005-0000-0000-000009B30000}"/>
    <cellStyle name="Euro 6 2 2_Innskuddsdekning" xfId="45834" xr:uid="{00000000-0005-0000-0000-00000AB30000}"/>
    <cellStyle name="Euro 6 2 3" xfId="45835" xr:uid="{00000000-0005-0000-0000-00000BB30000}"/>
    <cellStyle name="Euro 6 2_Innskuddsdekning" xfId="45836" xr:uid="{00000000-0005-0000-0000-00000CB30000}"/>
    <cellStyle name="Euro 6 3" xfId="45837" xr:uid="{00000000-0005-0000-0000-00000DB30000}"/>
    <cellStyle name="Euro 6 3 2" xfId="45838" xr:uid="{00000000-0005-0000-0000-00000EB30000}"/>
    <cellStyle name="Euro 6 3_Innskuddsdekning" xfId="45839" xr:uid="{00000000-0005-0000-0000-00000FB30000}"/>
    <cellStyle name="Euro 6 4" xfId="45840" xr:uid="{00000000-0005-0000-0000-000010B30000}"/>
    <cellStyle name="Euro 6_Innskuddsdekning" xfId="45841" xr:uid="{00000000-0005-0000-0000-000011B30000}"/>
    <cellStyle name="Euro 7" xfId="45842" xr:uid="{00000000-0005-0000-0000-000012B30000}"/>
    <cellStyle name="Euro 7 2" xfId="45843" xr:uid="{00000000-0005-0000-0000-000013B30000}"/>
    <cellStyle name="Euro 7 2 2" xfId="45844" xr:uid="{00000000-0005-0000-0000-000014B30000}"/>
    <cellStyle name="Euro 7 2_Innskuddsdekning" xfId="45845" xr:uid="{00000000-0005-0000-0000-000015B30000}"/>
    <cellStyle name="Euro 7 3" xfId="45846" xr:uid="{00000000-0005-0000-0000-000016B30000}"/>
    <cellStyle name="Euro 7 3 2" xfId="45847" xr:uid="{00000000-0005-0000-0000-000017B30000}"/>
    <cellStyle name="Euro 7 3_Innskuddsdekning" xfId="45848" xr:uid="{00000000-0005-0000-0000-000018B30000}"/>
    <cellStyle name="Euro 7 4" xfId="45849" xr:uid="{00000000-0005-0000-0000-000019B30000}"/>
    <cellStyle name="Euro 7_Innskuddsdekning" xfId="45850" xr:uid="{00000000-0005-0000-0000-00001AB30000}"/>
    <cellStyle name="Euro 8" xfId="45851" xr:uid="{00000000-0005-0000-0000-00001BB30000}"/>
    <cellStyle name="Euro_Nøkkeltall" xfId="45852" xr:uid="{00000000-0005-0000-0000-00001CB30000}"/>
    <cellStyle name="Explanatory Text 2" xfId="45853" xr:uid="{00000000-0005-0000-0000-00001DB30000}"/>
    <cellStyle name="Explanatory Text 2 2" xfId="45854" xr:uid="{00000000-0005-0000-0000-00001EB30000}"/>
    <cellStyle name="Explanatory Text 2 3" xfId="45855" xr:uid="{00000000-0005-0000-0000-00001FB30000}"/>
    <cellStyle name="Explanatory Text 2_Nøkkeltall" xfId="45856" xr:uid="{00000000-0005-0000-0000-000020B30000}"/>
    <cellStyle name="Explanatory Text 3" xfId="45857" xr:uid="{00000000-0005-0000-0000-000021B30000}"/>
    <cellStyle name="Explanatory Text 3 2" xfId="45858" xr:uid="{00000000-0005-0000-0000-000022B30000}"/>
    <cellStyle name="Explanatory Text 3 3" xfId="45859" xr:uid="{00000000-0005-0000-0000-000023B30000}"/>
    <cellStyle name="Explanatory Text 3_Nøkkeltall" xfId="45860" xr:uid="{00000000-0005-0000-0000-000024B30000}"/>
    <cellStyle name="Explanatory Text 4" xfId="45861" xr:uid="{00000000-0005-0000-0000-000025B30000}"/>
    <cellStyle name="Explanatory Text 5" xfId="45862" xr:uid="{00000000-0005-0000-0000-000026B30000}"/>
    <cellStyle name="External File Cells" xfId="45863" xr:uid="{00000000-0005-0000-0000-000027B30000}"/>
    <cellStyle name="External File Cells 10" xfId="45864" xr:uid="{00000000-0005-0000-0000-000028B30000}"/>
    <cellStyle name="External File Cells 11" xfId="45865" xr:uid="{00000000-0005-0000-0000-000029B30000}"/>
    <cellStyle name="External File Cells 12" xfId="45866" xr:uid="{00000000-0005-0000-0000-00002AB30000}"/>
    <cellStyle name="External File Cells 13" xfId="45867" xr:uid="{00000000-0005-0000-0000-00002BB30000}"/>
    <cellStyle name="External File Cells 14" xfId="45868" xr:uid="{00000000-0005-0000-0000-00002CB30000}"/>
    <cellStyle name="External File Cells 15" xfId="45869" xr:uid="{00000000-0005-0000-0000-00002DB30000}"/>
    <cellStyle name="External File Cells 16" xfId="45870" xr:uid="{00000000-0005-0000-0000-00002EB30000}"/>
    <cellStyle name="External File Cells 17" xfId="45871" xr:uid="{00000000-0005-0000-0000-00002FB30000}"/>
    <cellStyle name="External File Cells 18" xfId="45872" xr:uid="{00000000-0005-0000-0000-000030B30000}"/>
    <cellStyle name="External File Cells 19" xfId="45873" xr:uid="{00000000-0005-0000-0000-000031B30000}"/>
    <cellStyle name="External File Cells 2" xfId="45874" xr:uid="{00000000-0005-0000-0000-000032B30000}"/>
    <cellStyle name="External File Cells 2 2" xfId="45875" xr:uid="{00000000-0005-0000-0000-000033B30000}"/>
    <cellStyle name="External File Cells 2 2 2" xfId="45876" xr:uid="{00000000-0005-0000-0000-000034B30000}"/>
    <cellStyle name="External File Cells 2 2 2 2" xfId="45877" xr:uid="{00000000-0005-0000-0000-000035B30000}"/>
    <cellStyle name="External File Cells 2 2 2 2 2" xfId="45878" xr:uid="{00000000-0005-0000-0000-000036B30000}"/>
    <cellStyle name="External File Cells 2 2 2 3" xfId="45879" xr:uid="{00000000-0005-0000-0000-000037B30000}"/>
    <cellStyle name="External File Cells 2 2 2 4" xfId="45880" xr:uid="{00000000-0005-0000-0000-000038B30000}"/>
    <cellStyle name="External File Cells 2 2 2_Nøkkeltall" xfId="45881" xr:uid="{00000000-0005-0000-0000-000039B30000}"/>
    <cellStyle name="External File Cells 2 2 3" xfId="45882" xr:uid="{00000000-0005-0000-0000-00003AB30000}"/>
    <cellStyle name="External File Cells 2 2 3 2" xfId="45883" xr:uid="{00000000-0005-0000-0000-00003BB30000}"/>
    <cellStyle name="External File Cells 2 2 4" xfId="45884" xr:uid="{00000000-0005-0000-0000-00003CB30000}"/>
    <cellStyle name="External File Cells 2 2 4 2" xfId="45885" xr:uid="{00000000-0005-0000-0000-00003DB30000}"/>
    <cellStyle name="External File Cells 2 2 5" xfId="45886" xr:uid="{00000000-0005-0000-0000-00003EB30000}"/>
    <cellStyle name="External File Cells 2 2 6" xfId="45887" xr:uid="{00000000-0005-0000-0000-00003FB30000}"/>
    <cellStyle name="External File Cells 2 2 7" xfId="45888" xr:uid="{00000000-0005-0000-0000-000040B30000}"/>
    <cellStyle name="External File Cells 2 2_Nøkkeltall" xfId="45889" xr:uid="{00000000-0005-0000-0000-000041B30000}"/>
    <cellStyle name="External File Cells 2 3" xfId="45890" xr:uid="{00000000-0005-0000-0000-000042B30000}"/>
    <cellStyle name="External File Cells 2 3 2" xfId="45891" xr:uid="{00000000-0005-0000-0000-000043B30000}"/>
    <cellStyle name="External File Cells 2 3 2 2" xfId="45892" xr:uid="{00000000-0005-0000-0000-000044B30000}"/>
    <cellStyle name="External File Cells 2 3 3" xfId="45893" xr:uid="{00000000-0005-0000-0000-000045B30000}"/>
    <cellStyle name="External File Cells 2 3 4" xfId="45894" xr:uid="{00000000-0005-0000-0000-000046B30000}"/>
    <cellStyle name="External File Cells 2 3_Nøkkeltall" xfId="45895" xr:uid="{00000000-0005-0000-0000-000047B30000}"/>
    <cellStyle name="External File Cells 2 4" xfId="45896" xr:uid="{00000000-0005-0000-0000-000048B30000}"/>
    <cellStyle name="External File Cells 2 4 2" xfId="45897" xr:uid="{00000000-0005-0000-0000-000049B30000}"/>
    <cellStyle name="External File Cells 2 5" xfId="45898" xr:uid="{00000000-0005-0000-0000-00004AB30000}"/>
    <cellStyle name="External File Cells 2 5 2" xfId="45899" xr:uid="{00000000-0005-0000-0000-00004BB30000}"/>
    <cellStyle name="External File Cells 2 6" xfId="45900" xr:uid="{00000000-0005-0000-0000-00004CB30000}"/>
    <cellStyle name="External File Cells 2 7" xfId="45901" xr:uid="{00000000-0005-0000-0000-00004DB30000}"/>
    <cellStyle name="External File Cells 2 8" xfId="45902" xr:uid="{00000000-0005-0000-0000-00004EB30000}"/>
    <cellStyle name="External File Cells 2_Nøkkeltall" xfId="45903" xr:uid="{00000000-0005-0000-0000-00004FB30000}"/>
    <cellStyle name="External File Cells 20" xfId="45904" xr:uid="{00000000-0005-0000-0000-000050B30000}"/>
    <cellStyle name="External File Cells 21" xfId="45905" xr:uid="{00000000-0005-0000-0000-000051B30000}"/>
    <cellStyle name="External File Cells 22" xfId="45906" xr:uid="{00000000-0005-0000-0000-000052B30000}"/>
    <cellStyle name="External File Cells 23" xfId="45907" xr:uid="{00000000-0005-0000-0000-000053B30000}"/>
    <cellStyle name="External File Cells 24" xfId="45908" xr:uid="{00000000-0005-0000-0000-000054B30000}"/>
    <cellStyle name="External File Cells 25" xfId="45909" xr:uid="{00000000-0005-0000-0000-000055B30000}"/>
    <cellStyle name="External File Cells 26" xfId="45910" xr:uid="{00000000-0005-0000-0000-000056B30000}"/>
    <cellStyle name="External File Cells 3" xfId="45911" xr:uid="{00000000-0005-0000-0000-000057B30000}"/>
    <cellStyle name="External File Cells 3 2" xfId="45912" xr:uid="{00000000-0005-0000-0000-000058B30000}"/>
    <cellStyle name="External File Cells 3 2 2" xfId="45913" xr:uid="{00000000-0005-0000-0000-000059B30000}"/>
    <cellStyle name="External File Cells 3 2 2 2" xfId="45914" xr:uid="{00000000-0005-0000-0000-00005AB30000}"/>
    <cellStyle name="External File Cells 3 2 2_Nøkkeltall" xfId="45915" xr:uid="{00000000-0005-0000-0000-00005BB30000}"/>
    <cellStyle name="External File Cells 3 2 3" xfId="45916" xr:uid="{00000000-0005-0000-0000-00005CB30000}"/>
    <cellStyle name="External File Cells 3 2 4" xfId="45917" xr:uid="{00000000-0005-0000-0000-00005DB30000}"/>
    <cellStyle name="External File Cells 3 2 5" xfId="45918" xr:uid="{00000000-0005-0000-0000-00005EB30000}"/>
    <cellStyle name="External File Cells 3 2_Nøkkeltall" xfId="45919" xr:uid="{00000000-0005-0000-0000-00005FB30000}"/>
    <cellStyle name="External File Cells 3 3" xfId="45920" xr:uid="{00000000-0005-0000-0000-000060B30000}"/>
    <cellStyle name="External File Cells 3 3 2" xfId="45921" xr:uid="{00000000-0005-0000-0000-000061B30000}"/>
    <cellStyle name="External File Cells 3 3_Nøkkeltall" xfId="45922" xr:uid="{00000000-0005-0000-0000-000062B30000}"/>
    <cellStyle name="External File Cells 3 4" xfId="45923" xr:uid="{00000000-0005-0000-0000-000063B30000}"/>
    <cellStyle name="External File Cells 3 4 2" xfId="45924" xr:uid="{00000000-0005-0000-0000-000064B30000}"/>
    <cellStyle name="External File Cells 3 5" xfId="45925" xr:uid="{00000000-0005-0000-0000-000065B30000}"/>
    <cellStyle name="External File Cells 3 6" xfId="45926" xr:uid="{00000000-0005-0000-0000-000066B30000}"/>
    <cellStyle name="External File Cells 3 7" xfId="45927" xr:uid="{00000000-0005-0000-0000-000067B30000}"/>
    <cellStyle name="External File Cells 3_Adjustment-Hovedtall" xfId="45928" xr:uid="{00000000-0005-0000-0000-000068B30000}"/>
    <cellStyle name="External File Cells 4" xfId="45929" xr:uid="{00000000-0005-0000-0000-000069B30000}"/>
    <cellStyle name="External File Cells 4 2" xfId="45930" xr:uid="{00000000-0005-0000-0000-00006AB30000}"/>
    <cellStyle name="External File Cells 4 3" xfId="45931" xr:uid="{00000000-0005-0000-0000-00006BB30000}"/>
    <cellStyle name="External File Cells 4_Innskuddsdekning" xfId="45932" xr:uid="{00000000-0005-0000-0000-00006CB30000}"/>
    <cellStyle name="External File Cells 5" xfId="45933" xr:uid="{00000000-0005-0000-0000-00006DB30000}"/>
    <cellStyle name="External File Cells 5 2" xfId="45934" xr:uid="{00000000-0005-0000-0000-00006EB30000}"/>
    <cellStyle name="External File Cells 5_Nøkkeltall" xfId="45935" xr:uid="{00000000-0005-0000-0000-00006FB30000}"/>
    <cellStyle name="External File Cells 6" xfId="45936" xr:uid="{00000000-0005-0000-0000-000070B30000}"/>
    <cellStyle name="External File Cells 7" xfId="45937" xr:uid="{00000000-0005-0000-0000-000071B30000}"/>
    <cellStyle name="External File Cells 8" xfId="45938" xr:uid="{00000000-0005-0000-0000-000072B30000}"/>
    <cellStyle name="External File Cells 9" xfId="45939" xr:uid="{00000000-0005-0000-0000-000073B30000}"/>
    <cellStyle name="External File Cells_Adjustment-Hovedtall" xfId="45940" xr:uid="{00000000-0005-0000-0000-000074B30000}"/>
    <cellStyle name="F2" xfId="45941" xr:uid="{00000000-0005-0000-0000-000075B30000}"/>
    <cellStyle name="F2 2" xfId="45942" xr:uid="{00000000-0005-0000-0000-000076B30000}"/>
    <cellStyle name="F2 2 2" xfId="45943" xr:uid="{00000000-0005-0000-0000-000077B30000}"/>
    <cellStyle name="F2 3" xfId="45944" xr:uid="{00000000-0005-0000-0000-000078B30000}"/>
    <cellStyle name="F2_Nøkkeltall" xfId="45945" xr:uid="{00000000-0005-0000-0000-000079B30000}"/>
    <cellStyle name="F3" xfId="45946" xr:uid="{00000000-0005-0000-0000-00007AB30000}"/>
    <cellStyle name="F3 2" xfId="45947" xr:uid="{00000000-0005-0000-0000-00007BB30000}"/>
    <cellStyle name="F3 2 2" xfId="45948" xr:uid="{00000000-0005-0000-0000-00007CB30000}"/>
    <cellStyle name="F3 3" xfId="45949" xr:uid="{00000000-0005-0000-0000-00007DB30000}"/>
    <cellStyle name="F3_Nøkkeltall" xfId="45950" xr:uid="{00000000-0005-0000-0000-00007EB30000}"/>
    <cellStyle name="F4" xfId="45951" xr:uid="{00000000-0005-0000-0000-00007FB30000}"/>
    <cellStyle name="F4 2" xfId="45952" xr:uid="{00000000-0005-0000-0000-000080B30000}"/>
    <cellStyle name="F4 2 2" xfId="45953" xr:uid="{00000000-0005-0000-0000-000081B30000}"/>
    <cellStyle name="F4 3" xfId="45954" xr:uid="{00000000-0005-0000-0000-000082B30000}"/>
    <cellStyle name="F4_Nøkkeltall" xfId="45955" xr:uid="{00000000-0005-0000-0000-000083B30000}"/>
    <cellStyle name="F5" xfId="45956" xr:uid="{00000000-0005-0000-0000-000084B30000}"/>
    <cellStyle name="F5 2" xfId="45957" xr:uid="{00000000-0005-0000-0000-000085B30000}"/>
    <cellStyle name="F5 2 2" xfId="45958" xr:uid="{00000000-0005-0000-0000-000086B30000}"/>
    <cellStyle name="F5 3" xfId="45959" xr:uid="{00000000-0005-0000-0000-000087B30000}"/>
    <cellStyle name="F5_Nøkkeltall" xfId="45960" xr:uid="{00000000-0005-0000-0000-000088B30000}"/>
    <cellStyle name="F6" xfId="45961" xr:uid="{00000000-0005-0000-0000-000089B30000}"/>
    <cellStyle name="F6 2" xfId="45962" xr:uid="{00000000-0005-0000-0000-00008AB30000}"/>
    <cellStyle name="F6 2 2" xfId="45963" xr:uid="{00000000-0005-0000-0000-00008BB30000}"/>
    <cellStyle name="F6 3" xfId="45964" xr:uid="{00000000-0005-0000-0000-00008CB30000}"/>
    <cellStyle name="F6_Nøkkeltall" xfId="45965" xr:uid="{00000000-0005-0000-0000-00008DB30000}"/>
    <cellStyle name="F7" xfId="45966" xr:uid="{00000000-0005-0000-0000-00008EB30000}"/>
    <cellStyle name="F7 2" xfId="45967" xr:uid="{00000000-0005-0000-0000-00008FB30000}"/>
    <cellStyle name="F7 2 2" xfId="45968" xr:uid="{00000000-0005-0000-0000-000090B30000}"/>
    <cellStyle name="F7 3" xfId="45969" xr:uid="{00000000-0005-0000-0000-000091B30000}"/>
    <cellStyle name="F7_Nøkkeltall" xfId="45970" xr:uid="{00000000-0005-0000-0000-000092B30000}"/>
    <cellStyle name="F8" xfId="45971" xr:uid="{00000000-0005-0000-0000-000093B30000}"/>
    <cellStyle name="F8 2" xfId="45972" xr:uid="{00000000-0005-0000-0000-000094B30000}"/>
    <cellStyle name="F8 2 2" xfId="45973" xr:uid="{00000000-0005-0000-0000-000095B30000}"/>
    <cellStyle name="F8 3" xfId="45974" xr:uid="{00000000-0005-0000-0000-000096B30000}"/>
    <cellStyle name="F8_Nøkkeltall" xfId="45975" xr:uid="{00000000-0005-0000-0000-000097B30000}"/>
    <cellStyle name="FeltDataDecimal" xfId="45976" xr:uid="{00000000-0005-0000-0000-000098B30000}"/>
    <cellStyle name="FeltDataDecimal 2" xfId="45977" xr:uid="{00000000-0005-0000-0000-000099B30000}"/>
    <cellStyle name="FeltDataDecimal 2 2" xfId="45978" xr:uid="{00000000-0005-0000-0000-00009AB30000}"/>
    <cellStyle name="FeltDataDecimal 2 2 2" xfId="45979" xr:uid="{00000000-0005-0000-0000-00009BB30000}"/>
    <cellStyle name="FeltDataDecimal 2 2 3" xfId="45980" xr:uid="{00000000-0005-0000-0000-00009CB30000}"/>
    <cellStyle name="FeltDataDecimal 2 2_Nøkkeltall" xfId="45981" xr:uid="{00000000-0005-0000-0000-00009DB30000}"/>
    <cellStyle name="FeltDataDecimal 2 3" xfId="45982" xr:uid="{00000000-0005-0000-0000-00009EB30000}"/>
    <cellStyle name="FeltDataDecimal 2 4" xfId="45983" xr:uid="{00000000-0005-0000-0000-00009FB30000}"/>
    <cellStyle name="FeltDataDecimal 2_Adjustment-Hovedtall" xfId="45984" xr:uid="{00000000-0005-0000-0000-0000A0B30000}"/>
    <cellStyle name="FeltDataDecimal 3" xfId="45985" xr:uid="{00000000-0005-0000-0000-0000A1B30000}"/>
    <cellStyle name="FeltDataDecimal 3 2" xfId="45986" xr:uid="{00000000-0005-0000-0000-0000A2B30000}"/>
    <cellStyle name="FeltDataDecimal 3 3" xfId="45987" xr:uid="{00000000-0005-0000-0000-0000A3B30000}"/>
    <cellStyle name="FeltDataDecimal 3 4" xfId="45988" xr:uid="{00000000-0005-0000-0000-0000A4B30000}"/>
    <cellStyle name="FeltDataDecimal 3_Nøkkeltall" xfId="45989" xr:uid="{00000000-0005-0000-0000-0000A5B30000}"/>
    <cellStyle name="FeltDataDecimal 4" xfId="45990" xr:uid="{00000000-0005-0000-0000-0000A6B30000}"/>
    <cellStyle name="FeltDataDecimal 5" xfId="45991" xr:uid="{00000000-0005-0000-0000-0000A7B30000}"/>
    <cellStyle name="FeltDataDecimal_Adjustment-Hovedtall" xfId="45992" xr:uid="{00000000-0005-0000-0000-0000A8B30000}"/>
    <cellStyle name="FeltDataNormal" xfId="45993" xr:uid="{00000000-0005-0000-0000-0000A9B30000}"/>
    <cellStyle name="FeltDataNormal 2" xfId="45994" xr:uid="{00000000-0005-0000-0000-0000AAB30000}"/>
    <cellStyle name="FeltDataNormal 2 2" xfId="45995" xr:uid="{00000000-0005-0000-0000-0000ABB30000}"/>
    <cellStyle name="FeltDataNormal 2 2 2" xfId="45996" xr:uid="{00000000-0005-0000-0000-0000ACB30000}"/>
    <cellStyle name="FeltDataNormal 2 2 3" xfId="45997" xr:uid="{00000000-0005-0000-0000-0000ADB30000}"/>
    <cellStyle name="FeltDataNormal 2 2_Nøkkeltall" xfId="45998" xr:uid="{00000000-0005-0000-0000-0000AEB30000}"/>
    <cellStyle name="FeltDataNormal 2 3" xfId="45999" xr:uid="{00000000-0005-0000-0000-0000AFB30000}"/>
    <cellStyle name="FeltDataNormal 2 4" xfId="46000" xr:uid="{00000000-0005-0000-0000-0000B0B30000}"/>
    <cellStyle name="FeltDataNormal 2_Adjustment-Hovedtall" xfId="46001" xr:uid="{00000000-0005-0000-0000-0000B1B30000}"/>
    <cellStyle name="FeltDataNormal 3" xfId="46002" xr:uid="{00000000-0005-0000-0000-0000B2B30000}"/>
    <cellStyle name="FeltDataNormal 3 2" xfId="46003" xr:uid="{00000000-0005-0000-0000-0000B3B30000}"/>
    <cellStyle name="FeltDataNormal 3 3" xfId="46004" xr:uid="{00000000-0005-0000-0000-0000B4B30000}"/>
    <cellStyle name="FeltDataNormal 3 4" xfId="46005" xr:uid="{00000000-0005-0000-0000-0000B5B30000}"/>
    <cellStyle name="FeltDataNormal 3_Nøkkeltall" xfId="46006" xr:uid="{00000000-0005-0000-0000-0000B6B30000}"/>
    <cellStyle name="FeltDataNormal 4" xfId="46007" xr:uid="{00000000-0005-0000-0000-0000B7B30000}"/>
    <cellStyle name="FeltDataNormal 5" xfId="46008" xr:uid="{00000000-0005-0000-0000-0000B8B30000}"/>
    <cellStyle name="FeltDataNormal_Adjustment-Hovedtall" xfId="46009" xr:uid="{00000000-0005-0000-0000-0000B9B30000}"/>
    <cellStyle name="FeltDataString" xfId="46010" xr:uid="{00000000-0005-0000-0000-0000BAB30000}"/>
    <cellStyle name="FeltDataString 2" xfId="46011" xr:uid="{00000000-0005-0000-0000-0000BBB30000}"/>
    <cellStyle name="FeltDataString_Nøkkeltall" xfId="46012" xr:uid="{00000000-0005-0000-0000-0000BCB30000}"/>
    <cellStyle name="FeltDataTal" xfId="46013" xr:uid="{00000000-0005-0000-0000-0000BDB30000}"/>
    <cellStyle name="FeltID" xfId="46014" xr:uid="{00000000-0005-0000-0000-0000BEB30000}"/>
    <cellStyle name="FeltID 2" xfId="46015" xr:uid="{00000000-0005-0000-0000-0000BFB30000}"/>
    <cellStyle name="FeltID 2 2" xfId="46016" xr:uid="{00000000-0005-0000-0000-0000C0B30000}"/>
    <cellStyle name="FeltID 2 2 2" xfId="46017" xr:uid="{00000000-0005-0000-0000-0000C1B30000}"/>
    <cellStyle name="FeltID 2 2 3" xfId="46018" xr:uid="{00000000-0005-0000-0000-0000C2B30000}"/>
    <cellStyle name="FeltID 2 2_Nøkkeltall" xfId="46019" xr:uid="{00000000-0005-0000-0000-0000C3B30000}"/>
    <cellStyle name="FeltID 2 3" xfId="46020" xr:uid="{00000000-0005-0000-0000-0000C4B30000}"/>
    <cellStyle name="FeltID 2 4" xfId="46021" xr:uid="{00000000-0005-0000-0000-0000C5B30000}"/>
    <cellStyle name="FeltID 2_Adjustment-Hovedtall" xfId="46022" xr:uid="{00000000-0005-0000-0000-0000C6B30000}"/>
    <cellStyle name="FeltID 3" xfId="46023" xr:uid="{00000000-0005-0000-0000-0000C7B30000}"/>
    <cellStyle name="FeltID 3 2" xfId="46024" xr:uid="{00000000-0005-0000-0000-0000C8B30000}"/>
    <cellStyle name="FeltID 3 3" xfId="46025" xr:uid="{00000000-0005-0000-0000-0000C9B30000}"/>
    <cellStyle name="FeltID 3 4" xfId="46026" xr:uid="{00000000-0005-0000-0000-0000CAB30000}"/>
    <cellStyle name="FeltID 3_Nøkkeltall" xfId="46027" xr:uid="{00000000-0005-0000-0000-0000CBB30000}"/>
    <cellStyle name="FeltID 4" xfId="46028" xr:uid="{00000000-0005-0000-0000-0000CCB30000}"/>
    <cellStyle name="FeltID 5" xfId="46029" xr:uid="{00000000-0005-0000-0000-0000CDB30000}"/>
    <cellStyle name="FeltID_Adjustment-Hovedtall" xfId="46030" xr:uid="{00000000-0005-0000-0000-0000CEB30000}"/>
    <cellStyle name="Figyelmeztetés" xfId="46031" xr:uid="{00000000-0005-0000-0000-0000CFB30000}"/>
    <cellStyle name="Fijo" xfId="46032" xr:uid="{00000000-0005-0000-0000-0000D0B30000}"/>
    <cellStyle name="Fijo 2" xfId="46033" xr:uid="{00000000-0005-0000-0000-0000D1B30000}"/>
    <cellStyle name="Fijo 2 2" xfId="46034" xr:uid="{00000000-0005-0000-0000-0000D2B30000}"/>
    <cellStyle name="Fijo 3" xfId="46035" xr:uid="{00000000-0005-0000-0000-0000D3B30000}"/>
    <cellStyle name="Fijo_Nøkkeltall" xfId="46036" xr:uid="{00000000-0005-0000-0000-0000D4B30000}"/>
    <cellStyle name="Financiero" xfId="46037" xr:uid="{00000000-0005-0000-0000-0000D5B30000}"/>
    <cellStyle name="Financiero 2" xfId="46038" xr:uid="{00000000-0005-0000-0000-0000D6B30000}"/>
    <cellStyle name="Financiero 2 2" xfId="46039" xr:uid="{00000000-0005-0000-0000-0000D7B30000}"/>
    <cellStyle name="Financiero 3" xfId="46040" xr:uid="{00000000-0005-0000-0000-0000D8B30000}"/>
    <cellStyle name="Financiero_Nøkkeltall" xfId="46041" xr:uid="{00000000-0005-0000-0000-0000D9B30000}"/>
    <cellStyle name="Finstilt" xfId="46042" xr:uid="{00000000-0005-0000-0000-0000DAB30000}"/>
    <cellStyle name="Finstilt låst" xfId="46043" xr:uid="{00000000-0005-0000-0000-0000DBB30000}"/>
    <cellStyle name="Finstilt_Nøkkeltall" xfId="46044" xr:uid="{00000000-0005-0000-0000-0000DCB30000}"/>
    <cellStyle name="Fixed" xfId="46045" xr:uid="{00000000-0005-0000-0000-0000DDB30000}"/>
    <cellStyle name="Followed Hyperlink" xfId="46046" xr:uid="{00000000-0005-0000-0000-0000DEB30000}"/>
    <cellStyle name="Followed Hyperlink 2" xfId="46047" xr:uid="{00000000-0005-0000-0000-0000DFB30000}"/>
    <cellStyle name="Followed Hyperlink 2 2" xfId="46048" xr:uid="{00000000-0005-0000-0000-0000E0B30000}"/>
    <cellStyle name="Followed Hyperlink 2 2 2" xfId="46049" xr:uid="{00000000-0005-0000-0000-0000E1B30000}"/>
    <cellStyle name="Followed Hyperlink 2 2_Innskuddsdekning" xfId="46050" xr:uid="{00000000-0005-0000-0000-0000E2B30000}"/>
    <cellStyle name="Followed Hyperlink 2 3" xfId="46051" xr:uid="{00000000-0005-0000-0000-0000E3B30000}"/>
    <cellStyle name="Followed Hyperlink 2_Nøkkeltall" xfId="46052" xr:uid="{00000000-0005-0000-0000-0000E4B30000}"/>
    <cellStyle name="Followed Hyperlink 3" xfId="46053" xr:uid="{00000000-0005-0000-0000-0000E5B30000}"/>
    <cellStyle name="Followed Hyperlink 3 2" xfId="46054" xr:uid="{00000000-0005-0000-0000-0000E6B30000}"/>
    <cellStyle name="Followed Hyperlink 3 2 2" xfId="46055" xr:uid="{00000000-0005-0000-0000-0000E7B30000}"/>
    <cellStyle name="Followed Hyperlink 3 2_Nøkkeltall" xfId="46056" xr:uid="{00000000-0005-0000-0000-0000E8B30000}"/>
    <cellStyle name="Followed Hyperlink 3 3" xfId="46057" xr:uid="{00000000-0005-0000-0000-0000E9B30000}"/>
    <cellStyle name="Followed Hyperlink 3_Adjustment-Hovedtall" xfId="46058" xr:uid="{00000000-0005-0000-0000-0000EAB30000}"/>
    <cellStyle name="Followed Hyperlink 4" xfId="46059" xr:uid="{00000000-0005-0000-0000-0000EBB30000}"/>
    <cellStyle name="Followed Hyperlink 4 2" xfId="46060" xr:uid="{00000000-0005-0000-0000-0000ECB30000}"/>
    <cellStyle name="Followed Hyperlink 4_Innskuddsdekning" xfId="46061" xr:uid="{00000000-0005-0000-0000-0000EDB30000}"/>
    <cellStyle name="Followed Hyperlink 5" xfId="46062" xr:uid="{00000000-0005-0000-0000-0000EEB30000}"/>
    <cellStyle name="Followed Hyperlink_6.2 AIO 1703" xfId="46063" xr:uid="{00000000-0005-0000-0000-0000EFB30000}"/>
    <cellStyle name="Footer SBILogo1" xfId="46064" xr:uid="{00000000-0005-0000-0000-0000F0B30000}"/>
    <cellStyle name="Footer SBILogo2" xfId="46065" xr:uid="{00000000-0005-0000-0000-0000F1B30000}"/>
    <cellStyle name="Footnote" xfId="46066" xr:uid="{00000000-0005-0000-0000-0000F2B30000}"/>
    <cellStyle name="Footnote Reference" xfId="46067" xr:uid="{00000000-0005-0000-0000-0000F3B30000}"/>
    <cellStyle name="Footnote_AM Comps M&amp;A JA" xfId="46068" xr:uid="{00000000-0005-0000-0000-0000F4B30000}"/>
    <cellStyle name="Forecast Cells" xfId="46069" xr:uid="{00000000-0005-0000-0000-0000F5B30000}"/>
    <cellStyle name="Forecast Cells 2" xfId="46070" xr:uid="{00000000-0005-0000-0000-0000F6B30000}"/>
    <cellStyle name="Forecast Cells 2 2" xfId="46071" xr:uid="{00000000-0005-0000-0000-0000F7B30000}"/>
    <cellStyle name="Forecast Cells 2 2 2" xfId="46072" xr:uid="{00000000-0005-0000-0000-0000F8B30000}"/>
    <cellStyle name="Forecast Cells 2 2_Innskuddsdekning" xfId="46073" xr:uid="{00000000-0005-0000-0000-0000F9B30000}"/>
    <cellStyle name="Forecast Cells 2 3" xfId="46074" xr:uid="{00000000-0005-0000-0000-0000FAB30000}"/>
    <cellStyle name="Forecast Cells 2_Nøkkeltall" xfId="46075" xr:uid="{00000000-0005-0000-0000-0000FBB30000}"/>
    <cellStyle name="Forecast Cells 3" xfId="46076" xr:uid="{00000000-0005-0000-0000-0000FCB30000}"/>
    <cellStyle name="Forecast Cells 3 2" xfId="46077" xr:uid="{00000000-0005-0000-0000-0000FDB30000}"/>
    <cellStyle name="Forecast Cells 3 2 2" xfId="46078" xr:uid="{00000000-0005-0000-0000-0000FEB30000}"/>
    <cellStyle name="Forecast Cells 3 2_Nøkkeltall" xfId="46079" xr:uid="{00000000-0005-0000-0000-0000FFB30000}"/>
    <cellStyle name="Forecast Cells 3 3" xfId="46080" xr:uid="{00000000-0005-0000-0000-000000B40000}"/>
    <cellStyle name="Forecast Cells 3_Expenses (1)" xfId="46081" xr:uid="{00000000-0005-0000-0000-000001B40000}"/>
    <cellStyle name="Forecast Cells 4" xfId="46082" xr:uid="{00000000-0005-0000-0000-000002B40000}"/>
    <cellStyle name="Forecast Cells_1" xfId="46083" xr:uid="{00000000-0005-0000-0000-000003B40000}"/>
    <cellStyle name="Forklarende tekst 2" xfId="46084" xr:uid="{00000000-0005-0000-0000-000004B40000}"/>
    <cellStyle name="Forklarende tekst 2 2" xfId="46085" xr:uid="{00000000-0005-0000-0000-000005B40000}"/>
    <cellStyle name="Forklarende tekst 2 2 2" xfId="46086" xr:uid="{00000000-0005-0000-0000-000006B40000}"/>
    <cellStyle name="Forklarende tekst 2 2_Nøkkeltall" xfId="46087" xr:uid="{00000000-0005-0000-0000-000007B40000}"/>
    <cellStyle name="Forklarende tekst 2 3" xfId="46088" xr:uid="{00000000-0005-0000-0000-000008B40000}"/>
    <cellStyle name="Forklarende tekst 2 4" xfId="46089" xr:uid="{00000000-0005-0000-0000-000009B40000}"/>
    <cellStyle name="Forklarende tekst 2_Nøkkeltall" xfId="46090" xr:uid="{00000000-0005-0000-0000-00000AB40000}"/>
    <cellStyle name="Forklarende tekst 3" xfId="46091" xr:uid="{00000000-0005-0000-0000-00000BB40000}"/>
    <cellStyle name="Forklarende tekst 3 2" xfId="46092" xr:uid="{00000000-0005-0000-0000-00000CB40000}"/>
    <cellStyle name="Forklarende tekst 3_Nøkkeltall" xfId="46093" xr:uid="{00000000-0005-0000-0000-00000DB40000}"/>
    <cellStyle name="Forklarende tekst 4" xfId="46094" xr:uid="{00000000-0005-0000-0000-00000EB40000}"/>
    <cellStyle name="Forklarende tekst 5" xfId="46095" xr:uid="{00000000-0005-0000-0000-00000FB40000}"/>
    <cellStyle name="Forklarende tekst 6" xfId="46096" xr:uid="{00000000-0005-0000-0000-000010B40000}"/>
    <cellStyle name="Format 1" xfId="46097" xr:uid="{00000000-0005-0000-0000-000011B40000}"/>
    <cellStyle name="FSC Calculated amount" xfId="46098" xr:uid="{00000000-0005-0000-0000-000012B40000}"/>
    <cellStyle name="FSC Calculated amount 2" xfId="46099" xr:uid="{00000000-0005-0000-0000-000013B40000}"/>
    <cellStyle name="FSC Calculated amount_Nøkkeltall" xfId="46100" xr:uid="{00000000-0005-0000-0000-000014B40000}"/>
    <cellStyle name="FSC Calculated boolean" xfId="46101" xr:uid="{00000000-0005-0000-0000-000015B40000}"/>
    <cellStyle name="FSC Calculated boolean 2" xfId="46102" xr:uid="{00000000-0005-0000-0000-000016B40000}"/>
    <cellStyle name="FSC Calculated boolean_Nøkkeltall" xfId="46103" xr:uid="{00000000-0005-0000-0000-000017B40000}"/>
    <cellStyle name="FSC Calculated number" xfId="46104" xr:uid="{00000000-0005-0000-0000-000018B40000}"/>
    <cellStyle name="FSC Calculated number 2" xfId="46105" xr:uid="{00000000-0005-0000-0000-000019B40000}"/>
    <cellStyle name="FSC Calculated number_Nøkkeltall" xfId="46106" xr:uid="{00000000-0005-0000-0000-00001AB40000}"/>
    <cellStyle name="FSC Calculated percent" xfId="46107" xr:uid="{00000000-0005-0000-0000-00001BB40000}"/>
    <cellStyle name="FSC Calculated percent 2" xfId="46108" xr:uid="{00000000-0005-0000-0000-00001CB40000}"/>
    <cellStyle name="FSC Calculated percent_Nøkkeltall" xfId="46109" xr:uid="{00000000-0005-0000-0000-00001DB40000}"/>
    <cellStyle name="FSC Calculated text" xfId="46110" xr:uid="{00000000-0005-0000-0000-00001EB40000}"/>
    <cellStyle name="FSC Calculated text 2" xfId="46111" xr:uid="{00000000-0005-0000-0000-00001FB40000}"/>
    <cellStyle name="FSC Calculated text_Nøkkeltall" xfId="46112" xr:uid="{00000000-0005-0000-0000-000020B40000}"/>
    <cellStyle name="FSC Column title" xfId="46113" xr:uid="{00000000-0005-0000-0000-000021B40000}"/>
    <cellStyle name="FSC Column title dotted" xfId="46114" xr:uid="{00000000-0005-0000-0000-000022B40000}"/>
    <cellStyle name="FSC Column title_EmptyInfoSheet" xfId="46115" xr:uid="{00000000-0005-0000-0000-000023B40000}"/>
    <cellStyle name="FSC Comment" xfId="46116" xr:uid="{00000000-0005-0000-0000-000024B40000}"/>
    <cellStyle name="FSC Comment 2" xfId="46117" xr:uid="{00000000-0005-0000-0000-000025B40000}"/>
    <cellStyle name="FSC Comment_Nøkkeltall" xfId="46118" xr:uid="{00000000-0005-0000-0000-000026B40000}"/>
    <cellStyle name="FSC Default" xfId="46119" xr:uid="{00000000-0005-0000-0000-000027B40000}"/>
    <cellStyle name="FSC Default 2" xfId="46120" xr:uid="{00000000-0005-0000-0000-000028B40000}"/>
    <cellStyle name="FSC Default_Nøkkeltall" xfId="46121" xr:uid="{00000000-0005-0000-0000-000029B40000}"/>
    <cellStyle name="FSC Disabled" xfId="46122" xr:uid="{00000000-0005-0000-0000-00002AB40000}"/>
    <cellStyle name="FSC Editable amount" xfId="46123" xr:uid="{00000000-0005-0000-0000-00002BB40000}"/>
    <cellStyle name="FSC Editable amount 2" xfId="46124" xr:uid="{00000000-0005-0000-0000-00002CB40000}"/>
    <cellStyle name="FSC Editable amount_Adjustment-Hovedtall" xfId="46125" xr:uid="{00000000-0005-0000-0000-00002DB40000}"/>
    <cellStyle name="FSC Editable boolean" xfId="46126" xr:uid="{00000000-0005-0000-0000-00002EB40000}"/>
    <cellStyle name="FSC Editable boolean 2" xfId="46127" xr:uid="{00000000-0005-0000-0000-00002FB40000}"/>
    <cellStyle name="FSC Editable boolean_Nøkkeltall" xfId="46128" xr:uid="{00000000-0005-0000-0000-000030B40000}"/>
    <cellStyle name="FSC Editable number" xfId="46129" xr:uid="{00000000-0005-0000-0000-000031B40000}"/>
    <cellStyle name="FSC Editable number 2" xfId="46130" xr:uid="{00000000-0005-0000-0000-000032B40000}"/>
    <cellStyle name="FSC Editable number_Nøkkeltall" xfId="46131" xr:uid="{00000000-0005-0000-0000-000033B40000}"/>
    <cellStyle name="FSC Editable percent" xfId="46132" xr:uid="{00000000-0005-0000-0000-000034B40000}"/>
    <cellStyle name="FSC Editable percent 2" xfId="46133" xr:uid="{00000000-0005-0000-0000-000035B40000}"/>
    <cellStyle name="FSC Editable percent_Nøkkeltall" xfId="46134" xr:uid="{00000000-0005-0000-0000-000036B40000}"/>
    <cellStyle name="FSC Editable Sum" xfId="46135" xr:uid="{00000000-0005-0000-0000-000037B40000}"/>
    <cellStyle name="FSC Editable Sum 2" xfId="46136" xr:uid="{00000000-0005-0000-0000-000038B40000}"/>
    <cellStyle name="FSC Editable Sum_Nøkkeltall" xfId="46137" xr:uid="{00000000-0005-0000-0000-000039B40000}"/>
    <cellStyle name="FSC Editable text" xfId="46138" xr:uid="{00000000-0005-0000-0000-00003AB40000}"/>
    <cellStyle name="FSC Editable text 2" xfId="46139" xr:uid="{00000000-0005-0000-0000-00003BB40000}"/>
    <cellStyle name="FSC Editable text_Nøkkeltall" xfId="46140" xr:uid="{00000000-0005-0000-0000-00003CB40000}"/>
    <cellStyle name="FSC Property range" xfId="46141" xr:uid="{00000000-0005-0000-0000-00003DB40000}"/>
    <cellStyle name="FSC Property range 2" xfId="46142" xr:uid="{00000000-0005-0000-0000-00003EB40000}"/>
    <cellStyle name="FSC Property range_Nøkkeltall" xfId="46143" xr:uid="{00000000-0005-0000-0000-00003FB40000}"/>
    <cellStyle name="FSC Range label" xfId="46144" xr:uid="{00000000-0005-0000-0000-000040B40000}"/>
    <cellStyle name="FSC Range label 2" xfId="46145" xr:uid="{00000000-0005-0000-0000-000041B40000}"/>
    <cellStyle name="FSC Range label_Nøkkeltall" xfId="46146" xr:uid="{00000000-0005-0000-0000-000042B40000}"/>
    <cellStyle name="FSC Report subtitle" xfId="46147" xr:uid="{00000000-0005-0000-0000-000043B40000}"/>
    <cellStyle name="FSC Report subtitle 2" xfId="46148" xr:uid="{00000000-0005-0000-0000-000044B40000}"/>
    <cellStyle name="FSC Report subtitle_Nøkkeltall" xfId="46149" xr:uid="{00000000-0005-0000-0000-000045B40000}"/>
    <cellStyle name="FSC Report tile" xfId="46150" xr:uid="{00000000-0005-0000-0000-000046B40000}"/>
    <cellStyle name="FSC Row title" xfId="46151" xr:uid="{00000000-0005-0000-0000-000047B40000}"/>
    <cellStyle name="FSC Row title 2" xfId="46152" xr:uid="{00000000-0005-0000-0000-000048B40000}"/>
    <cellStyle name="FSC Row title dotted" xfId="46153" xr:uid="{00000000-0005-0000-0000-000049B40000}"/>
    <cellStyle name="FSC Row title dotted 2" xfId="46154" xr:uid="{00000000-0005-0000-0000-00004AB40000}"/>
    <cellStyle name="FSC Row title dotted_Nøkkeltall" xfId="46155" xr:uid="{00000000-0005-0000-0000-00004BB40000}"/>
    <cellStyle name="FSC Row title_Balanse" xfId="46156" xr:uid="{00000000-0005-0000-0000-00004CB40000}"/>
    <cellStyle name="G1_1999 figures" xfId="46157" xr:uid="{00000000-0005-0000-0000-00004DB40000}"/>
    <cellStyle name="Geras" xfId="46158" xr:uid="{00000000-0005-0000-0000-00004EB40000}"/>
    <cellStyle name="God 2" xfId="46159" xr:uid="{00000000-0005-0000-0000-00004FB40000}"/>
    <cellStyle name="God 2 2" xfId="46160" xr:uid="{00000000-0005-0000-0000-000050B40000}"/>
    <cellStyle name="God 2 2 2" xfId="46161" xr:uid="{00000000-0005-0000-0000-000051B40000}"/>
    <cellStyle name="God 2 2 3" xfId="46162" xr:uid="{00000000-0005-0000-0000-000052B40000}"/>
    <cellStyle name="God 2 2 4" xfId="46163" xr:uid="{00000000-0005-0000-0000-000053B40000}"/>
    <cellStyle name="God 2 2_Innskuddsdekning" xfId="46164" xr:uid="{00000000-0005-0000-0000-000054B40000}"/>
    <cellStyle name="God 2 3" xfId="46165" xr:uid="{00000000-0005-0000-0000-000055B40000}"/>
    <cellStyle name="God 2 3 2" xfId="46166" xr:uid="{00000000-0005-0000-0000-000056B40000}"/>
    <cellStyle name="God 2 4" xfId="46167" xr:uid="{00000000-0005-0000-0000-000057B40000}"/>
    <cellStyle name="God 2_Expenses (1)" xfId="46168" xr:uid="{00000000-0005-0000-0000-000058B40000}"/>
    <cellStyle name="God 3" xfId="46169" xr:uid="{00000000-0005-0000-0000-000059B40000}"/>
    <cellStyle name="God 3 2" xfId="46170" xr:uid="{00000000-0005-0000-0000-00005AB40000}"/>
    <cellStyle name="God 3 2 2" xfId="46171" xr:uid="{00000000-0005-0000-0000-00005BB40000}"/>
    <cellStyle name="God 3 3" xfId="46172" xr:uid="{00000000-0005-0000-0000-00005CB40000}"/>
    <cellStyle name="God 3 4" xfId="46173" xr:uid="{00000000-0005-0000-0000-00005DB40000}"/>
    <cellStyle name="God 3_Nøkkeltall" xfId="46174" xr:uid="{00000000-0005-0000-0000-00005EB40000}"/>
    <cellStyle name="God 4" xfId="46175" xr:uid="{00000000-0005-0000-0000-00005FB40000}"/>
    <cellStyle name="God 4 2" xfId="46176" xr:uid="{00000000-0005-0000-0000-000060B40000}"/>
    <cellStyle name="God 5" xfId="46177" xr:uid="{00000000-0005-0000-0000-000061B40000}"/>
    <cellStyle name="Good 2" xfId="46178" xr:uid="{00000000-0005-0000-0000-000062B40000}"/>
    <cellStyle name="Good 2 2" xfId="46179" xr:uid="{00000000-0005-0000-0000-000063B40000}"/>
    <cellStyle name="Good 2 3" xfId="46180" xr:uid="{00000000-0005-0000-0000-000064B40000}"/>
    <cellStyle name="Good 2_Innskuddsdekning" xfId="46181" xr:uid="{00000000-0005-0000-0000-000065B40000}"/>
    <cellStyle name="Good 3" xfId="46182" xr:uid="{00000000-0005-0000-0000-000066B40000}"/>
    <cellStyle name="Good 4" xfId="46183" xr:uid="{00000000-0005-0000-0000-000067B40000}"/>
    <cellStyle name="Good 5" xfId="46184" xr:uid="{00000000-0005-0000-0000-000068B40000}"/>
    <cellStyle name="Good 6" xfId="46185" xr:uid="{00000000-0005-0000-0000-000069B40000}"/>
    <cellStyle name="GPM_Allocation" xfId="46186" xr:uid="{00000000-0005-0000-0000-00006AB40000}"/>
    <cellStyle name="greyed" xfId="46187" xr:uid="{00000000-0005-0000-0000-00006BB40000}"/>
    <cellStyle name="greyed 2" xfId="46188" xr:uid="{00000000-0005-0000-0000-00006CB40000}"/>
    <cellStyle name="greyed 3" xfId="46189" xr:uid="{00000000-0005-0000-0000-00006DB40000}"/>
    <cellStyle name="GruppeOverskrift" xfId="46190" xr:uid="{00000000-0005-0000-0000-00006EB40000}"/>
    <cellStyle name="GruppeOverskrift 2" xfId="46191" xr:uid="{00000000-0005-0000-0000-00006FB40000}"/>
    <cellStyle name="GruppeOverskrift_Gj. sn. ant. aksjer 2015" xfId="46192" xr:uid="{00000000-0005-0000-0000-000070B40000}"/>
    <cellStyle name="GråKant" xfId="46193" xr:uid="{00000000-0005-0000-0000-000071B40000}"/>
    <cellStyle name="GråKant 10" xfId="46194" xr:uid="{00000000-0005-0000-0000-000072B40000}"/>
    <cellStyle name="GråKant 11" xfId="46195" xr:uid="{00000000-0005-0000-0000-000073B40000}"/>
    <cellStyle name="GråKant 12" xfId="46196" xr:uid="{00000000-0005-0000-0000-000074B40000}"/>
    <cellStyle name="GråKant 13" xfId="46197" xr:uid="{00000000-0005-0000-0000-000075B40000}"/>
    <cellStyle name="GråKant 14" xfId="46198" xr:uid="{00000000-0005-0000-0000-000076B40000}"/>
    <cellStyle name="GråKant 15" xfId="46199" xr:uid="{00000000-0005-0000-0000-000077B40000}"/>
    <cellStyle name="GråKant 16" xfId="46200" xr:uid="{00000000-0005-0000-0000-000078B40000}"/>
    <cellStyle name="GråKant 17" xfId="46201" xr:uid="{00000000-0005-0000-0000-000079B40000}"/>
    <cellStyle name="GråKant 18" xfId="46202" xr:uid="{00000000-0005-0000-0000-00007AB40000}"/>
    <cellStyle name="GråKant 19" xfId="46203" xr:uid="{00000000-0005-0000-0000-00007BB40000}"/>
    <cellStyle name="GråKant 2" xfId="46204" xr:uid="{00000000-0005-0000-0000-00007CB40000}"/>
    <cellStyle name="GråKant 2 2" xfId="46205" xr:uid="{00000000-0005-0000-0000-00007DB40000}"/>
    <cellStyle name="GråKant 2 2 2" xfId="46206" xr:uid="{00000000-0005-0000-0000-00007EB40000}"/>
    <cellStyle name="GråKant 2 2 2 2" xfId="46207" xr:uid="{00000000-0005-0000-0000-00007FB40000}"/>
    <cellStyle name="GråKant 2 2 2 3" xfId="46208" xr:uid="{00000000-0005-0000-0000-000080B40000}"/>
    <cellStyle name="GråKant 2 2 3" xfId="46209" xr:uid="{00000000-0005-0000-0000-000081B40000}"/>
    <cellStyle name="GråKant 2 2 4" xfId="46210" xr:uid="{00000000-0005-0000-0000-000082B40000}"/>
    <cellStyle name="GråKant 2 2_Innskuddsdekning" xfId="46211" xr:uid="{00000000-0005-0000-0000-000083B40000}"/>
    <cellStyle name="GråKant 2 3" xfId="46212" xr:uid="{00000000-0005-0000-0000-000084B40000}"/>
    <cellStyle name="GråKant 2 3 2" xfId="46213" xr:uid="{00000000-0005-0000-0000-000085B40000}"/>
    <cellStyle name="GråKant 2 3 3" xfId="46214" xr:uid="{00000000-0005-0000-0000-000086B40000}"/>
    <cellStyle name="GråKant 2 4" xfId="46215" xr:uid="{00000000-0005-0000-0000-000087B40000}"/>
    <cellStyle name="GråKant 2 5" xfId="46216" xr:uid="{00000000-0005-0000-0000-000088B40000}"/>
    <cellStyle name="GråKant 2 6" xfId="46217" xr:uid="{00000000-0005-0000-0000-000089B40000}"/>
    <cellStyle name="GråKant 2_Innskuddsdekning" xfId="46218" xr:uid="{00000000-0005-0000-0000-00008AB40000}"/>
    <cellStyle name="GråKant 20" xfId="46219" xr:uid="{00000000-0005-0000-0000-00008BB40000}"/>
    <cellStyle name="GråKant 21" xfId="46220" xr:uid="{00000000-0005-0000-0000-00008CB40000}"/>
    <cellStyle name="GråKant 22" xfId="46221" xr:uid="{00000000-0005-0000-0000-00008DB40000}"/>
    <cellStyle name="GråKant 23" xfId="46222" xr:uid="{00000000-0005-0000-0000-00008EB40000}"/>
    <cellStyle name="GråKant 24" xfId="46223" xr:uid="{00000000-0005-0000-0000-00008FB40000}"/>
    <cellStyle name="GråKant 3" xfId="46224" xr:uid="{00000000-0005-0000-0000-000090B40000}"/>
    <cellStyle name="GråKant 3 2" xfId="46225" xr:uid="{00000000-0005-0000-0000-000091B40000}"/>
    <cellStyle name="GråKant 3 2 2" xfId="46226" xr:uid="{00000000-0005-0000-0000-000092B40000}"/>
    <cellStyle name="GråKant 3 2 2 2" xfId="46227" xr:uid="{00000000-0005-0000-0000-000093B40000}"/>
    <cellStyle name="GråKant 3 2 2 3" xfId="46228" xr:uid="{00000000-0005-0000-0000-000094B40000}"/>
    <cellStyle name="GråKant 3 2 3" xfId="46229" xr:uid="{00000000-0005-0000-0000-000095B40000}"/>
    <cellStyle name="GråKant 3 2 4" xfId="46230" xr:uid="{00000000-0005-0000-0000-000096B40000}"/>
    <cellStyle name="GråKant 3 3" xfId="46231" xr:uid="{00000000-0005-0000-0000-000097B40000}"/>
    <cellStyle name="GråKant 3 3 2" xfId="46232" xr:uid="{00000000-0005-0000-0000-000098B40000}"/>
    <cellStyle name="GråKant 3 4" xfId="46233" xr:uid="{00000000-0005-0000-0000-000099B40000}"/>
    <cellStyle name="GråKant 3 5" xfId="46234" xr:uid="{00000000-0005-0000-0000-00009AB40000}"/>
    <cellStyle name="GråKant 3 6" xfId="46235" xr:uid="{00000000-0005-0000-0000-00009BB40000}"/>
    <cellStyle name="GråKant 3_Innskuddsdekning" xfId="46236" xr:uid="{00000000-0005-0000-0000-00009CB40000}"/>
    <cellStyle name="GråKant 4" xfId="46237" xr:uid="{00000000-0005-0000-0000-00009DB40000}"/>
    <cellStyle name="GråKant 4 2" xfId="46238" xr:uid="{00000000-0005-0000-0000-00009EB40000}"/>
    <cellStyle name="GråKant 4 2 2" xfId="46239" xr:uid="{00000000-0005-0000-0000-00009FB40000}"/>
    <cellStyle name="GråKant 4 2 3" xfId="46240" xr:uid="{00000000-0005-0000-0000-0000A0B40000}"/>
    <cellStyle name="GråKant 4 3" xfId="46241" xr:uid="{00000000-0005-0000-0000-0000A1B40000}"/>
    <cellStyle name="GråKant 4 4" xfId="46242" xr:uid="{00000000-0005-0000-0000-0000A2B40000}"/>
    <cellStyle name="GråKant 4_Innskuddsdekning" xfId="46243" xr:uid="{00000000-0005-0000-0000-0000A3B40000}"/>
    <cellStyle name="GråKant 5" xfId="46244" xr:uid="{00000000-0005-0000-0000-0000A4B40000}"/>
    <cellStyle name="GråKant 5 2" xfId="46245" xr:uid="{00000000-0005-0000-0000-0000A5B40000}"/>
    <cellStyle name="GråKant 5 2 2" xfId="46246" xr:uid="{00000000-0005-0000-0000-0000A6B40000}"/>
    <cellStyle name="GråKant 5 2 3" xfId="46247" xr:uid="{00000000-0005-0000-0000-0000A7B40000}"/>
    <cellStyle name="GråKant 5 3" xfId="46248" xr:uid="{00000000-0005-0000-0000-0000A8B40000}"/>
    <cellStyle name="GråKant 5_Innskuddsdekning" xfId="46249" xr:uid="{00000000-0005-0000-0000-0000A9B40000}"/>
    <cellStyle name="GråKant 6" xfId="46250" xr:uid="{00000000-0005-0000-0000-0000AAB40000}"/>
    <cellStyle name="GråKant 7" xfId="46251" xr:uid="{00000000-0005-0000-0000-0000ABB40000}"/>
    <cellStyle name="GråKant 8" xfId="46252" xr:uid="{00000000-0005-0000-0000-0000ACB40000}"/>
    <cellStyle name="GråKant 9" xfId="46253" xr:uid="{00000000-0005-0000-0000-0000ADB40000}"/>
    <cellStyle name="GråKant_Gj. sn. ant. aksjer 2016" xfId="46254" xr:uid="{00000000-0005-0000-0000-0000AEB40000}"/>
    <cellStyle name="H_1998_col_head" xfId="46255" xr:uid="{00000000-0005-0000-0000-0000AFB40000}"/>
    <cellStyle name="H_1998_col_head 2" xfId="46256" xr:uid="{00000000-0005-0000-0000-0000B0B40000}"/>
    <cellStyle name="H_1998_col_head 2 2" xfId="46257" xr:uid="{00000000-0005-0000-0000-0000B1B40000}"/>
    <cellStyle name="H_1998_col_head 2 2 2" xfId="46258" xr:uid="{00000000-0005-0000-0000-0000B2B40000}"/>
    <cellStyle name="H_1998_col_head 2 2_Innskuddsdekning" xfId="46259" xr:uid="{00000000-0005-0000-0000-0000B3B40000}"/>
    <cellStyle name="H_1998_col_head 2 2_Nøkkeltall" xfId="46260" xr:uid="{00000000-0005-0000-0000-0000B4B40000}"/>
    <cellStyle name="H_1998_col_head 2 2_Presentasjon" xfId="46261" xr:uid="{00000000-0005-0000-0000-0000B5B40000}"/>
    <cellStyle name="H_1998_col_head 2 3" xfId="46262" xr:uid="{00000000-0005-0000-0000-0000B6B40000}"/>
    <cellStyle name="H_1998_col_head 2_1" xfId="46263" xr:uid="{00000000-0005-0000-0000-0000B7B40000}"/>
    <cellStyle name="H_1998_col_head 2_1_Nøkkeltall" xfId="46264" xr:uid="{00000000-0005-0000-0000-0000B8B40000}"/>
    <cellStyle name="H_1998_col_head 2_1_Presentasjon" xfId="46265" xr:uid="{00000000-0005-0000-0000-0000B9B40000}"/>
    <cellStyle name="H_1998_col_head 2_8" xfId="46266" xr:uid="{00000000-0005-0000-0000-0000BAB40000}"/>
    <cellStyle name="H_1998_col_head 2_8_Nøkkeltall" xfId="46267" xr:uid="{00000000-0005-0000-0000-0000BBB40000}"/>
    <cellStyle name="H_1998_col_head 2_8_Presentasjon" xfId="46268" xr:uid="{00000000-0005-0000-0000-0000BCB40000}"/>
    <cellStyle name="H_1998_col_head 2_Nøkkeltall" xfId="46269" xr:uid="{00000000-0005-0000-0000-0000BDB40000}"/>
    <cellStyle name="H_1998_col_head 2_Presentasjon" xfId="46270" xr:uid="{00000000-0005-0000-0000-0000BEB40000}"/>
    <cellStyle name="H_1998_col_head 2_Results &amp; key fig." xfId="46271" xr:uid="{00000000-0005-0000-0000-0000BFB40000}"/>
    <cellStyle name="H_1998_col_head 2_Results &amp; key fig._Nøkkeltall" xfId="46272" xr:uid="{00000000-0005-0000-0000-0000C0B40000}"/>
    <cellStyle name="H_1998_col_head 3" xfId="46273" xr:uid="{00000000-0005-0000-0000-0000C1B40000}"/>
    <cellStyle name="H_1998_col_head 3 2" xfId="46274" xr:uid="{00000000-0005-0000-0000-0000C2B40000}"/>
    <cellStyle name="H_1998_col_head 3 2 2" xfId="46275" xr:uid="{00000000-0005-0000-0000-0000C3B40000}"/>
    <cellStyle name="H_1998_col_head 3 2_Nøkkeltall" xfId="46276" xr:uid="{00000000-0005-0000-0000-0000C4B40000}"/>
    <cellStyle name="H_1998_col_head 3 2_Presentasjon" xfId="46277" xr:uid="{00000000-0005-0000-0000-0000C5B40000}"/>
    <cellStyle name="H_1998_col_head 3 2_Results &amp; key fig." xfId="46278" xr:uid="{00000000-0005-0000-0000-0000C6B40000}"/>
    <cellStyle name="H_1998_col_head 3 2_Results &amp; key fig._Nøkkeltall" xfId="46279" xr:uid="{00000000-0005-0000-0000-0000C7B40000}"/>
    <cellStyle name="H_1998_col_head 3 3" xfId="46280" xr:uid="{00000000-0005-0000-0000-0000C8B40000}"/>
    <cellStyle name="H_1998_col_head 3_Expenses (1)" xfId="46281" xr:uid="{00000000-0005-0000-0000-0000C9B40000}"/>
    <cellStyle name="H_1998_col_head 3_Expenses (1)_Nøkkeltall" xfId="46282" xr:uid="{00000000-0005-0000-0000-0000CAB40000}"/>
    <cellStyle name="H_1998_col_head 3_Nøkkeltall" xfId="46283" xr:uid="{00000000-0005-0000-0000-0000CBB40000}"/>
    <cellStyle name="H_1998_col_head 3_Presentasjon" xfId="46284" xr:uid="{00000000-0005-0000-0000-0000CCB40000}"/>
    <cellStyle name="H_1998_col_head 3_Results &amp; key fig." xfId="46285" xr:uid="{00000000-0005-0000-0000-0000CDB40000}"/>
    <cellStyle name="H_1998_col_head 3_Results &amp; key fig._1" xfId="46286" xr:uid="{00000000-0005-0000-0000-0000CEB40000}"/>
    <cellStyle name="H_1998_col_head 3_Results &amp; key fig._Nøkkeltall" xfId="46287" xr:uid="{00000000-0005-0000-0000-0000CFB40000}"/>
    <cellStyle name="H_1998_col_head 4" xfId="46288" xr:uid="{00000000-0005-0000-0000-0000D0B40000}"/>
    <cellStyle name="H_1998_col_head_1" xfId="46289" xr:uid="{00000000-0005-0000-0000-0000D1B40000}"/>
    <cellStyle name="H_1998_col_head_1_Nøkkeltall" xfId="46290" xr:uid="{00000000-0005-0000-0000-0000D2B40000}"/>
    <cellStyle name="H_1998_col_head_1_Presentasjon" xfId="46291" xr:uid="{00000000-0005-0000-0000-0000D3B40000}"/>
    <cellStyle name="H_1998_col_head_8" xfId="46292" xr:uid="{00000000-0005-0000-0000-0000D4B40000}"/>
    <cellStyle name="H_1998_col_head_8_Nøkkeltall" xfId="46293" xr:uid="{00000000-0005-0000-0000-0000D5B40000}"/>
    <cellStyle name="H_1998_col_head_8_Presentasjon" xfId="46294" xr:uid="{00000000-0005-0000-0000-0000D6B40000}"/>
    <cellStyle name="H_1998_col_head_BM FRIPOLISER PLIS" xfId="46295" xr:uid="{00000000-0005-0000-0000-0000D7B40000}"/>
    <cellStyle name="H_1998_col_head_BM FRIPOLISER PLIS 2" xfId="46296" xr:uid="{00000000-0005-0000-0000-0000D8B40000}"/>
    <cellStyle name="H_1998_col_head_BM FRIPOLISER PLIS_Innskuddsdekning" xfId="46297" xr:uid="{00000000-0005-0000-0000-0000D9B40000}"/>
    <cellStyle name="H_1998_col_head_BM FRIPOLISER PLIS_Nøkkeltall" xfId="46298" xr:uid="{00000000-0005-0000-0000-0000DAB40000}"/>
    <cellStyle name="H_1998_col_head_BM FRIPOLISER PLIS_Presentasjon" xfId="46299" xr:uid="{00000000-0005-0000-0000-0000DBB40000}"/>
    <cellStyle name="H_1998_col_head_BM RP VIPS UTEN OPPSPARING" xfId="46300" xr:uid="{00000000-0005-0000-0000-0000DCB40000}"/>
    <cellStyle name="H_1998_col_head_BM RP VIPS UTEN OPPSPARING 2" xfId="46301" xr:uid="{00000000-0005-0000-0000-0000DDB40000}"/>
    <cellStyle name="H_1998_col_head_BM RP VIPS UTEN OPPSPARING_Innskuddsdekning" xfId="46302" xr:uid="{00000000-0005-0000-0000-0000DEB40000}"/>
    <cellStyle name="H_1998_col_head_BM RP VIPS UTEN OPPSPARING_Nøkkeltall" xfId="46303" xr:uid="{00000000-0005-0000-0000-0000DFB40000}"/>
    <cellStyle name="H_1998_col_head_BM RP VIPS UTEN OPPSPARING_Presentasjon" xfId="46304" xr:uid="{00000000-0005-0000-0000-0000E0B40000}"/>
    <cellStyle name="H_1998_col_head_BM YP+RP GIWS MED OPPSPARING" xfId="46305" xr:uid="{00000000-0005-0000-0000-0000E1B40000}"/>
    <cellStyle name="H_1998_col_head_BM YP+RP GIWS MED OPPSPARING 2" xfId="46306" xr:uid="{00000000-0005-0000-0000-0000E2B40000}"/>
    <cellStyle name="H_1998_col_head_BM YP+RP GIWS MED OPPSPARING_Innskuddsdekning" xfId="46307" xr:uid="{00000000-0005-0000-0000-0000E3B40000}"/>
    <cellStyle name="H_1998_col_head_BM YP+RP GIWS MED OPPSPARING_Nøkkeltall" xfId="46308" xr:uid="{00000000-0005-0000-0000-0000E4B40000}"/>
    <cellStyle name="H_1998_col_head_BM YP+RP GIWS MED OPPSPARING_Presentasjon" xfId="46309" xr:uid="{00000000-0005-0000-0000-0000E5B40000}"/>
    <cellStyle name="H_1998_col_head_Nøkkeltall" xfId="46310" xr:uid="{00000000-0005-0000-0000-0000E6B40000}"/>
    <cellStyle name="H_1998_col_head_OM YP GIWS" xfId="46311" xr:uid="{00000000-0005-0000-0000-0000E7B40000}"/>
    <cellStyle name="H_1998_col_head_OM YP GIWS 2" xfId="46312" xr:uid="{00000000-0005-0000-0000-0000E8B40000}"/>
    <cellStyle name="H_1998_col_head_OM YP GIWS_Innskuddsdekning" xfId="46313" xr:uid="{00000000-0005-0000-0000-0000E9B40000}"/>
    <cellStyle name="H_1998_col_head_OM YP GIWS_Nøkkeltall" xfId="46314" xr:uid="{00000000-0005-0000-0000-0000EAB40000}"/>
    <cellStyle name="H_1998_col_head_OM YP GIWS_Presentasjon" xfId="46315" xr:uid="{00000000-0005-0000-0000-0000EBB40000}"/>
    <cellStyle name="H_1998_col_head_Presentasjon" xfId="46316" xr:uid="{00000000-0005-0000-0000-0000ECB40000}"/>
    <cellStyle name="H_1998_col_head_Q Sum_Res N" xfId="46317" xr:uid="{00000000-0005-0000-0000-0000EDB40000}"/>
    <cellStyle name="H_1998_col_head_Q Sum_Res N_Nøkkeltall" xfId="46318" xr:uid="{00000000-0005-0000-0000-0000EEB40000}"/>
    <cellStyle name="H_1998_col_head_Q Sum_Res N_Presentasjon" xfId="46319" xr:uid="{00000000-0005-0000-0000-0000EFB40000}"/>
    <cellStyle name="H_1998_col_head_Q Sum_Res N_Results &amp; key fig." xfId="46320" xr:uid="{00000000-0005-0000-0000-0000F0B40000}"/>
    <cellStyle name="H_1998_col_head_Q Sum_Res N_Results &amp; key fig._Nøkkeltall" xfId="46321" xr:uid="{00000000-0005-0000-0000-0000F1B40000}"/>
    <cellStyle name="H_1998_col_head_Results &amp; key fig." xfId="46322" xr:uid="{00000000-0005-0000-0000-0000F2B40000}"/>
    <cellStyle name="H_1998_col_head_Results &amp; key fig._Nøkkeltall" xfId="46323" xr:uid="{00000000-0005-0000-0000-0000F3B40000}"/>
    <cellStyle name="H_1998_col_head_Side 9" xfId="46324" xr:uid="{00000000-0005-0000-0000-0000F4B40000}"/>
    <cellStyle name="H_1998_col_head_Side 9_Nøkkeltall" xfId="46325" xr:uid="{00000000-0005-0000-0000-0000F5B40000}"/>
    <cellStyle name="H_1998_col_head_Side 9_Presentasjon" xfId="46326" xr:uid="{00000000-0005-0000-0000-0000F6B40000}"/>
    <cellStyle name="H_1998_col_head_YTD" xfId="46327" xr:uid="{00000000-0005-0000-0000-0000F7B40000}"/>
    <cellStyle name="H_1998_col_head_YTD 2" xfId="46328" xr:uid="{00000000-0005-0000-0000-0000F8B40000}"/>
    <cellStyle name="H_1998_col_head_YTD_Innskuddsdekning" xfId="46329" xr:uid="{00000000-0005-0000-0000-0000F9B40000}"/>
    <cellStyle name="H_1998_col_head_YTD_Nøkkeltall" xfId="46330" xr:uid="{00000000-0005-0000-0000-0000FAB40000}"/>
    <cellStyle name="H_1998_col_head_YTD_Presentasjon" xfId="46331" xr:uid="{00000000-0005-0000-0000-0000FBB40000}"/>
    <cellStyle name="H_1999_col_head" xfId="46332" xr:uid="{00000000-0005-0000-0000-0000FCB40000}"/>
    <cellStyle name="H_1999_col_head 2" xfId="46333" xr:uid="{00000000-0005-0000-0000-0000FDB40000}"/>
    <cellStyle name="H_1999_col_head_Nøkkeltall" xfId="46334" xr:uid="{00000000-0005-0000-0000-0000FEB40000}"/>
    <cellStyle name="H_1999_col_head_Presentasjon" xfId="46335" xr:uid="{00000000-0005-0000-0000-0000FFB40000}"/>
    <cellStyle name="H_1999_col_head_Results &amp; key fig." xfId="46336" xr:uid="{00000000-0005-0000-0000-000000B50000}"/>
    <cellStyle name="H_1999_col_head_Results &amp; key fig._Nøkkeltall" xfId="46337" xr:uid="{00000000-0005-0000-0000-000001B50000}"/>
    <cellStyle name="H1_1998 figures" xfId="46338" xr:uid="{00000000-0005-0000-0000-000002B50000}"/>
    <cellStyle name="hard no" xfId="46339" xr:uid="{00000000-0005-0000-0000-000003B50000}"/>
    <cellStyle name="hard no 2" xfId="46340" xr:uid="{00000000-0005-0000-0000-000004B50000}"/>
    <cellStyle name="hard no 3" xfId="46341" xr:uid="{00000000-0005-0000-0000-000005B50000}"/>
    <cellStyle name="hard no 4" xfId="46342" xr:uid="{00000000-0005-0000-0000-000006B50000}"/>
    <cellStyle name="hard no_Nøkkeltall" xfId="46343" xr:uid="{00000000-0005-0000-0000-000007B50000}"/>
    <cellStyle name="Hard Percent" xfId="46344" xr:uid="{00000000-0005-0000-0000-000008B50000}"/>
    <cellStyle name="hardno" xfId="46345" xr:uid="{00000000-0005-0000-0000-000009B50000}"/>
    <cellStyle name="Header" xfId="46346" xr:uid="{00000000-0005-0000-0000-00000AB50000}"/>
    <cellStyle name="Header Draft Stamp" xfId="46347" xr:uid="{00000000-0005-0000-0000-00000BB50000}"/>
    <cellStyle name="Header_Balance Sheet" xfId="46348" xr:uid="{00000000-0005-0000-0000-00000CB50000}"/>
    <cellStyle name="Header1" xfId="46349" xr:uid="{00000000-0005-0000-0000-00000DB50000}"/>
    <cellStyle name="Header1 2" xfId="46350" xr:uid="{00000000-0005-0000-0000-00000EB50000}"/>
    <cellStyle name="Header1_Nøkkeltall" xfId="46351" xr:uid="{00000000-0005-0000-0000-00000FB50000}"/>
    <cellStyle name="Header2" xfId="46352" xr:uid="{00000000-0005-0000-0000-000010B50000}"/>
    <cellStyle name="Header2 2" xfId="46353" xr:uid="{00000000-0005-0000-0000-000011B50000}"/>
    <cellStyle name="Header2 2 2" xfId="46354" xr:uid="{00000000-0005-0000-0000-000012B50000}"/>
    <cellStyle name="Header2 2 2 2" xfId="46355" xr:uid="{00000000-0005-0000-0000-000013B50000}"/>
    <cellStyle name="Header2 2 2 2 2" xfId="46356" xr:uid="{00000000-0005-0000-0000-000014B50000}"/>
    <cellStyle name="Header2 2 2 2 2 2" xfId="46357" xr:uid="{00000000-0005-0000-0000-000015B50000}"/>
    <cellStyle name="Header2 2 2 2 3" xfId="46358" xr:uid="{00000000-0005-0000-0000-000016B50000}"/>
    <cellStyle name="Header2 2 2 2 3 2" xfId="46359" xr:uid="{00000000-0005-0000-0000-000017B50000}"/>
    <cellStyle name="Header2 2 2 2 4" xfId="46360" xr:uid="{00000000-0005-0000-0000-000018B50000}"/>
    <cellStyle name="Header2 2 2 2 5" xfId="46361" xr:uid="{00000000-0005-0000-0000-000019B50000}"/>
    <cellStyle name="Header2 2 2 3" xfId="46362" xr:uid="{00000000-0005-0000-0000-00001AB50000}"/>
    <cellStyle name="Header2 2 2 3 2" xfId="46363" xr:uid="{00000000-0005-0000-0000-00001BB50000}"/>
    <cellStyle name="Header2 2 2 4" xfId="46364" xr:uid="{00000000-0005-0000-0000-00001CB50000}"/>
    <cellStyle name="Header2 2 2 4 2" xfId="46365" xr:uid="{00000000-0005-0000-0000-00001DB50000}"/>
    <cellStyle name="Header2 2 2 5" xfId="46366" xr:uid="{00000000-0005-0000-0000-00001EB50000}"/>
    <cellStyle name="Header2 2 2 5 2" xfId="46367" xr:uid="{00000000-0005-0000-0000-00001FB50000}"/>
    <cellStyle name="Header2 2 2 6" xfId="46368" xr:uid="{00000000-0005-0000-0000-000020B50000}"/>
    <cellStyle name="Header2 2 2 7" xfId="46369" xr:uid="{00000000-0005-0000-0000-000021B50000}"/>
    <cellStyle name="Header2 2 3" xfId="46370" xr:uid="{00000000-0005-0000-0000-000022B50000}"/>
    <cellStyle name="Header2 2 3 2" xfId="46371" xr:uid="{00000000-0005-0000-0000-000023B50000}"/>
    <cellStyle name="Header2 2 4" xfId="46372" xr:uid="{00000000-0005-0000-0000-000024B50000}"/>
    <cellStyle name="Header2 2 4 2" xfId="46373" xr:uid="{00000000-0005-0000-0000-000025B50000}"/>
    <cellStyle name="Header2 2 5" xfId="46374" xr:uid="{00000000-0005-0000-0000-000026B50000}"/>
    <cellStyle name="Header2 2 5 2" xfId="46375" xr:uid="{00000000-0005-0000-0000-000027B50000}"/>
    <cellStyle name="Header2 2 6" xfId="46376" xr:uid="{00000000-0005-0000-0000-000028B50000}"/>
    <cellStyle name="Header2 2 7" xfId="46377" xr:uid="{00000000-0005-0000-0000-000029B50000}"/>
    <cellStyle name="Header2 2 8" xfId="46378" xr:uid="{00000000-0005-0000-0000-00002AB50000}"/>
    <cellStyle name="Header2 2_Innskuddsdekning" xfId="46379" xr:uid="{00000000-0005-0000-0000-00002BB50000}"/>
    <cellStyle name="Header2 3" xfId="46380" xr:uid="{00000000-0005-0000-0000-00002CB50000}"/>
    <cellStyle name="Header2 3 2" xfId="46381" xr:uid="{00000000-0005-0000-0000-00002DB50000}"/>
    <cellStyle name="Header2 3 2 2" xfId="46382" xr:uid="{00000000-0005-0000-0000-00002EB50000}"/>
    <cellStyle name="Header2 3 2 2 2" xfId="46383" xr:uid="{00000000-0005-0000-0000-00002FB50000}"/>
    <cellStyle name="Header2 3 2 3" xfId="46384" xr:uid="{00000000-0005-0000-0000-000030B50000}"/>
    <cellStyle name="Header2 3 2 3 2" xfId="46385" xr:uid="{00000000-0005-0000-0000-000031B50000}"/>
    <cellStyle name="Header2 3 2 4" xfId="46386" xr:uid="{00000000-0005-0000-0000-000032B50000}"/>
    <cellStyle name="Header2 3 2 5" xfId="46387" xr:uid="{00000000-0005-0000-0000-000033B50000}"/>
    <cellStyle name="Header2 3 3" xfId="46388" xr:uid="{00000000-0005-0000-0000-000034B50000}"/>
    <cellStyle name="Header2 3 3 2" xfId="46389" xr:uid="{00000000-0005-0000-0000-000035B50000}"/>
    <cellStyle name="Header2 3 4" xfId="46390" xr:uid="{00000000-0005-0000-0000-000036B50000}"/>
    <cellStyle name="Header2 3 4 2" xfId="46391" xr:uid="{00000000-0005-0000-0000-000037B50000}"/>
    <cellStyle name="Header2 3 5" xfId="46392" xr:uid="{00000000-0005-0000-0000-000038B50000}"/>
    <cellStyle name="Header2 3 6" xfId="46393" xr:uid="{00000000-0005-0000-0000-000039B50000}"/>
    <cellStyle name="Header2 4" xfId="46394" xr:uid="{00000000-0005-0000-0000-00003AB50000}"/>
    <cellStyle name="Header2 4 2" xfId="46395" xr:uid="{00000000-0005-0000-0000-00003BB50000}"/>
    <cellStyle name="Header2 5" xfId="46396" xr:uid="{00000000-0005-0000-0000-00003CB50000}"/>
    <cellStyle name="Header2 6" xfId="46397" xr:uid="{00000000-0005-0000-0000-00003DB50000}"/>
    <cellStyle name="Header2 7" xfId="46398" xr:uid="{00000000-0005-0000-0000-00003EB50000}"/>
    <cellStyle name="Header2_7. Other MTM adjustments" xfId="46399" xr:uid="{00000000-0005-0000-0000-00003FB50000}"/>
    <cellStyle name="heading" xfId="46400" xr:uid="{00000000-0005-0000-0000-000040B50000}"/>
    <cellStyle name="Heading 1 2" xfId="46401" xr:uid="{00000000-0005-0000-0000-000041B50000}"/>
    <cellStyle name="Heading 1 2 2" xfId="46402" xr:uid="{00000000-0005-0000-0000-000042B50000}"/>
    <cellStyle name="Heading 1 2 2 2" xfId="46403" xr:uid="{00000000-0005-0000-0000-000043B50000}"/>
    <cellStyle name="Heading 1 2 2_Nøkkeltall" xfId="46404" xr:uid="{00000000-0005-0000-0000-000044B50000}"/>
    <cellStyle name="Heading 1 2 3" xfId="46405" xr:uid="{00000000-0005-0000-0000-000045B50000}"/>
    <cellStyle name="Heading 1 2_Innskuddsdekning" xfId="46406" xr:uid="{00000000-0005-0000-0000-000046B50000}"/>
    <cellStyle name="Heading 1 3" xfId="46407" xr:uid="{00000000-0005-0000-0000-000047B50000}"/>
    <cellStyle name="Heading 1 3 2" xfId="46408" xr:uid="{00000000-0005-0000-0000-000048B50000}"/>
    <cellStyle name="Heading 1 3 3" xfId="46409" xr:uid="{00000000-0005-0000-0000-000049B50000}"/>
    <cellStyle name="Heading 1 3_Nøkkeltall" xfId="46410" xr:uid="{00000000-0005-0000-0000-00004AB50000}"/>
    <cellStyle name="Heading 1 4" xfId="46411" xr:uid="{00000000-0005-0000-0000-00004BB50000}"/>
    <cellStyle name="Heading 1 4 2" xfId="46412" xr:uid="{00000000-0005-0000-0000-00004CB50000}"/>
    <cellStyle name="Heading 1 4 3" xfId="46413" xr:uid="{00000000-0005-0000-0000-00004DB50000}"/>
    <cellStyle name="Heading 1 5" xfId="46414" xr:uid="{00000000-0005-0000-0000-00004EB50000}"/>
    <cellStyle name="Heading 1 5 2" xfId="46415" xr:uid="{00000000-0005-0000-0000-00004FB50000}"/>
    <cellStyle name="Heading 1 Above" xfId="46416" xr:uid="{00000000-0005-0000-0000-000050B50000}"/>
    <cellStyle name="Heading 1+" xfId="46417" xr:uid="{00000000-0005-0000-0000-000051B50000}"/>
    <cellStyle name="Heading 1+ 2" xfId="46418" xr:uid="{00000000-0005-0000-0000-000052B50000}"/>
    <cellStyle name="Heading 1+_7. Other MTM adjustments" xfId="46419" xr:uid="{00000000-0005-0000-0000-000053B50000}"/>
    <cellStyle name="Heading 2 2" xfId="46420" xr:uid="{00000000-0005-0000-0000-000054B50000}"/>
    <cellStyle name="Heading 2 2 2" xfId="46421" xr:uid="{00000000-0005-0000-0000-000055B50000}"/>
    <cellStyle name="Heading 2 2 2 2" xfId="46422" xr:uid="{00000000-0005-0000-0000-000056B50000}"/>
    <cellStyle name="Heading 2 2 2_Nøkkeltall" xfId="46423" xr:uid="{00000000-0005-0000-0000-000057B50000}"/>
    <cellStyle name="Heading 2 2 3" xfId="46424" xr:uid="{00000000-0005-0000-0000-000058B50000}"/>
    <cellStyle name="Heading 2 2_Innskuddsdekning" xfId="46425" xr:uid="{00000000-0005-0000-0000-000059B50000}"/>
    <cellStyle name="Heading 2 3" xfId="46426" xr:uid="{00000000-0005-0000-0000-00005AB50000}"/>
    <cellStyle name="Heading 2 3 2" xfId="46427" xr:uid="{00000000-0005-0000-0000-00005BB50000}"/>
    <cellStyle name="Heading 2 3 3" xfId="46428" xr:uid="{00000000-0005-0000-0000-00005CB50000}"/>
    <cellStyle name="Heading 2 3_Nøkkeltall" xfId="46429" xr:uid="{00000000-0005-0000-0000-00005DB50000}"/>
    <cellStyle name="Heading 2 4" xfId="46430" xr:uid="{00000000-0005-0000-0000-00005EB50000}"/>
    <cellStyle name="Heading 2 4 2" xfId="46431" xr:uid="{00000000-0005-0000-0000-00005FB50000}"/>
    <cellStyle name="Heading 2 4 3" xfId="46432" xr:uid="{00000000-0005-0000-0000-000060B50000}"/>
    <cellStyle name="Heading 2 5" xfId="46433" xr:uid="{00000000-0005-0000-0000-000061B50000}"/>
    <cellStyle name="Heading 2 5 2" xfId="46434" xr:uid="{00000000-0005-0000-0000-000062B50000}"/>
    <cellStyle name="Heading 2 6" xfId="46435" xr:uid="{00000000-0005-0000-0000-000063B50000}"/>
    <cellStyle name="Heading 2 Below" xfId="46436" xr:uid="{00000000-0005-0000-0000-000064B50000}"/>
    <cellStyle name="Heading 2+" xfId="46437" xr:uid="{00000000-0005-0000-0000-000065B50000}"/>
    <cellStyle name="Heading 2+ 2" xfId="46438" xr:uid="{00000000-0005-0000-0000-000066B50000}"/>
    <cellStyle name="Heading 2+_7. Other MTM adjustments" xfId="46439" xr:uid="{00000000-0005-0000-0000-000067B50000}"/>
    <cellStyle name="Heading 3 2" xfId="46440" xr:uid="{00000000-0005-0000-0000-000068B50000}"/>
    <cellStyle name="Heading 3 2 2" xfId="46441" xr:uid="{00000000-0005-0000-0000-000069B50000}"/>
    <cellStyle name="Heading 3 2 2 2" xfId="46442" xr:uid="{00000000-0005-0000-0000-00006AB50000}"/>
    <cellStyle name="Heading 3 2 2 2 2" xfId="46443" xr:uid="{00000000-0005-0000-0000-00006BB50000}"/>
    <cellStyle name="Heading 3 2 2 2 2 2" xfId="46444" xr:uid="{00000000-0005-0000-0000-00006CB50000}"/>
    <cellStyle name="Heading 3 2 2 2 2 2 2" xfId="46445" xr:uid="{00000000-0005-0000-0000-00006DB50000}"/>
    <cellStyle name="Heading 3 2 2 2 2 3" xfId="46446" xr:uid="{00000000-0005-0000-0000-00006EB50000}"/>
    <cellStyle name="Heading 3 2 2 3" xfId="46447" xr:uid="{00000000-0005-0000-0000-00006FB50000}"/>
    <cellStyle name="Heading 3 2 2 3 2" xfId="46448" xr:uid="{00000000-0005-0000-0000-000070B50000}"/>
    <cellStyle name="Heading 3 2 2 3 2 2" xfId="46449" xr:uid="{00000000-0005-0000-0000-000071B50000}"/>
    <cellStyle name="Heading 3 2 2 3 3" xfId="46450" xr:uid="{00000000-0005-0000-0000-000072B50000}"/>
    <cellStyle name="Heading 3 2 2 4" xfId="46451" xr:uid="{00000000-0005-0000-0000-000073B50000}"/>
    <cellStyle name="Heading 3 2 2_Nøkkeltall" xfId="46452" xr:uid="{00000000-0005-0000-0000-000074B50000}"/>
    <cellStyle name="Heading 3 2 3" xfId="46453" xr:uid="{00000000-0005-0000-0000-000075B50000}"/>
    <cellStyle name="Heading 3 2 3 2" xfId="46454" xr:uid="{00000000-0005-0000-0000-000076B50000}"/>
    <cellStyle name="Heading 3 2 3 2 2" xfId="46455" xr:uid="{00000000-0005-0000-0000-000077B50000}"/>
    <cellStyle name="Heading 3 2 3 3" xfId="46456" xr:uid="{00000000-0005-0000-0000-000078B50000}"/>
    <cellStyle name="Heading 3 2 3 4" xfId="46457" xr:uid="{00000000-0005-0000-0000-000079B50000}"/>
    <cellStyle name="Heading 3 2 3 5" xfId="46458" xr:uid="{00000000-0005-0000-0000-00007AB50000}"/>
    <cellStyle name="Heading 3 2 3_Nøkkeltall" xfId="46459" xr:uid="{00000000-0005-0000-0000-00007BB50000}"/>
    <cellStyle name="Heading 3 2 4" xfId="46460" xr:uid="{00000000-0005-0000-0000-00007CB50000}"/>
    <cellStyle name="Heading 3 2_Innskuddsdekning" xfId="46461" xr:uid="{00000000-0005-0000-0000-00007DB50000}"/>
    <cellStyle name="Heading 3 3" xfId="46462" xr:uid="{00000000-0005-0000-0000-00007EB50000}"/>
    <cellStyle name="Heading 3 3 2" xfId="46463" xr:uid="{00000000-0005-0000-0000-00007FB50000}"/>
    <cellStyle name="Heading 3 3 2 2" xfId="46464" xr:uid="{00000000-0005-0000-0000-000080B50000}"/>
    <cellStyle name="Heading 3 3 2 2 2" xfId="46465" xr:uid="{00000000-0005-0000-0000-000081B50000}"/>
    <cellStyle name="Heading 3 3 2 2 2 2" xfId="46466" xr:uid="{00000000-0005-0000-0000-000082B50000}"/>
    <cellStyle name="Heading 3 3 2 2 3" xfId="46467" xr:uid="{00000000-0005-0000-0000-000083B50000}"/>
    <cellStyle name="Heading 3 3 2 3" xfId="46468" xr:uid="{00000000-0005-0000-0000-000084B50000}"/>
    <cellStyle name="Heading 3 3 2 3 2" xfId="46469" xr:uid="{00000000-0005-0000-0000-000085B50000}"/>
    <cellStyle name="Heading 3 3 2 4" xfId="46470" xr:uid="{00000000-0005-0000-0000-000086B50000}"/>
    <cellStyle name="Heading 3 3 3" xfId="46471" xr:uid="{00000000-0005-0000-0000-000087B50000}"/>
    <cellStyle name="Heading 3 3 3 2" xfId="46472" xr:uid="{00000000-0005-0000-0000-000088B50000}"/>
    <cellStyle name="Heading 3 3 3 2 2" xfId="46473" xr:uid="{00000000-0005-0000-0000-000089B50000}"/>
    <cellStyle name="Heading 3 3 3 3" xfId="46474" xr:uid="{00000000-0005-0000-0000-00008AB50000}"/>
    <cellStyle name="Heading 3 3 3 4" xfId="46475" xr:uid="{00000000-0005-0000-0000-00008BB50000}"/>
    <cellStyle name="Heading 3 3 3 5" xfId="46476" xr:uid="{00000000-0005-0000-0000-00008CB50000}"/>
    <cellStyle name="Heading 3 3 4" xfId="46477" xr:uid="{00000000-0005-0000-0000-00008DB50000}"/>
    <cellStyle name="Heading 3 3 4 2" xfId="46478" xr:uid="{00000000-0005-0000-0000-00008EB50000}"/>
    <cellStyle name="Heading 3 3 5" xfId="46479" xr:uid="{00000000-0005-0000-0000-00008FB50000}"/>
    <cellStyle name="Heading 3 3_Nøkkeltall" xfId="46480" xr:uid="{00000000-0005-0000-0000-000090B50000}"/>
    <cellStyle name="Heading 3 4" xfId="46481" xr:uid="{00000000-0005-0000-0000-000091B50000}"/>
    <cellStyle name="Heading 3 4 2" xfId="46482" xr:uid="{00000000-0005-0000-0000-000092B50000}"/>
    <cellStyle name="Heading 3 4 2 2" xfId="46483" xr:uid="{00000000-0005-0000-0000-000093B50000}"/>
    <cellStyle name="Heading 3 4 2 2 2" xfId="46484" xr:uid="{00000000-0005-0000-0000-000094B50000}"/>
    <cellStyle name="Heading 3 4 2 3" xfId="46485" xr:uid="{00000000-0005-0000-0000-000095B50000}"/>
    <cellStyle name="Heading 3 4 2 4" xfId="46486" xr:uid="{00000000-0005-0000-0000-000096B50000}"/>
    <cellStyle name="Heading 3 4 2 5" xfId="46487" xr:uid="{00000000-0005-0000-0000-000097B50000}"/>
    <cellStyle name="Heading 3 4 3" xfId="46488" xr:uid="{00000000-0005-0000-0000-000098B50000}"/>
    <cellStyle name="Heading 3 4 3 2" xfId="46489" xr:uid="{00000000-0005-0000-0000-000099B50000}"/>
    <cellStyle name="Heading 3 4 4" xfId="46490" xr:uid="{00000000-0005-0000-0000-00009AB50000}"/>
    <cellStyle name="Heading 3 5" xfId="46491" xr:uid="{00000000-0005-0000-0000-00009BB50000}"/>
    <cellStyle name="Heading 3 5 2" xfId="46492" xr:uid="{00000000-0005-0000-0000-00009CB50000}"/>
    <cellStyle name="Heading 3 5 2 2" xfId="46493" xr:uid="{00000000-0005-0000-0000-00009DB50000}"/>
    <cellStyle name="Heading 3 5 3" xfId="46494" xr:uid="{00000000-0005-0000-0000-00009EB50000}"/>
    <cellStyle name="Heading 3 5 4" xfId="46495" xr:uid="{00000000-0005-0000-0000-00009FB50000}"/>
    <cellStyle name="Heading 3 5 5" xfId="46496" xr:uid="{00000000-0005-0000-0000-0000A0B50000}"/>
    <cellStyle name="Heading 3 6" xfId="46497" xr:uid="{00000000-0005-0000-0000-0000A1B50000}"/>
    <cellStyle name="Heading 3 6 2" xfId="46498" xr:uid="{00000000-0005-0000-0000-0000A2B50000}"/>
    <cellStyle name="Heading 3 6 3" xfId="46499" xr:uid="{00000000-0005-0000-0000-0000A3B50000}"/>
    <cellStyle name="Heading 3 7" xfId="46500" xr:uid="{00000000-0005-0000-0000-0000A4B50000}"/>
    <cellStyle name="Heading 3 7 2" xfId="46501" xr:uid="{00000000-0005-0000-0000-0000A5B50000}"/>
    <cellStyle name="Heading 3+" xfId="46502" xr:uid="{00000000-0005-0000-0000-0000A6B50000}"/>
    <cellStyle name="Heading 4 2" xfId="46503" xr:uid="{00000000-0005-0000-0000-0000A7B50000}"/>
    <cellStyle name="Heading 4 2 2" xfId="46504" xr:uid="{00000000-0005-0000-0000-0000A8B50000}"/>
    <cellStyle name="Heading 4 2 2 2" xfId="46505" xr:uid="{00000000-0005-0000-0000-0000A9B50000}"/>
    <cellStyle name="Heading 4 2 2_Nøkkeltall" xfId="46506" xr:uid="{00000000-0005-0000-0000-0000AAB50000}"/>
    <cellStyle name="Heading 4 2 3" xfId="46507" xr:uid="{00000000-0005-0000-0000-0000ABB50000}"/>
    <cellStyle name="Heading 4 2_Innskuddsdekning" xfId="46508" xr:uid="{00000000-0005-0000-0000-0000ACB50000}"/>
    <cellStyle name="Heading 4 3" xfId="46509" xr:uid="{00000000-0005-0000-0000-0000ADB50000}"/>
    <cellStyle name="Heading 4 3 2" xfId="46510" xr:uid="{00000000-0005-0000-0000-0000AEB50000}"/>
    <cellStyle name="Heading 4 3 3" xfId="46511" xr:uid="{00000000-0005-0000-0000-0000AFB50000}"/>
    <cellStyle name="Heading 4 3_Nøkkeltall" xfId="46512" xr:uid="{00000000-0005-0000-0000-0000B0B50000}"/>
    <cellStyle name="Heading 4 4" xfId="46513" xr:uid="{00000000-0005-0000-0000-0000B1B50000}"/>
    <cellStyle name="Heading 4 4 2" xfId="46514" xr:uid="{00000000-0005-0000-0000-0000B2B50000}"/>
    <cellStyle name="Heading 4 4 3" xfId="46515" xr:uid="{00000000-0005-0000-0000-0000B3B50000}"/>
    <cellStyle name="Heading 4 5" xfId="46516" xr:uid="{00000000-0005-0000-0000-0000B4B50000}"/>
    <cellStyle name="Heading 4 5 2" xfId="46517" xr:uid="{00000000-0005-0000-0000-0000B5B50000}"/>
    <cellStyle name="Heading1" xfId="46518" xr:uid="{00000000-0005-0000-0000-0000B6B50000}"/>
    <cellStyle name="Heading1 2" xfId="46519" xr:uid="{00000000-0005-0000-0000-0000B7B50000}"/>
    <cellStyle name="Heading1_Nøkkeltall" xfId="46520" xr:uid="{00000000-0005-0000-0000-0000B8B50000}"/>
    <cellStyle name="HeadingTable" xfId="46521" xr:uid="{00000000-0005-0000-0000-0000B9B50000}"/>
    <cellStyle name="Hidden cells" xfId="46522" xr:uid="{00000000-0005-0000-0000-0000BAB50000}"/>
    <cellStyle name="Hidden cells (internal version)" xfId="46523" xr:uid="{00000000-0005-0000-0000-0000BBB50000}"/>
    <cellStyle name="Hidden cells 2" xfId="46524" xr:uid="{00000000-0005-0000-0000-0000BCB50000}"/>
    <cellStyle name="Hidden cells_7. Other MTM adjustments" xfId="46525" xr:uid="{00000000-0005-0000-0000-0000BDB50000}"/>
    <cellStyle name="highlightExposure" xfId="46526" xr:uid="{00000000-0005-0000-0000-0000BEB50000}"/>
    <cellStyle name="highlightPD" xfId="46527" xr:uid="{00000000-0005-0000-0000-0000BFB50000}"/>
    <cellStyle name="highlightPercentage" xfId="46528" xr:uid="{00000000-0005-0000-0000-0000C0B50000}"/>
    <cellStyle name="highlightText" xfId="46529" xr:uid="{00000000-0005-0000-0000-0000C1B50000}"/>
    <cellStyle name="Hiperlacze" xfId="46530" xr:uid="{00000000-0005-0000-0000-0000C2B50000}"/>
    <cellStyle name="Hipervínculo 2" xfId="46531" xr:uid="{00000000-0005-0000-0000-0000C3B50000}"/>
    <cellStyle name="Hipervínculo 2 2" xfId="46532" xr:uid="{00000000-0005-0000-0000-0000C4B50000}"/>
    <cellStyle name="Hipervínculo 2_Nøkkeltall" xfId="46533" xr:uid="{00000000-0005-0000-0000-0000C5B50000}"/>
    <cellStyle name="Hivatkozott cella" xfId="46534" xr:uid="{00000000-0005-0000-0000-0000C6B50000}"/>
    <cellStyle name="Huomautus" xfId="46535" xr:uid="{00000000-0005-0000-0000-0000C7B50000}"/>
    <cellStyle name="Huono" xfId="46536" xr:uid="{00000000-0005-0000-0000-0000C8B50000}"/>
    <cellStyle name="Huvud indata" xfId="46537" xr:uid="{00000000-0005-0000-0000-0000C9B50000}"/>
    <cellStyle name="Hyperkobling 2" xfId="46538" xr:uid="{00000000-0005-0000-0000-0000CAB50000}"/>
    <cellStyle name="Hyperkobling 2 2" xfId="46539" xr:uid="{00000000-0005-0000-0000-0000CBB50000}"/>
    <cellStyle name="Hyperkobling 2 2 2" xfId="46540" xr:uid="{00000000-0005-0000-0000-0000CCB50000}"/>
    <cellStyle name="Hyperkobling 2 2_Nøkkeltall" xfId="46541" xr:uid="{00000000-0005-0000-0000-0000CDB50000}"/>
    <cellStyle name="Hyperkobling 2 3" xfId="46542" xr:uid="{00000000-0005-0000-0000-0000CEB50000}"/>
    <cellStyle name="Hyperkobling 2 4" xfId="46543" xr:uid="{00000000-0005-0000-0000-0000CFB50000}"/>
    <cellStyle name="Hyperkobling 2_7. Other MTM adjustments" xfId="46544" xr:uid="{00000000-0005-0000-0000-0000D0B50000}"/>
    <cellStyle name="Hyperkobling 3" xfId="46545" xr:uid="{00000000-0005-0000-0000-0000D1B50000}"/>
    <cellStyle name="Hyperkobling 3 2" xfId="46546" xr:uid="{00000000-0005-0000-0000-0000D2B50000}"/>
    <cellStyle name="Hyperkobling 3 2 2" xfId="46547" xr:uid="{00000000-0005-0000-0000-0000D3B50000}"/>
    <cellStyle name="Hyperkobling 3 2_Innskuddsdekning" xfId="46548" xr:uid="{00000000-0005-0000-0000-0000D4B50000}"/>
    <cellStyle name="Hyperkobling 3 3" xfId="46549" xr:uid="{00000000-0005-0000-0000-0000D5B50000}"/>
    <cellStyle name="Hyperkobling 3 5" xfId="64683" xr:uid="{00000000-0005-0000-0000-0000D6B50000}"/>
    <cellStyle name="Hyperkobling 3_7. Other MTM adjustments" xfId="46550" xr:uid="{00000000-0005-0000-0000-0000D7B50000}"/>
    <cellStyle name="Hyperkobling 4" xfId="46551" xr:uid="{00000000-0005-0000-0000-0000D8B50000}"/>
    <cellStyle name="Hyperkobling 4 2" xfId="46552" xr:uid="{00000000-0005-0000-0000-0000D9B50000}"/>
    <cellStyle name="Hyperkobling 4 3" xfId="46553" xr:uid="{00000000-0005-0000-0000-0000DAB50000}"/>
    <cellStyle name="Hyperkobling 4_Nøkkeltall" xfId="46554" xr:uid="{00000000-0005-0000-0000-0000DBB50000}"/>
    <cellStyle name="Hyperkobling 5" xfId="46555" xr:uid="{00000000-0005-0000-0000-0000DCB50000}"/>
    <cellStyle name="Hyperlink 2" xfId="46556" xr:uid="{00000000-0005-0000-0000-0000DDB50000}"/>
    <cellStyle name="Hyperlink 2 2" xfId="46557" xr:uid="{00000000-0005-0000-0000-0000DEB50000}"/>
    <cellStyle name="Hyperlink 2 2 2" xfId="46558" xr:uid="{00000000-0005-0000-0000-0000DFB50000}"/>
    <cellStyle name="Hyperlink 2 2_Innskuddsdekning" xfId="46559" xr:uid="{00000000-0005-0000-0000-0000E0B50000}"/>
    <cellStyle name="Hyperlink 2 3" xfId="46560" xr:uid="{00000000-0005-0000-0000-0000E1B50000}"/>
    <cellStyle name="Hyperlink 2 3 2" xfId="46561" xr:uid="{00000000-0005-0000-0000-0000E2B50000}"/>
    <cellStyle name="Hyperlink 2 3_Innskuddsdekning" xfId="46562" xr:uid="{00000000-0005-0000-0000-0000E3B50000}"/>
    <cellStyle name="Hyperlink 2 4" xfId="46563" xr:uid="{00000000-0005-0000-0000-0000E4B50000}"/>
    <cellStyle name="Hyperlink 2 5" xfId="46564" xr:uid="{00000000-0005-0000-0000-0000E5B50000}"/>
    <cellStyle name="Hyperlink 2_7. Other MTM adjustments" xfId="46565" xr:uid="{00000000-0005-0000-0000-0000E6B50000}"/>
    <cellStyle name="Hyperlink 3" xfId="46566" xr:uid="{00000000-0005-0000-0000-0000E7B50000}"/>
    <cellStyle name="Hyperlink 3 2" xfId="46567" xr:uid="{00000000-0005-0000-0000-0000E8B50000}"/>
    <cellStyle name="Hyperlink 3_7. Other MTM adjustments" xfId="46568" xr:uid="{00000000-0005-0000-0000-0000E9B50000}"/>
    <cellStyle name="Hyperlink 4" xfId="46569" xr:uid="{00000000-0005-0000-0000-0000EAB50000}"/>
    <cellStyle name="Hyperlink 4 2" xfId="46570" xr:uid="{00000000-0005-0000-0000-0000EBB50000}"/>
    <cellStyle name="Hyperlink 4_Innskuddsdekning" xfId="46571" xr:uid="{00000000-0005-0000-0000-0000ECB50000}"/>
    <cellStyle name="Hyperlink 5" xfId="46572" xr:uid="{00000000-0005-0000-0000-0000EDB50000}"/>
    <cellStyle name="Hyperlink 5 2" xfId="46573" xr:uid="{00000000-0005-0000-0000-0000EEB50000}"/>
    <cellStyle name="Hyperlink 5 2 2" xfId="46574" xr:uid="{00000000-0005-0000-0000-0000EFB50000}"/>
    <cellStyle name="Hyperlink 5 2_Innskuddsdekning" xfId="46575" xr:uid="{00000000-0005-0000-0000-0000F0B50000}"/>
    <cellStyle name="Hyperlink 5 3" xfId="46576" xr:uid="{00000000-0005-0000-0000-0000F1B50000}"/>
    <cellStyle name="Hyperlink 5_7. Other MTM adjustments" xfId="46577" xr:uid="{00000000-0005-0000-0000-0000F2B50000}"/>
    <cellStyle name="Hyperlink 6" xfId="46578" xr:uid="{00000000-0005-0000-0000-0000F3B50000}"/>
    <cellStyle name="Hyperlink 6 2" xfId="46579" xr:uid="{00000000-0005-0000-0000-0000F4B50000}"/>
    <cellStyle name="Hyvä" xfId="46580" xr:uid="{00000000-0005-0000-0000-0000F5B50000}"/>
    <cellStyle name="Í¨Ø› [0.00]_PERSONAL" xfId="46581" xr:uid="{00000000-0005-0000-0000-0000F6B50000}"/>
    <cellStyle name="Í¨Ø›_PERSONAL" xfId="46582" xr:uid="{00000000-0005-0000-0000-0000F7B50000}"/>
    <cellStyle name="Iau?iue_Ddi?_are" xfId="46583" xr:uid="{00000000-0005-0000-0000-0000F8B50000}"/>
    <cellStyle name="Incorrecto" xfId="46584" xr:uid="{00000000-0005-0000-0000-0000F9B50000}"/>
    <cellStyle name="Indata 14" xfId="46585" xr:uid="{00000000-0005-0000-0000-0000FAB50000}"/>
    <cellStyle name="Indata text 11" xfId="46586" xr:uid="{00000000-0005-0000-0000-0000FBB50000}"/>
    <cellStyle name="Indata text 12" xfId="46587" xr:uid="{00000000-0005-0000-0000-0000FCB50000}"/>
    <cellStyle name="Inndata 2" xfId="46588" xr:uid="{00000000-0005-0000-0000-0000FDB50000}"/>
    <cellStyle name="Inndata 2 2" xfId="46589" xr:uid="{00000000-0005-0000-0000-0000FEB50000}"/>
    <cellStyle name="Inndata 2 2 2" xfId="46590" xr:uid="{00000000-0005-0000-0000-0000FFB50000}"/>
    <cellStyle name="Inndata 2 2 2 2" xfId="46591" xr:uid="{00000000-0005-0000-0000-000000B60000}"/>
    <cellStyle name="Inndata 2 2 2 3" xfId="46592" xr:uid="{00000000-0005-0000-0000-000001B60000}"/>
    <cellStyle name="Inndata 2 2 3" xfId="46593" xr:uid="{00000000-0005-0000-0000-000002B60000}"/>
    <cellStyle name="Inndata 2 2 3 2" xfId="46594" xr:uid="{00000000-0005-0000-0000-000003B60000}"/>
    <cellStyle name="Inndata 2 2 4" xfId="46595" xr:uid="{00000000-0005-0000-0000-000004B60000}"/>
    <cellStyle name="Inndata 2 2 5" xfId="46596" xr:uid="{00000000-0005-0000-0000-000005B60000}"/>
    <cellStyle name="Inndata 2 2 6" xfId="46597" xr:uid="{00000000-0005-0000-0000-000006B60000}"/>
    <cellStyle name="Inndata 2 2_Nøkkeltall" xfId="46598" xr:uid="{00000000-0005-0000-0000-000007B60000}"/>
    <cellStyle name="Inndata 2 3" xfId="46599" xr:uid="{00000000-0005-0000-0000-000008B60000}"/>
    <cellStyle name="Inndata 2 3 2" xfId="46600" xr:uid="{00000000-0005-0000-0000-000009B60000}"/>
    <cellStyle name="Inndata 2 3 2 2" xfId="46601" xr:uid="{00000000-0005-0000-0000-00000AB60000}"/>
    <cellStyle name="Inndata 2 3 2 3" xfId="46602" xr:uid="{00000000-0005-0000-0000-00000BB60000}"/>
    <cellStyle name="Inndata 2 3 3" xfId="46603" xr:uid="{00000000-0005-0000-0000-00000CB60000}"/>
    <cellStyle name="Inndata 2 3 4" xfId="46604" xr:uid="{00000000-0005-0000-0000-00000DB60000}"/>
    <cellStyle name="Inndata 2 3 5" xfId="46605" xr:uid="{00000000-0005-0000-0000-00000EB60000}"/>
    <cellStyle name="Inndata 2 3 6" xfId="46606" xr:uid="{00000000-0005-0000-0000-00000FB60000}"/>
    <cellStyle name="Inndata 2 4" xfId="46607" xr:uid="{00000000-0005-0000-0000-000010B60000}"/>
    <cellStyle name="Inndata 2 4 2" xfId="46608" xr:uid="{00000000-0005-0000-0000-000011B60000}"/>
    <cellStyle name="Inndata 2 4 3" xfId="46609" xr:uid="{00000000-0005-0000-0000-000012B60000}"/>
    <cellStyle name="Inndata 2 5" xfId="46610" xr:uid="{00000000-0005-0000-0000-000013B60000}"/>
    <cellStyle name="Inndata 2 6" xfId="46611" xr:uid="{00000000-0005-0000-0000-000014B60000}"/>
    <cellStyle name="Inndata 2 7" xfId="46612" xr:uid="{00000000-0005-0000-0000-000015B60000}"/>
    <cellStyle name="Inndata 2_Gj. sn. ant. aksjer 2016" xfId="46613" xr:uid="{00000000-0005-0000-0000-000016B60000}"/>
    <cellStyle name="Inndata 3" xfId="46614" xr:uid="{00000000-0005-0000-0000-000017B60000}"/>
    <cellStyle name="Inndata 3 2" xfId="46615" xr:uid="{00000000-0005-0000-0000-000018B60000}"/>
    <cellStyle name="Inndata 3 2 2" xfId="46616" xr:uid="{00000000-0005-0000-0000-000019B60000}"/>
    <cellStyle name="Inndata 3 2 3" xfId="46617" xr:uid="{00000000-0005-0000-0000-00001AB60000}"/>
    <cellStyle name="Inndata 3 2 4" xfId="46618" xr:uid="{00000000-0005-0000-0000-00001BB60000}"/>
    <cellStyle name="Inndata 3 2 5" xfId="46619" xr:uid="{00000000-0005-0000-0000-00001CB60000}"/>
    <cellStyle name="Inndata 3 2_Innskuddsdekning" xfId="46620" xr:uid="{00000000-0005-0000-0000-00001DB60000}"/>
    <cellStyle name="Inndata 3 3" xfId="46621" xr:uid="{00000000-0005-0000-0000-00001EB60000}"/>
    <cellStyle name="Inndata 3 4" xfId="46622" xr:uid="{00000000-0005-0000-0000-00001FB60000}"/>
    <cellStyle name="Inndata 3 5" xfId="46623" xr:uid="{00000000-0005-0000-0000-000020B60000}"/>
    <cellStyle name="Inndata 3 6" xfId="46624" xr:uid="{00000000-0005-0000-0000-000021B60000}"/>
    <cellStyle name="Inndata 3_7. Other MTM adjustments" xfId="46625" xr:uid="{00000000-0005-0000-0000-000022B60000}"/>
    <cellStyle name="Inndata 4" xfId="46626" xr:uid="{00000000-0005-0000-0000-000023B60000}"/>
    <cellStyle name="Inndata 4 2" xfId="46627" xr:uid="{00000000-0005-0000-0000-000024B60000}"/>
    <cellStyle name="Inndata 4 3" xfId="46628" xr:uid="{00000000-0005-0000-0000-000025B60000}"/>
    <cellStyle name="Inndata 5" xfId="46629" xr:uid="{00000000-0005-0000-0000-000026B60000}"/>
    <cellStyle name="Input" xfId="46630" xr:uid="{00000000-0005-0000-0000-000027B60000}"/>
    <cellStyle name="Input 10" xfId="46631" xr:uid="{00000000-0005-0000-0000-000028B60000}"/>
    <cellStyle name="Input 10 2" xfId="46632" xr:uid="{00000000-0005-0000-0000-000029B60000}"/>
    <cellStyle name="Input 11" xfId="46633" xr:uid="{00000000-0005-0000-0000-00002AB60000}"/>
    <cellStyle name="Input 11 2" xfId="46634" xr:uid="{00000000-0005-0000-0000-00002BB60000}"/>
    <cellStyle name="Input 12" xfId="46635" xr:uid="{00000000-0005-0000-0000-00002CB60000}"/>
    <cellStyle name="Input 12 2" xfId="46636" xr:uid="{00000000-0005-0000-0000-00002DB60000}"/>
    <cellStyle name="Input 12 3" xfId="46637" xr:uid="{00000000-0005-0000-0000-00002EB60000}"/>
    <cellStyle name="Input 12 4" xfId="46638" xr:uid="{00000000-0005-0000-0000-00002FB60000}"/>
    <cellStyle name="Input 13" xfId="46639" xr:uid="{00000000-0005-0000-0000-000030B60000}"/>
    <cellStyle name="Input 13 2" xfId="46640" xr:uid="{00000000-0005-0000-0000-000031B60000}"/>
    <cellStyle name="Input 13 3" xfId="46641" xr:uid="{00000000-0005-0000-0000-000032B60000}"/>
    <cellStyle name="Input 13 4" xfId="46642" xr:uid="{00000000-0005-0000-0000-000033B60000}"/>
    <cellStyle name="Input 14" xfId="46643" xr:uid="{00000000-0005-0000-0000-000034B60000}"/>
    <cellStyle name="Input 14 2" xfId="46644" xr:uid="{00000000-0005-0000-0000-000035B60000}"/>
    <cellStyle name="Input 14 3" xfId="46645" xr:uid="{00000000-0005-0000-0000-000036B60000}"/>
    <cellStyle name="Input 14 4" xfId="46646" xr:uid="{00000000-0005-0000-0000-000037B60000}"/>
    <cellStyle name="Input 15" xfId="46647" xr:uid="{00000000-0005-0000-0000-000038B60000}"/>
    <cellStyle name="Input 15 2" xfId="46648" xr:uid="{00000000-0005-0000-0000-000039B60000}"/>
    <cellStyle name="Input 16" xfId="46649" xr:uid="{00000000-0005-0000-0000-00003AB60000}"/>
    <cellStyle name="Input 16 2" xfId="46650" xr:uid="{00000000-0005-0000-0000-00003BB60000}"/>
    <cellStyle name="Input 16 3" xfId="46651" xr:uid="{00000000-0005-0000-0000-00003CB60000}"/>
    <cellStyle name="Input 16 4" xfId="46652" xr:uid="{00000000-0005-0000-0000-00003DB60000}"/>
    <cellStyle name="Input 17" xfId="46653" xr:uid="{00000000-0005-0000-0000-00003EB60000}"/>
    <cellStyle name="Input 18" xfId="46654" xr:uid="{00000000-0005-0000-0000-00003FB60000}"/>
    <cellStyle name="Input 19" xfId="46655" xr:uid="{00000000-0005-0000-0000-000040B60000}"/>
    <cellStyle name="Input 2" xfId="46656" xr:uid="{00000000-0005-0000-0000-000041B60000}"/>
    <cellStyle name="Input 2 10" xfId="46657" xr:uid="{00000000-0005-0000-0000-000042B60000}"/>
    <cellStyle name="Input 2 11" xfId="46658" xr:uid="{00000000-0005-0000-0000-000043B60000}"/>
    <cellStyle name="Input 2 12" xfId="46659" xr:uid="{00000000-0005-0000-0000-000044B60000}"/>
    <cellStyle name="Input 2 13" xfId="46660" xr:uid="{00000000-0005-0000-0000-000045B60000}"/>
    <cellStyle name="Input 2 14" xfId="46661" xr:uid="{00000000-0005-0000-0000-000046B60000}"/>
    <cellStyle name="Input 2 15" xfId="46662" xr:uid="{00000000-0005-0000-0000-000047B60000}"/>
    <cellStyle name="Input 2 16" xfId="46663" xr:uid="{00000000-0005-0000-0000-000048B60000}"/>
    <cellStyle name="Input 2 17" xfId="46664" xr:uid="{00000000-0005-0000-0000-000049B60000}"/>
    <cellStyle name="Input 2 18" xfId="46665" xr:uid="{00000000-0005-0000-0000-00004AB60000}"/>
    <cellStyle name="Input 2 19" xfId="46666" xr:uid="{00000000-0005-0000-0000-00004BB60000}"/>
    <cellStyle name="Input 2 2" xfId="46667" xr:uid="{00000000-0005-0000-0000-00004CB60000}"/>
    <cellStyle name="Input 2 2 10" xfId="46668" xr:uid="{00000000-0005-0000-0000-00004DB60000}"/>
    <cellStyle name="Input 2 2 11" xfId="46669" xr:uid="{00000000-0005-0000-0000-00004EB60000}"/>
    <cellStyle name="Input 2 2 12" xfId="46670" xr:uid="{00000000-0005-0000-0000-00004FB60000}"/>
    <cellStyle name="Input 2 2 13" xfId="46671" xr:uid="{00000000-0005-0000-0000-000050B60000}"/>
    <cellStyle name="Input 2 2 14" xfId="46672" xr:uid="{00000000-0005-0000-0000-000051B60000}"/>
    <cellStyle name="Input 2 2 15" xfId="46673" xr:uid="{00000000-0005-0000-0000-000052B60000}"/>
    <cellStyle name="Input 2 2 16" xfId="46674" xr:uid="{00000000-0005-0000-0000-000053B60000}"/>
    <cellStyle name="Input 2 2 17" xfId="46675" xr:uid="{00000000-0005-0000-0000-000054B60000}"/>
    <cellStyle name="Input 2 2 18" xfId="46676" xr:uid="{00000000-0005-0000-0000-000055B60000}"/>
    <cellStyle name="Input 2 2 2" xfId="46677" xr:uid="{00000000-0005-0000-0000-000056B60000}"/>
    <cellStyle name="Input 2 2 2 10" xfId="46678" xr:uid="{00000000-0005-0000-0000-000057B60000}"/>
    <cellStyle name="Input 2 2 2 11" xfId="46679" xr:uid="{00000000-0005-0000-0000-000058B60000}"/>
    <cellStyle name="Input 2 2 2 12" xfId="46680" xr:uid="{00000000-0005-0000-0000-000059B60000}"/>
    <cellStyle name="Input 2 2 2 13" xfId="46681" xr:uid="{00000000-0005-0000-0000-00005AB60000}"/>
    <cellStyle name="Input 2 2 2 14" xfId="46682" xr:uid="{00000000-0005-0000-0000-00005BB60000}"/>
    <cellStyle name="Input 2 2 2 15" xfId="46683" xr:uid="{00000000-0005-0000-0000-00005CB60000}"/>
    <cellStyle name="Input 2 2 2 16" xfId="46684" xr:uid="{00000000-0005-0000-0000-00005DB60000}"/>
    <cellStyle name="Input 2 2 2 17" xfId="46685" xr:uid="{00000000-0005-0000-0000-00005EB60000}"/>
    <cellStyle name="Input 2 2 2 18" xfId="46686" xr:uid="{00000000-0005-0000-0000-00005FB60000}"/>
    <cellStyle name="Input 2 2 2 19" xfId="46687" xr:uid="{00000000-0005-0000-0000-000060B60000}"/>
    <cellStyle name="Input 2 2 2 2" xfId="46688" xr:uid="{00000000-0005-0000-0000-000061B60000}"/>
    <cellStyle name="Input 2 2 2 20" xfId="46689" xr:uid="{00000000-0005-0000-0000-000062B60000}"/>
    <cellStyle name="Input 2 2 2 21" xfId="46690" xr:uid="{00000000-0005-0000-0000-000063B60000}"/>
    <cellStyle name="Input 2 2 2 22" xfId="46691" xr:uid="{00000000-0005-0000-0000-000064B60000}"/>
    <cellStyle name="Input 2 2 2 23" xfId="46692" xr:uid="{00000000-0005-0000-0000-000065B60000}"/>
    <cellStyle name="Input 2 2 2 24" xfId="46693" xr:uid="{00000000-0005-0000-0000-000066B60000}"/>
    <cellStyle name="Input 2 2 2 3" xfId="46694" xr:uid="{00000000-0005-0000-0000-000067B60000}"/>
    <cellStyle name="Input 2 2 2 4" xfId="46695" xr:uid="{00000000-0005-0000-0000-000068B60000}"/>
    <cellStyle name="Input 2 2 2 5" xfId="46696" xr:uid="{00000000-0005-0000-0000-000069B60000}"/>
    <cellStyle name="Input 2 2 2 6" xfId="46697" xr:uid="{00000000-0005-0000-0000-00006AB60000}"/>
    <cellStyle name="Input 2 2 2 7" xfId="46698" xr:uid="{00000000-0005-0000-0000-00006BB60000}"/>
    <cellStyle name="Input 2 2 2 8" xfId="46699" xr:uid="{00000000-0005-0000-0000-00006CB60000}"/>
    <cellStyle name="Input 2 2 2 9" xfId="46700" xr:uid="{00000000-0005-0000-0000-00006DB60000}"/>
    <cellStyle name="Input 2 2 3" xfId="46701" xr:uid="{00000000-0005-0000-0000-00006EB60000}"/>
    <cellStyle name="Input 2 2 3 10" xfId="46702" xr:uid="{00000000-0005-0000-0000-00006FB60000}"/>
    <cellStyle name="Input 2 2 3 11" xfId="46703" xr:uid="{00000000-0005-0000-0000-000070B60000}"/>
    <cellStyle name="Input 2 2 3 12" xfId="46704" xr:uid="{00000000-0005-0000-0000-000071B60000}"/>
    <cellStyle name="Input 2 2 3 13" xfId="46705" xr:uid="{00000000-0005-0000-0000-000072B60000}"/>
    <cellStyle name="Input 2 2 3 14" xfId="46706" xr:uid="{00000000-0005-0000-0000-000073B60000}"/>
    <cellStyle name="Input 2 2 3 15" xfId="46707" xr:uid="{00000000-0005-0000-0000-000074B60000}"/>
    <cellStyle name="Input 2 2 3 16" xfId="46708" xr:uid="{00000000-0005-0000-0000-000075B60000}"/>
    <cellStyle name="Input 2 2 3 17" xfId="46709" xr:uid="{00000000-0005-0000-0000-000076B60000}"/>
    <cellStyle name="Input 2 2 3 18" xfId="46710" xr:uid="{00000000-0005-0000-0000-000077B60000}"/>
    <cellStyle name="Input 2 2 3 19" xfId="46711" xr:uid="{00000000-0005-0000-0000-000078B60000}"/>
    <cellStyle name="Input 2 2 3 2" xfId="46712" xr:uid="{00000000-0005-0000-0000-000079B60000}"/>
    <cellStyle name="Input 2 2 3 20" xfId="46713" xr:uid="{00000000-0005-0000-0000-00007AB60000}"/>
    <cellStyle name="Input 2 2 3 21" xfId="46714" xr:uid="{00000000-0005-0000-0000-00007BB60000}"/>
    <cellStyle name="Input 2 2 3 22" xfId="46715" xr:uid="{00000000-0005-0000-0000-00007CB60000}"/>
    <cellStyle name="Input 2 2 3 23" xfId="46716" xr:uid="{00000000-0005-0000-0000-00007DB60000}"/>
    <cellStyle name="Input 2 2 3 24" xfId="46717" xr:uid="{00000000-0005-0000-0000-00007EB60000}"/>
    <cellStyle name="Input 2 2 3 3" xfId="46718" xr:uid="{00000000-0005-0000-0000-00007FB60000}"/>
    <cellStyle name="Input 2 2 3 4" xfId="46719" xr:uid="{00000000-0005-0000-0000-000080B60000}"/>
    <cellStyle name="Input 2 2 3 5" xfId="46720" xr:uid="{00000000-0005-0000-0000-000081B60000}"/>
    <cellStyle name="Input 2 2 3 6" xfId="46721" xr:uid="{00000000-0005-0000-0000-000082B60000}"/>
    <cellStyle name="Input 2 2 3 7" xfId="46722" xr:uid="{00000000-0005-0000-0000-000083B60000}"/>
    <cellStyle name="Input 2 2 3 8" xfId="46723" xr:uid="{00000000-0005-0000-0000-000084B60000}"/>
    <cellStyle name="Input 2 2 3 9" xfId="46724" xr:uid="{00000000-0005-0000-0000-000085B60000}"/>
    <cellStyle name="Input 2 2 4" xfId="46725" xr:uid="{00000000-0005-0000-0000-000086B60000}"/>
    <cellStyle name="Input 2 2 5" xfId="46726" xr:uid="{00000000-0005-0000-0000-000087B60000}"/>
    <cellStyle name="Input 2 2 6" xfId="46727" xr:uid="{00000000-0005-0000-0000-000088B60000}"/>
    <cellStyle name="Input 2 2 7" xfId="46728" xr:uid="{00000000-0005-0000-0000-000089B60000}"/>
    <cellStyle name="Input 2 2 8" xfId="46729" xr:uid="{00000000-0005-0000-0000-00008AB60000}"/>
    <cellStyle name="Input 2 2 9" xfId="46730" xr:uid="{00000000-0005-0000-0000-00008BB60000}"/>
    <cellStyle name="Input 2 2_Nøkkeltall" xfId="46731" xr:uid="{00000000-0005-0000-0000-00008CB60000}"/>
    <cellStyle name="Input 2 20" xfId="46732" xr:uid="{00000000-0005-0000-0000-00008DB60000}"/>
    <cellStyle name="Input 2 3" xfId="46733" xr:uid="{00000000-0005-0000-0000-00008EB60000}"/>
    <cellStyle name="Input 2 3 10" xfId="46734" xr:uid="{00000000-0005-0000-0000-00008FB60000}"/>
    <cellStyle name="Input 2 3 11" xfId="46735" xr:uid="{00000000-0005-0000-0000-000090B60000}"/>
    <cellStyle name="Input 2 3 12" xfId="46736" xr:uid="{00000000-0005-0000-0000-000091B60000}"/>
    <cellStyle name="Input 2 3 13" xfId="46737" xr:uid="{00000000-0005-0000-0000-000092B60000}"/>
    <cellStyle name="Input 2 3 14" xfId="46738" xr:uid="{00000000-0005-0000-0000-000093B60000}"/>
    <cellStyle name="Input 2 3 15" xfId="46739" xr:uid="{00000000-0005-0000-0000-000094B60000}"/>
    <cellStyle name="Input 2 3 16" xfId="46740" xr:uid="{00000000-0005-0000-0000-000095B60000}"/>
    <cellStyle name="Input 2 3 17" xfId="46741" xr:uid="{00000000-0005-0000-0000-000096B60000}"/>
    <cellStyle name="Input 2 3 18" xfId="46742" xr:uid="{00000000-0005-0000-0000-000097B60000}"/>
    <cellStyle name="Input 2 3 19" xfId="46743" xr:uid="{00000000-0005-0000-0000-000098B60000}"/>
    <cellStyle name="Input 2 3 2" xfId="46744" xr:uid="{00000000-0005-0000-0000-000099B60000}"/>
    <cellStyle name="Input 2 3 2 2" xfId="46745" xr:uid="{00000000-0005-0000-0000-00009AB60000}"/>
    <cellStyle name="Input 2 3 2 3" xfId="46746" xr:uid="{00000000-0005-0000-0000-00009BB60000}"/>
    <cellStyle name="Input 2 3 20" xfId="46747" xr:uid="{00000000-0005-0000-0000-00009CB60000}"/>
    <cellStyle name="Input 2 3 21" xfId="46748" xr:uid="{00000000-0005-0000-0000-00009DB60000}"/>
    <cellStyle name="Input 2 3 22" xfId="46749" xr:uid="{00000000-0005-0000-0000-00009EB60000}"/>
    <cellStyle name="Input 2 3 23" xfId="46750" xr:uid="{00000000-0005-0000-0000-00009FB60000}"/>
    <cellStyle name="Input 2 3 24" xfId="46751" xr:uid="{00000000-0005-0000-0000-0000A0B60000}"/>
    <cellStyle name="Input 2 3 3" xfId="46752" xr:uid="{00000000-0005-0000-0000-0000A1B60000}"/>
    <cellStyle name="Input 2 3 4" xfId="46753" xr:uid="{00000000-0005-0000-0000-0000A2B60000}"/>
    <cellStyle name="Input 2 3 5" xfId="46754" xr:uid="{00000000-0005-0000-0000-0000A3B60000}"/>
    <cellStyle name="Input 2 3 6" xfId="46755" xr:uid="{00000000-0005-0000-0000-0000A4B60000}"/>
    <cellStyle name="Input 2 3 7" xfId="46756" xr:uid="{00000000-0005-0000-0000-0000A5B60000}"/>
    <cellStyle name="Input 2 3 8" xfId="46757" xr:uid="{00000000-0005-0000-0000-0000A6B60000}"/>
    <cellStyle name="Input 2 3 9" xfId="46758" xr:uid="{00000000-0005-0000-0000-0000A7B60000}"/>
    <cellStyle name="Input 2 3_Nøkkeltall" xfId="46759" xr:uid="{00000000-0005-0000-0000-0000A8B60000}"/>
    <cellStyle name="Input 2 4" xfId="46760" xr:uid="{00000000-0005-0000-0000-0000A9B60000}"/>
    <cellStyle name="Input 2 4 10" xfId="46761" xr:uid="{00000000-0005-0000-0000-0000AAB60000}"/>
    <cellStyle name="Input 2 4 11" xfId="46762" xr:uid="{00000000-0005-0000-0000-0000ABB60000}"/>
    <cellStyle name="Input 2 4 12" xfId="46763" xr:uid="{00000000-0005-0000-0000-0000ACB60000}"/>
    <cellStyle name="Input 2 4 13" xfId="46764" xr:uid="{00000000-0005-0000-0000-0000ADB60000}"/>
    <cellStyle name="Input 2 4 14" xfId="46765" xr:uid="{00000000-0005-0000-0000-0000AEB60000}"/>
    <cellStyle name="Input 2 4 15" xfId="46766" xr:uid="{00000000-0005-0000-0000-0000AFB60000}"/>
    <cellStyle name="Input 2 4 16" xfId="46767" xr:uid="{00000000-0005-0000-0000-0000B0B60000}"/>
    <cellStyle name="Input 2 4 17" xfId="46768" xr:uid="{00000000-0005-0000-0000-0000B1B60000}"/>
    <cellStyle name="Input 2 4 18" xfId="46769" xr:uid="{00000000-0005-0000-0000-0000B2B60000}"/>
    <cellStyle name="Input 2 4 19" xfId="46770" xr:uid="{00000000-0005-0000-0000-0000B3B60000}"/>
    <cellStyle name="Input 2 4 2" xfId="46771" xr:uid="{00000000-0005-0000-0000-0000B4B60000}"/>
    <cellStyle name="Input 2 4 20" xfId="46772" xr:uid="{00000000-0005-0000-0000-0000B5B60000}"/>
    <cellStyle name="Input 2 4 21" xfId="46773" xr:uid="{00000000-0005-0000-0000-0000B6B60000}"/>
    <cellStyle name="Input 2 4 22" xfId="46774" xr:uid="{00000000-0005-0000-0000-0000B7B60000}"/>
    <cellStyle name="Input 2 4 23" xfId="46775" xr:uid="{00000000-0005-0000-0000-0000B8B60000}"/>
    <cellStyle name="Input 2 4 24" xfId="46776" xr:uid="{00000000-0005-0000-0000-0000B9B60000}"/>
    <cellStyle name="Input 2 4 3" xfId="46777" xr:uid="{00000000-0005-0000-0000-0000BAB60000}"/>
    <cellStyle name="Input 2 4 4" xfId="46778" xr:uid="{00000000-0005-0000-0000-0000BBB60000}"/>
    <cellStyle name="Input 2 4 5" xfId="46779" xr:uid="{00000000-0005-0000-0000-0000BCB60000}"/>
    <cellStyle name="Input 2 4 6" xfId="46780" xr:uid="{00000000-0005-0000-0000-0000BDB60000}"/>
    <cellStyle name="Input 2 4 7" xfId="46781" xr:uid="{00000000-0005-0000-0000-0000BEB60000}"/>
    <cellStyle name="Input 2 4 8" xfId="46782" xr:uid="{00000000-0005-0000-0000-0000BFB60000}"/>
    <cellStyle name="Input 2 4 9" xfId="46783" xr:uid="{00000000-0005-0000-0000-0000C0B60000}"/>
    <cellStyle name="Input 2 5" xfId="46784" xr:uid="{00000000-0005-0000-0000-0000C1B60000}"/>
    <cellStyle name="Input 2 6" xfId="46785" xr:uid="{00000000-0005-0000-0000-0000C2B60000}"/>
    <cellStyle name="Input 2 7" xfId="46786" xr:uid="{00000000-0005-0000-0000-0000C3B60000}"/>
    <cellStyle name="Input 2 8" xfId="46787" xr:uid="{00000000-0005-0000-0000-0000C4B60000}"/>
    <cellStyle name="Input 2 9" xfId="46788" xr:uid="{00000000-0005-0000-0000-0000C5B60000}"/>
    <cellStyle name="Input 2_Nøkkeltall" xfId="46789" xr:uid="{00000000-0005-0000-0000-0000C6B60000}"/>
    <cellStyle name="Input 20" xfId="46790" xr:uid="{00000000-0005-0000-0000-0000C7B60000}"/>
    <cellStyle name="Input 21" xfId="46791" xr:uid="{00000000-0005-0000-0000-0000C8B60000}"/>
    <cellStyle name="Input 22" xfId="46792" xr:uid="{00000000-0005-0000-0000-0000C9B60000}"/>
    <cellStyle name="Input 3" xfId="46793" xr:uid="{00000000-0005-0000-0000-0000CAB60000}"/>
    <cellStyle name="Input 3 10" xfId="46794" xr:uid="{00000000-0005-0000-0000-0000CBB60000}"/>
    <cellStyle name="Input 3 11" xfId="46795" xr:uid="{00000000-0005-0000-0000-0000CCB60000}"/>
    <cellStyle name="Input 3 12" xfId="46796" xr:uid="{00000000-0005-0000-0000-0000CDB60000}"/>
    <cellStyle name="Input 3 13" xfId="46797" xr:uid="{00000000-0005-0000-0000-0000CEB60000}"/>
    <cellStyle name="Input 3 14" xfId="46798" xr:uid="{00000000-0005-0000-0000-0000CFB60000}"/>
    <cellStyle name="Input 3 15" xfId="46799" xr:uid="{00000000-0005-0000-0000-0000D0B60000}"/>
    <cellStyle name="Input 3 16" xfId="46800" xr:uid="{00000000-0005-0000-0000-0000D1B60000}"/>
    <cellStyle name="Input 3 17" xfId="46801" xr:uid="{00000000-0005-0000-0000-0000D2B60000}"/>
    <cellStyle name="Input 3 18" xfId="46802" xr:uid="{00000000-0005-0000-0000-0000D3B60000}"/>
    <cellStyle name="Input 3 2" xfId="46803" xr:uid="{00000000-0005-0000-0000-0000D4B60000}"/>
    <cellStyle name="Input 3 2 10" xfId="46804" xr:uid="{00000000-0005-0000-0000-0000D5B60000}"/>
    <cellStyle name="Input 3 2 11" xfId="46805" xr:uid="{00000000-0005-0000-0000-0000D6B60000}"/>
    <cellStyle name="Input 3 2 12" xfId="46806" xr:uid="{00000000-0005-0000-0000-0000D7B60000}"/>
    <cellStyle name="Input 3 2 13" xfId="46807" xr:uid="{00000000-0005-0000-0000-0000D8B60000}"/>
    <cellStyle name="Input 3 2 14" xfId="46808" xr:uid="{00000000-0005-0000-0000-0000D9B60000}"/>
    <cellStyle name="Input 3 2 15" xfId="46809" xr:uid="{00000000-0005-0000-0000-0000DAB60000}"/>
    <cellStyle name="Input 3 2 16" xfId="46810" xr:uid="{00000000-0005-0000-0000-0000DBB60000}"/>
    <cellStyle name="Input 3 2 17" xfId="46811" xr:uid="{00000000-0005-0000-0000-0000DCB60000}"/>
    <cellStyle name="Input 3 2 18" xfId="46812" xr:uid="{00000000-0005-0000-0000-0000DDB60000}"/>
    <cellStyle name="Input 3 2 19" xfId="46813" xr:uid="{00000000-0005-0000-0000-0000DEB60000}"/>
    <cellStyle name="Input 3 2 2" xfId="46814" xr:uid="{00000000-0005-0000-0000-0000DFB60000}"/>
    <cellStyle name="Input 3 2 2 2" xfId="46815" xr:uid="{00000000-0005-0000-0000-0000E0B60000}"/>
    <cellStyle name="Input 3 2 2 3" xfId="46816" xr:uid="{00000000-0005-0000-0000-0000E1B60000}"/>
    <cellStyle name="Input 3 2 20" xfId="46817" xr:uid="{00000000-0005-0000-0000-0000E2B60000}"/>
    <cellStyle name="Input 3 2 21" xfId="46818" xr:uid="{00000000-0005-0000-0000-0000E3B60000}"/>
    <cellStyle name="Input 3 2 22" xfId="46819" xr:uid="{00000000-0005-0000-0000-0000E4B60000}"/>
    <cellStyle name="Input 3 2 23" xfId="46820" xr:uid="{00000000-0005-0000-0000-0000E5B60000}"/>
    <cellStyle name="Input 3 2 24" xfId="46821" xr:uid="{00000000-0005-0000-0000-0000E6B60000}"/>
    <cellStyle name="Input 3 2 3" xfId="46822" xr:uid="{00000000-0005-0000-0000-0000E7B60000}"/>
    <cellStyle name="Input 3 2 3 2" xfId="46823" xr:uid="{00000000-0005-0000-0000-0000E8B60000}"/>
    <cellStyle name="Input 3 2 4" xfId="46824" xr:uid="{00000000-0005-0000-0000-0000E9B60000}"/>
    <cellStyle name="Input 3 2 5" xfId="46825" xr:uid="{00000000-0005-0000-0000-0000EAB60000}"/>
    <cellStyle name="Input 3 2 6" xfId="46826" xr:uid="{00000000-0005-0000-0000-0000EBB60000}"/>
    <cellStyle name="Input 3 2 7" xfId="46827" xr:uid="{00000000-0005-0000-0000-0000ECB60000}"/>
    <cellStyle name="Input 3 2 8" xfId="46828" xr:uid="{00000000-0005-0000-0000-0000EDB60000}"/>
    <cellStyle name="Input 3 2 9" xfId="46829" xr:uid="{00000000-0005-0000-0000-0000EEB60000}"/>
    <cellStyle name="Input 3 3" xfId="46830" xr:uid="{00000000-0005-0000-0000-0000EFB60000}"/>
    <cellStyle name="Input 3 3 10" xfId="46831" xr:uid="{00000000-0005-0000-0000-0000F0B60000}"/>
    <cellStyle name="Input 3 3 11" xfId="46832" xr:uid="{00000000-0005-0000-0000-0000F1B60000}"/>
    <cellStyle name="Input 3 3 12" xfId="46833" xr:uid="{00000000-0005-0000-0000-0000F2B60000}"/>
    <cellStyle name="Input 3 3 13" xfId="46834" xr:uid="{00000000-0005-0000-0000-0000F3B60000}"/>
    <cellStyle name="Input 3 3 14" xfId="46835" xr:uid="{00000000-0005-0000-0000-0000F4B60000}"/>
    <cellStyle name="Input 3 3 15" xfId="46836" xr:uid="{00000000-0005-0000-0000-0000F5B60000}"/>
    <cellStyle name="Input 3 3 16" xfId="46837" xr:uid="{00000000-0005-0000-0000-0000F6B60000}"/>
    <cellStyle name="Input 3 3 17" xfId="46838" xr:uid="{00000000-0005-0000-0000-0000F7B60000}"/>
    <cellStyle name="Input 3 3 18" xfId="46839" xr:uid="{00000000-0005-0000-0000-0000F8B60000}"/>
    <cellStyle name="Input 3 3 19" xfId="46840" xr:uid="{00000000-0005-0000-0000-0000F9B60000}"/>
    <cellStyle name="Input 3 3 2" xfId="46841" xr:uid="{00000000-0005-0000-0000-0000FAB60000}"/>
    <cellStyle name="Input 3 3 2 2" xfId="46842" xr:uid="{00000000-0005-0000-0000-0000FBB60000}"/>
    <cellStyle name="Input 3 3 2 3" xfId="46843" xr:uid="{00000000-0005-0000-0000-0000FCB60000}"/>
    <cellStyle name="Input 3 3 20" xfId="46844" xr:uid="{00000000-0005-0000-0000-0000FDB60000}"/>
    <cellStyle name="Input 3 3 21" xfId="46845" xr:uid="{00000000-0005-0000-0000-0000FEB60000}"/>
    <cellStyle name="Input 3 3 22" xfId="46846" xr:uid="{00000000-0005-0000-0000-0000FFB60000}"/>
    <cellStyle name="Input 3 3 23" xfId="46847" xr:uid="{00000000-0005-0000-0000-000000B70000}"/>
    <cellStyle name="Input 3 3 24" xfId="46848" xr:uid="{00000000-0005-0000-0000-000001B70000}"/>
    <cellStyle name="Input 3 3 3" xfId="46849" xr:uid="{00000000-0005-0000-0000-000002B70000}"/>
    <cellStyle name="Input 3 3 4" xfId="46850" xr:uid="{00000000-0005-0000-0000-000003B70000}"/>
    <cellStyle name="Input 3 3 5" xfId="46851" xr:uid="{00000000-0005-0000-0000-000004B70000}"/>
    <cellStyle name="Input 3 3 6" xfId="46852" xr:uid="{00000000-0005-0000-0000-000005B70000}"/>
    <cellStyle name="Input 3 3 7" xfId="46853" xr:uid="{00000000-0005-0000-0000-000006B70000}"/>
    <cellStyle name="Input 3 3 8" xfId="46854" xr:uid="{00000000-0005-0000-0000-000007B70000}"/>
    <cellStyle name="Input 3 3 9" xfId="46855" xr:uid="{00000000-0005-0000-0000-000008B70000}"/>
    <cellStyle name="Input 3 4" xfId="46856" xr:uid="{00000000-0005-0000-0000-000009B70000}"/>
    <cellStyle name="Input 3 4 2" xfId="46857" xr:uid="{00000000-0005-0000-0000-00000AB70000}"/>
    <cellStyle name="Input 3 4 3" xfId="46858" xr:uid="{00000000-0005-0000-0000-00000BB70000}"/>
    <cellStyle name="Input 3 5" xfId="46859" xr:uid="{00000000-0005-0000-0000-00000CB70000}"/>
    <cellStyle name="Input 3 6" xfId="46860" xr:uid="{00000000-0005-0000-0000-00000DB70000}"/>
    <cellStyle name="Input 3 7" xfId="46861" xr:uid="{00000000-0005-0000-0000-00000EB70000}"/>
    <cellStyle name="Input 3 8" xfId="46862" xr:uid="{00000000-0005-0000-0000-00000FB70000}"/>
    <cellStyle name="Input 3 9" xfId="46863" xr:uid="{00000000-0005-0000-0000-000010B70000}"/>
    <cellStyle name="Input 3_Nøkkeltall" xfId="46864" xr:uid="{00000000-0005-0000-0000-000011B70000}"/>
    <cellStyle name="Input 4" xfId="46865" xr:uid="{00000000-0005-0000-0000-000012B70000}"/>
    <cellStyle name="Input 4 10" xfId="46866" xr:uid="{00000000-0005-0000-0000-000013B70000}"/>
    <cellStyle name="Input 4 11" xfId="46867" xr:uid="{00000000-0005-0000-0000-000014B70000}"/>
    <cellStyle name="Input 4 12" xfId="46868" xr:uid="{00000000-0005-0000-0000-000015B70000}"/>
    <cellStyle name="Input 4 13" xfId="46869" xr:uid="{00000000-0005-0000-0000-000016B70000}"/>
    <cellStyle name="Input 4 14" xfId="46870" xr:uid="{00000000-0005-0000-0000-000017B70000}"/>
    <cellStyle name="Input 4 15" xfId="46871" xr:uid="{00000000-0005-0000-0000-000018B70000}"/>
    <cellStyle name="Input 4 16" xfId="46872" xr:uid="{00000000-0005-0000-0000-000019B70000}"/>
    <cellStyle name="Input 4 17" xfId="46873" xr:uid="{00000000-0005-0000-0000-00001AB70000}"/>
    <cellStyle name="Input 4 18" xfId="46874" xr:uid="{00000000-0005-0000-0000-00001BB70000}"/>
    <cellStyle name="Input 4 19" xfId="46875" xr:uid="{00000000-0005-0000-0000-00001CB70000}"/>
    <cellStyle name="Input 4 2" xfId="46876" xr:uid="{00000000-0005-0000-0000-00001DB70000}"/>
    <cellStyle name="Input 4 20" xfId="46877" xr:uid="{00000000-0005-0000-0000-00001EB70000}"/>
    <cellStyle name="Input 4 21" xfId="46878" xr:uid="{00000000-0005-0000-0000-00001FB70000}"/>
    <cellStyle name="Input 4 22" xfId="46879" xr:uid="{00000000-0005-0000-0000-000020B70000}"/>
    <cellStyle name="Input 4 23" xfId="46880" xr:uid="{00000000-0005-0000-0000-000021B70000}"/>
    <cellStyle name="Input 4 24" xfId="46881" xr:uid="{00000000-0005-0000-0000-000022B70000}"/>
    <cellStyle name="Input 4 3" xfId="46882" xr:uid="{00000000-0005-0000-0000-000023B70000}"/>
    <cellStyle name="Input 4 4" xfId="46883" xr:uid="{00000000-0005-0000-0000-000024B70000}"/>
    <cellStyle name="Input 4 5" xfId="46884" xr:uid="{00000000-0005-0000-0000-000025B70000}"/>
    <cellStyle name="Input 4 6" xfId="46885" xr:uid="{00000000-0005-0000-0000-000026B70000}"/>
    <cellStyle name="Input 4 7" xfId="46886" xr:uid="{00000000-0005-0000-0000-000027B70000}"/>
    <cellStyle name="Input 4 8" xfId="46887" xr:uid="{00000000-0005-0000-0000-000028B70000}"/>
    <cellStyle name="Input 4 9" xfId="46888" xr:uid="{00000000-0005-0000-0000-000029B70000}"/>
    <cellStyle name="Input 5" xfId="46889" xr:uid="{00000000-0005-0000-0000-00002AB70000}"/>
    <cellStyle name="Input 5 10" xfId="46890" xr:uid="{00000000-0005-0000-0000-00002BB70000}"/>
    <cellStyle name="Input 5 11" xfId="46891" xr:uid="{00000000-0005-0000-0000-00002CB70000}"/>
    <cellStyle name="Input 5 12" xfId="46892" xr:uid="{00000000-0005-0000-0000-00002DB70000}"/>
    <cellStyle name="Input 5 13" xfId="46893" xr:uid="{00000000-0005-0000-0000-00002EB70000}"/>
    <cellStyle name="Input 5 14" xfId="46894" xr:uid="{00000000-0005-0000-0000-00002FB70000}"/>
    <cellStyle name="Input 5 15" xfId="46895" xr:uid="{00000000-0005-0000-0000-000030B70000}"/>
    <cellStyle name="Input 5 16" xfId="46896" xr:uid="{00000000-0005-0000-0000-000031B70000}"/>
    <cellStyle name="Input 5 17" xfId="46897" xr:uid="{00000000-0005-0000-0000-000032B70000}"/>
    <cellStyle name="Input 5 18" xfId="46898" xr:uid="{00000000-0005-0000-0000-000033B70000}"/>
    <cellStyle name="Input 5 19" xfId="46899" xr:uid="{00000000-0005-0000-0000-000034B70000}"/>
    <cellStyle name="Input 5 2" xfId="46900" xr:uid="{00000000-0005-0000-0000-000035B70000}"/>
    <cellStyle name="Input 5 20" xfId="46901" xr:uid="{00000000-0005-0000-0000-000036B70000}"/>
    <cellStyle name="Input 5 21" xfId="46902" xr:uid="{00000000-0005-0000-0000-000037B70000}"/>
    <cellStyle name="Input 5 22" xfId="46903" xr:uid="{00000000-0005-0000-0000-000038B70000}"/>
    <cellStyle name="Input 5 23" xfId="46904" xr:uid="{00000000-0005-0000-0000-000039B70000}"/>
    <cellStyle name="Input 5 24" xfId="46905" xr:uid="{00000000-0005-0000-0000-00003AB70000}"/>
    <cellStyle name="Input 5 3" xfId="46906" xr:uid="{00000000-0005-0000-0000-00003BB70000}"/>
    <cellStyle name="Input 5 4" xfId="46907" xr:uid="{00000000-0005-0000-0000-00003CB70000}"/>
    <cellStyle name="Input 5 5" xfId="46908" xr:uid="{00000000-0005-0000-0000-00003DB70000}"/>
    <cellStyle name="Input 5 6" xfId="46909" xr:uid="{00000000-0005-0000-0000-00003EB70000}"/>
    <cellStyle name="Input 5 7" xfId="46910" xr:uid="{00000000-0005-0000-0000-00003FB70000}"/>
    <cellStyle name="Input 5 8" xfId="46911" xr:uid="{00000000-0005-0000-0000-000040B70000}"/>
    <cellStyle name="Input 5 9" xfId="46912" xr:uid="{00000000-0005-0000-0000-000041B70000}"/>
    <cellStyle name="Input 6" xfId="46913" xr:uid="{00000000-0005-0000-0000-000042B70000}"/>
    <cellStyle name="Input 6 2" xfId="46914" xr:uid="{00000000-0005-0000-0000-000043B70000}"/>
    <cellStyle name="Input 6 3" xfId="46915" xr:uid="{00000000-0005-0000-0000-000044B70000}"/>
    <cellStyle name="Input 6 4" xfId="46916" xr:uid="{00000000-0005-0000-0000-000045B70000}"/>
    <cellStyle name="Input 6 5" xfId="46917" xr:uid="{00000000-0005-0000-0000-000046B70000}"/>
    <cellStyle name="Input 6 6" xfId="46918" xr:uid="{00000000-0005-0000-0000-000047B70000}"/>
    <cellStyle name="Input 7" xfId="46919" xr:uid="{00000000-0005-0000-0000-000048B70000}"/>
    <cellStyle name="Input 7 2" xfId="46920" xr:uid="{00000000-0005-0000-0000-000049B70000}"/>
    <cellStyle name="Input 7 3" xfId="46921" xr:uid="{00000000-0005-0000-0000-00004AB70000}"/>
    <cellStyle name="Input 7 4" xfId="46922" xr:uid="{00000000-0005-0000-0000-00004BB70000}"/>
    <cellStyle name="Input 8" xfId="46923" xr:uid="{00000000-0005-0000-0000-00004CB70000}"/>
    <cellStyle name="Input 8 2" xfId="46924" xr:uid="{00000000-0005-0000-0000-00004DB70000}"/>
    <cellStyle name="Input 8 3" xfId="46925" xr:uid="{00000000-0005-0000-0000-00004EB70000}"/>
    <cellStyle name="Input 8 4" xfId="46926" xr:uid="{00000000-0005-0000-0000-00004FB70000}"/>
    <cellStyle name="Input 9" xfId="46927" xr:uid="{00000000-0005-0000-0000-000050B70000}"/>
    <cellStyle name="Input 9 2" xfId="46928" xr:uid="{00000000-0005-0000-0000-000051B70000}"/>
    <cellStyle name="Input Cells" xfId="46929" xr:uid="{00000000-0005-0000-0000-000052B70000}"/>
    <cellStyle name="Input Cells 2" xfId="46930" xr:uid="{00000000-0005-0000-0000-000053B70000}"/>
    <cellStyle name="Input Cells 2 2" xfId="46931" xr:uid="{00000000-0005-0000-0000-000054B70000}"/>
    <cellStyle name="Input Cells 2 2 2" xfId="46932" xr:uid="{00000000-0005-0000-0000-000055B70000}"/>
    <cellStyle name="Input Cells 2 2_Innskuddsdekning" xfId="46933" xr:uid="{00000000-0005-0000-0000-000056B70000}"/>
    <cellStyle name="Input Cells 2 3" xfId="46934" xr:uid="{00000000-0005-0000-0000-000057B70000}"/>
    <cellStyle name="Input Cells 2_7. Other MTM adjustments" xfId="46935" xr:uid="{00000000-0005-0000-0000-000058B70000}"/>
    <cellStyle name="Input Cells 3" xfId="46936" xr:uid="{00000000-0005-0000-0000-000059B70000}"/>
    <cellStyle name="Input Cells 3 2" xfId="46937" xr:uid="{00000000-0005-0000-0000-00005AB70000}"/>
    <cellStyle name="Input Cells 3 2 2" xfId="46938" xr:uid="{00000000-0005-0000-0000-00005BB70000}"/>
    <cellStyle name="Input Cells 3 2_Nøkkeltall" xfId="46939" xr:uid="{00000000-0005-0000-0000-00005CB70000}"/>
    <cellStyle name="Input Cells 3 3" xfId="46940" xr:uid="{00000000-0005-0000-0000-00005DB70000}"/>
    <cellStyle name="Input Cells 3_7. Other MTM adjustments" xfId="46941" xr:uid="{00000000-0005-0000-0000-00005EB70000}"/>
    <cellStyle name="Input Cells 4" xfId="46942" xr:uid="{00000000-0005-0000-0000-00005FB70000}"/>
    <cellStyle name="Input Cells_7. Other MTM adjustments" xfId="46943" xr:uid="{00000000-0005-0000-0000-000060B70000}"/>
    <cellStyle name="Input Currency" xfId="46944" xr:uid="{00000000-0005-0000-0000-000061B70000}"/>
    <cellStyle name="Input Currency 2" xfId="46945" xr:uid="{00000000-0005-0000-0000-000062B70000}"/>
    <cellStyle name="Input Currency_7. Other MTM adjustments" xfId="46946" xr:uid="{00000000-0005-0000-0000-000063B70000}"/>
    <cellStyle name="Input Multiple" xfId="46947" xr:uid="{00000000-0005-0000-0000-000064B70000}"/>
    <cellStyle name="Input Percent" xfId="46948" xr:uid="{00000000-0005-0000-0000-000065B70000}"/>
    <cellStyle name="Input_$cell" xfId="46949" xr:uid="{00000000-0005-0000-0000-000066B70000}"/>
    <cellStyle name="inputDate" xfId="46950" xr:uid="{00000000-0005-0000-0000-000067B70000}"/>
    <cellStyle name="inputExposure" xfId="46951" xr:uid="{00000000-0005-0000-0000-000068B70000}"/>
    <cellStyle name="inputExposure 2" xfId="46952" xr:uid="{00000000-0005-0000-0000-000069B70000}"/>
    <cellStyle name="InputKeepColour" xfId="46953" xr:uid="{00000000-0005-0000-0000-00006AB70000}"/>
    <cellStyle name="InputKeepColour 2" xfId="46954" xr:uid="{00000000-0005-0000-0000-00006BB70000}"/>
    <cellStyle name="InputKeepColour 2 2" xfId="46955" xr:uid="{00000000-0005-0000-0000-00006CB70000}"/>
    <cellStyle name="InputKeepColour 2_Adjustment-Hovedtall" xfId="46956" xr:uid="{00000000-0005-0000-0000-00006DB70000}"/>
    <cellStyle name="InputKeepColour 3" xfId="46957" xr:uid="{00000000-0005-0000-0000-00006EB70000}"/>
    <cellStyle name="InputKeepColour_7. Other MTM adjustments" xfId="46958" xr:uid="{00000000-0005-0000-0000-00006FB70000}"/>
    <cellStyle name="inputMaturity" xfId="46959" xr:uid="{00000000-0005-0000-0000-000070B70000}"/>
    <cellStyle name="inputParameterE" xfId="46960" xr:uid="{00000000-0005-0000-0000-000071B70000}"/>
    <cellStyle name="inputPD" xfId="46961" xr:uid="{00000000-0005-0000-0000-000072B70000}"/>
    <cellStyle name="inputPercentage" xfId="46962" xr:uid="{00000000-0005-0000-0000-000073B70000}"/>
    <cellStyle name="inputPercentage 2" xfId="46963" xr:uid="{00000000-0005-0000-0000-000074B70000}"/>
    <cellStyle name="inputPercentageL" xfId="46964" xr:uid="{00000000-0005-0000-0000-000075B70000}"/>
    <cellStyle name="inputPercentageS" xfId="46965" xr:uid="{00000000-0005-0000-0000-000076B70000}"/>
    <cellStyle name="inputPercentageS 2" xfId="46966" xr:uid="{00000000-0005-0000-0000-000077B70000}"/>
    <cellStyle name="inputSelection" xfId="46967" xr:uid="{00000000-0005-0000-0000-000078B70000}"/>
    <cellStyle name="inputText" xfId="46968" xr:uid="{00000000-0005-0000-0000-000079B70000}"/>
    <cellStyle name="InputVariColour" xfId="46969" xr:uid="{00000000-0005-0000-0000-00007AB70000}"/>
    <cellStyle name="InputVariColour 2" xfId="46970" xr:uid="{00000000-0005-0000-0000-00007BB70000}"/>
    <cellStyle name="InputVariColour 2 2" xfId="46971" xr:uid="{00000000-0005-0000-0000-00007CB70000}"/>
    <cellStyle name="InputVariColour 2_Adjustment-Hovedtall" xfId="46972" xr:uid="{00000000-0005-0000-0000-00007DB70000}"/>
    <cellStyle name="InputVariColour 3" xfId="46973" xr:uid="{00000000-0005-0000-0000-00007EB70000}"/>
    <cellStyle name="InputVariColour_7. Other MTM adjustments" xfId="46974" xr:uid="{00000000-0005-0000-0000-00007FB70000}"/>
    <cellStyle name="IntFormat" xfId="46975" xr:uid="{00000000-0005-0000-0000-000080B70000}"/>
    <cellStyle name="IntFormat 2" xfId="46976" xr:uid="{00000000-0005-0000-0000-000081B70000}"/>
    <cellStyle name="IntFormat_Nøkkeltall" xfId="46977" xr:uid="{00000000-0005-0000-0000-000082B70000}"/>
    <cellStyle name="Įspėjimo tekstas" xfId="46978" xr:uid="{00000000-0005-0000-0000-000083B70000}"/>
    <cellStyle name="Išvestis" xfId="46979" xr:uid="{00000000-0005-0000-0000-000084B70000}"/>
    <cellStyle name="Įvestis" xfId="46980" xr:uid="{00000000-0005-0000-0000-000085B70000}"/>
    <cellStyle name="Jegyzet" xfId="46981" xr:uid="{00000000-0005-0000-0000-000086B70000}"/>
    <cellStyle name="Jegyzet 2" xfId="46982" xr:uid="{00000000-0005-0000-0000-000087B70000}"/>
    <cellStyle name="Jegyzet_Nøkkeltall" xfId="46983" xr:uid="{00000000-0005-0000-0000-000088B70000}"/>
    <cellStyle name="Jelölőszín (1)" xfId="46984" xr:uid="{00000000-0005-0000-0000-000089B70000}"/>
    <cellStyle name="Jelölőszín (2)" xfId="46985" xr:uid="{00000000-0005-0000-0000-00008AB70000}"/>
    <cellStyle name="Jelölőszín (3)" xfId="46986" xr:uid="{00000000-0005-0000-0000-00008BB70000}"/>
    <cellStyle name="Jelölőszín (4)" xfId="46987" xr:uid="{00000000-0005-0000-0000-00008CB70000}"/>
    <cellStyle name="Jelölőszín (5)" xfId="46988" xr:uid="{00000000-0005-0000-0000-00008DB70000}"/>
    <cellStyle name="Jelölőszín (6)" xfId="46989" xr:uid="{00000000-0005-0000-0000-00008EB70000}"/>
    <cellStyle name="Jó" xfId="46990" xr:uid="{00000000-0005-0000-0000-00008FB70000}"/>
    <cellStyle name="Kimenet" xfId="46991" xr:uid="{00000000-0005-0000-0000-000090B70000}"/>
    <cellStyle name="Kimenet 2" xfId="46992" xr:uid="{00000000-0005-0000-0000-000091B70000}"/>
    <cellStyle name="Kimenet_Nøkkeltall" xfId="46993" xr:uid="{00000000-0005-0000-0000-000092B70000}"/>
    <cellStyle name="Koblet celle 2" xfId="46994" xr:uid="{00000000-0005-0000-0000-000093B70000}"/>
    <cellStyle name="Koblet celle 2 2" xfId="46995" xr:uid="{00000000-0005-0000-0000-000094B70000}"/>
    <cellStyle name="Koblet celle 2 2 2" xfId="46996" xr:uid="{00000000-0005-0000-0000-000095B70000}"/>
    <cellStyle name="Koblet celle 2 2_Nøkkeltall" xfId="46997" xr:uid="{00000000-0005-0000-0000-000096B70000}"/>
    <cellStyle name="Koblet celle 2 3" xfId="46998" xr:uid="{00000000-0005-0000-0000-000097B70000}"/>
    <cellStyle name="Koblet celle 2 4" xfId="46999" xr:uid="{00000000-0005-0000-0000-000098B70000}"/>
    <cellStyle name="Koblet celle 2_Nøkkeltall" xfId="47000" xr:uid="{00000000-0005-0000-0000-000099B70000}"/>
    <cellStyle name="Koblet celle 3" xfId="47001" xr:uid="{00000000-0005-0000-0000-00009AB70000}"/>
    <cellStyle name="Koblet celle 3 2" xfId="47002" xr:uid="{00000000-0005-0000-0000-00009BB70000}"/>
    <cellStyle name="Koblet celle 3 3" xfId="47003" xr:uid="{00000000-0005-0000-0000-00009CB70000}"/>
    <cellStyle name="Koblet celle 3_Nøkkeltall" xfId="47004" xr:uid="{00000000-0005-0000-0000-00009DB70000}"/>
    <cellStyle name="Koblet celle 4" xfId="47005" xr:uid="{00000000-0005-0000-0000-00009EB70000}"/>
    <cellStyle name="Koblet celle 4 2" xfId="47006" xr:uid="{00000000-0005-0000-0000-00009FB70000}"/>
    <cellStyle name="Koblet celle 4 3" xfId="47007" xr:uid="{00000000-0005-0000-0000-0000A0B70000}"/>
    <cellStyle name="Koblet celle 5" xfId="47008" xr:uid="{00000000-0005-0000-0000-0000A1B70000}"/>
    <cellStyle name="Kolonne" xfId="47009" xr:uid="{00000000-0005-0000-0000-0000A2B70000}"/>
    <cellStyle name="KolonneOverskrift" xfId="47010" xr:uid="{00000000-0005-0000-0000-0000A3B70000}"/>
    <cellStyle name="Kolrubr" xfId="47011" xr:uid="{00000000-0005-0000-0000-0000A4B70000}"/>
    <cellStyle name="Kolrubr låst" xfId="47012" xr:uid="{00000000-0005-0000-0000-0000A5B70000}"/>
    <cellStyle name="Kolrubr_7. Other MTM adjustments" xfId="47013" xr:uid="{00000000-0005-0000-0000-0000A6B70000}"/>
    <cellStyle name="Kolumnrubrik" xfId="47014" xr:uid="{00000000-0005-0000-0000-0000A7B70000}"/>
    <cellStyle name="Kolumnrubrik 2" xfId="47015" xr:uid="{00000000-0005-0000-0000-0000A8B70000}"/>
    <cellStyle name="Kolumnrubrik 2 2" xfId="47016" xr:uid="{00000000-0005-0000-0000-0000A9B70000}"/>
    <cellStyle name="Kolumnrubrik 2 2 2" xfId="47017" xr:uid="{00000000-0005-0000-0000-0000AAB70000}"/>
    <cellStyle name="Kolumnrubrik 2 2 2 2" xfId="47018" xr:uid="{00000000-0005-0000-0000-0000ABB70000}"/>
    <cellStyle name="Kolumnrubrik 2 2 3" xfId="47019" xr:uid="{00000000-0005-0000-0000-0000ACB70000}"/>
    <cellStyle name="Kolumnrubrik 2 2 3 2" xfId="47020" xr:uid="{00000000-0005-0000-0000-0000ADB70000}"/>
    <cellStyle name="Kolumnrubrik 2 2 4" xfId="47021" xr:uid="{00000000-0005-0000-0000-0000AEB70000}"/>
    <cellStyle name="Kolumnrubrik 2 2 5" xfId="47022" xr:uid="{00000000-0005-0000-0000-0000AFB70000}"/>
    <cellStyle name="Kolumnrubrik 2 3" xfId="47023" xr:uid="{00000000-0005-0000-0000-0000B0B70000}"/>
    <cellStyle name="Kolumnrubrik 2 3 2" xfId="47024" xr:uid="{00000000-0005-0000-0000-0000B1B70000}"/>
    <cellStyle name="Kolumnrubrik 2 4" xfId="47025" xr:uid="{00000000-0005-0000-0000-0000B2B70000}"/>
    <cellStyle name="Kolumnrubrik 2 4 2" xfId="47026" xr:uid="{00000000-0005-0000-0000-0000B3B70000}"/>
    <cellStyle name="Kolumnrubrik 2 5" xfId="47027" xr:uid="{00000000-0005-0000-0000-0000B4B70000}"/>
    <cellStyle name="Kolumnrubrik 2 6" xfId="47028" xr:uid="{00000000-0005-0000-0000-0000B5B70000}"/>
    <cellStyle name="Kolumnrubrik 2 7" xfId="47029" xr:uid="{00000000-0005-0000-0000-0000B6B70000}"/>
    <cellStyle name="Kolumnrubrik 3" xfId="47030" xr:uid="{00000000-0005-0000-0000-0000B7B70000}"/>
    <cellStyle name="Kolumnrubrik 3 2" xfId="47031" xr:uid="{00000000-0005-0000-0000-0000B8B70000}"/>
    <cellStyle name="Kolumnrubrik 4" xfId="47032" xr:uid="{00000000-0005-0000-0000-0000B9B70000}"/>
    <cellStyle name="Kolumnrubrik 5" xfId="47033" xr:uid="{00000000-0005-0000-0000-0000BAB70000}"/>
    <cellStyle name="Kolumnrubrik_Nøkkeltall" xfId="47034" xr:uid="{00000000-0005-0000-0000-0000BBB70000}"/>
    <cellStyle name="Komma (0)" xfId="47035" xr:uid="{00000000-0005-0000-0000-0000BCB70000}"/>
    <cellStyle name="Komma (0) 2" xfId="47036" xr:uid="{00000000-0005-0000-0000-0000BDB70000}"/>
    <cellStyle name="Komma [0]_Blad1" xfId="47037" xr:uid="{00000000-0005-0000-0000-0000BEB70000}"/>
    <cellStyle name="Komma 10" xfId="47038" xr:uid="{00000000-0005-0000-0000-0000BFB70000}"/>
    <cellStyle name="Komma 10 2" xfId="47039" xr:uid="{00000000-0005-0000-0000-0000C0B70000}"/>
    <cellStyle name="Komma 10 2 2" xfId="47040" xr:uid="{00000000-0005-0000-0000-0000C1B70000}"/>
    <cellStyle name="Komma 10 2 3" xfId="47041" xr:uid="{00000000-0005-0000-0000-0000C2B70000}"/>
    <cellStyle name="Komma 10 2_Nøkkeltall" xfId="47042" xr:uid="{00000000-0005-0000-0000-0000C3B70000}"/>
    <cellStyle name="Komma 10 3" xfId="47043" xr:uid="{00000000-0005-0000-0000-0000C4B70000}"/>
    <cellStyle name="Komma 10 3 2" xfId="47044" xr:uid="{00000000-0005-0000-0000-0000C5B70000}"/>
    <cellStyle name="Komma 10 3 2 2" xfId="47045" xr:uid="{00000000-0005-0000-0000-0000C6B70000}"/>
    <cellStyle name="Komma 10 3 2 2 2" xfId="47046" xr:uid="{00000000-0005-0000-0000-0000C7B70000}"/>
    <cellStyle name="Komma 10 3 2 3" xfId="47047" xr:uid="{00000000-0005-0000-0000-0000C8B70000}"/>
    <cellStyle name="Komma 10 3 3" xfId="47048" xr:uid="{00000000-0005-0000-0000-0000C9B70000}"/>
    <cellStyle name="Komma 10 3 3 2" xfId="47049" xr:uid="{00000000-0005-0000-0000-0000CAB70000}"/>
    <cellStyle name="Komma 10 3 4" xfId="47050" xr:uid="{00000000-0005-0000-0000-0000CBB70000}"/>
    <cellStyle name="Komma 10 3 5" xfId="47051" xr:uid="{00000000-0005-0000-0000-0000CCB70000}"/>
    <cellStyle name="Komma 10 4" xfId="47052" xr:uid="{00000000-0005-0000-0000-0000CDB70000}"/>
    <cellStyle name="Komma 10 4 2" xfId="47053" xr:uid="{00000000-0005-0000-0000-0000CEB70000}"/>
    <cellStyle name="Komma 10 4 2 2" xfId="47054" xr:uid="{00000000-0005-0000-0000-0000CFB70000}"/>
    <cellStyle name="Komma 10 4 3" xfId="47055" xr:uid="{00000000-0005-0000-0000-0000D0B70000}"/>
    <cellStyle name="Komma 10 5" xfId="47056" xr:uid="{00000000-0005-0000-0000-0000D1B70000}"/>
    <cellStyle name="Komma 10 5 2" xfId="47057" xr:uid="{00000000-0005-0000-0000-0000D2B70000}"/>
    <cellStyle name="Komma 10 6" xfId="47058" xr:uid="{00000000-0005-0000-0000-0000D3B70000}"/>
    <cellStyle name="Komma 10 7" xfId="47059" xr:uid="{00000000-0005-0000-0000-0000D4B70000}"/>
    <cellStyle name="Komma 10_Nøkkeltall" xfId="47060" xr:uid="{00000000-0005-0000-0000-0000D5B70000}"/>
    <cellStyle name="Komma 11" xfId="47061" xr:uid="{00000000-0005-0000-0000-0000D6B70000}"/>
    <cellStyle name="Komma 11 2" xfId="47062" xr:uid="{00000000-0005-0000-0000-0000D7B70000}"/>
    <cellStyle name="Komma 11 2 2" xfId="47063" xr:uid="{00000000-0005-0000-0000-0000D8B70000}"/>
    <cellStyle name="Komma 11 2 2 2" xfId="47064" xr:uid="{00000000-0005-0000-0000-0000D9B70000}"/>
    <cellStyle name="Komma 11 2 2 2 2" xfId="47065" xr:uid="{00000000-0005-0000-0000-0000DAB70000}"/>
    <cellStyle name="Komma 11 2 2 3" xfId="47066" xr:uid="{00000000-0005-0000-0000-0000DBB70000}"/>
    <cellStyle name="Komma 11 2 2 4" xfId="47067" xr:uid="{00000000-0005-0000-0000-0000DCB70000}"/>
    <cellStyle name="Komma 11 2 3" xfId="47068" xr:uid="{00000000-0005-0000-0000-0000DDB70000}"/>
    <cellStyle name="Komma 11 2 3 2" xfId="47069" xr:uid="{00000000-0005-0000-0000-0000DEB70000}"/>
    <cellStyle name="Komma 11 2 4" xfId="47070" xr:uid="{00000000-0005-0000-0000-0000DFB70000}"/>
    <cellStyle name="Komma 11 2 5" xfId="47071" xr:uid="{00000000-0005-0000-0000-0000E0B70000}"/>
    <cellStyle name="Komma 11 2_Nøkkeltall" xfId="47072" xr:uid="{00000000-0005-0000-0000-0000E1B70000}"/>
    <cellStyle name="Komma 11 3" xfId="47073" xr:uid="{00000000-0005-0000-0000-0000E2B70000}"/>
    <cellStyle name="Komma 11 3 2" xfId="47074" xr:uid="{00000000-0005-0000-0000-0000E3B70000}"/>
    <cellStyle name="Komma 11 3 2 2" xfId="47075" xr:uid="{00000000-0005-0000-0000-0000E4B70000}"/>
    <cellStyle name="Komma 11 3 3" xfId="47076" xr:uid="{00000000-0005-0000-0000-0000E5B70000}"/>
    <cellStyle name="Komma 11 3 4" xfId="47077" xr:uid="{00000000-0005-0000-0000-0000E6B70000}"/>
    <cellStyle name="Komma 11 4" xfId="47078" xr:uid="{00000000-0005-0000-0000-0000E7B70000}"/>
    <cellStyle name="Komma 11 4 2" xfId="47079" xr:uid="{00000000-0005-0000-0000-0000E8B70000}"/>
    <cellStyle name="Komma 11 5" xfId="47080" xr:uid="{00000000-0005-0000-0000-0000E9B70000}"/>
    <cellStyle name="Komma 11 6" xfId="47081" xr:uid="{00000000-0005-0000-0000-0000EAB70000}"/>
    <cellStyle name="Komma 11_Nøkkeltall" xfId="47082" xr:uid="{00000000-0005-0000-0000-0000EBB70000}"/>
    <cellStyle name="Komma 12" xfId="47083" xr:uid="{00000000-0005-0000-0000-0000ECB70000}"/>
    <cellStyle name="Komma 12 2" xfId="47084" xr:uid="{00000000-0005-0000-0000-0000EDB70000}"/>
    <cellStyle name="Komma 12 2 2" xfId="47085" xr:uid="{00000000-0005-0000-0000-0000EEB70000}"/>
    <cellStyle name="Komma 12 2 2 2" xfId="47086" xr:uid="{00000000-0005-0000-0000-0000EFB70000}"/>
    <cellStyle name="Komma 12 2 2 2 2" xfId="47087" xr:uid="{00000000-0005-0000-0000-0000F0B70000}"/>
    <cellStyle name="Komma 12 2 2 3" xfId="47088" xr:uid="{00000000-0005-0000-0000-0000F1B70000}"/>
    <cellStyle name="Komma 12 2 3" xfId="47089" xr:uid="{00000000-0005-0000-0000-0000F2B70000}"/>
    <cellStyle name="Komma 12 2 3 2" xfId="47090" xr:uid="{00000000-0005-0000-0000-0000F3B70000}"/>
    <cellStyle name="Komma 12 2 4" xfId="47091" xr:uid="{00000000-0005-0000-0000-0000F4B70000}"/>
    <cellStyle name="Komma 12 2 5" xfId="47092" xr:uid="{00000000-0005-0000-0000-0000F5B70000}"/>
    <cellStyle name="Komma 12 2_Nøkkeltall" xfId="47093" xr:uid="{00000000-0005-0000-0000-0000F6B70000}"/>
    <cellStyle name="Komma 12 3" xfId="47094" xr:uid="{00000000-0005-0000-0000-0000F7B70000}"/>
    <cellStyle name="Komma 12 3 2" xfId="47095" xr:uid="{00000000-0005-0000-0000-0000F8B70000}"/>
    <cellStyle name="Komma 12 3 2 2" xfId="47096" xr:uid="{00000000-0005-0000-0000-0000F9B70000}"/>
    <cellStyle name="Komma 12 3 3" xfId="47097" xr:uid="{00000000-0005-0000-0000-0000FAB70000}"/>
    <cellStyle name="Komma 12 4" xfId="47098" xr:uid="{00000000-0005-0000-0000-0000FBB70000}"/>
    <cellStyle name="Komma 12 4 2" xfId="47099" xr:uid="{00000000-0005-0000-0000-0000FCB70000}"/>
    <cellStyle name="Komma 12 5" xfId="47100" xr:uid="{00000000-0005-0000-0000-0000FDB70000}"/>
    <cellStyle name="Komma 12 6" xfId="47101" xr:uid="{00000000-0005-0000-0000-0000FEB70000}"/>
    <cellStyle name="Komma 12_Nøkkeltall" xfId="47102" xr:uid="{00000000-0005-0000-0000-0000FFB70000}"/>
    <cellStyle name="Komma 13" xfId="47103" xr:uid="{00000000-0005-0000-0000-000000B80000}"/>
    <cellStyle name="Komma 13 2" xfId="47104" xr:uid="{00000000-0005-0000-0000-000001B80000}"/>
    <cellStyle name="Komma 13_Nøkkeltall" xfId="47105" xr:uid="{00000000-0005-0000-0000-000002B80000}"/>
    <cellStyle name="Komma 14" xfId="47106" xr:uid="{00000000-0005-0000-0000-000003B80000}"/>
    <cellStyle name="Komma 14 2" xfId="47107" xr:uid="{00000000-0005-0000-0000-000004B80000}"/>
    <cellStyle name="Komma 14 2 2" xfId="47108" xr:uid="{00000000-0005-0000-0000-000005B80000}"/>
    <cellStyle name="Komma 14 2 2 2" xfId="47109" xr:uid="{00000000-0005-0000-0000-000006B80000}"/>
    <cellStyle name="Komma 14 2 3" xfId="47110" xr:uid="{00000000-0005-0000-0000-000007B80000}"/>
    <cellStyle name="Komma 14 3" xfId="47111" xr:uid="{00000000-0005-0000-0000-000008B80000}"/>
    <cellStyle name="Komma 14 3 2" xfId="47112" xr:uid="{00000000-0005-0000-0000-000009B80000}"/>
    <cellStyle name="Komma 14 4" xfId="47113" xr:uid="{00000000-0005-0000-0000-00000AB80000}"/>
    <cellStyle name="Komma 14_Nøkkeltall" xfId="47114" xr:uid="{00000000-0005-0000-0000-00000BB80000}"/>
    <cellStyle name="Komma 15" xfId="47115" xr:uid="{00000000-0005-0000-0000-00000CB80000}"/>
    <cellStyle name="Komma 15 2" xfId="47116" xr:uid="{00000000-0005-0000-0000-00000DB80000}"/>
    <cellStyle name="Komma 15 2 2" xfId="47117" xr:uid="{00000000-0005-0000-0000-00000EB80000}"/>
    <cellStyle name="Komma 15 3" xfId="47118" xr:uid="{00000000-0005-0000-0000-00000FB80000}"/>
    <cellStyle name="Komma 15_Nøkkeltall" xfId="47119" xr:uid="{00000000-0005-0000-0000-000010B80000}"/>
    <cellStyle name="Komma 16" xfId="47120" xr:uid="{00000000-0005-0000-0000-000011B80000}"/>
    <cellStyle name="Komma 17" xfId="47121" xr:uid="{00000000-0005-0000-0000-000012B80000}"/>
    <cellStyle name="Komma 18" xfId="47122" xr:uid="{00000000-0005-0000-0000-000013B80000}"/>
    <cellStyle name="Komma 19" xfId="47123" xr:uid="{00000000-0005-0000-0000-000014B80000}"/>
    <cellStyle name="Komma 2" xfId="9" xr:uid="{00000000-0005-0000-0000-000015B80000}"/>
    <cellStyle name="Komma 2 10" xfId="47124" xr:uid="{00000000-0005-0000-0000-000016B80000}"/>
    <cellStyle name="Komma 2 10 2" xfId="47125" xr:uid="{00000000-0005-0000-0000-000017B80000}"/>
    <cellStyle name="Komma 2 10 2 2" xfId="47126" xr:uid="{00000000-0005-0000-0000-000018B80000}"/>
    <cellStyle name="Komma 2 10 2 2 2" xfId="47127" xr:uid="{00000000-0005-0000-0000-000019B80000}"/>
    <cellStyle name="Komma 2 10 2 2 2 2" xfId="47128" xr:uid="{00000000-0005-0000-0000-00001AB80000}"/>
    <cellStyle name="Komma 2 10 2 2 2 2 2" xfId="47129" xr:uid="{00000000-0005-0000-0000-00001BB80000}"/>
    <cellStyle name="Komma 2 10 2 2 2 3" xfId="47130" xr:uid="{00000000-0005-0000-0000-00001CB80000}"/>
    <cellStyle name="Komma 2 10 2 2 3" xfId="47131" xr:uid="{00000000-0005-0000-0000-00001DB80000}"/>
    <cellStyle name="Komma 2 10 2 2 3 2" xfId="47132" xr:uid="{00000000-0005-0000-0000-00001EB80000}"/>
    <cellStyle name="Komma 2 10 2 2 4" xfId="47133" xr:uid="{00000000-0005-0000-0000-00001FB80000}"/>
    <cellStyle name="Komma 2 10 2 2_Innskuddsdekning" xfId="47134" xr:uid="{00000000-0005-0000-0000-000020B80000}"/>
    <cellStyle name="Komma 2 10 2 3" xfId="47135" xr:uid="{00000000-0005-0000-0000-000021B80000}"/>
    <cellStyle name="Komma 2 10 2 3 2" xfId="47136" xr:uid="{00000000-0005-0000-0000-000022B80000}"/>
    <cellStyle name="Komma 2 10 2 3 2 2" xfId="47137" xr:uid="{00000000-0005-0000-0000-000023B80000}"/>
    <cellStyle name="Komma 2 10 2 3 3" xfId="47138" xr:uid="{00000000-0005-0000-0000-000024B80000}"/>
    <cellStyle name="Komma 2 10 2 4" xfId="47139" xr:uid="{00000000-0005-0000-0000-000025B80000}"/>
    <cellStyle name="Komma 2 10 2 4 2" xfId="47140" xr:uid="{00000000-0005-0000-0000-000026B80000}"/>
    <cellStyle name="Komma 2 10 2 5" xfId="47141" xr:uid="{00000000-0005-0000-0000-000027B80000}"/>
    <cellStyle name="Komma 2 10 2_7. Other MTM adjustments" xfId="47142" xr:uid="{00000000-0005-0000-0000-000028B80000}"/>
    <cellStyle name="Komma 2 10 3" xfId="47143" xr:uid="{00000000-0005-0000-0000-000029B80000}"/>
    <cellStyle name="Komma 2 10 3 2" xfId="47144" xr:uid="{00000000-0005-0000-0000-00002AB80000}"/>
    <cellStyle name="Komma 2 10 3 2 2" xfId="47145" xr:uid="{00000000-0005-0000-0000-00002BB80000}"/>
    <cellStyle name="Komma 2 10 3 2 2 2" xfId="47146" xr:uid="{00000000-0005-0000-0000-00002CB80000}"/>
    <cellStyle name="Komma 2 10 3 2 3" xfId="47147" xr:uid="{00000000-0005-0000-0000-00002DB80000}"/>
    <cellStyle name="Komma 2 10 3 2_Innskuddsdekning" xfId="47148" xr:uid="{00000000-0005-0000-0000-00002EB80000}"/>
    <cellStyle name="Komma 2 10 3 3" xfId="47149" xr:uid="{00000000-0005-0000-0000-00002FB80000}"/>
    <cellStyle name="Komma 2 10 3 3 2" xfId="47150" xr:uid="{00000000-0005-0000-0000-000030B80000}"/>
    <cellStyle name="Komma 2 10 3 4" xfId="47151" xr:uid="{00000000-0005-0000-0000-000031B80000}"/>
    <cellStyle name="Komma 2 10 3_7. Other MTM adjustments" xfId="47152" xr:uid="{00000000-0005-0000-0000-000032B80000}"/>
    <cellStyle name="Komma 2 10 4" xfId="47153" xr:uid="{00000000-0005-0000-0000-000033B80000}"/>
    <cellStyle name="Komma 2 10 4 2" xfId="47154" xr:uid="{00000000-0005-0000-0000-000034B80000}"/>
    <cellStyle name="Komma 2 10 4 2 2" xfId="47155" xr:uid="{00000000-0005-0000-0000-000035B80000}"/>
    <cellStyle name="Komma 2 10 4 3" xfId="47156" xr:uid="{00000000-0005-0000-0000-000036B80000}"/>
    <cellStyle name="Komma 2 10 4_Innskuddsdekning" xfId="47157" xr:uid="{00000000-0005-0000-0000-000037B80000}"/>
    <cellStyle name="Komma 2 10 5" xfId="47158" xr:uid="{00000000-0005-0000-0000-000038B80000}"/>
    <cellStyle name="Komma 2 10 5 2" xfId="47159" xr:uid="{00000000-0005-0000-0000-000039B80000}"/>
    <cellStyle name="Komma 2 10 5 2 2" xfId="47160" xr:uid="{00000000-0005-0000-0000-00003AB80000}"/>
    <cellStyle name="Komma 2 10 5 3" xfId="47161" xr:uid="{00000000-0005-0000-0000-00003BB80000}"/>
    <cellStyle name="Komma 2 10 6" xfId="47162" xr:uid="{00000000-0005-0000-0000-00003CB80000}"/>
    <cellStyle name="Komma 2 10 6 2" xfId="47163" xr:uid="{00000000-0005-0000-0000-00003DB80000}"/>
    <cellStyle name="Komma 2 10 7" xfId="47164" xr:uid="{00000000-0005-0000-0000-00003EB80000}"/>
    <cellStyle name="Komma 2 10_7. Other MTM adjustments" xfId="47165" xr:uid="{00000000-0005-0000-0000-00003FB80000}"/>
    <cellStyle name="Komma 2 11" xfId="47166" xr:uid="{00000000-0005-0000-0000-000040B80000}"/>
    <cellStyle name="Komma 2 11 2" xfId="47167" xr:uid="{00000000-0005-0000-0000-000041B80000}"/>
    <cellStyle name="Komma 2 11 2 2" xfId="47168" xr:uid="{00000000-0005-0000-0000-000042B80000}"/>
    <cellStyle name="Komma 2 11 3" xfId="47169" xr:uid="{00000000-0005-0000-0000-000043B80000}"/>
    <cellStyle name="Komma 2 12" xfId="47170" xr:uid="{00000000-0005-0000-0000-000044B80000}"/>
    <cellStyle name="Komma 2 12 2" xfId="47171" xr:uid="{00000000-0005-0000-0000-000045B80000}"/>
    <cellStyle name="Komma 2 12 2 2" xfId="47172" xr:uid="{00000000-0005-0000-0000-000046B80000}"/>
    <cellStyle name="Komma 2 12 3" xfId="47173" xr:uid="{00000000-0005-0000-0000-000047B80000}"/>
    <cellStyle name="Komma 2 13" xfId="47174" xr:uid="{00000000-0005-0000-0000-000048B80000}"/>
    <cellStyle name="Komma 2 13 2" xfId="47175" xr:uid="{00000000-0005-0000-0000-000049B80000}"/>
    <cellStyle name="Komma 2 13 2 2" xfId="47176" xr:uid="{00000000-0005-0000-0000-00004AB80000}"/>
    <cellStyle name="Komma 2 13 3" xfId="47177" xr:uid="{00000000-0005-0000-0000-00004BB80000}"/>
    <cellStyle name="Komma 2 14" xfId="47178" xr:uid="{00000000-0005-0000-0000-00004CB80000}"/>
    <cellStyle name="Komma 2 15" xfId="47179" xr:uid="{00000000-0005-0000-0000-00004DB80000}"/>
    <cellStyle name="Komma 2 16" xfId="47180" xr:uid="{00000000-0005-0000-0000-00004EB80000}"/>
    <cellStyle name="Komma 2 17" xfId="47181" xr:uid="{00000000-0005-0000-0000-00004FB80000}"/>
    <cellStyle name="Komma 2 18" xfId="47182" xr:uid="{00000000-0005-0000-0000-000050B80000}"/>
    <cellStyle name="Komma 2 19" xfId="47183" xr:uid="{00000000-0005-0000-0000-000051B80000}"/>
    <cellStyle name="Komma 2 2" xfId="47184" xr:uid="{00000000-0005-0000-0000-000052B80000}"/>
    <cellStyle name="Komma 2 2 2" xfId="47185" xr:uid="{00000000-0005-0000-0000-000053B80000}"/>
    <cellStyle name="Komma 2 2 2 10" xfId="47186" xr:uid="{00000000-0005-0000-0000-000054B80000}"/>
    <cellStyle name="Komma 2 2 2 11" xfId="47187" xr:uid="{00000000-0005-0000-0000-000055B80000}"/>
    <cellStyle name="Komma 2 2 2 2" xfId="47188" xr:uid="{00000000-0005-0000-0000-000056B80000}"/>
    <cellStyle name="Komma 2 2 2 2 2" xfId="47189" xr:uid="{00000000-0005-0000-0000-000057B80000}"/>
    <cellStyle name="Komma 2 2 2 2 2 2" xfId="47190" xr:uid="{00000000-0005-0000-0000-000058B80000}"/>
    <cellStyle name="Komma 2 2 2 2 2 2 2" xfId="47191" xr:uid="{00000000-0005-0000-0000-000059B80000}"/>
    <cellStyle name="Komma 2 2 2 2 2 2 2 2" xfId="47192" xr:uid="{00000000-0005-0000-0000-00005AB80000}"/>
    <cellStyle name="Komma 2 2 2 2 2 2 2 2 2" xfId="47193" xr:uid="{00000000-0005-0000-0000-00005BB80000}"/>
    <cellStyle name="Komma 2 2 2 2 2 2 2 2 2 2" xfId="47194" xr:uid="{00000000-0005-0000-0000-00005CB80000}"/>
    <cellStyle name="Komma 2 2 2 2 2 2 2 2 2 3" xfId="47195" xr:uid="{00000000-0005-0000-0000-00005DB80000}"/>
    <cellStyle name="Komma 2 2 2 2 2 2 2 2 2 4" xfId="47196" xr:uid="{00000000-0005-0000-0000-00005EB80000}"/>
    <cellStyle name="Komma 2 2 2 2 2 2 2 2 3" xfId="47197" xr:uid="{00000000-0005-0000-0000-00005FB80000}"/>
    <cellStyle name="Komma 2 2 2 2 2 2 2 2 4" xfId="47198" xr:uid="{00000000-0005-0000-0000-000060B80000}"/>
    <cellStyle name="Komma 2 2 2 2 2 2 2 2 5" xfId="47199" xr:uid="{00000000-0005-0000-0000-000061B80000}"/>
    <cellStyle name="Komma 2 2 2 2 2 2 2 3" xfId="47200" xr:uid="{00000000-0005-0000-0000-000062B80000}"/>
    <cellStyle name="Komma 2 2 2 2 2 2 2 3 2" xfId="47201" xr:uid="{00000000-0005-0000-0000-000063B80000}"/>
    <cellStyle name="Komma 2 2 2 2 2 2 2 3 3" xfId="47202" xr:uid="{00000000-0005-0000-0000-000064B80000}"/>
    <cellStyle name="Komma 2 2 2 2 2 2 2 3 4" xfId="47203" xr:uid="{00000000-0005-0000-0000-000065B80000}"/>
    <cellStyle name="Komma 2 2 2 2 2 2 2 4" xfId="47204" xr:uid="{00000000-0005-0000-0000-000066B80000}"/>
    <cellStyle name="Komma 2 2 2 2 2 2 2 5" xfId="47205" xr:uid="{00000000-0005-0000-0000-000067B80000}"/>
    <cellStyle name="Komma 2 2 2 2 2 2 2 6" xfId="47206" xr:uid="{00000000-0005-0000-0000-000068B80000}"/>
    <cellStyle name="Komma 2 2 2 2 2 2 2_Innskuddsdekning" xfId="47207" xr:uid="{00000000-0005-0000-0000-000069B80000}"/>
    <cellStyle name="Komma 2 2 2 2 2 2 3" xfId="47208" xr:uid="{00000000-0005-0000-0000-00006AB80000}"/>
    <cellStyle name="Komma 2 2 2 2 2 2 3 2" xfId="47209" xr:uid="{00000000-0005-0000-0000-00006BB80000}"/>
    <cellStyle name="Komma 2 2 2 2 2 2 3 2 2" xfId="47210" xr:uid="{00000000-0005-0000-0000-00006CB80000}"/>
    <cellStyle name="Komma 2 2 2 2 2 2 3 2 3" xfId="47211" xr:uid="{00000000-0005-0000-0000-00006DB80000}"/>
    <cellStyle name="Komma 2 2 2 2 2 2 3 2 4" xfId="47212" xr:uid="{00000000-0005-0000-0000-00006EB80000}"/>
    <cellStyle name="Komma 2 2 2 2 2 2 3 3" xfId="47213" xr:uid="{00000000-0005-0000-0000-00006FB80000}"/>
    <cellStyle name="Komma 2 2 2 2 2 2 3 4" xfId="47214" xr:uid="{00000000-0005-0000-0000-000070B80000}"/>
    <cellStyle name="Komma 2 2 2 2 2 2 3 5" xfId="47215" xr:uid="{00000000-0005-0000-0000-000071B80000}"/>
    <cellStyle name="Komma 2 2 2 2 2 2 4" xfId="47216" xr:uid="{00000000-0005-0000-0000-000072B80000}"/>
    <cellStyle name="Komma 2 2 2 2 2 2 4 2" xfId="47217" xr:uid="{00000000-0005-0000-0000-000073B80000}"/>
    <cellStyle name="Komma 2 2 2 2 2 2 4 3" xfId="47218" xr:uid="{00000000-0005-0000-0000-000074B80000}"/>
    <cellStyle name="Komma 2 2 2 2 2 2 4 4" xfId="47219" xr:uid="{00000000-0005-0000-0000-000075B80000}"/>
    <cellStyle name="Komma 2 2 2 2 2 2 5" xfId="47220" xr:uid="{00000000-0005-0000-0000-000076B80000}"/>
    <cellStyle name="Komma 2 2 2 2 2 2 6" xfId="47221" xr:uid="{00000000-0005-0000-0000-000077B80000}"/>
    <cellStyle name="Komma 2 2 2 2 2 2 7" xfId="47222" xr:uid="{00000000-0005-0000-0000-000078B80000}"/>
    <cellStyle name="Komma 2 2 2 2 2 2_7. Other MTM adjustments" xfId="47223" xr:uid="{00000000-0005-0000-0000-000079B80000}"/>
    <cellStyle name="Komma 2 2 2 2 2 3" xfId="47224" xr:uid="{00000000-0005-0000-0000-00007AB80000}"/>
    <cellStyle name="Komma 2 2 2 2 2 3 2" xfId="47225" xr:uid="{00000000-0005-0000-0000-00007BB80000}"/>
    <cellStyle name="Komma 2 2 2 2 2 3 2 2" xfId="47226" xr:uid="{00000000-0005-0000-0000-00007CB80000}"/>
    <cellStyle name="Komma 2 2 2 2 2 3 2 2 2" xfId="47227" xr:uid="{00000000-0005-0000-0000-00007DB80000}"/>
    <cellStyle name="Komma 2 2 2 2 2 3 2 2 3" xfId="47228" xr:uid="{00000000-0005-0000-0000-00007EB80000}"/>
    <cellStyle name="Komma 2 2 2 2 2 3 2 2 4" xfId="47229" xr:uid="{00000000-0005-0000-0000-00007FB80000}"/>
    <cellStyle name="Komma 2 2 2 2 2 3 2 3" xfId="47230" xr:uid="{00000000-0005-0000-0000-000080B80000}"/>
    <cellStyle name="Komma 2 2 2 2 2 3 2 4" xfId="47231" xr:uid="{00000000-0005-0000-0000-000081B80000}"/>
    <cellStyle name="Komma 2 2 2 2 2 3 2 5" xfId="47232" xr:uid="{00000000-0005-0000-0000-000082B80000}"/>
    <cellStyle name="Komma 2 2 2 2 2 3 2_Innskuddsdekning" xfId="47233" xr:uid="{00000000-0005-0000-0000-000083B80000}"/>
    <cellStyle name="Komma 2 2 2 2 2 3 3" xfId="47234" xr:uid="{00000000-0005-0000-0000-000084B80000}"/>
    <cellStyle name="Komma 2 2 2 2 2 3 3 2" xfId="47235" xr:uid="{00000000-0005-0000-0000-000085B80000}"/>
    <cellStyle name="Komma 2 2 2 2 2 3 3 3" xfId="47236" xr:uid="{00000000-0005-0000-0000-000086B80000}"/>
    <cellStyle name="Komma 2 2 2 2 2 3 3 4" xfId="47237" xr:uid="{00000000-0005-0000-0000-000087B80000}"/>
    <cellStyle name="Komma 2 2 2 2 2 3 4" xfId="47238" xr:uid="{00000000-0005-0000-0000-000088B80000}"/>
    <cellStyle name="Komma 2 2 2 2 2 3 5" xfId="47239" xr:uid="{00000000-0005-0000-0000-000089B80000}"/>
    <cellStyle name="Komma 2 2 2 2 2 3 6" xfId="47240" xr:uid="{00000000-0005-0000-0000-00008AB80000}"/>
    <cellStyle name="Komma 2 2 2 2 2 3_7. Other MTM adjustments" xfId="47241" xr:uid="{00000000-0005-0000-0000-00008BB80000}"/>
    <cellStyle name="Komma 2 2 2 2 2 4" xfId="47242" xr:uid="{00000000-0005-0000-0000-00008CB80000}"/>
    <cellStyle name="Komma 2 2 2 2 2 4 2" xfId="47243" xr:uid="{00000000-0005-0000-0000-00008DB80000}"/>
    <cellStyle name="Komma 2 2 2 2 2 4 2 2" xfId="47244" xr:uid="{00000000-0005-0000-0000-00008EB80000}"/>
    <cellStyle name="Komma 2 2 2 2 2 4 2 3" xfId="47245" xr:uid="{00000000-0005-0000-0000-00008FB80000}"/>
    <cellStyle name="Komma 2 2 2 2 2 4 2 4" xfId="47246" xr:uid="{00000000-0005-0000-0000-000090B80000}"/>
    <cellStyle name="Komma 2 2 2 2 2 4 2_Innskuddsdekning" xfId="47247" xr:uid="{00000000-0005-0000-0000-000091B80000}"/>
    <cellStyle name="Komma 2 2 2 2 2 4 3" xfId="47248" xr:uid="{00000000-0005-0000-0000-000092B80000}"/>
    <cellStyle name="Komma 2 2 2 2 2 4 4" xfId="47249" xr:uid="{00000000-0005-0000-0000-000093B80000}"/>
    <cellStyle name="Komma 2 2 2 2 2 4 5" xfId="47250" xr:uid="{00000000-0005-0000-0000-000094B80000}"/>
    <cellStyle name="Komma 2 2 2 2 2 4_7. Other MTM adjustments" xfId="47251" xr:uid="{00000000-0005-0000-0000-000095B80000}"/>
    <cellStyle name="Komma 2 2 2 2 2 5" xfId="47252" xr:uid="{00000000-0005-0000-0000-000096B80000}"/>
    <cellStyle name="Komma 2 2 2 2 2 5 2" xfId="47253" xr:uid="{00000000-0005-0000-0000-000097B80000}"/>
    <cellStyle name="Komma 2 2 2 2 2 5 3" xfId="47254" xr:uid="{00000000-0005-0000-0000-000098B80000}"/>
    <cellStyle name="Komma 2 2 2 2 2 5 4" xfId="47255" xr:uid="{00000000-0005-0000-0000-000099B80000}"/>
    <cellStyle name="Komma 2 2 2 2 2 5_Innskuddsdekning" xfId="47256" xr:uid="{00000000-0005-0000-0000-00009AB80000}"/>
    <cellStyle name="Komma 2 2 2 2 2 6" xfId="47257" xr:uid="{00000000-0005-0000-0000-00009BB80000}"/>
    <cellStyle name="Komma 2 2 2 2 2 7" xfId="47258" xr:uid="{00000000-0005-0000-0000-00009CB80000}"/>
    <cellStyle name="Komma 2 2 2 2 2 8" xfId="47259" xr:uid="{00000000-0005-0000-0000-00009DB80000}"/>
    <cellStyle name="Komma 2 2 2 2 2_7. Other MTM adjustments" xfId="47260" xr:uid="{00000000-0005-0000-0000-00009EB80000}"/>
    <cellStyle name="Komma 2 2 2 2 3" xfId="47261" xr:uid="{00000000-0005-0000-0000-00009FB80000}"/>
    <cellStyle name="Komma 2 2 2 2 3 2" xfId="47262" xr:uid="{00000000-0005-0000-0000-0000A0B80000}"/>
    <cellStyle name="Komma 2 2 2 2 3 2 2" xfId="47263" xr:uid="{00000000-0005-0000-0000-0000A1B80000}"/>
    <cellStyle name="Komma 2 2 2 2 3 2 2 2" xfId="47264" xr:uid="{00000000-0005-0000-0000-0000A2B80000}"/>
    <cellStyle name="Komma 2 2 2 2 3 2 2 2 2" xfId="47265" xr:uid="{00000000-0005-0000-0000-0000A3B80000}"/>
    <cellStyle name="Komma 2 2 2 2 3 2 2 2 3" xfId="47266" xr:uid="{00000000-0005-0000-0000-0000A4B80000}"/>
    <cellStyle name="Komma 2 2 2 2 3 2 2 2 4" xfId="47267" xr:uid="{00000000-0005-0000-0000-0000A5B80000}"/>
    <cellStyle name="Komma 2 2 2 2 3 2 2 3" xfId="47268" xr:uid="{00000000-0005-0000-0000-0000A6B80000}"/>
    <cellStyle name="Komma 2 2 2 2 3 2 2 4" xfId="47269" xr:uid="{00000000-0005-0000-0000-0000A7B80000}"/>
    <cellStyle name="Komma 2 2 2 2 3 2 2 5" xfId="47270" xr:uid="{00000000-0005-0000-0000-0000A8B80000}"/>
    <cellStyle name="Komma 2 2 2 2 3 2 3" xfId="47271" xr:uid="{00000000-0005-0000-0000-0000A9B80000}"/>
    <cellStyle name="Komma 2 2 2 2 3 2 3 2" xfId="47272" xr:uid="{00000000-0005-0000-0000-0000AAB80000}"/>
    <cellStyle name="Komma 2 2 2 2 3 2 3 3" xfId="47273" xr:uid="{00000000-0005-0000-0000-0000ABB80000}"/>
    <cellStyle name="Komma 2 2 2 2 3 2 3 4" xfId="47274" xr:uid="{00000000-0005-0000-0000-0000ACB80000}"/>
    <cellStyle name="Komma 2 2 2 2 3 2 4" xfId="47275" xr:uid="{00000000-0005-0000-0000-0000ADB80000}"/>
    <cellStyle name="Komma 2 2 2 2 3 2 5" xfId="47276" xr:uid="{00000000-0005-0000-0000-0000AEB80000}"/>
    <cellStyle name="Komma 2 2 2 2 3 2 6" xfId="47277" xr:uid="{00000000-0005-0000-0000-0000AFB80000}"/>
    <cellStyle name="Komma 2 2 2 2 3 2_Innskuddsdekning" xfId="47278" xr:uid="{00000000-0005-0000-0000-0000B0B80000}"/>
    <cellStyle name="Komma 2 2 2 2 3 3" xfId="47279" xr:uid="{00000000-0005-0000-0000-0000B1B80000}"/>
    <cellStyle name="Komma 2 2 2 2 3 3 2" xfId="47280" xr:uid="{00000000-0005-0000-0000-0000B2B80000}"/>
    <cellStyle name="Komma 2 2 2 2 3 3 2 2" xfId="47281" xr:uid="{00000000-0005-0000-0000-0000B3B80000}"/>
    <cellStyle name="Komma 2 2 2 2 3 3 2 3" xfId="47282" xr:uid="{00000000-0005-0000-0000-0000B4B80000}"/>
    <cellStyle name="Komma 2 2 2 2 3 3 2 4" xfId="47283" xr:uid="{00000000-0005-0000-0000-0000B5B80000}"/>
    <cellStyle name="Komma 2 2 2 2 3 3 3" xfId="47284" xr:uid="{00000000-0005-0000-0000-0000B6B80000}"/>
    <cellStyle name="Komma 2 2 2 2 3 3 4" xfId="47285" xr:uid="{00000000-0005-0000-0000-0000B7B80000}"/>
    <cellStyle name="Komma 2 2 2 2 3 3 5" xfId="47286" xr:uid="{00000000-0005-0000-0000-0000B8B80000}"/>
    <cellStyle name="Komma 2 2 2 2 3 4" xfId="47287" xr:uid="{00000000-0005-0000-0000-0000B9B80000}"/>
    <cellStyle name="Komma 2 2 2 2 3 4 2" xfId="47288" xr:uid="{00000000-0005-0000-0000-0000BAB80000}"/>
    <cellStyle name="Komma 2 2 2 2 3 4 3" xfId="47289" xr:uid="{00000000-0005-0000-0000-0000BBB80000}"/>
    <cellStyle name="Komma 2 2 2 2 3 4 4" xfId="47290" xr:uid="{00000000-0005-0000-0000-0000BCB80000}"/>
    <cellStyle name="Komma 2 2 2 2 3 5" xfId="47291" xr:uid="{00000000-0005-0000-0000-0000BDB80000}"/>
    <cellStyle name="Komma 2 2 2 2 3 6" xfId="47292" xr:uid="{00000000-0005-0000-0000-0000BEB80000}"/>
    <cellStyle name="Komma 2 2 2 2 3 7" xfId="47293" xr:uid="{00000000-0005-0000-0000-0000BFB80000}"/>
    <cellStyle name="Komma 2 2 2 2 3_7. Other MTM adjustments" xfId="47294" xr:uid="{00000000-0005-0000-0000-0000C0B80000}"/>
    <cellStyle name="Komma 2 2 2 2 4" xfId="47295" xr:uid="{00000000-0005-0000-0000-0000C1B80000}"/>
    <cellStyle name="Komma 2 2 2 2 4 2" xfId="47296" xr:uid="{00000000-0005-0000-0000-0000C2B80000}"/>
    <cellStyle name="Komma 2 2 2 2 4 2 2" xfId="47297" xr:uid="{00000000-0005-0000-0000-0000C3B80000}"/>
    <cellStyle name="Komma 2 2 2 2 4 2 2 2" xfId="47298" xr:uid="{00000000-0005-0000-0000-0000C4B80000}"/>
    <cellStyle name="Komma 2 2 2 2 4 2 2 3" xfId="47299" xr:uid="{00000000-0005-0000-0000-0000C5B80000}"/>
    <cellStyle name="Komma 2 2 2 2 4 2 2 4" xfId="47300" xr:uid="{00000000-0005-0000-0000-0000C6B80000}"/>
    <cellStyle name="Komma 2 2 2 2 4 2 3" xfId="47301" xr:uid="{00000000-0005-0000-0000-0000C7B80000}"/>
    <cellStyle name="Komma 2 2 2 2 4 2 4" xfId="47302" xr:uid="{00000000-0005-0000-0000-0000C8B80000}"/>
    <cellStyle name="Komma 2 2 2 2 4 2 5" xfId="47303" xr:uid="{00000000-0005-0000-0000-0000C9B80000}"/>
    <cellStyle name="Komma 2 2 2 2 4 2_Innskuddsdekning" xfId="47304" xr:uid="{00000000-0005-0000-0000-0000CAB80000}"/>
    <cellStyle name="Komma 2 2 2 2 4 3" xfId="47305" xr:uid="{00000000-0005-0000-0000-0000CBB80000}"/>
    <cellStyle name="Komma 2 2 2 2 4 3 2" xfId="47306" xr:uid="{00000000-0005-0000-0000-0000CCB80000}"/>
    <cellStyle name="Komma 2 2 2 2 4 3 3" xfId="47307" xr:uid="{00000000-0005-0000-0000-0000CDB80000}"/>
    <cellStyle name="Komma 2 2 2 2 4 3 4" xfId="47308" xr:uid="{00000000-0005-0000-0000-0000CEB80000}"/>
    <cellStyle name="Komma 2 2 2 2 4 4" xfId="47309" xr:uid="{00000000-0005-0000-0000-0000CFB80000}"/>
    <cellStyle name="Komma 2 2 2 2 4 5" xfId="47310" xr:uid="{00000000-0005-0000-0000-0000D0B80000}"/>
    <cellStyle name="Komma 2 2 2 2 4 6" xfId="47311" xr:uid="{00000000-0005-0000-0000-0000D1B80000}"/>
    <cellStyle name="Komma 2 2 2 2 4_7. Other MTM adjustments" xfId="47312" xr:uid="{00000000-0005-0000-0000-0000D2B80000}"/>
    <cellStyle name="Komma 2 2 2 2 5" xfId="47313" xr:uid="{00000000-0005-0000-0000-0000D3B80000}"/>
    <cellStyle name="Komma 2 2 2 2 5 2" xfId="47314" xr:uid="{00000000-0005-0000-0000-0000D4B80000}"/>
    <cellStyle name="Komma 2 2 2 2 5 2 2" xfId="47315" xr:uid="{00000000-0005-0000-0000-0000D5B80000}"/>
    <cellStyle name="Komma 2 2 2 2 5 2 3" xfId="47316" xr:uid="{00000000-0005-0000-0000-0000D6B80000}"/>
    <cellStyle name="Komma 2 2 2 2 5 2 4" xfId="47317" xr:uid="{00000000-0005-0000-0000-0000D7B80000}"/>
    <cellStyle name="Komma 2 2 2 2 5 2_Innskuddsdekning" xfId="47318" xr:uid="{00000000-0005-0000-0000-0000D8B80000}"/>
    <cellStyle name="Komma 2 2 2 2 5 3" xfId="47319" xr:uid="{00000000-0005-0000-0000-0000D9B80000}"/>
    <cellStyle name="Komma 2 2 2 2 5 4" xfId="47320" xr:uid="{00000000-0005-0000-0000-0000DAB80000}"/>
    <cellStyle name="Komma 2 2 2 2 5 5" xfId="47321" xr:uid="{00000000-0005-0000-0000-0000DBB80000}"/>
    <cellStyle name="Komma 2 2 2 2 5_7. Other MTM adjustments" xfId="47322" xr:uid="{00000000-0005-0000-0000-0000DCB80000}"/>
    <cellStyle name="Komma 2 2 2 2 6" xfId="47323" xr:uid="{00000000-0005-0000-0000-0000DDB80000}"/>
    <cellStyle name="Komma 2 2 2 2 6 2" xfId="47324" xr:uid="{00000000-0005-0000-0000-0000DEB80000}"/>
    <cellStyle name="Komma 2 2 2 2 6 3" xfId="47325" xr:uid="{00000000-0005-0000-0000-0000DFB80000}"/>
    <cellStyle name="Komma 2 2 2 2 6 4" xfId="47326" xr:uid="{00000000-0005-0000-0000-0000E0B80000}"/>
    <cellStyle name="Komma 2 2 2 2 6_7. Other MTM adjustments" xfId="47327" xr:uid="{00000000-0005-0000-0000-0000E1B80000}"/>
    <cellStyle name="Komma 2 2 2 2 7" xfId="47328" xr:uid="{00000000-0005-0000-0000-0000E2B80000}"/>
    <cellStyle name="Komma 2 2 2 2 8" xfId="47329" xr:uid="{00000000-0005-0000-0000-0000E3B80000}"/>
    <cellStyle name="Komma 2 2 2 2 9" xfId="47330" xr:uid="{00000000-0005-0000-0000-0000E4B80000}"/>
    <cellStyle name="Komma 2 2 2 2_7. Other MTM adjustments" xfId="47331" xr:uid="{00000000-0005-0000-0000-0000E5B80000}"/>
    <cellStyle name="Komma 2 2 2 3" xfId="47332" xr:uid="{00000000-0005-0000-0000-0000E6B80000}"/>
    <cellStyle name="Komma 2 2 2 3 2" xfId="47333" xr:uid="{00000000-0005-0000-0000-0000E7B80000}"/>
    <cellStyle name="Komma 2 2 2 3 2 2" xfId="47334" xr:uid="{00000000-0005-0000-0000-0000E8B80000}"/>
    <cellStyle name="Komma 2 2 2 3 2 2 2" xfId="47335" xr:uid="{00000000-0005-0000-0000-0000E9B80000}"/>
    <cellStyle name="Komma 2 2 2 3 2 2 2 2" xfId="47336" xr:uid="{00000000-0005-0000-0000-0000EAB80000}"/>
    <cellStyle name="Komma 2 2 2 3 2 2 2 2 2" xfId="47337" xr:uid="{00000000-0005-0000-0000-0000EBB80000}"/>
    <cellStyle name="Komma 2 2 2 3 2 2 2 3" xfId="47338" xr:uid="{00000000-0005-0000-0000-0000ECB80000}"/>
    <cellStyle name="Komma 2 2 2 3 2 2 3" xfId="47339" xr:uid="{00000000-0005-0000-0000-0000EDB80000}"/>
    <cellStyle name="Komma 2 2 2 3 2 2 3 2" xfId="47340" xr:uid="{00000000-0005-0000-0000-0000EEB80000}"/>
    <cellStyle name="Komma 2 2 2 3 2 2 4" xfId="47341" xr:uid="{00000000-0005-0000-0000-0000EFB80000}"/>
    <cellStyle name="Komma 2 2 2 3 2 3" xfId="47342" xr:uid="{00000000-0005-0000-0000-0000F0B80000}"/>
    <cellStyle name="Komma 2 2 2 3 2 3 2" xfId="47343" xr:uid="{00000000-0005-0000-0000-0000F1B80000}"/>
    <cellStyle name="Komma 2 2 2 3 2 3 2 2" xfId="47344" xr:uid="{00000000-0005-0000-0000-0000F2B80000}"/>
    <cellStyle name="Komma 2 2 2 3 2 3 3" xfId="47345" xr:uid="{00000000-0005-0000-0000-0000F3B80000}"/>
    <cellStyle name="Komma 2 2 2 3 2 4" xfId="47346" xr:uid="{00000000-0005-0000-0000-0000F4B80000}"/>
    <cellStyle name="Komma 2 2 2 3 2 4 2" xfId="47347" xr:uid="{00000000-0005-0000-0000-0000F5B80000}"/>
    <cellStyle name="Komma 2 2 2 3 2 5" xfId="47348" xr:uid="{00000000-0005-0000-0000-0000F6B80000}"/>
    <cellStyle name="Komma 2 2 2 3 2 6" xfId="47349" xr:uid="{00000000-0005-0000-0000-0000F7B80000}"/>
    <cellStyle name="Komma 2 2 2 3 2_Nøkkeltall" xfId="47350" xr:uid="{00000000-0005-0000-0000-0000F8B80000}"/>
    <cellStyle name="Komma 2 2 2 3 3" xfId="47351" xr:uid="{00000000-0005-0000-0000-0000F9B80000}"/>
    <cellStyle name="Komma 2 2 2 3 3 2" xfId="47352" xr:uid="{00000000-0005-0000-0000-0000FAB80000}"/>
    <cellStyle name="Komma 2 2 2 3 3 2 2" xfId="47353" xr:uid="{00000000-0005-0000-0000-0000FBB80000}"/>
    <cellStyle name="Komma 2 2 2 3 3 2 2 2" xfId="47354" xr:uid="{00000000-0005-0000-0000-0000FCB80000}"/>
    <cellStyle name="Komma 2 2 2 3 3 2 3" xfId="47355" xr:uid="{00000000-0005-0000-0000-0000FDB80000}"/>
    <cellStyle name="Komma 2 2 2 3 3 3" xfId="47356" xr:uid="{00000000-0005-0000-0000-0000FEB80000}"/>
    <cellStyle name="Komma 2 2 2 3 3 3 2" xfId="47357" xr:uid="{00000000-0005-0000-0000-0000FFB80000}"/>
    <cellStyle name="Komma 2 2 2 3 3 4" xfId="47358" xr:uid="{00000000-0005-0000-0000-000000B90000}"/>
    <cellStyle name="Komma 2 2 2 3 3_Nøkkeltall" xfId="47359" xr:uid="{00000000-0005-0000-0000-000001B90000}"/>
    <cellStyle name="Komma 2 2 2 3 4" xfId="47360" xr:uid="{00000000-0005-0000-0000-000002B90000}"/>
    <cellStyle name="Komma 2 2 2 3 4 2" xfId="47361" xr:uid="{00000000-0005-0000-0000-000003B90000}"/>
    <cellStyle name="Komma 2 2 2 3 4 2 2" xfId="47362" xr:uid="{00000000-0005-0000-0000-000004B90000}"/>
    <cellStyle name="Komma 2 2 2 3 4 3" xfId="47363" xr:uid="{00000000-0005-0000-0000-000005B90000}"/>
    <cellStyle name="Komma 2 2 2 3 5" xfId="47364" xr:uid="{00000000-0005-0000-0000-000006B90000}"/>
    <cellStyle name="Komma 2 2 2 3 5 2" xfId="47365" xr:uid="{00000000-0005-0000-0000-000007B90000}"/>
    <cellStyle name="Komma 2 2 2 3 6" xfId="47366" xr:uid="{00000000-0005-0000-0000-000008B90000}"/>
    <cellStyle name="Komma 2 2 2 3 7" xfId="47367" xr:uid="{00000000-0005-0000-0000-000009B90000}"/>
    <cellStyle name="Komma 2 2 2 3_7. Other MTM adjustments" xfId="47368" xr:uid="{00000000-0005-0000-0000-00000AB90000}"/>
    <cellStyle name="Komma 2 2 2 4" xfId="47369" xr:uid="{00000000-0005-0000-0000-00000BB90000}"/>
    <cellStyle name="Komma 2 2 2 4 2" xfId="47370" xr:uid="{00000000-0005-0000-0000-00000CB90000}"/>
    <cellStyle name="Komma 2 2 2 4 2 2" xfId="47371" xr:uid="{00000000-0005-0000-0000-00000DB90000}"/>
    <cellStyle name="Komma 2 2 2 4 2 2 2" xfId="47372" xr:uid="{00000000-0005-0000-0000-00000EB90000}"/>
    <cellStyle name="Komma 2 2 2 4 2 2 2 2" xfId="47373" xr:uid="{00000000-0005-0000-0000-00000FB90000}"/>
    <cellStyle name="Komma 2 2 2 4 2 2 2 2 2" xfId="47374" xr:uid="{00000000-0005-0000-0000-000010B90000}"/>
    <cellStyle name="Komma 2 2 2 4 2 2 2 3" xfId="47375" xr:uid="{00000000-0005-0000-0000-000011B90000}"/>
    <cellStyle name="Komma 2 2 2 4 2 2 2 4" xfId="47376" xr:uid="{00000000-0005-0000-0000-000012B90000}"/>
    <cellStyle name="Komma 2 2 2 4 2 2 2 5" xfId="47377" xr:uid="{00000000-0005-0000-0000-000013B90000}"/>
    <cellStyle name="Komma 2 2 2 4 2 2 3" xfId="47378" xr:uid="{00000000-0005-0000-0000-000014B90000}"/>
    <cellStyle name="Komma 2 2 2 4 2 2 3 2" xfId="47379" xr:uid="{00000000-0005-0000-0000-000015B90000}"/>
    <cellStyle name="Komma 2 2 2 4 2 2 4" xfId="47380" xr:uid="{00000000-0005-0000-0000-000016B90000}"/>
    <cellStyle name="Komma 2 2 2 4 2 2 5" xfId="47381" xr:uid="{00000000-0005-0000-0000-000017B90000}"/>
    <cellStyle name="Komma 2 2 2 4 2 2 6" xfId="47382" xr:uid="{00000000-0005-0000-0000-000018B90000}"/>
    <cellStyle name="Komma 2 2 2 4 2 2_Innskuddsdekning" xfId="47383" xr:uid="{00000000-0005-0000-0000-000019B90000}"/>
    <cellStyle name="Komma 2 2 2 4 2 3" xfId="47384" xr:uid="{00000000-0005-0000-0000-00001AB90000}"/>
    <cellStyle name="Komma 2 2 2 4 2 3 2" xfId="47385" xr:uid="{00000000-0005-0000-0000-00001BB90000}"/>
    <cellStyle name="Komma 2 2 2 4 2 3 2 2" xfId="47386" xr:uid="{00000000-0005-0000-0000-00001CB90000}"/>
    <cellStyle name="Komma 2 2 2 4 2 3 3" xfId="47387" xr:uid="{00000000-0005-0000-0000-00001DB90000}"/>
    <cellStyle name="Komma 2 2 2 4 2 3 4" xfId="47388" xr:uid="{00000000-0005-0000-0000-00001EB90000}"/>
    <cellStyle name="Komma 2 2 2 4 2 3 5" xfId="47389" xr:uid="{00000000-0005-0000-0000-00001FB90000}"/>
    <cellStyle name="Komma 2 2 2 4 2 4" xfId="47390" xr:uid="{00000000-0005-0000-0000-000020B90000}"/>
    <cellStyle name="Komma 2 2 2 4 2 4 2" xfId="47391" xr:uid="{00000000-0005-0000-0000-000021B90000}"/>
    <cellStyle name="Komma 2 2 2 4 2 5" xfId="47392" xr:uid="{00000000-0005-0000-0000-000022B90000}"/>
    <cellStyle name="Komma 2 2 2 4 2 6" xfId="47393" xr:uid="{00000000-0005-0000-0000-000023B90000}"/>
    <cellStyle name="Komma 2 2 2 4 2 7" xfId="47394" xr:uid="{00000000-0005-0000-0000-000024B90000}"/>
    <cellStyle name="Komma 2 2 2 4 2_7. Other MTM adjustments" xfId="47395" xr:uid="{00000000-0005-0000-0000-000025B90000}"/>
    <cellStyle name="Komma 2 2 2 4 3" xfId="47396" xr:uid="{00000000-0005-0000-0000-000026B90000}"/>
    <cellStyle name="Komma 2 2 2 4 3 2" xfId="47397" xr:uid="{00000000-0005-0000-0000-000027B90000}"/>
    <cellStyle name="Komma 2 2 2 4 3 2 2" xfId="47398" xr:uid="{00000000-0005-0000-0000-000028B90000}"/>
    <cellStyle name="Komma 2 2 2 4 3 2 2 2" xfId="47399" xr:uid="{00000000-0005-0000-0000-000029B90000}"/>
    <cellStyle name="Komma 2 2 2 4 3 2 3" xfId="47400" xr:uid="{00000000-0005-0000-0000-00002AB90000}"/>
    <cellStyle name="Komma 2 2 2 4 3 2 4" xfId="47401" xr:uid="{00000000-0005-0000-0000-00002BB90000}"/>
    <cellStyle name="Komma 2 2 2 4 3 2 5" xfId="47402" xr:uid="{00000000-0005-0000-0000-00002CB90000}"/>
    <cellStyle name="Komma 2 2 2 4 3 2_Innskuddsdekning" xfId="47403" xr:uid="{00000000-0005-0000-0000-00002DB90000}"/>
    <cellStyle name="Komma 2 2 2 4 3 3" xfId="47404" xr:uid="{00000000-0005-0000-0000-00002EB90000}"/>
    <cellStyle name="Komma 2 2 2 4 3 3 2" xfId="47405" xr:uid="{00000000-0005-0000-0000-00002FB90000}"/>
    <cellStyle name="Komma 2 2 2 4 3 4" xfId="47406" xr:uid="{00000000-0005-0000-0000-000030B90000}"/>
    <cellStyle name="Komma 2 2 2 4 3 5" xfId="47407" xr:uid="{00000000-0005-0000-0000-000031B90000}"/>
    <cellStyle name="Komma 2 2 2 4 3 6" xfId="47408" xr:uid="{00000000-0005-0000-0000-000032B90000}"/>
    <cellStyle name="Komma 2 2 2 4 3_7. Other MTM adjustments" xfId="47409" xr:uid="{00000000-0005-0000-0000-000033B90000}"/>
    <cellStyle name="Komma 2 2 2 4 4" xfId="47410" xr:uid="{00000000-0005-0000-0000-000034B90000}"/>
    <cellStyle name="Komma 2 2 2 4 4 2" xfId="47411" xr:uid="{00000000-0005-0000-0000-000035B90000}"/>
    <cellStyle name="Komma 2 2 2 4 4 2 2" xfId="47412" xr:uid="{00000000-0005-0000-0000-000036B90000}"/>
    <cellStyle name="Komma 2 2 2 4 4 2_Innskuddsdekning" xfId="47413" xr:uid="{00000000-0005-0000-0000-000037B90000}"/>
    <cellStyle name="Komma 2 2 2 4 4 3" xfId="47414" xr:uid="{00000000-0005-0000-0000-000038B90000}"/>
    <cellStyle name="Komma 2 2 2 4 4 4" xfId="47415" xr:uid="{00000000-0005-0000-0000-000039B90000}"/>
    <cellStyle name="Komma 2 2 2 4 4 5" xfId="47416" xr:uid="{00000000-0005-0000-0000-00003AB90000}"/>
    <cellStyle name="Komma 2 2 2 4 4_7. Other MTM adjustments" xfId="47417" xr:uid="{00000000-0005-0000-0000-00003BB90000}"/>
    <cellStyle name="Komma 2 2 2 4 5" xfId="47418" xr:uid="{00000000-0005-0000-0000-00003CB90000}"/>
    <cellStyle name="Komma 2 2 2 4 5 2" xfId="47419" xr:uid="{00000000-0005-0000-0000-00003DB90000}"/>
    <cellStyle name="Komma 2 2 2 4 5_Innskuddsdekning" xfId="47420" xr:uid="{00000000-0005-0000-0000-00003EB90000}"/>
    <cellStyle name="Komma 2 2 2 4 6" xfId="47421" xr:uid="{00000000-0005-0000-0000-00003FB90000}"/>
    <cellStyle name="Komma 2 2 2 4 7" xfId="47422" xr:uid="{00000000-0005-0000-0000-000040B90000}"/>
    <cellStyle name="Komma 2 2 2 4 8" xfId="47423" xr:uid="{00000000-0005-0000-0000-000041B90000}"/>
    <cellStyle name="Komma 2 2 2 4_7. Other MTM adjustments" xfId="47424" xr:uid="{00000000-0005-0000-0000-000042B90000}"/>
    <cellStyle name="Komma 2 2 2 5" xfId="47425" xr:uid="{00000000-0005-0000-0000-000043B90000}"/>
    <cellStyle name="Komma 2 2 2 5 2" xfId="47426" xr:uid="{00000000-0005-0000-0000-000044B90000}"/>
    <cellStyle name="Komma 2 2 2 5 2 2" xfId="47427" xr:uid="{00000000-0005-0000-0000-000045B90000}"/>
    <cellStyle name="Komma 2 2 2 5 2 2 2" xfId="47428" xr:uid="{00000000-0005-0000-0000-000046B90000}"/>
    <cellStyle name="Komma 2 2 2 5 2 2 2 2" xfId="47429" xr:uid="{00000000-0005-0000-0000-000047B90000}"/>
    <cellStyle name="Komma 2 2 2 5 2 2 3" xfId="47430" xr:uid="{00000000-0005-0000-0000-000048B90000}"/>
    <cellStyle name="Komma 2 2 2 5 2 2 4" xfId="47431" xr:uid="{00000000-0005-0000-0000-000049B90000}"/>
    <cellStyle name="Komma 2 2 2 5 2 2 5" xfId="47432" xr:uid="{00000000-0005-0000-0000-00004AB90000}"/>
    <cellStyle name="Komma 2 2 2 5 2 3" xfId="47433" xr:uid="{00000000-0005-0000-0000-00004BB90000}"/>
    <cellStyle name="Komma 2 2 2 5 2 3 2" xfId="47434" xr:uid="{00000000-0005-0000-0000-00004CB90000}"/>
    <cellStyle name="Komma 2 2 2 5 2 4" xfId="47435" xr:uid="{00000000-0005-0000-0000-00004DB90000}"/>
    <cellStyle name="Komma 2 2 2 5 2 5" xfId="47436" xr:uid="{00000000-0005-0000-0000-00004EB90000}"/>
    <cellStyle name="Komma 2 2 2 5 2 6" xfId="47437" xr:uid="{00000000-0005-0000-0000-00004FB90000}"/>
    <cellStyle name="Komma 2 2 2 5 2_Innskuddsdekning" xfId="47438" xr:uid="{00000000-0005-0000-0000-000050B90000}"/>
    <cellStyle name="Komma 2 2 2 5 3" xfId="47439" xr:uid="{00000000-0005-0000-0000-000051B90000}"/>
    <cellStyle name="Komma 2 2 2 5 3 2" xfId="47440" xr:uid="{00000000-0005-0000-0000-000052B90000}"/>
    <cellStyle name="Komma 2 2 2 5 3 2 2" xfId="47441" xr:uid="{00000000-0005-0000-0000-000053B90000}"/>
    <cellStyle name="Komma 2 2 2 5 3 3" xfId="47442" xr:uid="{00000000-0005-0000-0000-000054B90000}"/>
    <cellStyle name="Komma 2 2 2 5 3 4" xfId="47443" xr:uid="{00000000-0005-0000-0000-000055B90000}"/>
    <cellStyle name="Komma 2 2 2 5 3 5" xfId="47444" xr:uid="{00000000-0005-0000-0000-000056B90000}"/>
    <cellStyle name="Komma 2 2 2 5 4" xfId="47445" xr:uid="{00000000-0005-0000-0000-000057B90000}"/>
    <cellStyle name="Komma 2 2 2 5 4 2" xfId="47446" xr:uid="{00000000-0005-0000-0000-000058B90000}"/>
    <cellStyle name="Komma 2 2 2 5 5" xfId="47447" xr:uid="{00000000-0005-0000-0000-000059B90000}"/>
    <cellStyle name="Komma 2 2 2 5 6" xfId="47448" xr:uid="{00000000-0005-0000-0000-00005AB90000}"/>
    <cellStyle name="Komma 2 2 2 5 7" xfId="47449" xr:uid="{00000000-0005-0000-0000-00005BB90000}"/>
    <cellStyle name="Komma 2 2 2 5_7. Other MTM adjustments" xfId="47450" xr:uid="{00000000-0005-0000-0000-00005CB90000}"/>
    <cellStyle name="Komma 2 2 2 6" xfId="47451" xr:uid="{00000000-0005-0000-0000-00005DB90000}"/>
    <cellStyle name="Komma 2 2 2 6 2" xfId="47452" xr:uid="{00000000-0005-0000-0000-00005EB90000}"/>
    <cellStyle name="Komma 2 2 2 6 2 2" xfId="47453" xr:uid="{00000000-0005-0000-0000-00005FB90000}"/>
    <cellStyle name="Komma 2 2 2 6 2 2 2" xfId="47454" xr:uid="{00000000-0005-0000-0000-000060B90000}"/>
    <cellStyle name="Komma 2 2 2 6 2 3" xfId="47455" xr:uid="{00000000-0005-0000-0000-000061B90000}"/>
    <cellStyle name="Komma 2 2 2 6 2 4" xfId="47456" xr:uid="{00000000-0005-0000-0000-000062B90000}"/>
    <cellStyle name="Komma 2 2 2 6 2 5" xfId="47457" xr:uid="{00000000-0005-0000-0000-000063B90000}"/>
    <cellStyle name="Komma 2 2 2 6 2_Innskuddsdekning" xfId="47458" xr:uid="{00000000-0005-0000-0000-000064B90000}"/>
    <cellStyle name="Komma 2 2 2 6 3" xfId="47459" xr:uid="{00000000-0005-0000-0000-000065B90000}"/>
    <cellStyle name="Komma 2 2 2 6 3 2" xfId="47460" xr:uid="{00000000-0005-0000-0000-000066B90000}"/>
    <cellStyle name="Komma 2 2 2 6 4" xfId="47461" xr:uid="{00000000-0005-0000-0000-000067B90000}"/>
    <cellStyle name="Komma 2 2 2 6 5" xfId="47462" xr:uid="{00000000-0005-0000-0000-000068B90000}"/>
    <cellStyle name="Komma 2 2 2 6 6" xfId="47463" xr:uid="{00000000-0005-0000-0000-000069B90000}"/>
    <cellStyle name="Komma 2 2 2 6_7. Other MTM adjustments" xfId="47464" xr:uid="{00000000-0005-0000-0000-00006AB90000}"/>
    <cellStyle name="Komma 2 2 2 7" xfId="47465" xr:uid="{00000000-0005-0000-0000-00006BB90000}"/>
    <cellStyle name="Komma 2 2 2 7 2" xfId="47466" xr:uid="{00000000-0005-0000-0000-00006CB90000}"/>
    <cellStyle name="Komma 2 2 2 7 2 2" xfId="47467" xr:uid="{00000000-0005-0000-0000-00006DB90000}"/>
    <cellStyle name="Komma 2 2 2 7 2_Innskuddsdekning" xfId="47468" xr:uid="{00000000-0005-0000-0000-00006EB90000}"/>
    <cellStyle name="Komma 2 2 2 7 3" xfId="47469" xr:uid="{00000000-0005-0000-0000-00006FB90000}"/>
    <cellStyle name="Komma 2 2 2 7 4" xfId="47470" xr:uid="{00000000-0005-0000-0000-000070B90000}"/>
    <cellStyle name="Komma 2 2 2 7 5" xfId="47471" xr:uid="{00000000-0005-0000-0000-000071B90000}"/>
    <cellStyle name="Komma 2 2 2 7_7. Other MTM adjustments" xfId="47472" xr:uid="{00000000-0005-0000-0000-000072B90000}"/>
    <cellStyle name="Komma 2 2 2 8" xfId="47473" xr:uid="{00000000-0005-0000-0000-000073B90000}"/>
    <cellStyle name="Komma 2 2 2 8 2" xfId="47474" xr:uid="{00000000-0005-0000-0000-000074B90000}"/>
    <cellStyle name="Komma 2 2 2 8_Innskuddsdekning" xfId="47475" xr:uid="{00000000-0005-0000-0000-000075B90000}"/>
    <cellStyle name="Komma 2 2 2 9" xfId="47476" xr:uid="{00000000-0005-0000-0000-000076B90000}"/>
    <cellStyle name="Komma 2 2 2_7. Other MTM adjustments" xfId="47477" xr:uid="{00000000-0005-0000-0000-000077B90000}"/>
    <cellStyle name="Komma 2 2 3" xfId="47478" xr:uid="{00000000-0005-0000-0000-000078B90000}"/>
    <cellStyle name="Komma 2 2 3 2" xfId="47479" xr:uid="{00000000-0005-0000-0000-000079B90000}"/>
    <cellStyle name="Komma 2 2 3 2 2" xfId="47480" xr:uid="{00000000-0005-0000-0000-00007AB90000}"/>
    <cellStyle name="Komma 2 2 3 2 2 2" xfId="47481" xr:uid="{00000000-0005-0000-0000-00007BB90000}"/>
    <cellStyle name="Komma 2 2 3 2 2 2 2" xfId="47482" xr:uid="{00000000-0005-0000-0000-00007CB90000}"/>
    <cellStyle name="Komma 2 2 3 2 2 2 2 2" xfId="47483" xr:uid="{00000000-0005-0000-0000-00007DB90000}"/>
    <cellStyle name="Komma 2 2 3 2 2 2 2 2 2" xfId="47484" xr:uid="{00000000-0005-0000-0000-00007EB90000}"/>
    <cellStyle name="Komma 2 2 3 2 2 2 2 3" xfId="47485" xr:uid="{00000000-0005-0000-0000-00007FB90000}"/>
    <cellStyle name="Komma 2 2 3 2 2 2 3" xfId="47486" xr:uid="{00000000-0005-0000-0000-000080B90000}"/>
    <cellStyle name="Komma 2 2 3 2 2 2 3 2" xfId="47487" xr:uid="{00000000-0005-0000-0000-000081B90000}"/>
    <cellStyle name="Komma 2 2 3 2 2 2 4" xfId="47488" xr:uid="{00000000-0005-0000-0000-000082B90000}"/>
    <cellStyle name="Komma 2 2 3 2 2 3" xfId="47489" xr:uid="{00000000-0005-0000-0000-000083B90000}"/>
    <cellStyle name="Komma 2 2 3 2 2 3 2" xfId="47490" xr:uid="{00000000-0005-0000-0000-000084B90000}"/>
    <cellStyle name="Komma 2 2 3 2 2 3 2 2" xfId="47491" xr:uid="{00000000-0005-0000-0000-000085B90000}"/>
    <cellStyle name="Komma 2 2 3 2 2 3 3" xfId="47492" xr:uid="{00000000-0005-0000-0000-000086B90000}"/>
    <cellStyle name="Komma 2 2 3 2 2 4" xfId="47493" xr:uid="{00000000-0005-0000-0000-000087B90000}"/>
    <cellStyle name="Komma 2 2 3 2 2 4 2" xfId="47494" xr:uid="{00000000-0005-0000-0000-000088B90000}"/>
    <cellStyle name="Komma 2 2 3 2 2 5" xfId="47495" xr:uid="{00000000-0005-0000-0000-000089B90000}"/>
    <cellStyle name="Komma 2 2 3 2 3" xfId="47496" xr:uid="{00000000-0005-0000-0000-00008AB90000}"/>
    <cellStyle name="Komma 2 2 3 2 3 2" xfId="47497" xr:uid="{00000000-0005-0000-0000-00008BB90000}"/>
    <cellStyle name="Komma 2 2 3 2 3 2 2" xfId="47498" xr:uid="{00000000-0005-0000-0000-00008CB90000}"/>
    <cellStyle name="Komma 2 2 3 2 3 2 2 2" xfId="47499" xr:uid="{00000000-0005-0000-0000-00008DB90000}"/>
    <cellStyle name="Komma 2 2 3 2 3 2 3" xfId="47500" xr:uid="{00000000-0005-0000-0000-00008EB90000}"/>
    <cellStyle name="Komma 2 2 3 2 3 3" xfId="47501" xr:uid="{00000000-0005-0000-0000-00008FB90000}"/>
    <cellStyle name="Komma 2 2 3 2 3 3 2" xfId="47502" xr:uid="{00000000-0005-0000-0000-000090B90000}"/>
    <cellStyle name="Komma 2 2 3 2 3 4" xfId="47503" xr:uid="{00000000-0005-0000-0000-000091B90000}"/>
    <cellStyle name="Komma 2 2 3 2 4" xfId="47504" xr:uid="{00000000-0005-0000-0000-000092B90000}"/>
    <cellStyle name="Komma 2 2 3 2 4 2" xfId="47505" xr:uid="{00000000-0005-0000-0000-000093B90000}"/>
    <cellStyle name="Komma 2 2 3 2 4 2 2" xfId="47506" xr:uid="{00000000-0005-0000-0000-000094B90000}"/>
    <cellStyle name="Komma 2 2 3 2 4 3" xfId="47507" xr:uid="{00000000-0005-0000-0000-000095B90000}"/>
    <cellStyle name="Komma 2 2 3 2 5" xfId="47508" xr:uid="{00000000-0005-0000-0000-000096B90000}"/>
    <cellStyle name="Komma 2 2 3 2 5 2" xfId="47509" xr:uid="{00000000-0005-0000-0000-000097B90000}"/>
    <cellStyle name="Komma 2 2 3 2 6" xfId="47510" xr:uid="{00000000-0005-0000-0000-000098B90000}"/>
    <cellStyle name="Komma 2 2 3 2 7" xfId="47511" xr:uid="{00000000-0005-0000-0000-000099B90000}"/>
    <cellStyle name="Komma 2 2 3 3" xfId="47512" xr:uid="{00000000-0005-0000-0000-00009AB90000}"/>
    <cellStyle name="Komma 2 2 3 3 2" xfId="47513" xr:uid="{00000000-0005-0000-0000-00009BB90000}"/>
    <cellStyle name="Komma 2 2 3 3 2 2" xfId="47514" xr:uid="{00000000-0005-0000-0000-00009CB90000}"/>
    <cellStyle name="Komma 2 2 3 3 2 2 2" xfId="47515" xr:uid="{00000000-0005-0000-0000-00009DB90000}"/>
    <cellStyle name="Komma 2 2 3 3 2 2 2 2" xfId="47516" xr:uid="{00000000-0005-0000-0000-00009EB90000}"/>
    <cellStyle name="Komma 2 2 3 3 2 2 3" xfId="47517" xr:uid="{00000000-0005-0000-0000-00009FB90000}"/>
    <cellStyle name="Komma 2 2 3 3 2 3" xfId="47518" xr:uid="{00000000-0005-0000-0000-0000A0B90000}"/>
    <cellStyle name="Komma 2 2 3 3 2 3 2" xfId="47519" xr:uid="{00000000-0005-0000-0000-0000A1B90000}"/>
    <cellStyle name="Komma 2 2 3 3 2 4" xfId="47520" xr:uid="{00000000-0005-0000-0000-0000A2B90000}"/>
    <cellStyle name="Komma 2 2 3 3 3" xfId="47521" xr:uid="{00000000-0005-0000-0000-0000A3B90000}"/>
    <cellStyle name="Komma 2 2 3 3 3 2" xfId="47522" xr:uid="{00000000-0005-0000-0000-0000A4B90000}"/>
    <cellStyle name="Komma 2 2 3 3 3 2 2" xfId="47523" xr:uid="{00000000-0005-0000-0000-0000A5B90000}"/>
    <cellStyle name="Komma 2 2 3 3 3 3" xfId="47524" xr:uid="{00000000-0005-0000-0000-0000A6B90000}"/>
    <cellStyle name="Komma 2 2 3 3 4" xfId="47525" xr:uid="{00000000-0005-0000-0000-0000A7B90000}"/>
    <cellStyle name="Komma 2 2 3 3 4 2" xfId="47526" xr:uid="{00000000-0005-0000-0000-0000A8B90000}"/>
    <cellStyle name="Komma 2 2 3 3 5" xfId="47527" xr:uid="{00000000-0005-0000-0000-0000A9B90000}"/>
    <cellStyle name="Komma 2 2 3 4" xfId="47528" xr:uid="{00000000-0005-0000-0000-0000AAB90000}"/>
    <cellStyle name="Komma 2 2 3 4 2" xfId="47529" xr:uid="{00000000-0005-0000-0000-0000ABB90000}"/>
    <cellStyle name="Komma 2 2 3 4 2 2" xfId="47530" xr:uid="{00000000-0005-0000-0000-0000ACB90000}"/>
    <cellStyle name="Komma 2 2 3 4 2 2 2" xfId="47531" xr:uid="{00000000-0005-0000-0000-0000ADB90000}"/>
    <cellStyle name="Komma 2 2 3 4 2 3" xfId="47532" xr:uid="{00000000-0005-0000-0000-0000AEB90000}"/>
    <cellStyle name="Komma 2 2 3 4 3" xfId="47533" xr:uid="{00000000-0005-0000-0000-0000AFB90000}"/>
    <cellStyle name="Komma 2 2 3 4 3 2" xfId="47534" xr:uid="{00000000-0005-0000-0000-0000B0B90000}"/>
    <cellStyle name="Komma 2 2 3 4 4" xfId="47535" xr:uid="{00000000-0005-0000-0000-0000B1B90000}"/>
    <cellStyle name="Komma 2 2 3 5" xfId="47536" xr:uid="{00000000-0005-0000-0000-0000B2B90000}"/>
    <cellStyle name="Komma 2 2 3 5 2" xfId="47537" xr:uid="{00000000-0005-0000-0000-0000B3B90000}"/>
    <cellStyle name="Komma 2 2 3 5 2 2" xfId="47538" xr:uid="{00000000-0005-0000-0000-0000B4B90000}"/>
    <cellStyle name="Komma 2 2 3 5 3" xfId="47539" xr:uid="{00000000-0005-0000-0000-0000B5B90000}"/>
    <cellStyle name="Komma 2 2 3 6" xfId="47540" xr:uid="{00000000-0005-0000-0000-0000B6B90000}"/>
    <cellStyle name="Komma 2 2 3 6 2" xfId="47541" xr:uid="{00000000-0005-0000-0000-0000B7B90000}"/>
    <cellStyle name="Komma 2 2 3 7" xfId="47542" xr:uid="{00000000-0005-0000-0000-0000B8B90000}"/>
    <cellStyle name="Komma 2 2 3 8" xfId="47543" xr:uid="{00000000-0005-0000-0000-0000B9B90000}"/>
    <cellStyle name="Komma 2 2 3_Innskuddsdekning" xfId="47544" xr:uid="{00000000-0005-0000-0000-0000BAB90000}"/>
    <cellStyle name="Komma 2 2 4" xfId="47545" xr:uid="{00000000-0005-0000-0000-0000BBB90000}"/>
    <cellStyle name="Komma 2 2 4 2" xfId="47546" xr:uid="{00000000-0005-0000-0000-0000BCB90000}"/>
    <cellStyle name="Komma 2 2 4 2 2" xfId="47547" xr:uid="{00000000-0005-0000-0000-0000BDB90000}"/>
    <cellStyle name="Komma 2 2 4 2 2 2" xfId="47548" xr:uid="{00000000-0005-0000-0000-0000BEB90000}"/>
    <cellStyle name="Komma 2 2 4 2 2 2 2" xfId="47549" xr:uid="{00000000-0005-0000-0000-0000BFB90000}"/>
    <cellStyle name="Komma 2 2 4 2 2 2 2 2" xfId="47550" xr:uid="{00000000-0005-0000-0000-0000C0B90000}"/>
    <cellStyle name="Komma 2 2 4 2 2 2 3" xfId="47551" xr:uid="{00000000-0005-0000-0000-0000C1B90000}"/>
    <cellStyle name="Komma 2 2 4 2 2 3" xfId="47552" xr:uid="{00000000-0005-0000-0000-0000C2B90000}"/>
    <cellStyle name="Komma 2 2 4 2 2 3 2" xfId="47553" xr:uid="{00000000-0005-0000-0000-0000C3B90000}"/>
    <cellStyle name="Komma 2 2 4 2 2 4" xfId="47554" xr:uid="{00000000-0005-0000-0000-0000C4B90000}"/>
    <cellStyle name="Komma 2 2 4 2 3" xfId="47555" xr:uid="{00000000-0005-0000-0000-0000C5B90000}"/>
    <cellStyle name="Komma 2 2 4 2 3 2" xfId="47556" xr:uid="{00000000-0005-0000-0000-0000C6B90000}"/>
    <cellStyle name="Komma 2 2 4 2 3 2 2" xfId="47557" xr:uid="{00000000-0005-0000-0000-0000C7B90000}"/>
    <cellStyle name="Komma 2 2 4 2 3 3" xfId="47558" xr:uid="{00000000-0005-0000-0000-0000C8B90000}"/>
    <cellStyle name="Komma 2 2 4 2 4" xfId="47559" xr:uid="{00000000-0005-0000-0000-0000C9B90000}"/>
    <cellStyle name="Komma 2 2 4 2 4 2" xfId="47560" xr:uid="{00000000-0005-0000-0000-0000CAB90000}"/>
    <cellStyle name="Komma 2 2 4 2 5" xfId="47561" xr:uid="{00000000-0005-0000-0000-0000CBB90000}"/>
    <cellStyle name="Komma 2 2 4 3" xfId="47562" xr:uid="{00000000-0005-0000-0000-0000CCB90000}"/>
    <cellStyle name="Komma 2 2 4 3 2" xfId="47563" xr:uid="{00000000-0005-0000-0000-0000CDB90000}"/>
    <cellStyle name="Komma 2 2 4 3 2 2" xfId="47564" xr:uid="{00000000-0005-0000-0000-0000CEB90000}"/>
    <cellStyle name="Komma 2 2 4 3 2 2 2" xfId="47565" xr:uid="{00000000-0005-0000-0000-0000CFB90000}"/>
    <cellStyle name="Komma 2 2 4 3 2 3" xfId="47566" xr:uid="{00000000-0005-0000-0000-0000D0B90000}"/>
    <cellStyle name="Komma 2 2 4 3 3" xfId="47567" xr:uid="{00000000-0005-0000-0000-0000D1B90000}"/>
    <cellStyle name="Komma 2 2 4 3 3 2" xfId="47568" xr:uid="{00000000-0005-0000-0000-0000D2B90000}"/>
    <cellStyle name="Komma 2 2 4 3 4" xfId="47569" xr:uid="{00000000-0005-0000-0000-0000D3B90000}"/>
    <cellStyle name="Komma 2 2 4 4" xfId="47570" xr:uid="{00000000-0005-0000-0000-0000D4B90000}"/>
    <cellStyle name="Komma 2 2 4 4 2" xfId="47571" xr:uid="{00000000-0005-0000-0000-0000D5B90000}"/>
    <cellStyle name="Komma 2 2 4 4 2 2" xfId="47572" xr:uid="{00000000-0005-0000-0000-0000D6B90000}"/>
    <cellStyle name="Komma 2 2 4 4 3" xfId="47573" xr:uid="{00000000-0005-0000-0000-0000D7B90000}"/>
    <cellStyle name="Komma 2 2 4 5" xfId="47574" xr:uid="{00000000-0005-0000-0000-0000D8B90000}"/>
    <cellStyle name="Komma 2 2 4 5 2" xfId="47575" xr:uid="{00000000-0005-0000-0000-0000D9B90000}"/>
    <cellStyle name="Komma 2 2 4 6" xfId="47576" xr:uid="{00000000-0005-0000-0000-0000DAB90000}"/>
    <cellStyle name="Komma 2 2 4 7" xfId="47577" xr:uid="{00000000-0005-0000-0000-0000DBB90000}"/>
    <cellStyle name="Komma 2 2 5" xfId="47578" xr:uid="{00000000-0005-0000-0000-0000DCB90000}"/>
    <cellStyle name="Komma 2 2 5 2" xfId="47579" xr:uid="{00000000-0005-0000-0000-0000DDB90000}"/>
    <cellStyle name="Komma 2 2 5 2 2" xfId="47580" xr:uid="{00000000-0005-0000-0000-0000DEB90000}"/>
    <cellStyle name="Komma 2 2 5 2 2 2" xfId="47581" xr:uid="{00000000-0005-0000-0000-0000DFB90000}"/>
    <cellStyle name="Komma 2 2 5 2 2 2 2" xfId="47582" xr:uid="{00000000-0005-0000-0000-0000E0B90000}"/>
    <cellStyle name="Komma 2 2 5 2 2 3" xfId="47583" xr:uid="{00000000-0005-0000-0000-0000E1B90000}"/>
    <cellStyle name="Komma 2 2 5 2 3" xfId="47584" xr:uid="{00000000-0005-0000-0000-0000E2B90000}"/>
    <cellStyle name="Komma 2 2 5 2 3 2" xfId="47585" xr:uid="{00000000-0005-0000-0000-0000E3B90000}"/>
    <cellStyle name="Komma 2 2 5 2 4" xfId="47586" xr:uid="{00000000-0005-0000-0000-0000E4B90000}"/>
    <cellStyle name="Komma 2 2 5 3" xfId="47587" xr:uid="{00000000-0005-0000-0000-0000E5B90000}"/>
    <cellStyle name="Komma 2 2 5 3 2" xfId="47588" xr:uid="{00000000-0005-0000-0000-0000E6B90000}"/>
    <cellStyle name="Komma 2 2 5 3 2 2" xfId="47589" xr:uid="{00000000-0005-0000-0000-0000E7B90000}"/>
    <cellStyle name="Komma 2 2 5 3 3" xfId="47590" xr:uid="{00000000-0005-0000-0000-0000E8B90000}"/>
    <cellStyle name="Komma 2 2 5 4" xfId="47591" xr:uid="{00000000-0005-0000-0000-0000E9B90000}"/>
    <cellStyle name="Komma 2 2 5 4 2" xfId="47592" xr:uid="{00000000-0005-0000-0000-0000EAB90000}"/>
    <cellStyle name="Komma 2 2 5 5" xfId="47593" xr:uid="{00000000-0005-0000-0000-0000EBB90000}"/>
    <cellStyle name="Komma 2 2 6" xfId="47594" xr:uid="{00000000-0005-0000-0000-0000ECB90000}"/>
    <cellStyle name="Komma 2 2 6 2" xfId="47595" xr:uid="{00000000-0005-0000-0000-0000EDB90000}"/>
    <cellStyle name="Komma 2 2 6 2 2" xfId="47596" xr:uid="{00000000-0005-0000-0000-0000EEB90000}"/>
    <cellStyle name="Komma 2 2 6 2 2 2" xfId="47597" xr:uid="{00000000-0005-0000-0000-0000EFB90000}"/>
    <cellStyle name="Komma 2 2 6 2 2 2 2" xfId="47598" xr:uid="{00000000-0005-0000-0000-0000F0B90000}"/>
    <cellStyle name="Komma 2 2 6 2 2 3" xfId="47599" xr:uid="{00000000-0005-0000-0000-0000F1B90000}"/>
    <cellStyle name="Komma 2 2 6 2 3" xfId="47600" xr:uid="{00000000-0005-0000-0000-0000F2B90000}"/>
    <cellStyle name="Komma 2 2 6 2 3 2" xfId="47601" xr:uid="{00000000-0005-0000-0000-0000F3B90000}"/>
    <cellStyle name="Komma 2 2 6 2 4" xfId="47602" xr:uid="{00000000-0005-0000-0000-0000F4B90000}"/>
    <cellStyle name="Komma 2 2 6 3" xfId="47603" xr:uid="{00000000-0005-0000-0000-0000F5B90000}"/>
    <cellStyle name="Komma 2 2 6 3 2" xfId="47604" xr:uid="{00000000-0005-0000-0000-0000F6B90000}"/>
    <cellStyle name="Komma 2 2 6 3 2 2" xfId="47605" xr:uid="{00000000-0005-0000-0000-0000F7B90000}"/>
    <cellStyle name="Komma 2 2 6 3 3" xfId="47606" xr:uid="{00000000-0005-0000-0000-0000F8B90000}"/>
    <cellStyle name="Komma 2 2 6 4" xfId="47607" xr:uid="{00000000-0005-0000-0000-0000F9B90000}"/>
    <cellStyle name="Komma 2 2 6 4 2" xfId="47608" xr:uid="{00000000-0005-0000-0000-0000FAB90000}"/>
    <cellStyle name="Komma 2 2 6 5" xfId="47609" xr:uid="{00000000-0005-0000-0000-0000FBB90000}"/>
    <cellStyle name="Komma 2 2_7. Other MTM adjustments" xfId="47610" xr:uid="{00000000-0005-0000-0000-0000FCB90000}"/>
    <cellStyle name="Komma 2 20" xfId="47611" xr:uid="{00000000-0005-0000-0000-0000FDB90000}"/>
    <cellStyle name="Komma 2 3" xfId="47612" xr:uid="{00000000-0005-0000-0000-0000FEB90000}"/>
    <cellStyle name="Komma 2 3 2" xfId="47613" xr:uid="{00000000-0005-0000-0000-0000FFB90000}"/>
    <cellStyle name="Komma 2 3 2 2" xfId="47614" xr:uid="{00000000-0005-0000-0000-000000BA0000}"/>
    <cellStyle name="Komma 2 3 2 3" xfId="47615" xr:uid="{00000000-0005-0000-0000-000001BA0000}"/>
    <cellStyle name="Komma 2 3 2_Innskuddsdekning" xfId="47616" xr:uid="{00000000-0005-0000-0000-000002BA0000}"/>
    <cellStyle name="Komma 2 3 3" xfId="47617" xr:uid="{00000000-0005-0000-0000-000003BA0000}"/>
    <cellStyle name="Komma 2 3 3 2" xfId="47618" xr:uid="{00000000-0005-0000-0000-000004BA0000}"/>
    <cellStyle name="Komma 2 3 3_Innskuddsdekning" xfId="47619" xr:uid="{00000000-0005-0000-0000-000005BA0000}"/>
    <cellStyle name="Komma 2 3 4" xfId="47620" xr:uid="{00000000-0005-0000-0000-000006BA0000}"/>
    <cellStyle name="Komma 2 3 5" xfId="47621" xr:uid="{00000000-0005-0000-0000-000007BA0000}"/>
    <cellStyle name="Komma 2 3_7. Other MTM adjustments" xfId="47622" xr:uid="{00000000-0005-0000-0000-000008BA0000}"/>
    <cellStyle name="Komma 2 4" xfId="47623" xr:uid="{00000000-0005-0000-0000-000009BA0000}"/>
    <cellStyle name="Komma 2 4 10" xfId="47624" xr:uid="{00000000-0005-0000-0000-00000ABA0000}"/>
    <cellStyle name="Komma 2 4 10 2" xfId="47625" xr:uid="{00000000-0005-0000-0000-00000BBA0000}"/>
    <cellStyle name="Komma 2 4 10 2 2" xfId="47626" xr:uid="{00000000-0005-0000-0000-00000CBA0000}"/>
    <cellStyle name="Komma 2 4 10 3" xfId="47627" xr:uid="{00000000-0005-0000-0000-00000DBA0000}"/>
    <cellStyle name="Komma 2 4 11" xfId="47628" xr:uid="{00000000-0005-0000-0000-00000EBA0000}"/>
    <cellStyle name="Komma 2 4 11 2" xfId="47629" xr:uid="{00000000-0005-0000-0000-00000FBA0000}"/>
    <cellStyle name="Komma 2 4 11 2 2" xfId="47630" xr:uid="{00000000-0005-0000-0000-000010BA0000}"/>
    <cellStyle name="Komma 2 4 11 3" xfId="47631" xr:uid="{00000000-0005-0000-0000-000011BA0000}"/>
    <cellStyle name="Komma 2 4 12" xfId="47632" xr:uid="{00000000-0005-0000-0000-000012BA0000}"/>
    <cellStyle name="Komma 2 4 12 2" xfId="47633" xr:uid="{00000000-0005-0000-0000-000013BA0000}"/>
    <cellStyle name="Komma 2 4 13" xfId="47634" xr:uid="{00000000-0005-0000-0000-000014BA0000}"/>
    <cellStyle name="Komma 2 4 14" xfId="47635" xr:uid="{00000000-0005-0000-0000-000015BA0000}"/>
    <cellStyle name="Komma 2 4 2" xfId="47636" xr:uid="{00000000-0005-0000-0000-000016BA0000}"/>
    <cellStyle name="Komma 2 4 2 10" xfId="47637" xr:uid="{00000000-0005-0000-0000-000017BA0000}"/>
    <cellStyle name="Komma 2 4 2 10 2" xfId="47638" xr:uid="{00000000-0005-0000-0000-000018BA0000}"/>
    <cellStyle name="Komma 2 4 2 11" xfId="47639" xr:uid="{00000000-0005-0000-0000-000019BA0000}"/>
    <cellStyle name="Komma 2 4 2 2" xfId="47640" xr:uid="{00000000-0005-0000-0000-00001ABA0000}"/>
    <cellStyle name="Komma 2 4 2 2 2" xfId="47641" xr:uid="{00000000-0005-0000-0000-00001BBA0000}"/>
    <cellStyle name="Komma 2 4 2 2 2 2" xfId="47642" xr:uid="{00000000-0005-0000-0000-00001CBA0000}"/>
    <cellStyle name="Komma 2 4 2 2 2 2 2" xfId="47643" xr:uid="{00000000-0005-0000-0000-00001DBA0000}"/>
    <cellStyle name="Komma 2 4 2 2 2 2 2 2" xfId="47644" xr:uid="{00000000-0005-0000-0000-00001EBA0000}"/>
    <cellStyle name="Komma 2 4 2 2 2 2 2 2 2" xfId="47645" xr:uid="{00000000-0005-0000-0000-00001FBA0000}"/>
    <cellStyle name="Komma 2 4 2 2 2 2 2 2 2 2" xfId="47646" xr:uid="{00000000-0005-0000-0000-000020BA0000}"/>
    <cellStyle name="Komma 2 4 2 2 2 2 2 2 3" xfId="47647" xr:uid="{00000000-0005-0000-0000-000021BA0000}"/>
    <cellStyle name="Komma 2 4 2 2 2 2 2 3" xfId="47648" xr:uid="{00000000-0005-0000-0000-000022BA0000}"/>
    <cellStyle name="Komma 2 4 2 2 2 2 2 3 2" xfId="47649" xr:uid="{00000000-0005-0000-0000-000023BA0000}"/>
    <cellStyle name="Komma 2 4 2 2 2 2 2 4" xfId="47650" xr:uid="{00000000-0005-0000-0000-000024BA0000}"/>
    <cellStyle name="Komma 2 4 2 2 2 2 2_Innskuddsdekning" xfId="47651" xr:uid="{00000000-0005-0000-0000-000025BA0000}"/>
    <cellStyle name="Komma 2 4 2 2 2 2 3" xfId="47652" xr:uid="{00000000-0005-0000-0000-000026BA0000}"/>
    <cellStyle name="Komma 2 4 2 2 2 2 3 2" xfId="47653" xr:uid="{00000000-0005-0000-0000-000027BA0000}"/>
    <cellStyle name="Komma 2 4 2 2 2 2 3 2 2" xfId="47654" xr:uid="{00000000-0005-0000-0000-000028BA0000}"/>
    <cellStyle name="Komma 2 4 2 2 2 2 3 3" xfId="47655" xr:uid="{00000000-0005-0000-0000-000029BA0000}"/>
    <cellStyle name="Komma 2 4 2 2 2 2 4" xfId="47656" xr:uid="{00000000-0005-0000-0000-00002ABA0000}"/>
    <cellStyle name="Komma 2 4 2 2 2 2 4 2" xfId="47657" xr:uid="{00000000-0005-0000-0000-00002BBA0000}"/>
    <cellStyle name="Komma 2 4 2 2 2 2 5" xfId="47658" xr:uid="{00000000-0005-0000-0000-00002CBA0000}"/>
    <cellStyle name="Komma 2 4 2 2 2 2_7. Other MTM adjustments" xfId="47659" xr:uid="{00000000-0005-0000-0000-00002DBA0000}"/>
    <cellStyle name="Komma 2 4 2 2 2 3" xfId="47660" xr:uid="{00000000-0005-0000-0000-00002EBA0000}"/>
    <cellStyle name="Komma 2 4 2 2 2 3 2" xfId="47661" xr:uid="{00000000-0005-0000-0000-00002FBA0000}"/>
    <cellStyle name="Komma 2 4 2 2 2 3 2 2" xfId="47662" xr:uid="{00000000-0005-0000-0000-000030BA0000}"/>
    <cellStyle name="Komma 2 4 2 2 2 3 2 2 2" xfId="47663" xr:uid="{00000000-0005-0000-0000-000031BA0000}"/>
    <cellStyle name="Komma 2 4 2 2 2 3 2 3" xfId="47664" xr:uid="{00000000-0005-0000-0000-000032BA0000}"/>
    <cellStyle name="Komma 2 4 2 2 2 3 2_Innskuddsdekning" xfId="47665" xr:uid="{00000000-0005-0000-0000-000033BA0000}"/>
    <cellStyle name="Komma 2 4 2 2 2 3 3" xfId="47666" xr:uid="{00000000-0005-0000-0000-000034BA0000}"/>
    <cellStyle name="Komma 2 4 2 2 2 3 3 2" xfId="47667" xr:uid="{00000000-0005-0000-0000-000035BA0000}"/>
    <cellStyle name="Komma 2 4 2 2 2 3 4" xfId="47668" xr:uid="{00000000-0005-0000-0000-000036BA0000}"/>
    <cellStyle name="Komma 2 4 2 2 2 3_7. Other MTM adjustments" xfId="47669" xr:uid="{00000000-0005-0000-0000-000037BA0000}"/>
    <cellStyle name="Komma 2 4 2 2 2 4" xfId="47670" xr:uid="{00000000-0005-0000-0000-000038BA0000}"/>
    <cellStyle name="Komma 2 4 2 2 2 4 2" xfId="47671" xr:uid="{00000000-0005-0000-0000-000039BA0000}"/>
    <cellStyle name="Komma 2 4 2 2 2 4 2 2" xfId="47672" xr:uid="{00000000-0005-0000-0000-00003ABA0000}"/>
    <cellStyle name="Komma 2 4 2 2 2 4 2_Innskuddsdekning" xfId="47673" xr:uid="{00000000-0005-0000-0000-00003BBA0000}"/>
    <cellStyle name="Komma 2 4 2 2 2 4 3" xfId="47674" xr:uid="{00000000-0005-0000-0000-00003CBA0000}"/>
    <cellStyle name="Komma 2 4 2 2 2 4_7. Other MTM adjustments" xfId="47675" xr:uid="{00000000-0005-0000-0000-00003DBA0000}"/>
    <cellStyle name="Komma 2 4 2 2 2 5" xfId="47676" xr:uid="{00000000-0005-0000-0000-00003EBA0000}"/>
    <cellStyle name="Komma 2 4 2 2 2 5 2" xfId="47677" xr:uid="{00000000-0005-0000-0000-00003FBA0000}"/>
    <cellStyle name="Komma 2 4 2 2 2 5_Innskuddsdekning" xfId="47678" xr:uid="{00000000-0005-0000-0000-000040BA0000}"/>
    <cellStyle name="Komma 2 4 2 2 2 6" xfId="47679" xr:uid="{00000000-0005-0000-0000-000041BA0000}"/>
    <cellStyle name="Komma 2 4 2 2 2_7. Other MTM adjustments" xfId="47680" xr:uid="{00000000-0005-0000-0000-000042BA0000}"/>
    <cellStyle name="Komma 2 4 2 2 3" xfId="47681" xr:uid="{00000000-0005-0000-0000-000043BA0000}"/>
    <cellStyle name="Komma 2 4 2 2 3 2" xfId="47682" xr:uid="{00000000-0005-0000-0000-000044BA0000}"/>
    <cellStyle name="Komma 2 4 2 2 3 2 2" xfId="47683" xr:uid="{00000000-0005-0000-0000-000045BA0000}"/>
    <cellStyle name="Komma 2 4 2 2 3 2 2 2" xfId="47684" xr:uid="{00000000-0005-0000-0000-000046BA0000}"/>
    <cellStyle name="Komma 2 4 2 2 3 2 2 2 2" xfId="47685" xr:uid="{00000000-0005-0000-0000-000047BA0000}"/>
    <cellStyle name="Komma 2 4 2 2 3 2 2 3" xfId="47686" xr:uid="{00000000-0005-0000-0000-000048BA0000}"/>
    <cellStyle name="Komma 2 4 2 2 3 2 3" xfId="47687" xr:uid="{00000000-0005-0000-0000-000049BA0000}"/>
    <cellStyle name="Komma 2 4 2 2 3 2 3 2" xfId="47688" xr:uid="{00000000-0005-0000-0000-00004ABA0000}"/>
    <cellStyle name="Komma 2 4 2 2 3 2 4" xfId="47689" xr:uid="{00000000-0005-0000-0000-00004BBA0000}"/>
    <cellStyle name="Komma 2 4 2 2 3 2_Innskuddsdekning" xfId="47690" xr:uid="{00000000-0005-0000-0000-00004CBA0000}"/>
    <cellStyle name="Komma 2 4 2 2 3 3" xfId="47691" xr:uid="{00000000-0005-0000-0000-00004DBA0000}"/>
    <cellStyle name="Komma 2 4 2 2 3 3 2" xfId="47692" xr:uid="{00000000-0005-0000-0000-00004EBA0000}"/>
    <cellStyle name="Komma 2 4 2 2 3 3 2 2" xfId="47693" xr:uid="{00000000-0005-0000-0000-00004FBA0000}"/>
    <cellStyle name="Komma 2 4 2 2 3 3 3" xfId="47694" xr:uid="{00000000-0005-0000-0000-000050BA0000}"/>
    <cellStyle name="Komma 2 4 2 2 3 4" xfId="47695" xr:uid="{00000000-0005-0000-0000-000051BA0000}"/>
    <cellStyle name="Komma 2 4 2 2 3 4 2" xfId="47696" xr:uid="{00000000-0005-0000-0000-000052BA0000}"/>
    <cellStyle name="Komma 2 4 2 2 3 5" xfId="47697" xr:uid="{00000000-0005-0000-0000-000053BA0000}"/>
    <cellStyle name="Komma 2 4 2 2 3_7. Other MTM adjustments" xfId="47698" xr:uid="{00000000-0005-0000-0000-000054BA0000}"/>
    <cellStyle name="Komma 2 4 2 2 4" xfId="47699" xr:uid="{00000000-0005-0000-0000-000055BA0000}"/>
    <cellStyle name="Komma 2 4 2 2 4 2" xfId="47700" xr:uid="{00000000-0005-0000-0000-000056BA0000}"/>
    <cellStyle name="Komma 2 4 2 2 4 2 2" xfId="47701" xr:uid="{00000000-0005-0000-0000-000057BA0000}"/>
    <cellStyle name="Komma 2 4 2 2 4 2 2 2" xfId="47702" xr:uid="{00000000-0005-0000-0000-000058BA0000}"/>
    <cellStyle name="Komma 2 4 2 2 4 2 3" xfId="47703" xr:uid="{00000000-0005-0000-0000-000059BA0000}"/>
    <cellStyle name="Komma 2 4 2 2 4 2_Innskuddsdekning" xfId="47704" xr:uid="{00000000-0005-0000-0000-00005ABA0000}"/>
    <cellStyle name="Komma 2 4 2 2 4 3" xfId="47705" xr:uid="{00000000-0005-0000-0000-00005BBA0000}"/>
    <cellStyle name="Komma 2 4 2 2 4 3 2" xfId="47706" xr:uid="{00000000-0005-0000-0000-00005CBA0000}"/>
    <cellStyle name="Komma 2 4 2 2 4 4" xfId="47707" xr:uid="{00000000-0005-0000-0000-00005DBA0000}"/>
    <cellStyle name="Komma 2 4 2 2 4_7. Other MTM adjustments" xfId="47708" xr:uid="{00000000-0005-0000-0000-00005EBA0000}"/>
    <cellStyle name="Komma 2 4 2 2 5" xfId="47709" xr:uid="{00000000-0005-0000-0000-00005FBA0000}"/>
    <cellStyle name="Komma 2 4 2 2 5 2" xfId="47710" xr:uid="{00000000-0005-0000-0000-000060BA0000}"/>
    <cellStyle name="Komma 2 4 2 2 5 2 2" xfId="47711" xr:uid="{00000000-0005-0000-0000-000061BA0000}"/>
    <cellStyle name="Komma 2 4 2 2 5 2_Innskuddsdekning" xfId="47712" xr:uid="{00000000-0005-0000-0000-000062BA0000}"/>
    <cellStyle name="Komma 2 4 2 2 5 3" xfId="47713" xr:uid="{00000000-0005-0000-0000-000063BA0000}"/>
    <cellStyle name="Komma 2 4 2 2 5_7. Other MTM adjustments" xfId="47714" xr:uid="{00000000-0005-0000-0000-000064BA0000}"/>
    <cellStyle name="Komma 2 4 2 2 6" xfId="47715" xr:uid="{00000000-0005-0000-0000-000065BA0000}"/>
    <cellStyle name="Komma 2 4 2 2 6 2" xfId="47716" xr:uid="{00000000-0005-0000-0000-000066BA0000}"/>
    <cellStyle name="Komma 2 4 2 2 6 2 2" xfId="47717" xr:uid="{00000000-0005-0000-0000-000067BA0000}"/>
    <cellStyle name="Komma 2 4 2 2 6 3" xfId="47718" xr:uid="{00000000-0005-0000-0000-000068BA0000}"/>
    <cellStyle name="Komma 2 4 2 2 6_Innskuddsdekning" xfId="47719" xr:uid="{00000000-0005-0000-0000-000069BA0000}"/>
    <cellStyle name="Komma 2 4 2 2 7" xfId="47720" xr:uid="{00000000-0005-0000-0000-00006ABA0000}"/>
    <cellStyle name="Komma 2 4 2 2 7 2" xfId="47721" xr:uid="{00000000-0005-0000-0000-00006BBA0000}"/>
    <cellStyle name="Komma 2 4 2 2 8" xfId="47722" xr:uid="{00000000-0005-0000-0000-00006CBA0000}"/>
    <cellStyle name="Komma 2 4 2 2_7. Other MTM adjustments" xfId="47723" xr:uid="{00000000-0005-0000-0000-00006DBA0000}"/>
    <cellStyle name="Komma 2 4 2 3" xfId="47724" xr:uid="{00000000-0005-0000-0000-00006EBA0000}"/>
    <cellStyle name="Komma 2 4 2 3 2" xfId="47725" xr:uid="{00000000-0005-0000-0000-00006FBA0000}"/>
    <cellStyle name="Komma 2 4 2 3 2 2" xfId="47726" xr:uid="{00000000-0005-0000-0000-000070BA0000}"/>
    <cellStyle name="Komma 2 4 2 3 2 2 2" xfId="47727" xr:uid="{00000000-0005-0000-0000-000071BA0000}"/>
    <cellStyle name="Komma 2 4 2 3 2 2 2 2" xfId="47728" xr:uid="{00000000-0005-0000-0000-000072BA0000}"/>
    <cellStyle name="Komma 2 4 2 3 2 2 2 2 2" xfId="47729" xr:uid="{00000000-0005-0000-0000-000073BA0000}"/>
    <cellStyle name="Komma 2 4 2 3 2 2 2 3" xfId="47730" xr:uid="{00000000-0005-0000-0000-000074BA0000}"/>
    <cellStyle name="Komma 2 4 2 3 2 2 3" xfId="47731" xr:uid="{00000000-0005-0000-0000-000075BA0000}"/>
    <cellStyle name="Komma 2 4 2 3 2 2 3 2" xfId="47732" xr:uid="{00000000-0005-0000-0000-000076BA0000}"/>
    <cellStyle name="Komma 2 4 2 3 2 2 4" xfId="47733" xr:uid="{00000000-0005-0000-0000-000077BA0000}"/>
    <cellStyle name="Komma 2 4 2 3 2 2_Innskuddsdekning" xfId="47734" xr:uid="{00000000-0005-0000-0000-000078BA0000}"/>
    <cellStyle name="Komma 2 4 2 3 2 3" xfId="47735" xr:uid="{00000000-0005-0000-0000-000079BA0000}"/>
    <cellStyle name="Komma 2 4 2 3 2 3 2" xfId="47736" xr:uid="{00000000-0005-0000-0000-00007ABA0000}"/>
    <cellStyle name="Komma 2 4 2 3 2 3 2 2" xfId="47737" xr:uid="{00000000-0005-0000-0000-00007BBA0000}"/>
    <cellStyle name="Komma 2 4 2 3 2 3 3" xfId="47738" xr:uid="{00000000-0005-0000-0000-00007CBA0000}"/>
    <cellStyle name="Komma 2 4 2 3 2 4" xfId="47739" xr:uid="{00000000-0005-0000-0000-00007DBA0000}"/>
    <cellStyle name="Komma 2 4 2 3 2 4 2" xfId="47740" xr:uid="{00000000-0005-0000-0000-00007EBA0000}"/>
    <cellStyle name="Komma 2 4 2 3 2 5" xfId="47741" xr:uid="{00000000-0005-0000-0000-00007FBA0000}"/>
    <cellStyle name="Komma 2 4 2 3 2_7. Other MTM adjustments" xfId="47742" xr:uid="{00000000-0005-0000-0000-000080BA0000}"/>
    <cellStyle name="Komma 2 4 2 3 3" xfId="47743" xr:uid="{00000000-0005-0000-0000-000081BA0000}"/>
    <cellStyle name="Komma 2 4 2 3 3 2" xfId="47744" xr:uid="{00000000-0005-0000-0000-000082BA0000}"/>
    <cellStyle name="Komma 2 4 2 3 3 2 2" xfId="47745" xr:uid="{00000000-0005-0000-0000-000083BA0000}"/>
    <cellStyle name="Komma 2 4 2 3 3 2 2 2" xfId="47746" xr:uid="{00000000-0005-0000-0000-000084BA0000}"/>
    <cellStyle name="Komma 2 4 2 3 3 2 3" xfId="47747" xr:uid="{00000000-0005-0000-0000-000085BA0000}"/>
    <cellStyle name="Komma 2 4 2 3 3 2_Innskuddsdekning" xfId="47748" xr:uid="{00000000-0005-0000-0000-000086BA0000}"/>
    <cellStyle name="Komma 2 4 2 3 3 3" xfId="47749" xr:uid="{00000000-0005-0000-0000-000087BA0000}"/>
    <cellStyle name="Komma 2 4 2 3 3 3 2" xfId="47750" xr:uid="{00000000-0005-0000-0000-000088BA0000}"/>
    <cellStyle name="Komma 2 4 2 3 3 4" xfId="47751" xr:uid="{00000000-0005-0000-0000-000089BA0000}"/>
    <cellStyle name="Komma 2 4 2 3 3_7. Other MTM adjustments" xfId="47752" xr:uid="{00000000-0005-0000-0000-00008ABA0000}"/>
    <cellStyle name="Komma 2 4 2 3 4" xfId="47753" xr:uid="{00000000-0005-0000-0000-00008BBA0000}"/>
    <cellStyle name="Komma 2 4 2 3 4 2" xfId="47754" xr:uid="{00000000-0005-0000-0000-00008CBA0000}"/>
    <cellStyle name="Komma 2 4 2 3 4 2 2" xfId="47755" xr:uid="{00000000-0005-0000-0000-00008DBA0000}"/>
    <cellStyle name="Komma 2 4 2 3 4 2_Innskuddsdekning" xfId="47756" xr:uid="{00000000-0005-0000-0000-00008EBA0000}"/>
    <cellStyle name="Komma 2 4 2 3 4 3" xfId="47757" xr:uid="{00000000-0005-0000-0000-00008FBA0000}"/>
    <cellStyle name="Komma 2 4 2 3 4_7. Other MTM adjustments" xfId="47758" xr:uid="{00000000-0005-0000-0000-000090BA0000}"/>
    <cellStyle name="Komma 2 4 2 3 5" xfId="47759" xr:uid="{00000000-0005-0000-0000-000091BA0000}"/>
    <cellStyle name="Komma 2 4 2 3 5 2" xfId="47760" xr:uid="{00000000-0005-0000-0000-000092BA0000}"/>
    <cellStyle name="Komma 2 4 2 3 5_Innskuddsdekning" xfId="47761" xr:uid="{00000000-0005-0000-0000-000093BA0000}"/>
    <cellStyle name="Komma 2 4 2 3 6" xfId="47762" xr:uid="{00000000-0005-0000-0000-000094BA0000}"/>
    <cellStyle name="Komma 2 4 2 3_7. Other MTM adjustments" xfId="47763" xr:uid="{00000000-0005-0000-0000-000095BA0000}"/>
    <cellStyle name="Komma 2 4 2 4" xfId="47764" xr:uid="{00000000-0005-0000-0000-000096BA0000}"/>
    <cellStyle name="Komma 2 4 2 4 2" xfId="47765" xr:uid="{00000000-0005-0000-0000-000097BA0000}"/>
    <cellStyle name="Komma 2 4 2 4 2 2" xfId="47766" xr:uid="{00000000-0005-0000-0000-000098BA0000}"/>
    <cellStyle name="Komma 2 4 2 4 2 2 2" xfId="47767" xr:uid="{00000000-0005-0000-0000-000099BA0000}"/>
    <cellStyle name="Komma 2 4 2 4 2 2 2 2" xfId="47768" xr:uid="{00000000-0005-0000-0000-00009ABA0000}"/>
    <cellStyle name="Komma 2 4 2 4 2 2 3" xfId="47769" xr:uid="{00000000-0005-0000-0000-00009BBA0000}"/>
    <cellStyle name="Komma 2 4 2 4 2 3" xfId="47770" xr:uid="{00000000-0005-0000-0000-00009CBA0000}"/>
    <cellStyle name="Komma 2 4 2 4 2 3 2" xfId="47771" xr:uid="{00000000-0005-0000-0000-00009DBA0000}"/>
    <cellStyle name="Komma 2 4 2 4 2 4" xfId="47772" xr:uid="{00000000-0005-0000-0000-00009EBA0000}"/>
    <cellStyle name="Komma 2 4 2 4 2_Innskuddsdekning" xfId="47773" xr:uid="{00000000-0005-0000-0000-00009FBA0000}"/>
    <cellStyle name="Komma 2 4 2 4 3" xfId="47774" xr:uid="{00000000-0005-0000-0000-0000A0BA0000}"/>
    <cellStyle name="Komma 2 4 2 4 3 2" xfId="47775" xr:uid="{00000000-0005-0000-0000-0000A1BA0000}"/>
    <cellStyle name="Komma 2 4 2 4 3 2 2" xfId="47776" xr:uid="{00000000-0005-0000-0000-0000A2BA0000}"/>
    <cellStyle name="Komma 2 4 2 4 3 3" xfId="47777" xr:uid="{00000000-0005-0000-0000-0000A3BA0000}"/>
    <cellStyle name="Komma 2 4 2 4 4" xfId="47778" xr:uid="{00000000-0005-0000-0000-0000A4BA0000}"/>
    <cellStyle name="Komma 2 4 2 4 4 2" xfId="47779" xr:uid="{00000000-0005-0000-0000-0000A5BA0000}"/>
    <cellStyle name="Komma 2 4 2 4 5" xfId="47780" xr:uid="{00000000-0005-0000-0000-0000A6BA0000}"/>
    <cellStyle name="Komma 2 4 2 4_7. Other MTM adjustments" xfId="47781" xr:uid="{00000000-0005-0000-0000-0000A7BA0000}"/>
    <cellStyle name="Komma 2 4 2 5" xfId="47782" xr:uid="{00000000-0005-0000-0000-0000A8BA0000}"/>
    <cellStyle name="Komma 2 4 2 5 2" xfId="47783" xr:uid="{00000000-0005-0000-0000-0000A9BA0000}"/>
    <cellStyle name="Komma 2 4 2 5 2 2" xfId="47784" xr:uid="{00000000-0005-0000-0000-0000AABA0000}"/>
    <cellStyle name="Komma 2 4 2 5 2 2 2" xfId="47785" xr:uid="{00000000-0005-0000-0000-0000ABBA0000}"/>
    <cellStyle name="Komma 2 4 2 5 2 2 2 2" xfId="47786" xr:uid="{00000000-0005-0000-0000-0000ACBA0000}"/>
    <cellStyle name="Komma 2 4 2 5 2 2 3" xfId="47787" xr:uid="{00000000-0005-0000-0000-0000ADBA0000}"/>
    <cellStyle name="Komma 2 4 2 5 2 3" xfId="47788" xr:uid="{00000000-0005-0000-0000-0000AEBA0000}"/>
    <cellStyle name="Komma 2 4 2 5 2 3 2" xfId="47789" xr:uid="{00000000-0005-0000-0000-0000AFBA0000}"/>
    <cellStyle name="Komma 2 4 2 5 2 4" xfId="47790" xr:uid="{00000000-0005-0000-0000-0000B0BA0000}"/>
    <cellStyle name="Komma 2 4 2 5 2_Innskuddsdekning" xfId="47791" xr:uid="{00000000-0005-0000-0000-0000B1BA0000}"/>
    <cellStyle name="Komma 2 4 2 5 3" xfId="47792" xr:uid="{00000000-0005-0000-0000-0000B2BA0000}"/>
    <cellStyle name="Komma 2 4 2 5 3 2" xfId="47793" xr:uid="{00000000-0005-0000-0000-0000B3BA0000}"/>
    <cellStyle name="Komma 2 4 2 5 3 2 2" xfId="47794" xr:uid="{00000000-0005-0000-0000-0000B4BA0000}"/>
    <cellStyle name="Komma 2 4 2 5 3 3" xfId="47795" xr:uid="{00000000-0005-0000-0000-0000B5BA0000}"/>
    <cellStyle name="Komma 2 4 2 5 4" xfId="47796" xr:uid="{00000000-0005-0000-0000-0000B6BA0000}"/>
    <cellStyle name="Komma 2 4 2 5 4 2" xfId="47797" xr:uid="{00000000-0005-0000-0000-0000B7BA0000}"/>
    <cellStyle name="Komma 2 4 2 5 5" xfId="47798" xr:uid="{00000000-0005-0000-0000-0000B8BA0000}"/>
    <cellStyle name="Komma 2 4 2 5_7. Other MTM adjustments" xfId="47799" xr:uid="{00000000-0005-0000-0000-0000B9BA0000}"/>
    <cellStyle name="Komma 2 4 2 6" xfId="47800" xr:uid="{00000000-0005-0000-0000-0000BABA0000}"/>
    <cellStyle name="Komma 2 4 2 6 2" xfId="47801" xr:uid="{00000000-0005-0000-0000-0000BBBA0000}"/>
    <cellStyle name="Komma 2 4 2 6 2 2" xfId="47802" xr:uid="{00000000-0005-0000-0000-0000BCBA0000}"/>
    <cellStyle name="Komma 2 4 2 6 2 2 2" xfId="47803" xr:uid="{00000000-0005-0000-0000-0000BDBA0000}"/>
    <cellStyle name="Komma 2 4 2 6 2 3" xfId="47804" xr:uid="{00000000-0005-0000-0000-0000BEBA0000}"/>
    <cellStyle name="Komma 2 4 2 6 2_Innskuddsdekning" xfId="47805" xr:uid="{00000000-0005-0000-0000-0000BFBA0000}"/>
    <cellStyle name="Komma 2 4 2 6 3" xfId="47806" xr:uid="{00000000-0005-0000-0000-0000C0BA0000}"/>
    <cellStyle name="Komma 2 4 2 6 3 2" xfId="47807" xr:uid="{00000000-0005-0000-0000-0000C1BA0000}"/>
    <cellStyle name="Komma 2 4 2 6 4" xfId="47808" xr:uid="{00000000-0005-0000-0000-0000C2BA0000}"/>
    <cellStyle name="Komma 2 4 2 6_7. Other MTM adjustments" xfId="47809" xr:uid="{00000000-0005-0000-0000-0000C3BA0000}"/>
    <cellStyle name="Komma 2 4 2 7" xfId="47810" xr:uid="{00000000-0005-0000-0000-0000C4BA0000}"/>
    <cellStyle name="Komma 2 4 2 7 2" xfId="47811" xr:uid="{00000000-0005-0000-0000-0000C5BA0000}"/>
    <cellStyle name="Komma 2 4 2 7 2 2" xfId="47812" xr:uid="{00000000-0005-0000-0000-0000C6BA0000}"/>
    <cellStyle name="Komma 2 4 2 7 2_Innskuddsdekning" xfId="47813" xr:uid="{00000000-0005-0000-0000-0000C7BA0000}"/>
    <cellStyle name="Komma 2 4 2 7 3" xfId="47814" xr:uid="{00000000-0005-0000-0000-0000C8BA0000}"/>
    <cellStyle name="Komma 2 4 2 7_7. Other MTM adjustments" xfId="47815" xr:uid="{00000000-0005-0000-0000-0000C9BA0000}"/>
    <cellStyle name="Komma 2 4 2 8" xfId="47816" xr:uid="{00000000-0005-0000-0000-0000CABA0000}"/>
    <cellStyle name="Komma 2 4 2 8 2" xfId="47817" xr:uid="{00000000-0005-0000-0000-0000CBBA0000}"/>
    <cellStyle name="Komma 2 4 2 8 2 2" xfId="47818" xr:uid="{00000000-0005-0000-0000-0000CCBA0000}"/>
    <cellStyle name="Komma 2 4 2 8 3" xfId="47819" xr:uid="{00000000-0005-0000-0000-0000CDBA0000}"/>
    <cellStyle name="Komma 2 4 2 8_Innskuddsdekning" xfId="47820" xr:uid="{00000000-0005-0000-0000-0000CEBA0000}"/>
    <cellStyle name="Komma 2 4 2 9" xfId="47821" xr:uid="{00000000-0005-0000-0000-0000CFBA0000}"/>
    <cellStyle name="Komma 2 4 2 9 2" xfId="47822" xr:uid="{00000000-0005-0000-0000-0000D0BA0000}"/>
    <cellStyle name="Komma 2 4 2 9 2 2" xfId="47823" xr:uid="{00000000-0005-0000-0000-0000D1BA0000}"/>
    <cellStyle name="Komma 2 4 2 9 3" xfId="47824" xr:uid="{00000000-0005-0000-0000-0000D2BA0000}"/>
    <cellStyle name="Komma 2 4 2_7. Other MTM adjustments" xfId="47825" xr:uid="{00000000-0005-0000-0000-0000D3BA0000}"/>
    <cellStyle name="Komma 2 4 3" xfId="47826" xr:uid="{00000000-0005-0000-0000-0000D4BA0000}"/>
    <cellStyle name="Komma 2 4 3 2" xfId="47827" xr:uid="{00000000-0005-0000-0000-0000D5BA0000}"/>
    <cellStyle name="Komma 2 4 3 2 2" xfId="47828" xr:uid="{00000000-0005-0000-0000-0000D6BA0000}"/>
    <cellStyle name="Komma 2 4 3 2 2 2" xfId="47829" xr:uid="{00000000-0005-0000-0000-0000D7BA0000}"/>
    <cellStyle name="Komma 2 4 3 2 2 2 2" xfId="47830" xr:uid="{00000000-0005-0000-0000-0000D8BA0000}"/>
    <cellStyle name="Komma 2 4 3 2 2 2 2 2" xfId="47831" xr:uid="{00000000-0005-0000-0000-0000D9BA0000}"/>
    <cellStyle name="Komma 2 4 3 2 2 2 2 2 2" xfId="47832" xr:uid="{00000000-0005-0000-0000-0000DABA0000}"/>
    <cellStyle name="Komma 2 4 3 2 2 2 2 3" xfId="47833" xr:uid="{00000000-0005-0000-0000-0000DBBA0000}"/>
    <cellStyle name="Komma 2 4 3 2 2 2 3" xfId="47834" xr:uid="{00000000-0005-0000-0000-0000DCBA0000}"/>
    <cellStyle name="Komma 2 4 3 2 2 2 3 2" xfId="47835" xr:uid="{00000000-0005-0000-0000-0000DDBA0000}"/>
    <cellStyle name="Komma 2 4 3 2 2 2 4" xfId="47836" xr:uid="{00000000-0005-0000-0000-0000DEBA0000}"/>
    <cellStyle name="Komma 2 4 3 2 2 2_Innskuddsdekning" xfId="47837" xr:uid="{00000000-0005-0000-0000-0000DFBA0000}"/>
    <cellStyle name="Komma 2 4 3 2 2 3" xfId="47838" xr:uid="{00000000-0005-0000-0000-0000E0BA0000}"/>
    <cellStyle name="Komma 2 4 3 2 2 3 2" xfId="47839" xr:uid="{00000000-0005-0000-0000-0000E1BA0000}"/>
    <cellStyle name="Komma 2 4 3 2 2 3 2 2" xfId="47840" xr:uid="{00000000-0005-0000-0000-0000E2BA0000}"/>
    <cellStyle name="Komma 2 4 3 2 2 3 3" xfId="47841" xr:uid="{00000000-0005-0000-0000-0000E3BA0000}"/>
    <cellStyle name="Komma 2 4 3 2 2 4" xfId="47842" xr:uid="{00000000-0005-0000-0000-0000E4BA0000}"/>
    <cellStyle name="Komma 2 4 3 2 2 4 2" xfId="47843" xr:uid="{00000000-0005-0000-0000-0000E5BA0000}"/>
    <cellStyle name="Komma 2 4 3 2 2 5" xfId="47844" xr:uid="{00000000-0005-0000-0000-0000E6BA0000}"/>
    <cellStyle name="Komma 2 4 3 2 2_7. Other MTM adjustments" xfId="47845" xr:uid="{00000000-0005-0000-0000-0000E7BA0000}"/>
    <cellStyle name="Komma 2 4 3 2 3" xfId="47846" xr:uid="{00000000-0005-0000-0000-0000E8BA0000}"/>
    <cellStyle name="Komma 2 4 3 2 3 2" xfId="47847" xr:uid="{00000000-0005-0000-0000-0000E9BA0000}"/>
    <cellStyle name="Komma 2 4 3 2 3 2 2" xfId="47848" xr:uid="{00000000-0005-0000-0000-0000EABA0000}"/>
    <cellStyle name="Komma 2 4 3 2 3 2 2 2" xfId="47849" xr:uid="{00000000-0005-0000-0000-0000EBBA0000}"/>
    <cellStyle name="Komma 2 4 3 2 3 2 3" xfId="47850" xr:uid="{00000000-0005-0000-0000-0000ECBA0000}"/>
    <cellStyle name="Komma 2 4 3 2 3 2_Innskuddsdekning" xfId="47851" xr:uid="{00000000-0005-0000-0000-0000EDBA0000}"/>
    <cellStyle name="Komma 2 4 3 2 3 3" xfId="47852" xr:uid="{00000000-0005-0000-0000-0000EEBA0000}"/>
    <cellStyle name="Komma 2 4 3 2 3 3 2" xfId="47853" xr:uid="{00000000-0005-0000-0000-0000EFBA0000}"/>
    <cellStyle name="Komma 2 4 3 2 3 4" xfId="47854" xr:uid="{00000000-0005-0000-0000-0000F0BA0000}"/>
    <cellStyle name="Komma 2 4 3 2 3_7. Other MTM adjustments" xfId="47855" xr:uid="{00000000-0005-0000-0000-0000F1BA0000}"/>
    <cellStyle name="Komma 2 4 3 2 4" xfId="47856" xr:uid="{00000000-0005-0000-0000-0000F2BA0000}"/>
    <cellStyle name="Komma 2 4 3 2 4 2" xfId="47857" xr:uid="{00000000-0005-0000-0000-0000F3BA0000}"/>
    <cellStyle name="Komma 2 4 3 2 4 2 2" xfId="47858" xr:uid="{00000000-0005-0000-0000-0000F4BA0000}"/>
    <cellStyle name="Komma 2 4 3 2 4 2_Innskuddsdekning" xfId="47859" xr:uid="{00000000-0005-0000-0000-0000F5BA0000}"/>
    <cellStyle name="Komma 2 4 3 2 4 3" xfId="47860" xr:uid="{00000000-0005-0000-0000-0000F6BA0000}"/>
    <cellStyle name="Komma 2 4 3 2 4_7. Other MTM adjustments" xfId="47861" xr:uid="{00000000-0005-0000-0000-0000F7BA0000}"/>
    <cellStyle name="Komma 2 4 3 2 5" xfId="47862" xr:uid="{00000000-0005-0000-0000-0000F8BA0000}"/>
    <cellStyle name="Komma 2 4 3 2 5 2" xfId="47863" xr:uid="{00000000-0005-0000-0000-0000F9BA0000}"/>
    <cellStyle name="Komma 2 4 3 2 5 2 2" xfId="47864" xr:uid="{00000000-0005-0000-0000-0000FABA0000}"/>
    <cellStyle name="Komma 2 4 3 2 5 3" xfId="47865" xr:uid="{00000000-0005-0000-0000-0000FBBA0000}"/>
    <cellStyle name="Komma 2 4 3 2 5_Innskuddsdekning" xfId="47866" xr:uid="{00000000-0005-0000-0000-0000FCBA0000}"/>
    <cellStyle name="Komma 2 4 3 2 6" xfId="47867" xr:uid="{00000000-0005-0000-0000-0000FDBA0000}"/>
    <cellStyle name="Komma 2 4 3 2 6 2" xfId="47868" xr:uid="{00000000-0005-0000-0000-0000FEBA0000}"/>
    <cellStyle name="Komma 2 4 3 2 7" xfId="47869" xr:uid="{00000000-0005-0000-0000-0000FFBA0000}"/>
    <cellStyle name="Komma 2 4 3 2_7. Other MTM adjustments" xfId="47870" xr:uid="{00000000-0005-0000-0000-000000BB0000}"/>
    <cellStyle name="Komma 2 4 3 3" xfId="47871" xr:uid="{00000000-0005-0000-0000-000001BB0000}"/>
    <cellStyle name="Komma 2 4 3 3 2" xfId="47872" xr:uid="{00000000-0005-0000-0000-000002BB0000}"/>
    <cellStyle name="Komma 2 4 3 3 2 2" xfId="47873" xr:uid="{00000000-0005-0000-0000-000003BB0000}"/>
    <cellStyle name="Komma 2 4 3 3 2 2 2" xfId="47874" xr:uid="{00000000-0005-0000-0000-000004BB0000}"/>
    <cellStyle name="Komma 2 4 3 3 2 2 2 2" xfId="47875" xr:uid="{00000000-0005-0000-0000-000005BB0000}"/>
    <cellStyle name="Komma 2 4 3 3 2 2 3" xfId="47876" xr:uid="{00000000-0005-0000-0000-000006BB0000}"/>
    <cellStyle name="Komma 2 4 3 3 2 3" xfId="47877" xr:uid="{00000000-0005-0000-0000-000007BB0000}"/>
    <cellStyle name="Komma 2 4 3 3 2 3 2" xfId="47878" xr:uid="{00000000-0005-0000-0000-000008BB0000}"/>
    <cellStyle name="Komma 2 4 3 3 2 4" xfId="47879" xr:uid="{00000000-0005-0000-0000-000009BB0000}"/>
    <cellStyle name="Komma 2 4 3 3 2_Innskuddsdekning" xfId="47880" xr:uid="{00000000-0005-0000-0000-00000ABB0000}"/>
    <cellStyle name="Komma 2 4 3 3 3" xfId="47881" xr:uid="{00000000-0005-0000-0000-00000BBB0000}"/>
    <cellStyle name="Komma 2 4 3 3 3 2" xfId="47882" xr:uid="{00000000-0005-0000-0000-00000CBB0000}"/>
    <cellStyle name="Komma 2 4 3 3 3 2 2" xfId="47883" xr:uid="{00000000-0005-0000-0000-00000DBB0000}"/>
    <cellStyle name="Komma 2 4 3 3 3 3" xfId="47884" xr:uid="{00000000-0005-0000-0000-00000EBB0000}"/>
    <cellStyle name="Komma 2 4 3 3 4" xfId="47885" xr:uid="{00000000-0005-0000-0000-00000FBB0000}"/>
    <cellStyle name="Komma 2 4 3 3 4 2" xfId="47886" xr:uid="{00000000-0005-0000-0000-000010BB0000}"/>
    <cellStyle name="Komma 2 4 3 3 5" xfId="47887" xr:uid="{00000000-0005-0000-0000-000011BB0000}"/>
    <cellStyle name="Komma 2 4 3 3_7. Other MTM adjustments" xfId="47888" xr:uid="{00000000-0005-0000-0000-000012BB0000}"/>
    <cellStyle name="Komma 2 4 3 4" xfId="47889" xr:uid="{00000000-0005-0000-0000-000013BB0000}"/>
    <cellStyle name="Komma 2 4 3 4 2" xfId="47890" xr:uid="{00000000-0005-0000-0000-000014BB0000}"/>
    <cellStyle name="Komma 2 4 3 4 2 2" xfId="47891" xr:uid="{00000000-0005-0000-0000-000015BB0000}"/>
    <cellStyle name="Komma 2 4 3 4 2 2 2" xfId="47892" xr:uid="{00000000-0005-0000-0000-000016BB0000}"/>
    <cellStyle name="Komma 2 4 3 4 2 3" xfId="47893" xr:uid="{00000000-0005-0000-0000-000017BB0000}"/>
    <cellStyle name="Komma 2 4 3 4 2_Innskuddsdekning" xfId="47894" xr:uid="{00000000-0005-0000-0000-000018BB0000}"/>
    <cellStyle name="Komma 2 4 3 4 3" xfId="47895" xr:uid="{00000000-0005-0000-0000-000019BB0000}"/>
    <cellStyle name="Komma 2 4 3 4 3 2" xfId="47896" xr:uid="{00000000-0005-0000-0000-00001ABB0000}"/>
    <cellStyle name="Komma 2 4 3 4 4" xfId="47897" xr:uid="{00000000-0005-0000-0000-00001BBB0000}"/>
    <cellStyle name="Komma 2 4 3 4_7. Other MTM adjustments" xfId="47898" xr:uid="{00000000-0005-0000-0000-00001CBB0000}"/>
    <cellStyle name="Komma 2 4 3 5" xfId="47899" xr:uid="{00000000-0005-0000-0000-00001DBB0000}"/>
    <cellStyle name="Komma 2 4 3 5 2" xfId="47900" xr:uid="{00000000-0005-0000-0000-00001EBB0000}"/>
    <cellStyle name="Komma 2 4 3 5 2 2" xfId="47901" xr:uid="{00000000-0005-0000-0000-00001FBB0000}"/>
    <cellStyle name="Komma 2 4 3 5 2_Innskuddsdekning" xfId="47902" xr:uid="{00000000-0005-0000-0000-000020BB0000}"/>
    <cellStyle name="Komma 2 4 3 5 3" xfId="47903" xr:uid="{00000000-0005-0000-0000-000021BB0000}"/>
    <cellStyle name="Komma 2 4 3 5_7. Other MTM adjustments" xfId="47904" xr:uid="{00000000-0005-0000-0000-000022BB0000}"/>
    <cellStyle name="Komma 2 4 3 6" xfId="47905" xr:uid="{00000000-0005-0000-0000-000023BB0000}"/>
    <cellStyle name="Komma 2 4 3 6 2" xfId="47906" xr:uid="{00000000-0005-0000-0000-000024BB0000}"/>
    <cellStyle name="Komma 2 4 3 6 2 2" xfId="47907" xr:uid="{00000000-0005-0000-0000-000025BB0000}"/>
    <cellStyle name="Komma 2 4 3 6 3" xfId="47908" xr:uid="{00000000-0005-0000-0000-000026BB0000}"/>
    <cellStyle name="Komma 2 4 3 6_Innskuddsdekning" xfId="47909" xr:uid="{00000000-0005-0000-0000-000027BB0000}"/>
    <cellStyle name="Komma 2 4 3 7" xfId="47910" xr:uid="{00000000-0005-0000-0000-000028BB0000}"/>
    <cellStyle name="Komma 2 4 3 7 2" xfId="47911" xr:uid="{00000000-0005-0000-0000-000029BB0000}"/>
    <cellStyle name="Komma 2 4 3 8" xfId="47912" xr:uid="{00000000-0005-0000-0000-00002ABB0000}"/>
    <cellStyle name="Komma 2 4 3_7. Other MTM adjustments" xfId="47913" xr:uid="{00000000-0005-0000-0000-00002BBB0000}"/>
    <cellStyle name="Komma 2 4 4" xfId="47914" xr:uid="{00000000-0005-0000-0000-00002CBB0000}"/>
    <cellStyle name="Komma 2 4 4 2" xfId="47915" xr:uid="{00000000-0005-0000-0000-00002DBB0000}"/>
    <cellStyle name="Komma 2 4 4 2 2" xfId="47916" xr:uid="{00000000-0005-0000-0000-00002EBB0000}"/>
    <cellStyle name="Komma 2 4 4 2 2 2" xfId="47917" xr:uid="{00000000-0005-0000-0000-00002FBB0000}"/>
    <cellStyle name="Komma 2 4 4 2 2 2 2" xfId="47918" xr:uid="{00000000-0005-0000-0000-000030BB0000}"/>
    <cellStyle name="Komma 2 4 4 2 2 2 2 2" xfId="47919" xr:uid="{00000000-0005-0000-0000-000031BB0000}"/>
    <cellStyle name="Komma 2 4 4 2 2 2 2 2 2" xfId="47920" xr:uid="{00000000-0005-0000-0000-000032BB0000}"/>
    <cellStyle name="Komma 2 4 4 2 2 2 2 3" xfId="47921" xr:uid="{00000000-0005-0000-0000-000033BB0000}"/>
    <cellStyle name="Komma 2 4 4 2 2 2 3" xfId="47922" xr:uid="{00000000-0005-0000-0000-000034BB0000}"/>
    <cellStyle name="Komma 2 4 4 2 2 2 3 2" xfId="47923" xr:uid="{00000000-0005-0000-0000-000035BB0000}"/>
    <cellStyle name="Komma 2 4 4 2 2 2 4" xfId="47924" xr:uid="{00000000-0005-0000-0000-000036BB0000}"/>
    <cellStyle name="Komma 2 4 4 2 2 2_Innskuddsdekning" xfId="47925" xr:uid="{00000000-0005-0000-0000-000037BB0000}"/>
    <cellStyle name="Komma 2 4 4 2 2 3" xfId="47926" xr:uid="{00000000-0005-0000-0000-000038BB0000}"/>
    <cellStyle name="Komma 2 4 4 2 2 3 2" xfId="47927" xr:uid="{00000000-0005-0000-0000-000039BB0000}"/>
    <cellStyle name="Komma 2 4 4 2 2 3 2 2" xfId="47928" xr:uid="{00000000-0005-0000-0000-00003ABB0000}"/>
    <cellStyle name="Komma 2 4 4 2 2 3 3" xfId="47929" xr:uid="{00000000-0005-0000-0000-00003BBB0000}"/>
    <cellStyle name="Komma 2 4 4 2 2 4" xfId="47930" xr:uid="{00000000-0005-0000-0000-00003CBB0000}"/>
    <cellStyle name="Komma 2 4 4 2 2 4 2" xfId="47931" xr:uid="{00000000-0005-0000-0000-00003DBB0000}"/>
    <cellStyle name="Komma 2 4 4 2 2 5" xfId="47932" xr:uid="{00000000-0005-0000-0000-00003EBB0000}"/>
    <cellStyle name="Komma 2 4 4 2 2_7. Other MTM adjustments" xfId="47933" xr:uid="{00000000-0005-0000-0000-00003FBB0000}"/>
    <cellStyle name="Komma 2 4 4 2 3" xfId="47934" xr:uid="{00000000-0005-0000-0000-000040BB0000}"/>
    <cellStyle name="Komma 2 4 4 2 3 2" xfId="47935" xr:uid="{00000000-0005-0000-0000-000041BB0000}"/>
    <cellStyle name="Komma 2 4 4 2 3 2 2" xfId="47936" xr:uid="{00000000-0005-0000-0000-000042BB0000}"/>
    <cellStyle name="Komma 2 4 4 2 3 2 2 2" xfId="47937" xr:uid="{00000000-0005-0000-0000-000043BB0000}"/>
    <cellStyle name="Komma 2 4 4 2 3 2 3" xfId="47938" xr:uid="{00000000-0005-0000-0000-000044BB0000}"/>
    <cellStyle name="Komma 2 4 4 2 3 2_Innskuddsdekning" xfId="47939" xr:uid="{00000000-0005-0000-0000-000045BB0000}"/>
    <cellStyle name="Komma 2 4 4 2 3 3" xfId="47940" xr:uid="{00000000-0005-0000-0000-000046BB0000}"/>
    <cellStyle name="Komma 2 4 4 2 3 3 2" xfId="47941" xr:uid="{00000000-0005-0000-0000-000047BB0000}"/>
    <cellStyle name="Komma 2 4 4 2 3 4" xfId="47942" xr:uid="{00000000-0005-0000-0000-000048BB0000}"/>
    <cellStyle name="Komma 2 4 4 2 3_7. Other MTM adjustments" xfId="47943" xr:uid="{00000000-0005-0000-0000-000049BB0000}"/>
    <cellStyle name="Komma 2 4 4 2 4" xfId="47944" xr:uid="{00000000-0005-0000-0000-00004ABB0000}"/>
    <cellStyle name="Komma 2 4 4 2 4 2" xfId="47945" xr:uid="{00000000-0005-0000-0000-00004BBB0000}"/>
    <cellStyle name="Komma 2 4 4 2 4 2 2" xfId="47946" xr:uid="{00000000-0005-0000-0000-00004CBB0000}"/>
    <cellStyle name="Komma 2 4 4 2 4 3" xfId="47947" xr:uid="{00000000-0005-0000-0000-00004DBB0000}"/>
    <cellStyle name="Komma 2 4 4 2 4_Innskuddsdekning" xfId="47948" xr:uid="{00000000-0005-0000-0000-00004EBB0000}"/>
    <cellStyle name="Komma 2 4 4 2 5" xfId="47949" xr:uid="{00000000-0005-0000-0000-00004FBB0000}"/>
    <cellStyle name="Komma 2 4 4 2 5 2" xfId="47950" xr:uid="{00000000-0005-0000-0000-000050BB0000}"/>
    <cellStyle name="Komma 2 4 4 2 6" xfId="47951" xr:uid="{00000000-0005-0000-0000-000051BB0000}"/>
    <cellStyle name="Komma 2 4 4 2_7. Other MTM adjustments" xfId="47952" xr:uid="{00000000-0005-0000-0000-000052BB0000}"/>
    <cellStyle name="Komma 2 4 4 3" xfId="47953" xr:uid="{00000000-0005-0000-0000-000053BB0000}"/>
    <cellStyle name="Komma 2 4 4 3 2" xfId="47954" xr:uid="{00000000-0005-0000-0000-000054BB0000}"/>
    <cellStyle name="Komma 2 4 4 3 2 2" xfId="47955" xr:uid="{00000000-0005-0000-0000-000055BB0000}"/>
    <cellStyle name="Komma 2 4 4 3 2 2 2" xfId="47956" xr:uid="{00000000-0005-0000-0000-000056BB0000}"/>
    <cellStyle name="Komma 2 4 4 3 2 2 2 2" xfId="47957" xr:uid="{00000000-0005-0000-0000-000057BB0000}"/>
    <cellStyle name="Komma 2 4 4 3 2 2 3" xfId="47958" xr:uid="{00000000-0005-0000-0000-000058BB0000}"/>
    <cellStyle name="Komma 2 4 4 3 2 3" xfId="47959" xr:uid="{00000000-0005-0000-0000-000059BB0000}"/>
    <cellStyle name="Komma 2 4 4 3 2 3 2" xfId="47960" xr:uid="{00000000-0005-0000-0000-00005ABB0000}"/>
    <cellStyle name="Komma 2 4 4 3 2 4" xfId="47961" xr:uid="{00000000-0005-0000-0000-00005BBB0000}"/>
    <cellStyle name="Komma 2 4 4 3 2_Innskuddsdekning" xfId="47962" xr:uid="{00000000-0005-0000-0000-00005CBB0000}"/>
    <cellStyle name="Komma 2 4 4 3 3" xfId="47963" xr:uid="{00000000-0005-0000-0000-00005DBB0000}"/>
    <cellStyle name="Komma 2 4 4 3 3 2" xfId="47964" xr:uid="{00000000-0005-0000-0000-00005EBB0000}"/>
    <cellStyle name="Komma 2 4 4 3 3 2 2" xfId="47965" xr:uid="{00000000-0005-0000-0000-00005FBB0000}"/>
    <cellStyle name="Komma 2 4 4 3 3 3" xfId="47966" xr:uid="{00000000-0005-0000-0000-000060BB0000}"/>
    <cellStyle name="Komma 2 4 4 3 4" xfId="47967" xr:uid="{00000000-0005-0000-0000-000061BB0000}"/>
    <cellStyle name="Komma 2 4 4 3 4 2" xfId="47968" xr:uid="{00000000-0005-0000-0000-000062BB0000}"/>
    <cellStyle name="Komma 2 4 4 3 5" xfId="47969" xr:uid="{00000000-0005-0000-0000-000063BB0000}"/>
    <cellStyle name="Komma 2 4 4 3_7. Other MTM adjustments" xfId="47970" xr:uid="{00000000-0005-0000-0000-000064BB0000}"/>
    <cellStyle name="Komma 2 4 4 4" xfId="47971" xr:uid="{00000000-0005-0000-0000-000065BB0000}"/>
    <cellStyle name="Komma 2 4 4 4 2" xfId="47972" xr:uid="{00000000-0005-0000-0000-000066BB0000}"/>
    <cellStyle name="Komma 2 4 4 4 2 2" xfId="47973" xr:uid="{00000000-0005-0000-0000-000067BB0000}"/>
    <cellStyle name="Komma 2 4 4 4 2 2 2" xfId="47974" xr:uid="{00000000-0005-0000-0000-000068BB0000}"/>
    <cellStyle name="Komma 2 4 4 4 2 3" xfId="47975" xr:uid="{00000000-0005-0000-0000-000069BB0000}"/>
    <cellStyle name="Komma 2 4 4 4 2_Innskuddsdekning" xfId="47976" xr:uid="{00000000-0005-0000-0000-00006ABB0000}"/>
    <cellStyle name="Komma 2 4 4 4 3" xfId="47977" xr:uid="{00000000-0005-0000-0000-00006BBB0000}"/>
    <cellStyle name="Komma 2 4 4 4 3 2" xfId="47978" xr:uid="{00000000-0005-0000-0000-00006CBB0000}"/>
    <cellStyle name="Komma 2 4 4 4 4" xfId="47979" xr:uid="{00000000-0005-0000-0000-00006DBB0000}"/>
    <cellStyle name="Komma 2 4 4 4_7. Other MTM adjustments" xfId="47980" xr:uid="{00000000-0005-0000-0000-00006EBB0000}"/>
    <cellStyle name="Komma 2 4 4 5" xfId="47981" xr:uid="{00000000-0005-0000-0000-00006FBB0000}"/>
    <cellStyle name="Komma 2 4 4 5 2" xfId="47982" xr:uid="{00000000-0005-0000-0000-000070BB0000}"/>
    <cellStyle name="Komma 2 4 4 5 2 2" xfId="47983" xr:uid="{00000000-0005-0000-0000-000071BB0000}"/>
    <cellStyle name="Komma 2 4 4 5 2_Innskuddsdekning" xfId="47984" xr:uid="{00000000-0005-0000-0000-000072BB0000}"/>
    <cellStyle name="Komma 2 4 4 5 3" xfId="47985" xr:uid="{00000000-0005-0000-0000-000073BB0000}"/>
    <cellStyle name="Komma 2 4 4 5_7. Other MTM adjustments" xfId="47986" xr:uid="{00000000-0005-0000-0000-000074BB0000}"/>
    <cellStyle name="Komma 2 4 4 6" xfId="47987" xr:uid="{00000000-0005-0000-0000-000075BB0000}"/>
    <cellStyle name="Komma 2 4 4 6 2" xfId="47988" xr:uid="{00000000-0005-0000-0000-000076BB0000}"/>
    <cellStyle name="Komma 2 4 4 6 2 2" xfId="47989" xr:uid="{00000000-0005-0000-0000-000077BB0000}"/>
    <cellStyle name="Komma 2 4 4 6 3" xfId="47990" xr:uid="{00000000-0005-0000-0000-000078BB0000}"/>
    <cellStyle name="Komma 2 4 4 6_Innskuddsdekning" xfId="47991" xr:uid="{00000000-0005-0000-0000-000079BB0000}"/>
    <cellStyle name="Komma 2 4 4 7" xfId="47992" xr:uid="{00000000-0005-0000-0000-00007ABB0000}"/>
    <cellStyle name="Komma 2 4 4 7 2" xfId="47993" xr:uid="{00000000-0005-0000-0000-00007BBB0000}"/>
    <cellStyle name="Komma 2 4 4 8" xfId="47994" xr:uid="{00000000-0005-0000-0000-00007CBB0000}"/>
    <cellStyle name="Komma 2 4 4_7. Other MTM adjustments" xfId="47995" xr:uid="{00000000-0005-0000-0000-00007DBB0000}"/>
    <cellStyle name="Komma 2 4 5" xfId="47996" xr:uid="{00000000-0005-0000-0000-00007EBB0000}"/>
    <cellStyle name="Komma 2 4 5 2" xfId="47997" xr:uid="{00000000-0005-0000-0000-00007FBB0000}"/>
    <cellStyle name="Komma 2 4 5 2 2" xfId="47998" xr:uid="{00000000-0005-0000-0000-000080BB0000}"/>
    <cellStyle name="Komma 2 4 5 2 2 2" xfId="47999" xr:uid="{00000000-0005-0000-0000-000081BB0000}"/>
    <cellStyle name="Komma 2 4 5 2 2 2 2" xfId="48000" xr:uid="{00000000-0005-0000-0000-000082BB0000}"/>
    <cellStyle name="Komma 2 4 5 2 2 2 2 2" xfId="48001" xr:uid="{00000000-0005-0000-0000-000083BB0000}"/>
    <cellStyle name="Komma 2 4 5 2 2 2 3" xfId="48002" xr:uid="{00000000-0005-0000-0000-000084BB0000}"/>
    <cellStyle name="Komma 2 4 5 2 2 3" xfId="48003" xr:uid="{00000000-0005-0000-0000-000085BB0000}"/>
    <cellStyle name="Komma 2 4 5 2 2 3 2" xfId="48004" xr:uid="{00000000-0005-0000-0000-000086BB0000}"/>
    <cellStyle name="Komma 2 4 5 2 2 4" xfId="48005" xr:uid="{00000000-0005-0000-0000-000087BB0000}"/>
    <cellStyle name="Komma 2 4 5 2 2_Innskuddsdekning" xfId="48006" xr:uid="{00000000-0005-0000-0000-000088BB0000}"/>
    <cellStyle name="Komma 2 4 5 2 3" xfId="48007" xr:uid="{00000000-0005-0000-0000-000089BB0000}"/>
    <cellStyle name="Komma 2 4 5 2 3 2" xfId="48008" xr:uid="{00000000-0005-0000-0000-00008ABB0000}"/>
    <cellStyle name="Komma 2 4 5 2 3 2 2" xfId="48009" xr:uid="{00000000-0005-0000-0000-00008BBB0000}"/>
    <cellStyle name="Komma 2 4 5 2 3 3" xfId="48010" xr:uid="{00000000-0005-0000-0000-00008CBB0000}"/>
    <cellStyle name="Komma 2 4 5 2 4" xfId="48011" xr:uid="{00000000-0005-0000-0000-00008DBB0000}"/>
    <cellStyle name="Komma 2 4 5 2 4 2" xfId="48012" xr:uid="{00000000-0005-0000-0000-00008EBB0000}"/>
    <cellStyle name="Komma 2 4 5 2 5" xfId="48013" xr:uid="{00000000-0005-0000-0000-00008FBB0000}"/>
    <cellStyle name="Komma 2 4 5 2_7. Other MTM adjustments" xfId="48014" xr:uid="{00000000-0005-0000-0000-000090BB0000}"/>
    <cellStyle name="Komma 2 4 5 3" xfId="48015" xr:uid="{00000000-0005-0000-0000-000091BB0000}"/>
    <cellStyle name="Komma 2 4 5 3 2" xfId="48016" xr:uid="{00000000-0005-0000-0000-000092BB0000}"/>
    <cellStyle name="Komma 2 4 5 3 2 2" xfId="48017" xr:uid="{00000000-0005-0000-0000-000093BB0000}"/>
    <cellStyle name="Komma 2 4 5 3 2 2 2" xfId="48018" xr:uid="{00000000-0005-0000-0000-000094BB0000}"/>
    <cellStyle name="Komma 2 4 5 3 2 3" xfId="48019" xr:uid="{00000000-0005-0000-0000-000095BB0000}"/>
    <cellStyle name="Komma 2 4 5 3 2_Innskuddsdekning" xfId="48020" xr:uid="{00000000-0005-0000-0000-000096BB0000}"/>
    <cellStyle name="Komma 2 4 5 3 3" xfId="48021" xr:uid="{00000000-0005-0000-0000-000097BB0000}"/>
    <cellStyle name="Komma 2 4 5 3 3 2" xfId="48022" xr:uid="{00000000-0005-0000-0000-000098BB0000}"/>
    <cellStyle name="Komma 2 4 5 3 4" xfId="48023" xr:uid="{00000000-0005-0000-0000-000099BB0000}"/>
    <cellStyle name="Komma 2 4 5 3_7. Other MTM adjustments" xfId="48024" xr:uid="{00000000-0005-0000-0000-00009ABB0000}"/>
    <cellStyle name="Komma 2 4 5 4" xfId="48025" xr:uid="{00000000-0005-0000-0000-00009BBB0000}"/>
    <cellStyle name="Komma 2 4 5 4 2" xfId="48026" xr:uid="{00000000-0005-0000-0000-00009CBB0000}"/>
    <cellStyle name="Komma 2 4 5 4 2 2" xfId="48027" xr:uid="{00000000-0005-0000-0000-00009DBB0000}"/>
    <cellStyle name="Komma 2 4 5 4 2_Innskuddsdekning" xfId="48028" xr:uid="{00000000-0005-0000-0000-00009EBB0000}"/>
    <cellStyle name="Komma 2 4 5 4 3" xfId="48029" xr:uid="{00000000-0005-0000-0000-00009FBB0000}"/>
    <cellStyle name="Komma 2 4 5 4_7. Other MTM adjustments" xfId="48030" xr:uid="{00000000-0005-0000-0000-0000A0BB0000}"/>
    <cellStyle name="Komma 2 4 5 5" xfId="48031" xr:uid="{00000000-0005-0000-0000-0000A1BB0000}"/>
    <cellStyle name="Komma 2 4 5 5 2" xfId="48032" xr:uid="{00000000-0005-0000-0000-0000A2BB0000}"/>
    <cellStyle name="Komma 2 4 5 5_Innskuddsdekning" xfId="48033" xr:uid="{00000000-0005-0000-0000-0000A3BB0000}"/>
    <cellStyle name="Komma 2 4 5 6" xfId="48034" xr:uid="{00000000-0005-0000-0000-0000A4BB0000}"/>
    <cellStyle name="Komma 2 4 5_7. Other MTM adjustments" xfId="48035" xr:uid="{00000000-0005-0000-0000-0000A5BB0000}"/>
    <cellStyle name="Komma 2 4 6" xfId="48036" xr:uid="{00000000-0005-0000-0000-0000A6BB0000}"/>
    <cellStyle name="Komma 2 4 6 2" xfId="48037" xr:uid="{00000000-0005-0000-0000-0000A7BB0000}"/>
    <cellStyle name="Komma 2 4 6 2 2" xfId="48038" xr:uid="{00000000-0005-0000-0000-0000A8BB0000}"/>
    <cellStyle name="Komma 2 4 6 2 2 2" xfId="48039" xr:uid="{00000000-0005-0000-0000-0000A9BB0000}"/>
    <cellStyle name="Komma 2 4 6 2 2 2 2" xfId="48040" xr:uid="{00000000-0005-0000-0000-0000AABB0000}"/>
    <cellStyle name="Komma 2 4 6 2 2 3" xfId="48041" xr:uid="{00000000-0005-0000-0000-0000ABBB0000}"/>
    <cellStyle name="Komma 2 4 6 2 3" xfId="48042" xr:uid="{00000000-0005-0000-0000-0000ACBB0000}"/>
    <cellStyle name="Komma 2 4 6 2 3 2" xfId="48043" xr:uid="{00000000-0005-0000-0000-0000ADBB0000}"/>
    <cellStyle name="Komma 2 4 6 2 4" xfId="48044" xr:uid="{00000000-0005-0000-0000-0000AEBB0000}"/>
    <cellStyle name="Komma 2 4 6 2_Innskuddsdekning" xfId="48045" xr:uid="{00000000-0005-0000-0000-0000AFBB0000}"/>
    <cellStyle name="Komma 2 4 6 3" xfId="48046" xr:uid="{00000000-0005-0000-0000-0000B0BB0000}"/>
    <cellStyle name="Komma 2 4 6 3 2" xfId="48047" xr:uid="{00000000-0005-0000-0000-0000B1BB0000}"/>
    <cellStyle name="Komma 2 4 6 3 2 2" xfId="48048" xr:uid="{00000000-0005-0000-0000-0000B2BB0000}"/>
    <cellStyle name="Komma 2 4 6 3 3" xfId="48049" xr:uid="{00000000-0005-0000-0000-0000B3BB0000}"/>
    <cellStyle name="Komma 2 4 6 4" xfId="48050" xr:uid="{00000000-0005-0000-0000-0000B4BB0000}"/>
    <cellStyle name="Komma 2 4 6 4 2" xfId="48051" xr:uid="{00000000-0005-0000-0000-0000B5BB0000}"/>
    <cellStyle name="Komma 2 4 6 5" xfId="48052" xr:uid="{00000000-0005-0000-0000-0000B6BB0000}"/>
    <cellStyle name="Komma 2 4 6_7. Other MTM adjustments" xfId="48053" xr:uid="{00000000-0005-0000-0000-0000B7BB0000}"/>
    <cellStyle name="Komma 2 4 7" xfId="48054" xr:uid="{00000000-0005-0000-0000-0000B8BB0000}"/>
    <cellStyle name="Komma 2 4 7 2" xfId="48055" xr:uid="{00000000-0005-0000-0000-0000B9BB0000}"/>
    <cellStyle name="Komma 2 4 7 2 2" xfId="48056" xr:uid="{00000000-0005-0000-0000-0000BABB0000}"/>
    <cellStyle name="Komma 2 4 7 2 2 2" xfId="48057" xr:uid="{00000000-0005-0000-0000-0000BBBB0000}"/>
    <cellStyle name="Komma 2 4 7 2 2 2 2" xfId="48058" xr:uid="{00000000-0005-0000-0000-0000BCBB0000}"/>
    <cellStyle name="Komma 2 4 7 2 2 3" xfId="48059" xr:uid="{00000000-0005-0000-0000-0000BDBB0000}"/>
    <cellStyle name="Komma 2 4 7 2 3" xfId="48060" xr:uid="{00000000-0005-0000-0000-0000BEBB0000}"/>
    <cellStyle name="Komma 2 4 7 2 3 2" xfId="48061" xr:uid="{00000000-0005-0000-0000-0000BFBB0000}"/>
    <cellStyle name="Komma 2 4 7 2 4" xfId="48062" xr:uid="{00000000-0005-0000-0000-0000C0BB0000}"/>
    <cellStyle name="Komma 2 4 7 2_Innskuddsdekning" xfId="48063" xr:uid="{00000000-0005-0000-0000-0000C1BB0000}"/>
    <cellStyle name="Komma 2 4 7 3" xfId="48064" xr:uid="{00000000-0005-0000-0000-0000C2BB0000}"/>
    <cellStyle name="Komma 2 4 7 3 2" xfId="48065" xr:uid="{00000000-0005-0000-0000-0000C3BB0000}"/>
    <cellStyle name="Komma 2 4 7 3 2 2" xfId="48066" xr:uid="{00000000-0005-0000-0000-0000C4BB0000}"/>
    <cellStyle name="Komma 2 4 7 3 3" xfId="48067" xr:uid="{00000000-0005-0000-0000-0000C5BB0000}"/>
    <cellStyle name="Komma 2 4 7 4" xfId="48068" xr:uid="{00000000-0005-0000-0000-0000C6BB0000}"/>
    <cellStyle name="Komma 2 4 7 4 2" xfId="48069" xr:uid="{00000000-0005-0000-0000-0000C7BB0000}"/>
    <cellStyle name="Komma 2 4 7 5" xfId="48070" xr:uid="{00000000-0005-0000-0000-0000C8BB0000}"/>
    <cellStyle name="Komma 2 4 7_7. Other MTM adjustments" xfId="48071" xr:uid="{00000000-0005-0000-0000-0000C9BB0000}"/>
    <cellStyle name="Komma 2 4 8" xfId="48072" xr:uid="{00000000-0005-0000-0000-0000CABB0000}"/>
    <cellStyle name="Komma 2 4 8 2" xfId="48073" xr:uid="{00000000-0005-0000-0000-0000CBBB0000}"/>
    <cellStyle name="Komma 2 4 8 2 2" xfId="48074" xr:uid="{00000000-0005-0000-0000-0000CCBB0000}"/>
    <cellStyle name="Komma 2 4 8 2 2 2" xfId="48075" xr:uid="{00000000-0005-0000-0000-0000CDBB0000}"/>
    <cellStyle name="Komma 2 4 8 2 3" xfId="48076" xr:uid="{00000000-0005-0000-0000-0000CEBB0000}"/>
    <cellStyle name="Komma 2 4 8 2_Innskuddsdekning" xfId="48077" xr:uid="{00000000-0005-0000-0000-0000CFBB0000}"/>
    <cellStyle name="Komma 2 4 8 3" xfId="48078" xr:uid="{00000000-0005-0000-0000-0000D0BB0000}"/>
    <cellStyle name="Komma 2 4 8 3 2" xfId="48079" xr:uid="{00000000-0005-0000-0000-0000D1BB0000}"/>
    <cellStyle name="Komma 2 4 8 4" xfId="48080" xr:uid="{00000000-0005-0000-0000-0000D2BB0000}"/>
    <cellStyle name="Komma 2 4 8_7. Other MTM adjustments" xfId="48081" xr:uid="{00000000-0005-0000-0000-0000D3BB0000}"/>
    <cellStyle name="Komma 2 4 9" xfId="48082" xr:uid="{00000000-0005-0000-0000-0000D4BB0000}"/>
    <cellStyle name="Komma 2 4 9 2" xfId="48083" xr:uid="{00000000-0005-0000-0000-0000D5BB0000}"/>
    <cellStyle name="Komma 2 4 9 2 2" xfId="48084" xr:uid="{00000000-0005-0000-0000-0000D6BB0000}"/>
    <cellStyle name="Komma 2 4 9 3" xfId="48085" xr:uid="{00000000-0005-0000-0000-0000D7BB0000}"/>
    <cellStyle name="Komma 2 4_7. Other MTM adjustments" xfId="48086" xr:uid="{00000000-0005-0000-0000-0000D8BB0000}"/>
    <cellStyle name="Komma 2 5" xfId="48087" xr:uid="{00000000-0005-0000-0000-0000D9BB0000}"/>
    <cellStyle name="Komma 2 5 10" xfId="48088" xr:uid="{00000000-0005-0000-0000-0000DABB0000}"/>
    <cellStyle name="Komma 2 5 10 2" xfId="48089" xr:uid="{00000000-0005-0000-0000-0000DBBB0000}"/>
    <cellStyle name="Komma 2 5 10 2 2" xfId="48090" xr:uid="{00000000-0005-0000-0000-0000DCBB0000}"/>
    <cellStyle name="Komma 2 5 10 3" xfId="48091" xr:uid="{00000000-0005-0000-0000-0000DDBB0000}"/>
    <cellStyle name="Komma 2 5 11" xfId="48092" xr:uid="{00000000-0005-0000-0000-0000DEBB0000}"/>
    <cellStyle name="Komma 2 5 11 2" xfId="48093" xr:uid="{00000000-0005-0000-0000-0000DFBB0000}"/>
    <cellStyle name="Komma 2 5 12" xfId="48094" xr:uid="{00000000-0005-0000-0000-0000E0BB0000}"/>
    <cellStyle name="Komma 2 5 13" xfId="48095" xr:uid="{00000000-0005-0000-0000-0000E1BB0000}"/>
    <cellStyle name="Komma 2 5 14" xfId="48096" xr:uid="{00000000-0005-0000-0000-0000E2BB0000}"/>
    <cellStyle name="Komma 2 5 2" xfId="48097" xr:uid="{00000000-0005-0000-0000-0000E3BB0000}"/>
    <cellStyle name="Komma 2 5 2 10" xfId="48098" xr:uid="{00000000-0005-0000-0000-0000E4BB0000}"/>
    <cellStyle name="Komma 2 5 2 2" xfId="48099" xr:uid="{00000000-0005-0000-0000-0000E5BB0000}"/>
    <cellStyle name="Komma 2 5 2 2 2" xfId="48100" xr:uid="{00000000-0005-0000-0000-0000E6BB0000}"/>
    <cellStyle name="Komma 2 5 2 2 2 2" xfId="48101" xr:uid="{00000000-0005-0000-0000-0000E7BB0000}"/>
    <cellStyle name="Komma 2 5 2 2 2 2 2" xfId="48102" xr:uid="{00000000-0005-0000-0000-0000E8BB0000}"/>
    <cellStyle name="Komma 2 5 2 2 2 2 2 2" xfId="48103" xr:uid="{00000000-0005-0000-0000-0000E9BB0000}"/>
    <cellStyle name="Komma 2 5 2 2 2 2 2 2 2" xfId="48104" xr:uid="{00000000-0005-0000-0000-0000EABB0000}"/>
    <cellStyle name="Komma 2 5 2 2 2 2 2 3" xfId="48105" xr:uid="{00000000-0005-0000-0000-0000EBBB0000}"/>
    <cellStyle name="Komma 2 5 2 2 2 2 3" xfId="48106" xr:uid="{00000000-0005-0000-0000-0000ECBB0000}"/>
    <cellStyle name="Komma 2 5 2 2 2 2 3 2" xfId="48107" xr:uid="{00000000-0005-0000-0000-0000EDBB0000}"/>
    <cellStyle name="Komma 2 5 2 2 2 2 4" xfId="48108" xr:uid="{00000000-0005-0000-0000-0000EEBB0000}"/>
    <cellStyle name="Komma 2 5 2 2 2 2_Innskuddsdekning" xfId="48109" xr:uid="{00000000-0005-0000-0000-0000EFBB0000}"/>
    <cellStyle name="Komma 2 5 2 2 2 3" xfId="48110" xr:uid="{00000000-0005-0000-0000-0000F0BB0000}"/>
    <cellStyle name="Komma 2 5 2 2 2 3 2" xfId="48111" xr:uid="{00000000-0005-0000-0000-0000F1BB0000}"/>
    <cellStyle name="Komma 2 5 2 2 2 3 2 2" xfId="48112" xr:uid="{00000000-0005-0000-0000-0000F2BB0000}"/>
    <cellStyle name="Komma 2 5 2 2 2 3 3" xfId="48113" xr:uid="{00000000-0005-0000-0000-0000F3BB0000}"/>
    <cellStyle name="Komma 2 5 2 2 2 4" xfId="48114" xr:uid="{00000000-0005-0000-0000-0000F4BB0000}"/>
    <cellStyle name="Komma 2 5 2 2 2 4 2" xfId="48115" xr:uid="{00000000-0005-0000-0000-0000F5BB0000}"/>
    <cellStyle name="Komma 2 5 2 2 2 5" xfId="48116" xr:uid="{00000000-0005-0000-0000-0000F6BB0000}"/>
    <cellStyle name="Komma 2 5 2 2 2 6" xfId="48117" xr:uid="{00000000-0005-0000-0000-0000F7BB0000}"/>
    <cellStyle name="Komma 2 5 2 2 2 7" xfId="48118" xr:uid="{00000000-0005-0000-0000-0000F8BB0000}"/>
    <cellStyle name="Komma 2 5 2 2 2_7. Other MTM adjustments" xfId="48119" xr:uid="{00000000-0005-0000-0000-0000F9BB0000}"/>
    <cellStyle name="Komma 2 5 2 2 3" xfId="48120" xr:uid="{00000000-0005-0000-0000-0000FABB0000}"/>
    <cellStyle name="Komma 2 5 2 2 3 2" xfId="48121" xr:uid="{00000000-0005-0000-0000-0000FBBB0000}"/>
    <cellStyle name="Komma 2 5 2 2 3 2 2" xfId="48122" xr:uid="{00000000-0005-0000-0000-0000FCBB0000}"/>
    <cellStyle name="Komma 2 5 2 2 3 2 2 2" xfId="48123" xr:uid="{00000000-0005-0000-0000-0000FDBB0000}"/>
    <cellStyle name="Komma 2 5 2 2 3 2 3" xfId="48124" xr:uid="{00000000-0005-0000-0000-0000FEBB0000}"/>
    <cellStyle name="Komma 2 5 2 2 3 2_Innskuddsdekning" xfId="48125" xr:uid="{00000000-0005-0000-0000-0000FFBB0000}"/>
    <cellStyle name="Komma 2 5 2 2 3 3" xfId="48126" xr:uid="{00000000-0005-0000-0000-000000BC0000}"/>
    <cellStyle name="Komma 2 5 2 2 3 3 2" xfId="48127" xr:uid="{00000000-0005-0000-0000-000001BC0000}"/>
    <cellStyle name="Komma 2 5 2 2 3 4" xfId="48128" xr:uid="{00000000-0005-0000-0000-000002BC0000}"/>
    <cellStyle name="Komma 2 5 2 2 3_7. Other MTM adjustments" xfId="48129" xr:uid="{00000000-0005-0000-0000-000003BC0000}"/>
    <cellStyle name="Komma 2 5 2 2 4" xfId="48130" xr:uid="{00000000-0005-0000-0000-000004BC0000}"/>
    <cellStyle name="Komma 2 5 2 2 4 2" xfId="48131" xr:uid="{00000000-0005-0000-0000-000005BC0000}"/>
    <cellStyle name="Komma 2 5 2 2 4 2 2" xfId="48132" xr:uid="{00000000-0005-0000-0000-000006BC0000}"/>
    <cellStyle name="Komma 2 5 2 2 4 2_Innskuddsdekning" xfId="48133" xr:uid="{00000000-0005-0000-0000-000007BC0000}"/>
    <cellStyle name="Komma 2 5 2 2 4 3" xfId="48134" xr:uid="{00000000-0005-0000-0000-000008BC0000}"/>
    <cellStyle name="Komma 2 5 2 2 4_7. Other MTM adjustments" xfId="48135" xr:uid="{00000000-0005-0000-0000-000009BC0000}"/>
    <cellStyle name="Komma 2 5 2 2 5" xfId="48136" xr:uid="{00000000-0005-0000-0000-00000ABC0000}"/>
    <cellStyle name="Komma 2 5 2 2 5 2" xfId="48137" xr:uid="{00000000-0005-0000-0000-00000BBC0000}"/>
    <cellStyle name="Komma 2 5 2 2 5 2 2" xfId="48138" xr:uid="{00000000-0005-0000-0000-00000CBC0000}"/>
    <cellStyle name="Komma 2 5 2 2 5 3" xfId="48139" xr:uid="{00000000-0005-0000-0000-00000DBC0000}"/>
    <cellStyle name="Komma 2 5 2 2 5_Innskuddsdekning" xfId="48140" xr:uid="{00000000-0005-0000-0000-00000EBC0000}"/>
    <cellStyle name="Komma 2 5 2 2 6" xfId="48141" xr:uid="{00000000-0005-0000-0000-00000FBC0000}"/>
    <cellStyle name="Komma 2 5 2 2 6 2" xfId="48142" xr:uid="{00000000-0005-0000-0000-000010BC0000}"/>
    <cellStyle name="Komma 2 5 2 2 7" xfId="48143" xr:uid="{00000000-0005-0000-0000-000011BC0000}"/>
    <cellStyle name="Komma 2 5 2 2 8" xfId="48144" xr:uid="{00000000-0005-0000-0000-000012BC0000}"/>
    <cellStyle name="Komma 2 5 2 2 9" xfId="48145" xr:uid="{00000000-0005-0000-0000-000013BC0000}"/>
    <cellStyle name="Komma 2 5 2 2_7. Other MTM adjustments" xfId="48146" xr:uid="{00000000-0005-0000-0000-000014BC0000}"/>
    <cellStyle name="Komma 2 5 2 3" xfId="48147" xr:uid="{00000000-0005-0000-0000-000015BC0000}"/>
    <cellStyle name="Komma 2 5 2 3 2" xfId="48148" xr:uid="{00000000-0005-0000-0000-000016BC0000}"/>
    <cellStyle name="Komma 2 5 2 3 2 2" xfId="48149" xr:uid="{00000000-0005-0000-0000-000017BC0000}"/>
    <cellStyle name="Komma 2 5 2 3 2 2 2" xfId="48150" xr:uid="{00000000-0005-0000-0000-000018BC0000}"/>
    <cellStyle name="Komma 2 5 2 3 2 2 2 2" xfId="48151" xr:uid="{00000000-0005-0000-0000-000019BC0000}"/>
    <cellStyle name="Komma 2 5 2 3 2 2 3" xfId="48152" xr:uid="{00000000-0005-0000-0000-00001ABC0000}"/>
    <cellStyle name="Komma 2 5 2 3 2 3" xfId="48153" xr:uid="{00000000-0005-0000-0000-00001BBC0000}"/>
    <cellStyle name="Komma 2 5 2 3 2 3 2" xfId="48154" xr:uid="{00000000-0005-0000-0000-00001CBC0000}"/>
    <cellStyle name="Komma 2 5 2 3 2 4" xfId="48155" xr:uid="{00000000-0005-0000-0000-00001DBC0000}"/>
    <cellStyle name="Komma 2 5 2 3 2_Innskuddsdekning" xfId="48156" xr:uid="{00000000-0005-0000-0000-00001EBC0000}"/>
    <cellStyle name="Komma 2 5 2 3 3" xfId="48157" xr:uid="{00000000-0005-0000-0000-00001FBC0000}"/>
    <cellStyle name="Komma 2 5 2 3 3 2" xfId="48158" xr:uid="{00000000-0005-0000-0000-000020BC0000}"/>
    <cellStyle name="Komma 2 5 2 3 3 2 2" xfId="48159" xr:uid="{00000000-0005-0000-0000-000021BC0000}"/>
    <cellStyle name="Komma 2 5 2 3 3 3" xfId="48160" xr:uid="{00000000-0005-0000-0000-000022BC0000}"/>
    <cellStyle name="Komma 2 5 2 3 4" xfId="48161" xr:uid="{00000000-0005-0000-0000-000023BC0000}"/>
    <cellStyle name="Komma 2 5 2 3 4 2" xfId="48162" xr:uid="{00000000-0005-0000-0000-000024BC0000}"/>
    <cellStyle name="Komma 2 5 2 3 5" xfId="48163" xr:uid="{00000000-0005-0000-0000-000025BC0000}"/>
    <cellStyle name="Komma 2 5 2 3 6" xfId="48164" xr:uid="{00000000-0005-0000-0000-000026BC0000}"/>
    <cellStyle name="Komma 2 5 2 3 7" xfId="48165" xr:uid="{00000000-0005-0000-0000-000027BC0000}"/>
    <cellStyle name="Komma 2 5 2 3_7. Other MTM adjustments" xfId="48166" xr:uid="{00000000-0005-0000-0000-000028BC0000}"/>
    <cellStyle name="Komma 2 5 2 4" xfId="48167" xr:uid="{00000000-0005-0000-0000-000029BC0000}"/>
    <cellStyle name="Komma 2 5 2 4 2" xfId="48168" xr:uid="{00000000-0005-0000-0000-00002ABC0000}"/>
    <cellStyle name="Komma 2 5 2 4 2 2" xfId="48169" xr:uid="{00000000-0005-0000-0000-00002BBC0000}"/>
    <cellStyle name="Komma 2 5 2 4 2 2 2" xfId="48170" xr:uid="{00000000-0005-0000-0000-00002CBC0000}"/>
    <cellStyle name="Komma 2 5 2 4 2 3" xfId="48171" xr:uid="{00000000-0005-0000-0000-00002DBC0000}"/>
    <cellStyle name="Komma 2 5 2 4 2_Innskuddsdekning" xfId="48172" xr:uid="{00000000-0005-0000-0000-00002EBC0000}"/>
    <cellStyle name="Komma 2 5 2 4 3" xfId="48173" xr:uid="{00000000-0005-0000-0000-00002FBC0000}"/>
    <cellStyle name="Komma 2 5 2 4 3 2" xfId="48174" xr:uid="{00000000-0005-0000-0000-000030BC0000}"/>
    <cellStyle name="Komma 2 5 2 4 4" xfId="48175" xr:uid="{00000000-0005-0000-0000-000031BC0000}"/>
    <cellStyle name="Komma 2 5 2 4_7. Other MTM adjustments" xfId="48176" xr:uid="{00000000-0005-0000-0000-000032BC0000}"/>
    <cellStyle name="Komma 2 5 2 5" xfId="48177" xr:uid="{00000000-0005-0000-0000-000033BC0000}"/>
    <cellStyle name="Komma 2 5 2 5 2" xfId="48178" xr:uid="{00000000-0005-0000-0000-000034BC0000}"/>
    <cellStyle name="Komma 2 5 2 5 2 2" xfId="48179" xr:uid="{00000000-0005-0000-0000-000035BC0000}"/>
    <cellStyle name="Komma 2 5 2 5 2_Innskuddsdekning" xfId="48180" xr:uid="{00000000-0005-0000-0000-000036BC0000}"/>
    <cellStyle name="Komma 2 5 2 5 3" xfId="48181" xr:uid="{00000000-0005-0000-0000-000037BC0000}"/>
    <cellStyle name="Komma 2 5 2 5_7. Other MTM adjustments" xfId="48182" xr:uid="{00000000-0005-0000-0000-000038BC0000}"/>
    <cellStyle name="Komma 2 5 2 6" xfId="48183" xr:uid="{00000000-0005-0000-0000-000039BC0000}"/>
    <cellStyle name="Komma 2 5 2 6 2" xfId="48184" xr:uid="{00000000-0005-0000-0000-00003ABC0000}"/>
    <cellStyle name="Komma 2 5 2 6 2 2" xfId="48185" xr:uid="{00000000-0005-0000-0000-00003BBC0000}"/>
    <cellStyle name="Komma 2 5 2 6 2_Innskuddsdekning" xfId="48186" xr:uid="{00000000-0005-0000-0000-00003CBC0000}"/>
    <cellStyle name="Komma 2 5 2 6 3" xfId="48187" xr:uid="{00000000-0005-0000-0000-00003DBC0000}"/>
    <cellStyle name="Komma 2 5 2 6_7. Other MTM adjustments" xfId="48188" xr:uid="{00000000-0005-0000-0000-00003EBC0000}"/>
    <cellStyle name="Komma 2 5 2 7" xfId="48189" xr:uid="{00000000-0005-0000-0000-00003FBC0000}"/>
    <cellStyle name="Komma 2 5 2 7 2" xfId="48190" xr:uid="{00000000-0005-0000-0000-000040BC0000}"/>
    <cellStyle name="Komma 2 5 2 7_Innskuddsdekning" xfId="48191" xr:uid="{00000000-0005-0000-0000-000041BC0000}"/>
    <cellStyle name="Komma 2 5 2 8" xfId="48192" xr:uid="{00000000-0005-0000-0000-000042BC0000}"/>
    <cellStyle name="Komma 2 5 2 9" xfId="48193" xr:uid="{00000000-0005-0000-0000-000043BC0000}"/>
    <cellStyle name="Komma 2 5 2_7. Other MTM adjustments" xfId="48194" xr:uid="{00000000-0005-0000-0000-000044BC0000}"/>
    <cellStyle name="Komma 2 5 3" xfId="48195" xr:uid="{00000000-0005-0000-0000-000045BC0000}"/>
    <cellStyle name="Komma 2 5 3 10" xfId="48196" xr:uid="{00000000-0005-0000-0000-000046BC0000}"/>
    <cellStyle name="Komma 2 5 3 2" xfId="48197" xr:uid="{00000000-0005-0000-0000-000047BC0000}"/>
    <cellStyle name="Komma 2 5 3 2 2" xfId="48198" xr:uid="{00000000-0005-0000-0000-000048BC0000}"/>
    <cellStyle name="Komma 2 5 3 2 2 2" xfId="48199" xr:uid="{00000000-0005-0000-0000-000049BC0000}"/>
    <cellStyle name="Komma 2 5 3 2 2 2 2" xfId="48200" xr:uid="{00000000-0005-0000-0000-00004ABC0000}"/>
    <cellStyle name="Komma 2 5 3 2 2 2 2 2" xfId="48201" xr:uid="{00000000-0005-0000-0000-00004BBC0000}"/>
    <cellStyle name="Komma 2 5 3 2 2 2 2 2 2" xfId="48202" xr:uid="{00000000-0005-0000-0000-00004CBC0000}"/>
    <cellStyle name="Komma 2 5 3 2 2 2 2 3" xfId="48203" xr:uid="{00000000-0005-0000-0000-00004DBC0000}"/>
    <cellStyle name="Komma 2 5 3 2 2 2 3" xfId="48204" xr:uid="{00000000-0005-0000-0000-00004EBC0000}"/>
    <cellStyle name="Komma 2 5 3 2 2 2 3 2" xfId="48205" xr:uid="{00000000-0005-0000-0000-00004FBC0000}"/>
    <cellStyle name="Komma 2 5 3 2 2 2 4" xfId="48206" xr:uid="{00000000-0005-0000-0000-000050BC0000}"/>
    <cellStyle name="Komma 2 5 3 2 2 2_Innskuddsdekning" xfId="48207" xr:uid="{00000000-0005-0000-0000-000051BC0000}"/>
    <cellStyle name="Komma 2 5 3 2 2 3" xfId="48208" xr:uid="{00000000-0005-0000-0000-000052BC0000}"/>
    <cellStyle name="Komma 2 5 3 2 2 3 2" xfId="48209" xr:uid="{00000000-0005-0000-0000-000053BC0000}"/>
    <cellStyle name="Komma 2 5 3 2 2 3 2 2" xfId="48210" xr:uid="{00000000-0005-0000-0000-000054BC0000}"/>
    <cellStyle name="Komma 2 5 3 2 2 3 3" xfId="48211" xr:uid="{00000000-0005-0000-0000-000055BC0000}"/>
    <cellStyle name="Komma 2 5 3 2 2 4" xfId="48212" xr:uid="{00000000-0005-0000-0000-000056BC0000}"/>
    <cellStyle name="Komma 2 5 3 2 2 4 2" xfId="48213" xr:uid="{00000000-0005-0000-0000-000057BC0000}"/>
    <cellStyle name="Komma 2 5 3 2 2 5" xfId="48214" xr:uid="{00000000-0005-0000-0000-000058BC0000}"/>
    <cellStyle name="Komma 2 5 3 2 2_7. Other MTM adjustments" xfId="48215" xr:uid="{00000000-0005-0000-0000-000059BC0000}"/>
    <cellStyle name="Komma 2 5 3 2 3" xfId="48216" xr:uid="{00000000-0005-0000-0000-00005ABC0000}"/>
    <cellStyle name="Komma 2 5 3 2 3 2" xfId="48217" xr:uid="{00000000-0005-0000-0000-00005BBC0000}"/>
    <cellStyle name="Komma 2 5 3 2 3 2 2" xfId="48218" xr:uid="{00000000-0005-0000-0000-00005CBC0000}"/>
    <cellStyle name="Komma 2 5 3 2 3 2 2 2" xfId="48219" xr:uid="{00000000-0005-0000-0000-00005DBC0000}"/>
    <cellStyle name="Komma 2 5 3 2 3 2 3" xfId="48220" xr:uid="{00000000-0005-0000-0000-00005EBC0000}"/>
    <cellStyle name="Komma 2 5 3 2 3 2_Innskuddsdekning" xfId="48221" xr:uid="{00000000-0005-0000-0000-00005FBC0000}"/>
    <cellStyle name="Komma 2 5 3 2 3 3" xfId="48222" xr:uid="{00000000-0005-0000-0000-000060BC0000}"/>
    <cellStyle name="Komma 2 5 3 2 3 3 2" xfId="48223" xr:uid="{00000000-0005-0000-0000-000061BC0000}"/>
    <cellStyle name="Komma 2 5 3 2 3 4" xfId="48224" xr:uid="{00000000-0005-0000-0000-000062BC0000}"/>
    <cellStyle name="Komma 2 5 3 2 3_7. Other MTM adjustments" xfId="48225" xr:uid="{00000000-0005-0000-0000-000063BC0000}"/>
    <cellStyle name="Komma 2 5 3 2 4" xfId="48226" xr:uid="{00000000-0005-0000-0000-000064BC0000}"/>
    <cellStyle name="Komma 2 5 3 2 4 2" xfId="48227" xr:uid="{00000000-0005-0000-0000-000065BC0000}"/>
    <cellStyle name="Komma 2 5 3 2 4 2 2" xfId="48228" xr:uid="{00000000-0005-0000-0000-000066BC0000}"/>
    <cellStyle name="Komma 2 5 3 2 4 2_Innskuddsdekning" xfId="48229" xr:uid="{00000000-0005-0000-0000-000067BC0000}"/>
    <cellStyle name="Komma 2 5 3 2 4 3" xfId="48230" xr:uid="{00000000-0005-0000-0000-000068BC0000}"/>
    <cellStyle name="Komma 2 5 3 2 4_7. Other MTM adjustments" xfId="48231" xr:uid="{00000000-0005-0000-0000-000069BC0000}"/>
    <cellStyle name="Komma 2 5 3 2 5" xfId="48232" xr:uid="{00000000-0005-0000-0000-00006ABC0000}"/>
    <cellStyle name="Komma 2 5 3 2 5 2" xfId="48233" xr:uid="{00000000-0005-0000-0000-00006BBC0000}"/>
    <cellStyle name="Komma 2 5 3 2 5_Innskuddsdekning" xfId="48234" xr:uid="{00000000-0005-0000-0000-00006CBC0000}"/>
    <cellStyle name="Komma 2 5 3 2 6" xfId="48235" xr:uid="{00000000-0005-0000-0000-00006DBC0000}"/>
    <cellStyle name="Komma 2 5 3 2 7" xfId="48236" xr:uid="{00000000-0005-0000-0000-00006EBC0000}"/>
    <cellStyle name="Komma 2 5 3 2 8" xfId="48237" xr:uid="{00000000-0005-0000-0000-00006FBC0000}"/>
    <cellStyle name="Komma 2 5 3 2_7. Other MTM adjustments" xfId="48238" xr:uid="{00000000-0005-0000-0000-000070BC0000}"/>
    <cellStyle name="Komma 2 5 3 3" xfId="48239" xr:uid="{00000000-0005-0000-0000-000071BC0000}"/>
    <cellStyle name="Komma 2 5 3 3 2" xfId="48240" xr:uid="{00000000-0005-0000-0000-000072BC0000}"/>
    <cellStyle name="Komma 2 5 3 3 2 2" xfId="48241" xr:uid="{00000000-0005-0000-0000-000073BC0000}"/>
    <cellStyle name="Komma 2 5 3 3 2 2 2" xfId="48242" xr:uid="{00000000-0005-0000-0000-000074BC0000}"/>
    <cellStyle name="Komma 2 5 3 3 2 2 2 2" xfId="48243" xr:uid="{00000000-0005-0000-0000-000075BC0000}"/>
    <cellStyle name="Komma 2 5 3 3 2 2 3" xfId="48244" xr:uid="{00000000-0005-0000-0000-000076BC0000}"/>
    <cellStyle name="Komma 2 5 3 3 2 3" xfId="48245" xr:uid="{00000000-0005-0000-0000-000077BC0000}"/>
    <cellStyle name="Komma 2 5 3 3 2 3 2" xfId="48246" xr:uid="{00000000-0005-0000-0000-000078BC0000}"/>
    <cellStyle name="Komma 2 5 3 3 2 4" xfId="48247" xr:uid="{00000000-0005-0000-0000-000079BC0000}"/>
    <cellStyle name="Komma 2 5 3 3 2_Innskuddsdekning" xfId="48248" xr:uid="{00000000-0005-0000-0000-00007ABC0000}"/>
    <cellStyle name="Komma 2 5 3 3 3" xfId="48249" xr:uid="{00000000-0005-0000-0000-00007BBC0000}"/>
    <cellStyle name="Komma 2 5 3 3 3 2" xfId="48250" xr:uid="{00000000-0005-0000-0000-00007CBC0000}"/>
    <cellStyle name="Komma 2 5 3 3 3 2 2" xfId="48251" xr:uid="{00000000-0005-0000-0000-00007DBC0000}"/>
    <cellStyle name="Komma 2 5 3 3 3 3" xfId="48252" xr:uid="{00000000-0005-0000-0000-00007EBC0000}"/>
    <cellStyle name="Komma 2 5 3 3 4" xfId="48253" xr:uid="{00000000-0005-0000-0000-00007FBC0000}"/>
    <cellStyle name="Komma 2 5 3 3 4 2" xfId="48254" xr:uid="{00000000-0005-0000-0000-000080BC0000}"/>
    <cellStyle name="Komma 2 5 3 3 5" xfId="48255" xr:uid="{00000000-0005-0000-0000-000081BC0000}"/>
    <cellStyle name="Komma 2 5 3 3_7. Other MTM adjustments" xfId="48256" xr:uid="{00000000-0005-0000-0000-000082BC0000}"/>
    <cellStyle name="Komma 2 5 3 4" xfId="48257" xr:uid="{00000000-0005-0000-0000-000083BC0000}"/>
    <cellStyle name="Komma 2 5 3 4 2" xfId="48258" xr:uid="{00000000-0005-0000-0000-000084BC0000}"/>
    <cellStyle name="Komma 2 5 3 4 2 2" xfId="48259" xr:uid="{00000000-0005-0000-0000-000085BC0000}"/>
    <cellStyle name="Komma 2 5 3 4 2 2 2" xfId="48260" xr:uid="{00000000-0005-0000-0000-000086BC0000}"/>
    <cellStyle name="Komma 2 5 3 4 2 3" xfId="48261" xr:uid="{00000000-0005-0000-0000-000087BC0000}"/>
    <cellStyle name="Komma 2 5 3 4 2_Innskuddsdekning" xfId="48262" xr:uid="{00000000-0005-0000-0000-000088BC0000}"/>
    <cellStyle name="Komma 2 5 3 4 3" xfId="48263" xr:uid="{00000000-0005-0000-0000-000089BC0000}"/>
    <cellStyle name="Komma 2 5 3 4 3 2" xfId="48264" xr:uid="{00000000-0005-0000-0000-00008ABC0000}"/>
    <cellStyle name="Komma 2 5 3 4 4" xfId="48265" xr:uid="{00000000-0005-0000-0000-00008BBC0000}"/>
    <cellStyle name="Komma 2 5 3 4_7. Other MTM adjustments" xfId="48266" xr:uid="{00000000-0005-0000-0000-00008CBC0000}"/>
    <cellStyle name="Komma 2 5 3 5" xfId="48267" xr:uid="{00000000-0005-0000-0000-00008DBC0000}"/>
    <cellStyle name="Komma 2 5 3 5 2" xfId="48268" xr:uid="{00000000-0005-0000-0000-00008EBC0000}"/>
    <cellStyle name="Komma 2 5 3 5 2 2" xfId="48269" xr:uid="{00000000-0005-0000-0000-00008FBC0000}"/>
    <cellStyle name="Komma 2 5 3 5 2_Innskuddsdekning" xfId="48270" xr:uid="{00000000-0005-0000-0000-000090BC0000}"/>
    <cellStyle name="Komma 2 5 3 5 3" xfId="48271" xr:uid="{00000000-0005-0000-0000-000091BC0000}"/>
    <cellStyle name="Komma 2 5 3 5_7. Other MTM adjustments" xfId="48272" xr:uid="{00000000-0005-0000-0000-000092BC0000}"/>
    <cellStyle name="Komma 2 5 3 6" xfId="48273" xr:uid="{00000000-0005-0000-0000-000093BC0000}"/>
    <cellStyle name="Komma 2 5 3 6 2" xfId="48274" xr:uid="{00000000-0005-0000-0000-000094BC0000}"/>
    <cellStyle name="Komma 2 5 3 6 2 2" xfId="48275" xr:uid="{00000000-0005-0000-0000-000095BC0000}"/>
    <cellStyle name="Komma 2 5 3 6 3" xfId="48276" xr:uid="{00000000-0005-0000-0000-000096BC0000}"/>
    <cellStyle name="Komma 2 5 3 6_Innskuddsdekning" xfId="48277" xr:uid="{00000000-0005-0000-0000-000097BC0000}"/>
    <cellStyle name="Komma 2 5 3 7" xfId="48278" xr:uid="{00000000-0005-0000-0000-000098BC0000}"/>
    <cellStyle name="Komma 2 5 3 7 2" xfId="48279" xr:uid="{00000000-0005-0000-0000-000099BC0000}"/>
    <cellStyle name="Komma 2 5 3 8" xfId="48280" xr:uid="{00000000-0005-0000-0000-00009ABC0000}"/>
    <cellStyle name="Komma 2 5 3 9" xfId="48281" xr:uid="{00000000-0005-0000-0000-00009BBC0000}"/>
    <cellStyle name="Komma 2 5 3_7. Other MTM adjustments" xfId="48282" xr:uid="{00000000-0005-0000-0000-00009CBC0000}"/>
    <cellStyle name="Komma 2 5 4" xfId="48283" xr:uid="{00000000-0005-0000-0000-00009DBC0000}"/>
    <cellStyle name="Komma 2 5 4 2" xfId="48284" xr:uid="{00000000-0005-0000-0000-00009EBC0000}"/>
    <cellStyle name="Komma 2 5 4 2 2" xfId="48285" xr:uid="{00000000-0005-0000-0000-00009FBC0000}"/>
    <cellStyle name="Komma 2 5 4 2 2 2" xfId="48286" xr:uid="{00000000-0005-0000-0000-0000A0BC0000}"/>
    <cellStyle name="Komma 2 5 4 2 2 2 2" xfId="48287" xr:uid="{00000000-0005-0000-0000-0000A1BC0000}"/>
    <cellStyle name="Komma 2 5 4 2 2 2 2 2" xfId="48288" xr:uid="{00000000-0005-0000-0000-0000A2BC0000}"/>
    <cellStyle name="Komma 2 5 4 2 2 2 3" xfId="48289" xr:uid="{00000000-0005-0000-0000-0000A3BC0000}"/>
    <cellStyle name="Komma 2 5 4 2 2 3" xfId="48290" xr:uid="{00000000-0005-0000-0000-0000A4BC0000}"/>
    <cellStyle name="Komma 2 5 4 2 2 3 2" xfId="48291" xr:uid="{00000000-0005-0000-0000-0000A5BC0000}"/>
    <cellStyle name="Komma 2 5 4 2 2 4" xfId="48292" xr:uid="{00000000-0005-0000-0000-0000A6BC0000}"/>
    <cellStyle name="Komma 2 5 4 2 2_Innskuddsdekning" xfId="48293" xr:uid="{00000000-0005-0000-0000-0000A7BC0000}"/>
    <cellStyle name="Komma 2 5 4 2 3" xfId="48294" xr:uid="{00000000-0005-0000-0000-0000A8BC0000}"/>
    <cellStyle name="Komma 2 5 4 2 3 2" xfId="48295" xr:uid="{00000000-0005-0000-0000-0000A9BC0000}"/>
    <cellStyle name="Komma 2 5 4 2 3 2 2" xfId="48296" xr:uid="{00000000-0005-0000-0000-0000AABC0000}"/>
    <cellStyle name="Komma 2 5 4 2 3 3" xfId="48297" xr:uid="{00000000-0005-0000-0000-0000ABBC0000}"/>
    <cellStyle name="Komma 2 5 4 2 4" xfId="48298" xr:uid="{00000000-0005-0000-0000-0000ACBC0000}"/>
    <cellStyle name="Komma 2 5 4 2 4 2" xfId="48299" xr:uid="{00000000-0005-0000-0000-0000ADBC0000}"/>
    <cellStyle name="Komma 2 5 4 2 5" xfId="48300" xr:uid="{00000000-0005-0000-0000-0000AEBC0000}"/>
    <cellStyle name="Komma 2 5 4 2_7. Other MTM adjustments" xfId="48301" xr:uid="{00000000-0005-0000-0000-0000AFBC0000}"/>
    <cellStyle name="Komma 2 5 4 3" xfId="48302" xr:uid="{00000000-0005-0000-0000-0000B0BC0000}"/>
    <cellStyle name="Komma 2 5 4 3 2" xfId="48303" xr:uid="{00000000-0005-0000-0000-0000B1BC0000}"/>
    <cellStyle name="Komma 2 5 4 3 2 2" xfId="48304" xr:uid="{00000000-0005-0000-0000-0000B2BC0000}"/>
    <cellStyle name="Komma 2 5 4 3 2 2 2" xfId="48305" xr:uid="{00000000-0005-0000-0000-0000B3BC0000}"/>
    <cellStyle name="Komma 2 5 4 3 2 3" xfId="48306" xr:uid="{00000000-0005-0000-0000-0000B4BC0000}"/>
    <cellStyle name="Komma 2 5 4 3 2_Innskuddsdekning" xfId="48307" xr:uid="{00000000-0005-0000-0000-0000B5BC0000}"/>
    <cellStyle name="Komma 2 5 4 3 3" xfId="48308" xr:uid="{00000000-0005-0000-0000-0000B6BC0000}"/>
    <cellStyle name="Komma 2 5 4 3 3 2" xfId="48309" xr:uid="{00000000-0005-0000-0000-0000B7BC0000}"/>
    <cellStyle name="Komma 2 5 4 3 4" xfId="48310" xr:uid="{00000000-0005-0000-0000-0000B8BC0000}"/>
    <cellStyle name="Komma 2 5 4 3_7. Other MTM adjustments" xfId="48311" xr:uid="{00000000-0005-0000-0000-0000B9BC0000}"/>
    <cellStyle name="Komma 2 5 4 4" xfId="48312" xr:uid="{00000000-0005-0000-0000-0000BABC0000}"/>
    <cellStyle name="Komma 2 5 4 4 2" xfId="48313" xr:uid="{00000000-0005-0000-0000-0000BBBC0000}"/>
    <cellStyle name="Komma 2 5 4 4 2 2" xfId="48314" xr:uid="{00000000-0005-0000-0000-0000BCBC0000}"/>
    <cellStyle name="Komma 2 5 4 4 2_Innskuddsdekning" xfId="48315" xr:uid="{00000000-0005-0000-0000-0000BDBC0000}"/>
    <cellStyle name="Komma 2 5 4 4 3" xfId="48316" xr:uid="{00000000-0005-0000-0000-0000BEBC0000}"/>
    <cellStyle name="Komma 2 5 4 4_7. Other MTM adjustments" xfId="48317" xr:uid="{00000000-0005-0000-0000-0000BFBC0000}"/>
    <cellStyle name="Komma 2 5 4 5" xfId="48318" xr:uid="{00000000-0005-0000-0000-0000C0BC0000}"/>
    <cellStyle name="Komma 2 5 4 5 2" xfId="48319" xr:uid="{00000000-0005-0000-0000-0000C1BC0000}"/>
    <cellStyle name="Komma 2 5 4 5_Innskuddsdekning" xfId="48320" xr:uid="{00000000-0005-0000-0000-0000C2BC0000}"/>
    <cellStyle name="Komma 2 5 4 6" xfId="48321" xr:uid="{00000000-0005-0000-0000-0000C3BC0000}"/>
    <cellStyle name="Komma 2 5 4 7" xfId="48322" xr:uid="{00000000-0005-0000-0000-0000C4BC0000}"/>
    <cellStyle name="Komma 2 5 4 8" xfId="48323" xr:uid="{00000000-0005-0000-0000-0000C5BC0000}"/>
    <cellStyle name="Komma 2 5 4_7. Other MTM adjustments" xfId="48324" xr:uid="{00000000-0005-0000-0000-0000C6BC0000}"/>
    <cellStyle name="Komma 2 5 5" xfId="48325" xr:uid="{00000000-0005-0000-0000-0000C7BC0000}"/>
    <cellStyle name="Komma 2 5 5 2" xfId="48326" xr:uid="{00000000-0005-0000-0000-0000C8BC0000}"/>
    <cellStyle name="Komma 2 5 5 2 2" xfId="48327" xr:uid="{00000000-0005-0000-0000-0000C9BC0000}"/>
    <cellStyle name="Komma 2 5 5 2 2 2" xfId="48328" xr:uid="{00000000-0005-0000-0000-0000CABC0000}"/>
    <cellStyle name="Komma 2 5 5 2 2 2 2" xfId="48329" xr:uid="{00000000-0005-0000-0000-0000CBBC0000}"/>
    <cellStyle name="Komma 2 5 5 2 2 3" xfId="48330" xr:uid="{00000000-0005-0000-0000-0000CCBC0000}"/>
    <cellStyle name="Komma 2 5 5 2 3" xfId="48331" xr:uid="{00000000-0005-0000-0000-0000CDBC0000}"/>
    <cellStyle name="Komma 2 5 5 2 3 2" xfId="48332" xr:uid="{00000000-0005-0000-0000-0000CEBC0000}"/>
    <cellStyle name="Komma 2 5 5 2 4" xfId="48333" xr:uid="{00000000-0005-0000-0000-0000CFBC0000}"/>
    <cellStyle name="Komma 2 5 5 2_Innskuddsdekning" xfId="48334" xr:uid="{00000000-0005-0000-0000-0000D0BC0000}"/>
    <cellStyle name="Komma 2 5 5 3" xfId="48335" xr:uid="{00000000-0005-0000-0000-0000D1BC0000}"/>
    <cellStyle name="Komma 2 5 5 3 2" xfId="48336" xr:uid="{00000000-0005-0000-0000-0000D2BC0000}"/>
    <cellStyle name="Komma 2 5 5 3 2 2" xfId="48337" xr:uid="{00000000-0005-0000-0000-0000D3BC0000}"/>
    <cellStyle name="Komma 2 5 5 3 3" xfId="48338" xr:uid="{00000000-0005-0000-0000-0000D4BC0000}"/>
    <cellStyle name="Komma 2 5 5 4" xfId="48339" xr:uid="{00000000-0005-0000-0000-0000D5BC0000}"/>
    <cellStyle name="Komma 2 5 5 4 2" xfId="48340" xr:uid="{00000000-0005-0000-0000-0000D6BC0000}"/>
    <cellStyle name="Komma 2 5 5 5" xfId="48341" xr:uid="{00000000-0005-0000-0000-0000D7BC0000}"/>
    <cellStyle name="Komma 2 5 5_7. Other MTM adjustments" xfId="48342" xr:uid="{00000000-0005-0000-0000-0000D8BC0000}"/>
    <cellStyle name="Komma 2 5 6" xfId="48343" xr:uid="{00000000-0005-0000-0000-0000D9BC0000}"/>
    <cellStyle name="Komma 2 5 6 2" xfId="48344" xr:uid="{00000000-0005-0000-0000-0000DABC0000}"/>
    <cellStyle name="Komma 2 5 6 2 2" xfId="48345" xr:uid="{00000000-0005-0000-0000-0000DBBC0000}"/>
    <cellStyle name="Komma 2 5 6 2 2 2" xfId="48346" xr:uid="{00000000-0005-0000-0000-0000DCBC0000}"/>
    <cellStyle name="Komma 2 5 6 2 2 2 2" xfId="48347" xr:uid="{00000000-0005-0000-0000-0000DDBC0000}"/>
    <cellStyle name="Komma 2 5 6 2 2 3" xfId="48348" xr:uid="{00000000-0005-0000-0000-0000DEBC0000}"/>
    <cellStyle name="Komma 2 5 6 2 3" xfId="48349" xr:uid="{00000000-0005-0000-0000-0000DFBC0000}"/>
    <cellStyle name="Komma 2 5 6 2 3 2" xfId="48350" xr:uid="{00000000-0005-0000-0000-0000E0BC0000}"/>
    <cellStyle name="Komma 2 5 6 2 4" xfId="48351" xr:uid="{00000000-0005-0000-0000-0000E1BC0000}"/>
    <cellStyle name="Komma 2 5 6 2_Innskuddsdekning" xfId="48352" xr:uid="{00000000-0005-0000-0000-0000E2BC0000}"/>
    <cellStyle name="Komma 2 5 6 3" xfId="48353" xr:uid="{00000000-0005-0000-0000-0000E3BC0000}"/>
    <cellStyle name="Komma 2 5 6 3 2" xfId="48354" xr:uid="{00000000-0005-0000-0000-0000E4BC0000}"/>
    <cellStyle name="Komma 2 5 6 3 2 2" xfId="48355" xr:uid="{00000000-0005-0000-0000-0000E5BC0000}"/>
    <cellStyle name="Komma 2 5 6 3 3" xfId="48356" xr:uid="{00000000-0005-0000-0000-0000E6BC0000}"/>
    <cellStyle name="Komma 2 5 6 4" xfId="48357" xr:uid="{00000000-0005-0000-0000-0000E7BC0000}"/>
    <cellStyle name="Komma 2 5 6 4 2" xfId="48358" xr:uid="{00000000-0005-0000-0000-0000E8BC0000}"/>
    <cellStyle name="Komma 2 5 6 5" xfId="48359" xr:uid="{00000000-0005-0000-0000-0000E9BC0000}"/>
    <cellStyle name="Komma 2 5 6_7. Other MTM adjustments" xfId="48360" xr:uid="{00000000-0005-0000-0000-0000EABC0000}"/>
    <cellStyle name="Komma 2 5 7" xfId="48361" xr:uid="{00000000-0005-0000-0000-0000EBBC0000}"/>
    <cellStyle name="Komma 2 5 7 2" xfId="48362" xr:uid="{00000000-0005-0000-0000-0000ECBC0000}"/>
    <cellStyle name="Komma 2 5 7 2 2" xfId="48363" xr:uid="{00000000-0005-0000-0000-0000EDBC0000}"/>
    <cellStyle name="Komma 2 5 7 2 2 2" xfId="48364" xr:uid="{00000000-0005-0000-0000-0000EEBC0000}"/>
    <cellStyle name="Komma 2 5 7 2 3" xfId="48365" xr:uid="{00000000-0005-0000-0000-0000EFBC0000}"/>
    <cellStyle name="Komma 2 5 7 2_Innskuddsdekning" xfId="48366" xr:uid="{00000000-0005-0000-0000-0000F0BC0000}"/>
    <cellStyle name="Komma 2 5 7 3" xfId="48367" xr:uid="{00000000-0005-0000-0000-0000F1BC0000}"/>
    <cellStyle name="Komma 2 5 7 3 2" xfId="48368" xr:uid="{00000000-0005-0000-0000-0000F2BC0000}"/>
    <cellStyle name="Komma 2 5 7 4" xfId="48369" xr:uid="{00000000-0005-0000-0000-0000F3BC0000}"/>
    <cellStyle name="Komma 2 5 7_7. Other MTM adjustments" xfId="48370" xr:uid="{00000000-0005-0000-0000-0000F4BC0000}"/>
    <cellStyle name="Komma 2 5 8" xfId="48371" xr:uid="{00000000-0005-0000-0000-0000F5BC0000}"/>
    <cellStyle name="Komma 2 5 8 2" xfId="48372" xr:uid="{00000000-0005-0000-0000-0000F6BC0000}"/>
    <cellStyle name="Komma 2 5 8 2 2" xfId="48373" xr:uid="{00000000-0005-0000-0000-0000F7BC0000}"/>
    <cellStyle name="Komma 2 5 8 2_Innskuddsdekning" xfId="48374" xr:uid="{00000000-0005-0000-0000-0000F8BC0000}"/>
    <cellStyle name="Komma 2 5 8 3" xfId="48375" xr:uid="{00000000-0005-0000-0000-0000F9BC0000}"/>
    <cellStyle name="Komma 2 5 8_7. Other MTM adjustments" xfId="48376" xr:uid="{00000000-0005-0000-0000-0000FABC0000}"/>
    <cellStyle name="Komma 2 5 9" xfId="48377" xr:uid="{00000000-0005-0000-0000-0000FBBC0000}"/>
    <cellStyle name="Komma 2 5 9 2" xfId="48378" xr:uid="{00000000-0005-0000-0000-0000FCBC0000}"/>
    <cellStyle name="Komma 2 5 9 2 2" xfId="48379" xr:uid="{00000000-0005-0000-0000-0000FDBC0000}"/>
    <cellStyle name="Komma 2 5 9 3" xfId="48380" xr:uid="{00000000-0005-0000-0000-0000FEBC0000}"/>
    <cellStyle name="Komma 2 5 9_Innskuddsdekning" xfId="48381" xr:uid="{00000000-0005-0000-0000-0000FFBC0000}"/>
    <cellStyle name="Komma 2 5_7. Other MTM adjustments" xfId="48382" xr:uid="{00000000-0005-0000-0000-000000BD0000}"/>
    <cellStyle name="Komma 2 6" xfId="48383" xr:uid="{00000000-0005-0000-0000-000001BD0000}"/>
    <cellStyle name="Komma 2 6 2" xfId="48384" xr:uid="{00000000-0005-0000-0000-000002BD0000}"/>
    <cellStyle name="Komma 2 6 2 2" xfId="48385" xr:uid="{00000000-0005-0000-0000-000003BD0000}"/>
    <cellStyle name="Komma 2 6 2 2 2" xfId="48386" xr:uid="{00000000-0005-0000-0000-000004BD0000}"/>
    <cellStyle name="Komma 2 6 2 2 2 2" xfId="48387" xr:uid="{00000000-0005-0000-0000-000005BD0000}"/>
    <cellStyle name="Komma 2 6 2 2 2 2 2" xfId="48388" xr:uid="{00000000-0005-0000-0000-000006BD0000}"/>
    <cellStyle name="Komma 2 6 2 2 2 2 2 2" xfId="48389" xr:uid="{00000000-0005-0000-0000-000007BD0000}"/>
    <cellStyle name="Komma 2 6 2 2 2 2 3" xfId="48390" xr:uid="{00000000-0005-0000-0000-000008BD0000}"/>
    <cellStyle name="Komma 2 6 2 2 2 3" xfId="48391" xr:uid="{00000000-0005-0000-0000-000009BD0000}"/>
    <cellStyle name="Komma 2 6 2 2 2 3 2" xfId="48392" xr:uid="{00000000-0005-0000-0000-00000ABD0000}"/>
    <cellStyle name="Komma 2 6 2 2 2 4" xfId="48393" xr:uid="{00000000-0005-0000-0000-00000BBD0000}"/>
    <cellStyle name="Komma 2 6 2 2 2_Innskuddsdekning" xfId="48394" xr:uid="{00000000-0005-0000-0000-00000CBD0000}"/>
    <cellStyle name="Komma 2 6 2 2 3" xfId="48395" xr:uid="{00000000-0005-0000-0000-00000DBD0000}"/>
    <cellStyle name="Komma 2 6 2 2 3 2" xfId="48396" xr:uid="{00000000-0005-0000-0000-00000EBD0000}"/>
    <cellStyle name="Komma 2 6 2 2 3 2 2" xfId="48397" xr:uid="{00000000-0005-0000-0000-00000FBD0000}"/>
    <cellStyle name="Komma 2 6 2 2 3 3" xfId="48398" xr:uid="{00000000-0005-0000-0000-000010BD0000}"/>
    <cellStyle name="Komma 2 6 2 2 4" xfId="48399" xr:uid="{00000000-0005-0000-0000-000011BD0000}"/>
    <cellStyle name="Komma 2 6 2 2 4 2" xfId="48400" xr:uid="{00000000-0005-0000-0000-000012BD0000}"/>
    <cellStyle name="Komma 2 6 2 2 5" xfId="48401" xr:uid="{00000000-0005-0000-0000-000013BD0000}"/>
    <cellStyle name="Komma 2 6 2 2_7. Other MTM adjustments" xfId="48402" xr:uid="{00000000-0005-0000-0000-000014BD0000}"/>
    <cellStyle name="Komma 2 6 2 3" xfId="48403" xr:uid="{00000000-0005-0000-0000-000015BD0000}"/>
    <cellStyle name="Komma 2 6 2 3 2" xfId="48404" xr:uid="{00000000-0005-0000-0000-000016BD0000}"/>
    <cellStyle name="Komma 2 6 2 3 2 2" xfId="48405" xr:uid="{00000000-0005-0000-0000-000017BD0000}"/>
    <cellStyle name="Komma 2 6 2 3 2 2 2" xfId="48406" xr:uid="{00000000-0005-0000-0000-000018BD0000}"/>
    <cellStyle name="Komma 2 6 2 3 2 3" xfId="48407" xr:uid="{00000000-0005-0000-0000-000019BD0000}"/>
    <cellStyle name="Komma 2 6 2 3 2_Innskuddsdekning" xfId="48408" xr:uid="{00000000-0005-0000-0000-00001ABD0000}"/>
    <cellStyle name="Komma 2 6 2 3 3" xfId="48409" xr:uid="{00000000-0005-0000-0000-00001BBD0000}"/>
    <cellStyle name="Komma 2 6 2 3 3 2" xfId="48410" xr:uid="{00000000-0005-0000-0000-00001CBD0000}"/>
    <cellStyle name="Komma 2 6 2 3 4" xfId="48411" xr:uid="{00000000-0005-0000-0000-00001DBD0000}"/>
    <cellStyle name="Komma 2 6 2 3_7. Other MTM adjustments" xfId="48412" xr:uid="{00000000-0005-0000-0000-00001EBD0000}"/>
    <cellStyle name="Komma 2 6 2 4" xfId="48413" xr:uid="{00000000-0005-0000-0000-00001FBD0000}"/>
    <cellStyle name="Komma 2 6 2 4 2" xfId="48414" xr:uid="{00000000-0005-0000-0000-000020BD0000}"/>
    <cellStyle name="Komma 2 6 2 4 2 2" xfId="48415" xr:uid="{00000000-0005-0000-0000-000021BD0000}"/>
    <cellStyle name="Komma 2 6 2 4 2_Innskuddsdekning" xfId="48416" xr:uid="{00000000-0005-0000-0000-000022BD0000}"/>
    <cellStyle name="Komma 2 6 2 4 3" xfId="48417" xr:uid="{00000000-0005-0000-0000-000023BD0000}"/>
    <cellStyle name="Komma 2 6 2 4_7. Other MTM adjustments" xfId="48418" xr:uid="{00000000-0005-0000-0000-000024BD0000}"/>
    <cellStyle name="Komma 2 6 2 5" xfId="48419" xr:uid="{00000000-0005-0000-0000-000025BD0000}"/>
    <cellStyle name="Komma 2 6 2 5 2" xfId="48420" xr:uid="{00000000-0005-0000-0000-000026BD0000}"/>
    <cellStyle name="Komma 2 6 2 5 2 2" xfId="48421" xr:uid="{00000000-0005-0000-0000-000027BD0000}"/>
    <cellStyle name="Komma 2 6 2 5 3" xfId="48422" xr:uid="{00000000-0005-0000-0000-000028BD0000}"/>
    <cellStyle name="Komma 2 6 2 5_Innskuddsdekning" xfId="48423" xr:uid="{00000000-0005-0000-0000-000029BD0000}"/>
    <cellStyle name="Komma 2 6 2 6" xfId="48424" xr:uid="{00000000-0005-0000-0000-00002ABD0000}"/>
    <cellStyle name="Komma 2 6 2 6 2" xfId="48425" xr:uid="{00000000-0005-0000-0000-00002BBD0000}"/>
    <cellStyle name="Komma 2 6 2 7" xfId="48426" xr:uid="{00000000-0005-0000-0000-00002CBD0000}"/>
    <cellStyle name="Komma 2 6 2_7. Other MTM adjustments" xfId="48427" xr:uid="{00000000-0005-0000-0000-00002DBD0000}"/>
    <cellStyle name="Komma 2 6 3" xfId="48428" xr:uid="{00000000-0005-0000-0000-00002EBD0000}"/>
    <cellStyle name="Komma 2 6 3 2" xfId="48429" xr:uid="{00000000-0005-0000-0000-00002FBD0000}"/>
    <cellStyle name="Komma 2 6 3 2 2" xfId="48430" xr:uid="{00000000-0005-0000-0000-000030BD0000}"/>
    <cellStyle name="Komma 2 6 3 2 2 2" xfId="48431" xr:uid="{00000000-0005-0000-0000-000031BD0000}"/>
    <cellStyle name="Komma 2 6 3 2 2 2 2" xfId="48432" xr:uid="{00000000-0005-0000-0000-000032BD0000}"/>
    <cellStyle name="Komma 2 6 3 2 2 3" xfId="48433" xr:uid="{00000000-0005-0000-0000-000033BD0000}"/>
    <cellStyle name="Komma 2 6 3 2 3" xfId="48434" xr:uid="{00000000-0005-0000-0000-000034BD0000}"/>
    <cellStyle name="Komma 2 6 3 2 3 2" xfId="48435" xr:uid="{00000000-0005-0000-0000-000035BD0000}"/>
    <cellStyle name="Komma 2 6 3 2 4" xfId="48436" xr:uid="{00000000-0005-0000-0000-000036BD0000}"/>
    <cellStyle name="Komma 2 6 3 2_Innskuddsdekning" xfId="48437" xr:uid="{00000000-0005-0000-0000-000037BD0000}"/>
    <cellStyle name="Komma 2 6 3 3" xfId="48438" xr:uid="{00000000-0005-0000-0000-000038BD0000}"/>
    <cellStyle name="Komma 2 6 3 3 2" xfId="48439" xr:uid="{00000000-0005-0000-0000-000039BD0000}"/>
    <cellStyle name="Komma 2 6 3 3 2 2" xfId="48440" xr:uid="{00000000-0005-0000-0000-00003ABD0000}"/>
    <cellStyle name="Komma 2 6 3 3 3" xfId="48441" xr:uid="{00000000-0005-0000-0000-00003BBD0000}"/>
    <cellStyle name="Komma 2 6 3 4" xfId="48442" xr:uid="{00000000-0005-0000-0000-00003CBD0000}"/>
    <cellStyle name="Komma 2 6 3 4 2" xfId="48443" xr:uid="{00000000-0005-0000-0000-00003DBD0000}"/>
    <cellStyle name="Komma 2 6 3 5" xfId="48444" xr:uid="{00000000-0005-0000-0000-00003EBD0000}"/>
    <cellStyle name="Komma 2 6 3_7. Other MTM adjustments" xfId="48445" xr:uid="{00000000-0005-0000-0000-00003FBD0000}"/>
    <cellStyle name="Komma 2 6 4" xfId="48446" xr:uid="{00000000-0005-0000-0000-000040BD0000}"/>
    <cellStyle name="Komma 2 6 4 2" xfId="48447" xr:uid="{00000000-0005-0000-0000-000041BD0000}"/>
    <cellStyle name="Komma 2 6 4 2 2" xfId="48448" xr:uid="{00000000-0005-0000-0000-000042BD0000}"/>
    <cellStyle name="Komma 2 6 4 2 2 2" xfId="48449" xr:uid="{00000000-0005-0000-0000-000043BD0000}"/>
    <cellStyle name="Komma 2 6 4 2 3" xfId="48450" xr:uid="{00000000-0005-0000-0000-000044BD0000}"/>
    <cellStyle name="Komma 2 6 4 2_Innskuddsdekning" xfId="48451" xr:uid="{00000000-0005-0000-0000-000045BD0000}"/>
    <cellStyle name="Komma 2 6 4 3" xfId="48452" xr:uid="{00000000-0005-0000-0000-000046BD0000}"/>
    <cellStyle name="Komma 2 6 4 3 2" xfId="48453" xr:uid="{00000000-0005-0000-0000-000047BD0000}"/>
    <cellStyle name="Komma 2 6 4 4" xfId="48454" xr:uid="{00000000-0005-0000-0000-000048BD0000}"/>
    <cellStyle name="Komma 2 6 4_7. Other MTM adjustments" xfId="48455" xr:uid="{00000000-0005-0000-0000-000049BD0000}"/>
    <cellStyle name="Komma 2 6 5" xfId="48456" xr:uid="{00000000-0005-0000-0000-00004ABD0000}"/>
    <cellStyle name="Komma 2 6 5 2" xfId="48457" xr:uid="{00000000-0005-0000-0000-00004BBD0000}"/>
    <cellStyle name="Komma 2 6 5 2 2" xfId="48458" xr:uid="{00000000-0005-0000-0000-00004CBD0000}"/>
    <cellStyle name="Komma 2 6 5 2_Innskuddsdekning" xfId="48459" xr:uid="{00000000-0005-0000-0000-00004DBD0000}"/>
    <cellStyle name="Komma 2 6 5 3" xfId="48460" xr:uid="{00000000-0005-0000-0000-00004EBD0000}"/>
    <cellStyle name="Komma 2 6 5_7. Other MTM adjustments" xfId="48461" xr:uid="{00000000-0005-0000-0000-00004FBD0000}"/>
    <cellStyle name="Komma 2 6 6" xfId="48462" xr:uid="{00000000-0005-0000-0000-000050BD0000}"/>
    <cellStyle name="Komma 2 6 6 2" xfId="48463" xr:uid="{00000000-0005-0000-0000-000051BD0000}"/>
    <cellStyle name="Komma 2 6 6 2 2" xfId="48464" xr:uid="{00000000-0005-0000-0000-000052BD0000}"/>
    <cellStyle name="Komma 2 6 6 2_Innskuddsdekning" xfId="48465" xr:uid="{00000000-0005-0000-0000-000053BD0000}"/>
    <cellStyle name="Komma 2 6 6 3" xfId="48466" xr:uid="{00000000-0005-0000-0000-000054BD0000}"/>
    <cellStyle name="Komma 2 6 6_7. Other MTM adjustments" xfId="48467" xr:uid="{00000000-0005-0000-0000-000055BD0000}"/>
    <cellStyle name="Komma 2 6 7" xfId="48468" xr:uid="{00000000-0005-0000-0000-000056BD0000}"/>
    <cellStyle name="Komma 2 6 7 2" xfId="48469" xr:uid="{00000000-0005-0000-0000-000057BD0000}"/>
    <cellStyle name="Komma 2 6 8" xfId="48470" xr:uid="{00000000-0005-0000-0000-000058BD0000}"/>
    <cellStyle name="Komma 2 6_7. Other MTM adjustments" xfId="48471" xr:uid="{00000000-0005-0000-0000-000059BD0000}"/>
    <cellStyle name="Komma 2 7" xfId="48472" xr:uid="{00000000-0005-0000-0000-00005ABD0000}"/>
    <cellStyle name="Komma 2 7 2" xfId="48473" xr:uid="{00000000-0005-0000-0000-00005BBD0000}"/>
    <cellStyle name="Komma 2 7 2 2" xfId="48474" xr:uid="{00000000-0005-0000-0000-00005CBD0000}"/>
    <cellStyle name="Komma 2 7 2 2 2" xfId="48475" xr:uid="{00000000-0005-0000-0000-00005DBD0000}"/>
    <cellStyle name="Komma 2 7 2 2 2 2" xfId="48476" xr:uid="{00000000-0005-0000-0000-00005EBD0000}"/>
    <cellStyle name="Komma 2 7 2 2 2 2 2" xfId="48477" xr:uid="{00000000-0005-0000-0000-00005FBD0000}"/>
    <cellStyle name="Komma 2 7 2 2 2 2 2 2" xfId="48478" xr:uid="{00000000-0005-0000-0000-000060BD0000}"/>
    <cellStyle name="Komma 2 7 2 2 2 2 3" xfId="48479" xr:uid="{00000000-0005-0000-0000-000061BD0000}"/>
    <cellStyle name="Komma 2 7 2 2 2 3" xfId="48480" xr:uid="{00000000-0005-0000-0000-000062BD0000}"/>
    <cellStyle name="Komma 2 7 2 2 2 3 2" xfId="48481" xr:uid="{00000000-0005-0000-0000-000063BD0000}"/>
    <cellStyle name="Komma 2 7 2 2 2 4" xfId="48482" xr:uid="{00000000-0005-0000-0000-000064BD0000}"/>
    <cellStyle name="Komma 2 7 2 2 2_Innskuddsdekning" xfId="48483" xr:uid="{00000000-0005-0000-0000-000065BD0000}"/>
    <cellStyle name="Komma 2 7 2 2 3" xfId="48484" xr:uid="{00000000-0005-0000-0000-000066BD0000}"/>
    <cellStyle name="Komma 2 7 2 2 3 2" xfId="48485" xr:uid="{00000000-0005-0000-0000-000067BD0000}"/>
    <cellStyle name="Komma 2 7 2 2 3 2 2" xfId="48486" xr:uid="{00000000-0005-0000-0000-000068BD0000}"/>
    <cellStyle name="Komma 2 7 2 2 3 3" xfId="48487" xr:uid="{00000000-0005-0000-0000-000069BD0000}"/>
    <cellStyle name="Komma 2 7 2 2 4" xfId="48488" xr:uid="{00000000-0005-0000-0000-00006ABD0000}"/>
    <cellStyle name="Komma 2 7 2 2 4 2" xfId="48489" xr:uid="{00000000-0005-0000-0000-00006BBD0000}"/>
    <cellStyle name="Komma 2 7 2 2 5" xfId="48490" xr:uid="{00000000-0005-0000-0000-00006CBD0000}"/>
    <cellStyle name="Komma 2 7 2 2_7. Other MTM adjustments" xfId="48491" xr:uid="{00000000-0005-0000-0000-00006DBD0000}"/>
    <cellStyle name="Komma 2 7 2 3" xfId="48492" xr:uid="{00000000-0005-0000-0000-00006EBD0000}"/>
    <cellStyle name="Komma 2 7 2 3 2" xfId="48493" xr:uid="{00000000-0005-0000-0000-00006FBD0000}"/>
    <cellStyle name="Komma 2 7 2 3 2 2" xfId="48494" xr:uid="{00000000-0005-0000-0000-000070BD0000}"/>
    <cellStyle name="Komma 2 7 2 3 2 2 2" xfId="48495" xr:uid="{00000000-0005-0000-0000-000071BD0000}"/>
    <cellStyle name="Komma 2 7 2 3 2 3" xfId="48496" xr:uid="{00000000-0005-0000-0000-000072BD0000}"/>
    <cellStyle name="Komma 2 7 2 3 2_Innskuddsdekning" xfId="48497" xr:uid="{00000000-0005-0000-0000-000073BD0000}"/>
    <cellStyle name="Komma 2 7 2 3 3" xfId="48498" xr:uid="{00000000-0005-0000-0000-000074BD0000}"/>
    <cellStyle name="Komma 2 7 2 3 3 2" xfId="48499" xr:uid="{00000000-0005-0000-0000-000075BD0000}"/>
    <cellStyle name="Komma 2 7 2 3 4" xfId="48500" xr:uid="{00000000-0005-0000-0000-000076BD0000}"/>
    <cellStyle name="Komma 2 7 2 3_7. Other MTM adjustments" xfId="48501" xr:uid="{00000000-0005-0000-0000-000077BD0000}"/>
    <cellStyle name="Komma 2 7 2 4" xfId="48502" xr:uid="{00000000-0005-0000-0000-000078BD0000}"/>
    <cellStyle name="Komma 2 7 2 4 2" xfId="48503" xr:uid="{00000000-0005-0000-0000-000079BD0000}"/>
    <cellStyle name="Komma 2 7 2 4 2 2" xfId="48504" xr:uid="{00000000-0005-0000-0000-00007ABD0000}"/>
    <cellStyle name="Komma 2 7 2 4 2_Innskuddsdekning" xfId="48505" xr:uid="{00000000-0005-0000-0000-00007BBD0000}"/>
    <cellStyle name="Komma 2 7 2 4 3" xfId="48506" xr:uid="{00000000-0005-0000-0000-00007CBD0000}"/>
    <cellStyle name="Komma 2 7 2 4_7. Other MTM adjustments" xfId="48507" xr:uid="{00000000-0005-0000-0000-00007DBD0000}"/>
    <cellStyle name="Komma 2 7 2 5" xfId="48508" xr:uid="{00000000-0005-0000-0000-00007EBD0000}"/>
    <cellStyle name="Komma 2 7 2 5 2" xfId="48509" xr:uid="{00000000-0005-0000-0000-00007FBD0000}"/>
    <cellStyle name="Komma 2 7 2 5 2 2" xfId="48510" xr:uid="{00000000-0005-0000-0000-000080BD0000}"/>
    <cellStyle name="Komma 2 7 2 5 3" xfId="48511" xr:uid="{00000000-0005-0000-0000-000081BD0000}"/>
    <cellStyle name="Komma 2 7 2 5_Innskuddsdekning" xfId="48512" xr:uid="{00000000-0005-0000-0000-000082BD0000}"/>
    <cellStyle name="Komma 2 7 2 6" xfId="48513" xr:uid="{00000000-0005-0000-0000-000083BD0000}"/>
    <cellStyle name="Komma 2 7 2 6 2" xfId="48514" xr:uid="{00000000-0005-0000-0000-000084BD0000}"/>
    <cellStyle name="Komma 2 7 2 7" xfId="48515" xr:uid="{00000000-0005-0000-0000-000085BD0000}"/>
    <cellStyle name="Komma 2 7 2_7. Other MTM adjustments" xfId="48516" xr:uid="{00000000-0005-0000-0000-000086BD0000}"/>
    <cellStyle name="Komma 2 7 3" xfId="48517" xr:uid="{00000000-0005-0000-0000-000087BD0000}"/>
    <cellStyle name="Komma 2 7 3 2" xfId="48518" xr:uid="{00000000-0005-0000-0000-000088BD0000}"/>
    <cellStyle name="Komma 2 7 3 2 2" xfId="48519" xr:uid="{00000000-0005-0000-0000-000089BD0000}"/>
    <cellStyle name="Komma 2 7 3 2 2 2" xfId="48520" xr:uid="{00000000-0005-0000-0000-00008ABD0000}"/>
    <cellStyle name="Komma 2 7 3 2 2 2 2" xfId="48521" xr:uid="{00000000-0005-0000-0000-00008BBD0000}"/>
    <cellStyle name="Komma 2 7 3 2 2 3" xfId="48522" xr:uid="{00000000-0005-0000-0000-00008CBD0000}"/>
    <cellStyle name="Komma 2 7 3 2 3" xfId="48523" xr:uid="{00000000-0005-0000-0000-00008DBD0000}"/>
    <cellStyle name="Komma 2 7 3 2 3 2" xfId="48524" xr:uid="{00000000-0005-0000-0000-00008EBD0000}"/>
    <cellStyle name="Komma 2 7 3 2 4" xfId="48525" xr:uid="{00000000-0005-0000-0000-00008FBD0000}"/>
    <cellStyle name="Komma 2 7 3 2_Innskuddsdekning" xfId="48526" xr:uid="{00000000-0005-0000-0000-000090BD0000}"/>
    <cellStyle name="Komma 2 7 3 3" xfId="48527" xr:uid="{00000000-0005-0000-0000-000091BD0000}"/>
    <cellStyle name="Komma 2 7 3 3 2" xfId="48528" xr:uid="{00000000-0005-0000-0000-000092BD0000}"/>
    <cellStyle name="Komma 2 7 3 3 2 2" xfId="48529" xr:uid="{00000000-0005-0000-0000-000093BD0000}"/>
    <cellStyle name="Komma 2 7 3 3 3" xfId="48530" xr:uid="{00000000-0005-0000-0000-000094BD0000}"/>
    <cellStyle name="Komma 2 7 3 4" xfId="48531" xr:uid="{00000000-0005-0000-0000-000095BD0000}"/>
    <cellStyle name="Komma 2 7 3 4 2" xfId="48532" xr:uid="{00000000-0005-0000-0000-000096BD0000}"/>
    <cellStyle name="Komma 2 7 3 5" xfId="48533" xr:uid="{00000000-0005-0000-0000-000097BD0000}"/>
    <cellStyle name="Komma 2 7 3_7. Other MTM adjustments" xfId="48534" xr:uid="{00000000-0005-0000-0000-000098BD0000}"/>
    <cellStyle name="Komma 2 7 4" xfId="48535" xr:uid="{00000000-0005-0000-0000-000099BD0000}"/>
    <cellStyle name="Komma 2 7 4 2" xfId="48536" xr:uid="{00000000-0005-0000-0000-00009ABD0000}"/>
    <cellStyle name="Komma 2 7 4 2 2" xfId="48537" xr:uid="{00000000-0005-0000-0000-00009BBD0000}"/>
    <cellStyle name="Komma 2 7 4 2 2 2" xfId="48538" xr:uid="{00000000-0005-0000-0000-00009CBD0000}"/>
    <cellStyle name="Komma 2 7 4 2 3" xfId="48539" xr:uid="{00000000-0005-0000-0000-00009DBD0000}"/>
    <cellStyle name="Komma 2 7 4 2_Innskuddsdekning" xfId="48540" xr:uid="{00000000-0005-0000-0000-00009EBD0000}"/>
    <cellStyle name="Komma 2 7 4 3" xfId="48541" xr:uid="{00000000-0005-0000-0000-00009FBD0000}"/>
    <cellStyle name="Komma 2 7 4 3 2" xfId="48542" xr:uid="{00000000-0005-0000-0000-0000A0BD0000}"/>
    <cellStyle name="Komma 2 7 4 4" xfId="48543" xr:uid="{00000000-0005-0000-0000-0000A1BD0000}"/>
    <cellStyle name="Komma 2 7 4_7. Other MTM adjustments" xfId="48544" xr:uid="{00000000-0005-0000-0000-0000A2BD0000}"/>
    <cellStyle name="Komma 2 7 5" xfId="48545" xr:uid="{00000000-0005-0000-0000-0000A3BD0000}"/>
    <cellStyle name="Komma 2 7 5 2" xfId="48546" xr:uid="{00000000-0005-0000-0000-0000A4BD0000}"/>
    <cellStyle name="Komma 2 7 5 2 2" xfId="48547" xr:uid="{00000000-0005-0000-0000-0000A5BD0000}"/>
    <cellStyle name="Komma 2 7 5 2_Innskuddsdekning" xfId="48548" xr:uid="{00000000-0005-0000-0000-0000A6BD0000}"/>
    <cellStyle name="Komma 2 7 5 3" xfId="48549" xr:uid="{00000000-0005-0000-0000-0000A7BD0000}"/>
    <cellStyle name="Komma 2 7 5_7. Other MTM adjustments" xfId="48550" xr:uid="{00000000-0005-0000-0000-0000A8BD0000}"/>
    <cellStyle name="Komma 2 7 6" xfId="48551" xr:uid="{00000000-0005-0000-0000-0000A9BD0000}"/>
    <cellStyle name="Komma 2 7 6 2" xfId="48552" xr:uid="{00000000-0005-0000-0000-0000AABD0000}"/>
    <cellStyle name="Komma 2 7 6 2 2" xfId="48553" xr:uid="{00000000-0005-0000-0000-0000ABBD0000}"/>
    <cellStyle name="Komma 2 7 6 3" xfId="48554" xr:uid="{00000000-0005-0000-0000-0000ACBD0000}"/>
    <cellStyle name="Komma 2 7 6_Innskuddsdekning" xfId="48555" xr:uid="{00000000-0005-0000-0000-0000ADBD0000}"/>
    <cellStyle name="Komma 2 7 7" xfId="48556" xr:uid="{00000000-0005-0000-0000-0000AEBD0000}"/>
    <cellStyle name="Komma 2 7 7 2" xfId="48557" xr:uid="{00000000-0005-0000-0000-0000AFBD0000}"/>
    <cellStyle name="Komma 2 7 8" xfId="48558" xr:uid="{00000000-0005-0000-0000-0000B0BD0000}"/>
    <cellStyle name="Komma 2 7_7. Other MTM adjustments" xfId="48559" xr:uid="{00000000-0005-0000-0000-0000B1BD0000}"/>
    <cellStyle name="Komma 2 8" xfId="48560" xr:uid="{00000000-0005-0000-0000-0000B2BD0000}"/>
    <cellStyle name="Komma 2 8 2" xfId="48561" xr:uid="{00000000-0005-0000-0000-0000B3BD0000}"/>
    <cellStyle name="Komma 2 8 2 2" xfId="48562" xr:uid="{00000000-0005-0000-0000-0000B4BD0000}"/>
    <cellStyle name="Komma 2 8 2 2 2" xfId="48563" xr:uid="{00000000-0005-0000-0000-0000B5BD0000}"/>
    <cellStyle name="Komma 2 8 2 2 2 2" xfId="48564" xr:uid="{00000000-0005-0000-0000-0000B6BD0000}"/>
    <cellStyle name="Komma 2 8 2 2 2 2 2" xfId="48565" xr:uid="{00000000-0005-0000-0000-0000B7BD0000}"/>
    <cellStyle name="Komma 2 8 2 2 2 2 2 2" xfId="48566" xr:uid="{00000000-0005-0000-0000-0000B8BD0000}"/>
    <cellStyle name="Komma 2 8 2 2 2 2 3" xfId="48567" xr:uid="{00000000-0005-0000-0000-0000B9BD0000}"/>
    <cellStyle name="Komma 2 8 2 2 2 3" xfId="48568" xr:uid="{00000000-0005-0000-0000-0000BABD0000}"/>
    <cellStyle name="Komma 2 8 2 2 2 3 2" xfId="48569" xr:uid="{00000000-0005-0000-0000-0000BBBD0000}"/>
    <cellStyle name="Komma 2 8 2 2 2 4" xfId="48570" xr:uid="{00000000-0005-0000-0000-0000BCBD0000}"/>
    <cellStyle name="Komma 2 8 2 2 2_Innskuddsdekning" xfId="48571" xr:uid="{00000000-0005-0000-0000-0000BDBD0000}"/>
    <cellStyle name="Komma 2 8 2 2 3" xfId="48572" xr:uid="{00000000-0005-0000-0000-0000BEBD0000}"/>
    <cellStyle name="Komma 2 8 2 2 3 2" xfId="48573" xr:uid="{00000000-0005-0000-0000-0000BFBD0000}"/>
    <cellStyle name="Komma 2 8 2 2 3 2 2" xfId="48574" xr:uid="{00000000-0005-0000-0000-0000C0BD0000}"/>
    <cellStyle name="Komma 2 8 2 2 3 3" xfId="48575" xr:uid="{00000000-0005-0000-0000-0000C1BD0000}"/>
    <cellStyle name="Komma 2 8 2 2 4" xfId="48576" xr:uid="{00000000-0005-0000-0000-0000C2BD0000}"/>
    <cellStyle name="Komma 2 8 2 2 4 2" xfId="48577" xr:uid="{00000000-0005-0000-0000-0000C3BD0000}"/>
    <cellStyle name="Komma 2 8 2 2 5" xfId="48578" xr:uid="{00000000-0005-0000-0000-0000C4BD0000}"/>
    <cellStyle name="Komma 2 8 2 2_7. Other MTM adjustments" xfId="48579" xr:uid="{00000000-0005-0000-0000-0000C5BD0000}"/>
    <cellStyle name="Komma 2 8 2 3" xfId="48580" xr:uid="{00000000-0005-0000-0000-0000C6BD0000}"/>
    <cellStyle name="Komma 2 8 2 3 2" xfId="48581" xr:uid="{00000000-0005-0000-0000-0000C7BD0000}"/>
    <cellStyle name="Komma 2 8 2 3 2 2" xfId="48582" xr:uid="{00000000-0005-0000-0000-0000C8BD0000}"/>
    <cellStyle name="Komma 2 8 2 3 2 2 2" xfId="48583" xr:uid="{00000000-0005-0000-0000-0000C9BD0000}"/>
    <cellStyle name="Komma 2 8 2 3 2 3" xfId="48584" xr:uid="{00000000-0005-0000-0000-0000CABD0000}"/>
    <cellStyle name="Komma 2 8 2 3 2_Innskuddsdekning" xfId="48585" xr:uid="{00000000-0005-0000-0000-0000CBBD0000}"/>
    <cellStyle name="Komma 2 8 2 3 3" xfId="48586" xr:uid="{00000000-0005-0000-0000-0000CCBD0000}"/>
    <cellStyle name="Komma 2 8 2 3 3 2" xfId="48587" xr:uid="{00000000-0005-0000-0000-0000CDBD0000}"/>
    <cellStyle name="Komma 2 8 2 3 4" xfId="48588" xr:uid="{00000000-0005-0000-0000-0000CEBD0000}"/>
    <cellStyle name="Komma 2 8 2 3_7. Other MTM adjustments" xfId="48589" xr:uid="{00000000-0005-0000-0000-0000CFBD0000}"/>
    <cellStyle name="Komma 2 8 2 4" xfId="48590" xr:uid="{00000000-0005-0000-0000-0000D0BD0000}"/>
    <cellStyle name="Komma 2 8 2 4 2" xfId="48591" xr:uid="{00000000-0005-0000-0000-0000D1BD0000}"/>
    <cellStyle name="Komma 2 8 2 4 2 2" xfId="48592" xr:uid="{00000000-0005-0000-0000-0000D2BD0000}"/>
    <cellStyle name="Komma 2 8 2 4 3" xfId="48593" xr:uid="{00000000-0005-0000-0000-0000D3BD0000}"/>
    <cellStyle name="Komma 2 8 2 4_Innskuddsdekning" xfId="48594" xr:uid="{00000000-0005-0000-0000-0000D4BD0000}"/>
    <cellStyle name="Komma 2 8 2 5" xfId="48595" xr:uid="{00000000-0005-0000-0000-0000D5BD0000}"/>
    <cellStyle name="Komma 2 8 2 5 2" xfId="48596" xr:uid="{00000000-0005-0000-0000-0000D6BD0000}"/>
    <cellStyle name="Komma 2 8 2 6" xfId="48597" xr:uid="{00000000-0005-0000-0000-0000D7BD0000}"/>
    <cellStyle name="Komma 2 8 2_7. Other MTM adjustments" xfId="48598" xr:uid="{00000000-0005-0000-0000-0000D8BD0000}"/>
    <cellStyle name="Komma 2 8 3" xfId="48599" xr:uid="{00000000-0005-0000-0000-0000D9BD0000}"/>
    <cellStyle name="Komma 2 8 3 2" xfId="48600" xr:uid="{00000000-0005-0000-0000-0000DABD0000}"/>
    <cellStyle name="Komma 2 8 3 2 2" xfId="48601" xr:uid="{00000000-0005-0000-0000-0000DBBD0000}"/>
    <cellStyle name="Komma 2 8 3 2 2 2" xfId="48602" xr:uid="{00000000-0005-0000-0000-0000DCBD0000}"/>
    <cellStyle name="Komma 2 8 3 2 2 2 2" xfId="48603" xr:uid="{00000000-0005-0000-0000-0000DDBD0000}"/>
    <cellStyle name="Komma 2 8 3 2 2 3" xfId="48604" xr:uid="{00000000-0005-0000-0000-0000DEBD0000}"/>
    <cellStyle name="Komma 2 8 3 2 3" xfId="48605" xr:uid="{00000000-0005-0000-0000-0000DFBD0000}"/>
    <cellStyle name="Komma 2 8 3 2 3 2" xfId="48606" xr:uid="{00000000-0005-0000-0000-0000E0BD0000}"/>
    <cellStyle name="Komma 2 8 3 2 4" xfId="48607" xr:uid="{00000000-0005-0000-0000-0000E1BD0000}"/>
    <cellStyle name="Komma 2 8 3 2_Innskuddsdekning" xfId="48608" xr:uid="{00000000-0005-0000-0000-0000E2BD0000}"/>
    <cellStyle name="Komma 2 8 3 3" xfId="48609" xr:uid="{00000000-0005-0000-0000-0000E3BD0000}"/>
    <cellStyle name="Komma 2 8 3 3 2" xfId="48610" xr:uid="{00000000-0005-0000-0000-0000E4BD0000}"/>
    <cellStyle name="Komma 2 8 3 3 2 2" xfId="48611" xr:uid="{00000000-0005-0000-0000-0000E5BD0000}"/>
    <cellStyle name="Komma 2 8 3 3 3" xfId="48612" xr:uid="{00000000-0005-0000-0000-0000E6BD0000}"/>
    <cellStyle name="Komma 2 8 3 4" xfId="48613" xr:uid="{00000000-0005-0000-0000-0000E7BD0000}"/>
    <cellStyle name="Komma 2 8 3 4 2" xfId="48614" xr:uid="{00000000-0005-0000-0000-0000E8BD0000}"/>
    <cellStyle name="Komma 2 8 3 5" xfId="48615" xr:uid="{00000000-0005-0000-0000-0000E9BD0000}"/>
    <cellStyle name="Komma 2 8 3_7. Other MTM adjustments" xfId="48616" xr:uid="{00000000-0005-0000-0000-0000EABD0000}"/>
    <cellStyle name="Komma 2 8 4" xfId="48617" xr:uid="{00000000-0005-0000-0000-0000EBBD0000}"/>
    <cellStyle name="Komma 2 8 4 2" xfId="48618" xr:uid="{00000000-0005-0000-0000-0000ECBD0000}"/>
    <cellStyle name="Komma 2 8 4 2 2" xfId="48619" xr:uid="{00000000-0005-0000-0000-0000EDBD0000}"/>
    <cellStyle name="Komma 2 8 4 2 2 2" xfId="48620" xr:uid="{00000000-0005-0000-0000-0000EEBD0000}"/>
    <cellStyle name="Komma 2 8 4 2 3" xfId="48621" xr:uid="{00000000-0005-0000-0000-0000EFBD0000}"/>
    <cellStyle name="Komma 2 8 4 2_Innskuddsdekning" xfId="48622" xr:uid="{00000000-0005-0000-0000-0000F0BD0000}"/>
    <cellStyle name="Komma 2 8 4 3" xfId="48623" xr:uid="{00000000-0005-0000-0000-0000F1BD0000}"/>
    <cellStyle name="Komma 2 8 4 3 2" xfId="48624" xr:uid="{00000000-0005-0000-0000-0000F2BD0000}"/>
    <cellStyle name="Komma 2 8 4 4" xfId="48625" xr:uid="{00000000-0005-0000-0000-0000F3BD0000}"/>
    <cellStyle name="Komma 2 8 4_7. Other MTM adjustments" xfId="48626" xr:uid="{00000000-0005-0000-0000-0000F4BD0000}"/>
    <cellStyle name="Komma 2 8 5" xfId="48627" xr:uid="{00000000-0005-0000-0000-0000F5BD0000}"/>
    <cellStyle name="Komma 2 8 5 2" xfId="48628" xr:uid="{00000000-0005-0000-0000-0000F6BD0000}"/>
    <cellStyle name="Komma 2 8 5 2 2" xfId="48629" xr:uid="{00000000-0005-0000-0000-0000F7BD0000}"/>
    <cellStyle name="Komma 2 8 5 3" xfId="48630" xr:uid="{00000000-0005-0000-0000-0000F8BD0000}"/>
    <cellStyle name="Komma 2 8 5_Innskuddsdekning" xfId="48631" xr:uid="{00000000-0005-0000-0000-0000F9BD0000}"/>
    <cellStyle name="Komma 2 8 6" xfId="48632" xr:uid="{00000000-0005-0000-0000-0000FABD0000}"/>
    <cellStyle name="Komma 2 8 6 2" xfId="48633" xr:uid="{00000000-0005-0000-0000-0000FBBD0000}"/>
    <cellStyle name="Komma 2 8 6 2 2" xfId="48634" xr:uid="{00000000-0005-0000-0000-0000FCBD0000}"/>
    <cellStyle name="Komma 2 8 6 3" xfId="48635" xr:uid="{00000000-0005-0000-0000-0000FDBD0000}"/>
    <cellStyle name="Komma 2 8 7" xfId="48636" xr:uid="{00000000-0005-0000-0000-0000FEBD0000}"/>
    <cellStyle name="Komma 2 8 7 2" xfId="48637" xr:uid="{00000000-0005-0000-0000-0000FFBD0000}"/>
    <cellStyle name="Komma 2 8 8" xfId="48638" xr:uid="{00000000-0005-0000-0000-000000BE0000}"/>
    <cellStyle name="Komma 2 8_7. Other MTM adjustments" xfId="48639" xr:uid="{00000000-0005-0000-0000-000001BE0000}"/>
    <cellStyle name="Komma 2 9" xfId="48640" xr:uid="{00000000-0005-0000-0000-000002BE0000}"/>
    <cellStyle name="Komma 2 9 2" xfId="48641" xr:uid="{00000000-0005-0000-0000-000003BE0000}"/>
    <cellStyle name="Komma 2 9 2 2" xfId="48642" xr:uid="{00000000-0005-0000-0000-000004BE0000}"/>
    <cellStyle name="Komma 2 9 2_Innskuddsdekning" xfId="48643" xr:uid="{00000000-0005-0000-0000-000005BE0000}"/>
    <cellStyle name="Komma 2 9 3" xfId="48644" xr:uid="{00000000-0005-0000-0000-000006BE0000}"/>
    <cellStyle name="Komma 2 9 3 2" xfId="48645" xr:uid="{00000000-0005-0000-0000-000007BE0000}"/>
    <cellStyle name="Komma 2 9 3 2 2" xfId="48646" xr:uid="{00000000-0005-0000-0000-000008BE0000}"/>
    <cellStyle name="Komma 2 9 3 3" xfId="48647" xr:uid="{00000000-0005-0000-0000-000009BE0000}"/>
    <cellStyle name="Komma 2 9 3_Innskuddsdekning" xfId="48648" xr:uid="{00000000-0005-0000-0000-00000ABE0000}"/>
    <cellStyle name="Komma 2 9 4" xfId="48649" xr:uid="{00000000-0005-0000-0000-00000BBE0000}"/>
    <cellStyle name="Komma 2 9_7. Other MTM adjustments" xfId="48650" xr:uid="{00000000-0005-0000-0000-00000CBE0000}"/>
    <cellStyle name="Komma 2_3. Chng in credit spreads" xfId="48651" xr:uid="{00000000-0005-0000-0000-00000DBE0000}"/>
    <cellStyle name="Komma 20" xfId="48652" xr:uid="{00000000-0005-0000-0000-00000EBE0000}"/>
    <cellStyle name="Komma 21" xfId="48653" xr:uid="{00000000-0005-0000-0000-00000FBE0000}"/>
    <cellStyle name="Komma 22" xfId="48654" xr:uid="{00000000-0005-0000-0000-000010BE0000}"/>
    <cellStyle name="Komma 23" xfId="48655" xr:uid="{00000000-0005-0000-0000-000011BE0000}"/>
    <cellStyle name="Komma 24" xfId="48656" xr:uid="{00000000-0005-0000-0000-000012BE0000}"/>
    <cellStyle name="Komma 25" xfId="48657" xr:uid="{00000000-0005-0000-0000-000013BE0000}"/>
    <cellStyle name="Komma 26" xfId="48658" xr:uid="{00000000-0005-0000-0000-000014BE0000}"/>
    <cellStyle name="Komma 27" xfId="48659" xr:uid="{00000000-0005-0000-0000-000015BE0000}"/>
    <cellStyle name="Komma 28" xfId="48660" xr:uid="{00000000-0005-0000-0000-000016BE0000}"/>
    <cellStyle name="Komma 29" xfId="48661" xr:uid="{00000000-0005-0000-0000-000017BE0000}"/>
    <cellStyle name="Komma 3" xfId="48662" xr:uid="{00000000-0005-0000-0000-000018BE0000}"/>
    <cellStyle name="Komma 3 10" xfId="48663" xr:uid="{00000000-0005-0000-0000-000019BE0000}"/>
    <cellStyle name="Komma 3 11" xfId="48664" xr:uid="{00000000-0005-0000-0000-00001ABE0000}"/>
    <cellStyle name="Komma 3 12" xfId="48665" xr:uid="{00000000-0005-0000-0000-00001BBE0000}"/>
    <cellStyle name="Komma 3 13" xfId="48666" xr:uid="{00000000-0005-0000-0000-00001CBE0000}"/>
    <cellStyle name="Komma 3 2" xfId="48667" xr:uid="{00000000-0005-0000-0000-00001DBE0000}"/>
    <cellStyle name="Komma 3 2 10" xfId="48668" xr:uid="{00000000-0005-0000-0000-00001EBE0000}"/>
    <cellStyle name="Komma 3 2 11" xfId="48669" xr:uid="{00000000-0005-0000-0000-00001FBE0000}"/>
    <cellStyle name="Komma 3 2 12" xfId="48670" xr:uid="{00000000-0005-0000-0000-000020BE0000}"/>
    <cellStyle name="Komma 3 2 13" xfId="48671" xr:uid="{00000000-0005-0000-0000-000021BE0000}"/>
    <cellStyle name="Komma 3 2 2" xfId="48672" xr:uid="{00000000-0005-0000-0000-000022BE0000}"/>
    <cellStyle name="Komma 3 2 2 2" xfId="48673" xr:uid="{00000000-0005-0000-0000-000023BE0000}"/>
    <cellStyle name="Komma 3 2 2 2 2" xfId="48674" xr:uid="{00000000-0005-0000-0000-000024BE0000}"/>
    <cellStyle name="Komma 3 2 2 2 2 2" xfId="48675" xr:uid="{00000000-0005-0000-0000-000025BE0000}"/>
    <cellStyle name="Komma 3 2 2 2 3" xfId="48676" xr:uid="{00000000-0005-0000-0000-000026BE0000}"/>
    <cellStyle name="Komma 3 2 2 3" xfId="48677" xr:uid="{00000000-0005-0000-0000-000027BE0000}"/>
    <cellStyle name="Komma 3 2 2 3 2" xfId="48678" xr:uid="{00000000-0005-0000-0000-000028BE0000}"/>
    <cellStyle name="Komma 3 2 2 4" xfId="48679" xr:uid="{00000000-0005-0000-0000-000029BE0000}"/>
    <cellStyle name="Komma 3 2 2_Nøkkeltall" xfId="48680" xr:uid="{00000000-0005-0000-0000-00002ABE0000}"/>
    <cellStyle name="Komma 3 2 3" xfId="48681" xr:uid="{00000000-0005-0000-0000-00002BBE0000}"/>
    <cellStyle name="Komma 3 2 3 2" xfId="48682" xr:uid="{00000000-0005-0000-0000-00002CBE0000}"/>
    <cellStyle name="Komma 3 2 3 2 2" xfId="48683" xr:uid="{00000000-0005-0000-0000-00002DBE0000}"/>
    <cellStyle name="Komma 3 2 3 2 2 2" xfId="48684" xr:uid="{00000000-0005-0000-0000-00002EBE0000}"/>
    <cellStyle name="Komma 3 2 3 2 2 2 2" xfId="48685" xr:uid="{00000000-0005-0000-0000-00002FBE0000}"/>
    <cellStyle name="Komma 3 2 3 2 2 2 2 2" xfId="48686" xr:uid="{00000000-0005-0000-0000-000030BE0000}"/>
    <cellStyle name="Komma 3 2 3 2 2 2 3" xfId="48687" xr:uid="{00000000-0005-0000-0000-000031BE0000}"/>
    <cellStyle name="Komma 3 2 3 2 2 2 3 2" xfId="48688" xr:uid="{00000000-0005-0000-0000-000032BE0000}"/>
    <cellStyle name="Komma 3 2 3 2 2 2 4" xfId="48689" xr:uid="{00000000-0005-0000-0000-000033BE0000}"/>
    <cellStyle name="Komma 3 2 3 2 2 2 5" xfId="48690" xr:uid="{00000000-0005-0000-0000-000034BE0000}"/>
    <cellStyle name="Komma 3 2 3 2 2 3" xfId="48691" xr:uid="{00000000-0005-0000-0000-000035BE0000}"/>
    <cellStyle name="Komma 3 2 3 2 2 3 2" xfId="48692" xr:uid="{00000000-0005-0000-0000-000036BE0000}"/>
    <cellStyle name="Komma 3 2 3 2 2 4" xfId="48693" xr:uid="{00000000-0005-0000-0000-000037BE0000}"/>
    <cellStyle name="Komma 3 2 3 2 2 4 2" xfId="48694" xr:uid="{00000000-0005-0000-0000-000038BE0000}"/>
    <cellStyle name="Komma 3 2 3 2 2 5" xfId="48695" xr:uid="{00000000-0005-0000-0000-000039BE0000}"/>
    <cellStyle name="Komma 3 2 3 2 2 6" xfId="48696" xr:uid="{00000000-0005-0000-0000-00003ABE0000}"/>
    <cellStyle name="Komma 3 2 3 2 3" xfId="48697" xr:uid="{00000000-0005-0000-0000-00003BBE0000}"/>
    <cellStyle name="Komma 3 2 3 2 3 2" xfId="48698" xr:uid="{00000000-0005-0000-0000-00003CBE0000}"/>
    <cellStyle name="Komma 3 2 3 2 3 2 2" xfId="48699" xr:uid="{00000000-0005-0000-0000-00003DBE0000}"/>
    <cellStyle name="Komma 3 2 3 2 3 3" xfId="48700" xr:uid="{00000000-0005-0000-0000-00003EBE0000}"/>
    <cellStyle name="Komma 3 2 3 2 3 3 2" xfId="48701" xr:uid="{00000000-0005-0000-0000-00003FBE0000}"/>
    <cellStyle name="Komma 3 2 3 2 3 4" xfId="48702" xr:uid="{00000000-0005-0000-0000-000040BE0000}"/>
    <cellStyle name="Komma 3 2 3 2 3 5" xfId="48703" xr:uid="{00000000-0005-0000-0000-000041BE0000}"/>
    <cellStyle name="Komma 3 2 3 2 4" xfId="48704" xr:uid="{00000000-0005-0000-0000-000042BE0000}"/>
    <cellStyle name="Komma 3 2 3 2 4 2" xfId="48705" xr:uid="{00000000-0005-0000-0000-000043BE0000}"/>
    <cellStyle name="Komma 3 2 3 2 5" xfId="48706" xr:uid="{00000000-0005-0000-0000-000044BE0000}"/>
    <cellStyle name="Komma 3 2 3 2 5 2" xfId="48707" xr:uid="{00000000-0005-0000-0000-000045BE0000}"/>
    <cellStyle name="Komma 3 2 3 2 6" xfId="48708" xr:uid="{00000000-0005-0000-0000-000046BE0000}"/>
    <cellStyle name="Komma 3 2 3 2 7" xfId="48709" xr:uid="{00000000-0005-0000-0000-000047BE0000}"/>
    <cellStyle name="Komma 3 2 3 2 8" xfId="48710" xr:uid="{00000000-0005-0000-0000-000048BE0000}"/>
    <cellStyle name="Komma 3 2 3 3" xfId="48711" xr:uid="{00000000-0005-0000-0000-000049BE0000}"/>
    <cellStyle name="Komma 3 2 3 3 2" xfId="48712" xr:uid="{00000000-0005-0000-0000-00004ABE0000}"/>
    <cellStyle name="Komma 3 2 3 3 2 2" xfId="48713" xr:uid="{00000000-0005-0000-0000-00004BBE0000}"/>
    <cellStyle name="Komma 3 2 3 3 2 2 2" xfId="48714" xr:uid="{00000000-0005-0000-0000-00004CBE0000}"/>
    <cellStyle name="Komma 3 2 3 3 2 3" xfId="48715" xr:uid="{00000000-0005-0000-0000-00004DBE0000}"/>
    <cellStyle name="Komma 3 2 3 3 2 3 2" xfId="48716" xr:uid="{00000000-0005-0000-0000-00004EBE0000}"/>
    <cellStyle name="Komma 3 2 3 3 2 4" xfId="48717" xr:uid="{00000000-0005-0000-0000-00004FBE0000}"/>
    <cellStyle name="Komma 3 2 3 3 2 5" xfId="48718" xr:uid="{00000000-0005-0000-0000-000050BE0000}"/>
    <cellStyle name="Komma 3 2 3 3 3" xfId="48719" xr:uid="{00000000-0005-0000-0000-000051BE0000}"/>
    <cellStyle name="Komma 3 2 3 3 3 2" xfId="48720" xr:uid="{00000000-0005-0000-0000-000052BE0000}"/>
    <cellStyle name="Komma 3 2 3 3 4" xfId="48721" xr:uid="{00000000-0005-0000-0000-000053BE0000}"/>
    <cellStyle name="Komma 3 2 3 3 4 2" xfId="48722" xr:uid="{00000000-0005-0000-0000-000054BE0000}"/>
    <cellStyle name="Komma 3 2 3 3 5" xfId="48723" xr:uid="{00000000-0005-0000-0000-000055BE0000}"/>
    <cellStyle name="Komma 3 2 3 3 6" xfId="48724" xr:uid="{00000000-0005-0000-0000-000056BE0000}"/>
    <cellStyle name="Komma 3 2 3 3 7" xfId="48725" xr:uid="{00000000-0005-0000-0000-000057BE0000}"/>
    <cellStyle name="Komma 3 2 3 4" xfId="48726" xr:uid="{00000000-0005-0000-0000-000058BE0000}"/>
    <cellStyle name="Komma 3 2 3 4 2" xfId="48727" xr:uid="{00000000-0005-0000-0000-000059BE0000}"/>
    <cellStyle name="Komma 3 2 3 4 2 2" xfId="48728" xr:uid="{00000000-0005-0000-0000-00005ABE0000}"/>
    <cellStyle name="Komma 3 2 3 4 3" xfId="48729" xr:uid="{00000000-0005-0000-0000-00005BBE0000}"/>
    <cellStyle name="Komma 3 2 3 4 3 2" xfId="48730" xr:uid="{00000000-0005-0000-0000-00005CBE0000}"/>
    <cellStyle name="Komma 3 2 3 4 4" xfId="48731" xr:uid="{00000000-0005-0000-0000-00005DBE0000}"/>
    <cellStyle name="Komma 3 2 3 4 5" xfId="48732" xr:uid="{00000000-0005-0000-0000-00005EBE0000}"/>
    <cellStyle name="Komma 3 2 3 5" xfId="48733" xr:uid="{00000000-0005-0000-0000-00005FBE0000}"/>
    <cellStyle name="Komma 3 2 3 5 2" xfId="48734" xr:uid="{00000000-0005-0000-0000-000060BE0000}"/>
    <cellStyle name="Komma 3 2 3 6" xfId="48735" xr:uid="{00000000-0005-0000-0000-000061BE0000}"/>
    <cellStyle name="Komma 3 2 3 6 2" xfId="48736" xr:uid="{00000000-0005-0000-0000-000062BE0000}"/>
    <cellStyle name="Komma 3 2 3 7" xfId="48737" xr:uid="{00000000-0005-0000-0000-000063BE0000}"/>
    <cellStyle name="Komma 3 2 3 8" xfId="48738" xr:uid="{00000000-0005-0000-0000-000064BE0000}"/>
    <cellStyle name="Komma 3 2 3 9" xfId="48739" xr:uid="{00000000-0005-0000-0000-000065BE0000}"/>
    <cellStyle name="Komma 3 2 4" xfId="48740" xr:uid="{00000000-0005-0000-0000-000066BE0000}"/>
    <cellStyle name="Komma 3 2 4 2" xfId="48741" xr:uid="{00000000-0005-0000-0000-000067BE0000}"/>
    <cellStyle name="Komma 3 2 4 2 2" xfId="48742" xr:uid="{00000000-0005-0000-0000-000068BE0000}"/>
    <cellStyle name="Komma 3 2 4 2 2 2" xfId="48743" xr:uid="{00000000-0005-0000-0000-000069BE0000}"/>
    <cellStyle name="Komma 3 2 4 2 2 2 2" xfId="48744" xr:uid="{00000000-0005-0000-0000-00006ABE0000}"/>
    <cellStyle name="Komma 3 2 4 2 2 3" xfId="48745" xr:uid="{00000000-0005-0000-0000-00006BBE0000}"/>
    <cellStyle name="Komma 3 2 4 2 2 3 2" xfId="48746" xr:uid="{00000000-0005-0000-0000-00006CBE0000}"/>
    <cellStyle name="Komma 3 2 4 2 2 4" xfId="48747" xr:uid="{00000000-0005-0000-0000-00006DBE0000}"/>
    <cellStyle name="Komma 3 2 4 2 2 5" xfId="48748" xr:uid="{00000000-0005-0000-0000-00006EBE0000}"/>
    <cellStyle name="Komma 3 2 4 2 3" xfId="48749" xr:uid="{00000000-0005-0000-0000-00006FBE0000}"/>
    <cellStyle name="Komma 3 2 4 2 3 2" xfId="48750" xr:uid="{00000000-0005-0000-0000-000070BE0000}"/>
    <cellStyle name="Komma 3 2 4 2 4" xfId="48751" xr:uid="{00000000-0005-0000-0000-000071BE0000}"/>
    <cellStyle name="Komma 3 2 4 2 4 2" xfId="48752" xr:uid="{00000000-0005-0000-0000-000072BE0000}"/>
    <cellStyle name="Komma 3 2 4 2 5" xfId="48753" xr:uid="{00000000-0005-0000-0000-000073BE0000}"/>
    <cellStyle name="Komma 3 2 4 2 6" xfId="48754" xr:uid="{00000000-0005-0000-0000-000074BE0000}"/>
    <cellStyle name="Komma 3 2 4 3" xfId="48755" xr:uid="{00000000-0005-0000-0000-000075BE0000}"/>
    <cellStyle name="Komma 3 2 4 3 2" xfId="48756" xr:uid="{00000000-0005-0000-0000-000076BE0000}"/>
    <cellStyle name="Komma 3 2 4 3 2 2" xfId="48757" xr:uid="{00000000-0005-0000-0000-000077BE0000}"/>
    <cellStyle name="Komma 3 2 4 3 3" xfId="48758" xr:uid="{00000000-0005-0000-0000-000078BE0000}"/>
    <cellStyle name="Komma 3 2 4 3 3 2" xfId="48759" xr:uid="{00000000-0005-0000-0000-000079BE0000}"/>
    <cellStyle name="Komma 3 2 4 3 4" xfId="48760" xr:uid="{00000000-0005-0000-0000-00007ABE0000}"/>
    <cellStyle name="Komma 3 2 4 3 5" xfId="48761" xr:uid="{00000000-0005-0000-0000-00007BBE0000}"/>
    <cellStyle name="Komma 3 2 4 4" xfId="48762" xr:uid="{00000000-0005-0000-0000-00007CBE0000}"/>
    <cellStyle name="Komma 3 2 4 4 2" xfId="48763" xr:uid="{00000000-0005-0000-0000-00007DBE0000}"/>
    <cellStyle name="Komma 3 2 4 5" xfId="48764" xr:uid="{00000000-0005-0000-0000-00007EBE0000}"/>
    <cellStyle name="Komma 3 2 4 5 2" xfId="48765" xr:uid="{00000000-0005-0000-0000-00007FBE0000}"/>
    <cellStyle name="Komma 3 2 4 6" xfId="48766" xr:uid="{00000000-0005-0000-0000-000080BE0000}"/>
    <cellStyle name="Komma 3 2 4 7" xfId="48767" xr:uid="{00000000-0005-0000-0000-000081BE0000}"/>
    <cellStyle name="Komma 3 2 4 8" xfId="48768" xr:uid="{00000000-0005-0000-0000-000082BE0000}"/>
    <cellStyle name="Komma 3 2 5" xfId="48769" xr:uid="{00000000-0005-0000-0000-000083BE0000}"/>
    <cellStyle name="Komma 3 2 5 2" xfId="48770" xr:uid="{00000000-0005-0000-0000-000084BE0000}"/>
    <cellStyle name="Komma 3 2 5 2 2" xfId="48771" xr:uid="{00000000-0005-0000-0000-000085BE0000}"/>
    <cellStyle name="Komma 3 2 5 2 2 2" xfId="48772" xr:uid="{00000000-0005-0000-0000-000086BE0000}"/>
    <cellStyle name="Komma 3 2 5 2 3" xfId="48773" xr:uid="{00000000-0005-0000-0000-000087BE0000}"/>
    <cellStyle name="Komma 3 2 5 2 3 2" xfId="48774" xr:uid="{00000000-0005-0000-0000-000088BE0000}"/>
    <cellStyle name="Komma 3 2 5 2 4" xfId="48775" xr:uid="{00000000-0005-0000-0000-000089BE0000}"/>
    <cellStyle name="Komma 3 2 5 2 5" xfId="48776" xr:uid="{00000000-0005-0000-0000-00008ABE0000}"/>
    <cellStyle name="Komma 3 2 5 3" xfId="48777" xr:uid="{00000000-0005-0000-0000-00008BBE0000}"/>
    <cellStyle name="Komma 3 2 5 3 2" xfId="48778" xr:uid="{00000000-0005-0000-0000-00008CBE0000}"/>
    <cellStyle name="Komma 3 2 5 4" xfId="48779" xr:uid="{00000000-0005-0000-0000-00008DBE0000}"/>
    <cellStyle name="Komma 3 2 5 4 2" xfId="48780" xr:uid="{00000000-0005-0000-0000-00008EBE0000}"/>
    <cellStyle name="Komma 3 2 5 5" xfId="48781" xr:uid="{00000000-0005-0000-0000-00008FBE0000}"/>
    <cellStyle name="Komma 3 2 5 6" xfId="48782" xr:uid="{00000000-0005-0000-0000-000090BE0000}"/>
    <cellStyle name="Komma 3 2 5 7" xfId="48783" xr:uid="{00000000-0005-0000-0000-000091BE0000}"/>
    <cellStyle name="Komma 3 2 6" xfId="48784" xr:uid="{00000000-0005-0000-0000-000092BE0000}"/>
    <cellStyle name="Komma 3 2 6 2" xfId="48785" xr:uid="{00000000-0005-0000-0000-000093BE0000}"/>
    <cellStyle name="Komma 3 2 6 2 2" xfId="48786" xr:uid="{00000000-0005-0000-0000-000094BE0000}"/>
    <cellStyle name="Komma 3 2 6 2 2 2" xfId="48787" xr:uid="{00000000-0005-0000-0000-000095BE0000}"/>
    <cellStyle name="Komma 3 2 6 2 3" xfId="48788" xr:uid="{00000000-0005-0000-0000-000096BE0000}"/>
    <cellStyle name="Komma 3 2 6 2 3 2" xfId="48789" xr:uid="{00000000-0005-0000-0000-000097BE0000}"/>
    <cellStyle name="Komma 3 2 6 2 4" xfId="48790" xr:uid="{00000000-0005-0000-0000-000098BE0000}"/>
    <cellStyle name="Komma 3 2 6 2 5" xfId="48791" xr:uid="{00000000-0005-0000-0000-000099BE0000}"/>
    <cellStyle name="Komma 3 2 6 3" xfId="48792" xr:uid="{00000000-0005-0000-0000-00009ABE0000}"/>
    <cellStyle name="Komma 3 2 6 3 2" xfId="48793" xr:uid="{00000000-0005-0000-0000-00009BBE0000}"/>
    <cellStyle name="Komma 3 2 6 4" xfId="48794" xr:uid="{00000000-0005-0000-0000-00009CBE0000}"/>
    <cellStyle name="Komma 3 2 6 4 2" xfId="48795" xr:uid="{00000000-0005-0000-0000-00009DBE0000}"/>
    <cellStyle name="Komma 3 2 6 5" xfId="48796" xr:uid="{00000000-0005-0000-0000-00009EBE0000}"/>
    <cellStyle name="Komma 3 2 6 6" xfId="48797" xr:uid="{00000000-0005-0000-0000-00009FBE0000}"/>
    <cellStyle name="Komma 3 2 7" xfId="48798" xr:uid="{00000000-0005-0000-0000-0000A0BE0000}"/>
    <cellStyle name="Komma 3 2 7 2" xfId="48799" xr:uid="{00000000-0005-0000-0000-0000A1BE0000}"/>
    <cellStyle name="Komma 3 2 7 2 2" xfId="48800" xr:uid="{00000000-0005-0000-0000-0000A2BE0000}"/>
    <cellStyle name="Komma 3 2 7 3" xfId="48801" xr:uid="{00000000-0005-0000-0000-0000A3BE0000}"/>
    <cellStyle name="Komma 3 2 7 3 2" xfId="48802" xr:uid="{00000000-0005-0000-0000-0000A4BE0000}"/>
    <cellStyle name="Komma 3 2 7 4" xfId="48803" xr:uid="{00000000-0005-0000-0000-0000A5BE0000}"/>
    <cellStyle name="Komma 3 2 7 5" xfId="48804" xr:uid="{00000000-0005-0000-0000-0000A6BE0000}"/>
    <cellStyle name="Komma 3 2 8" xfId="48805" xr:uid="{00000000-0005-0000-0000-0000A7BE0000}"/>
    <cellStyle name="Komma 3 2 8 2" xfId="48806" xr:uid="{00000000-0005-0000-0000-0000A8BE0000}"/>
    <cellStyle name="Komma 3 2 9" xfId="48807" xr:uid="{00000000-0005-0000-0000-0000A9BE0000}"/>
    <cellStyle name="Komma 3 2 9 2" xfId="48808" xr:uid="{00000000-0005-0000-0000-0000AABE0000}"/>
    <cellStyle name="Komma 3 2_7. Other MTM adjustments" xfId="48809" xr:uid="{00000000-0005-0000-0000-0000ABBE0000}"/>
    <cellStyle name="Komma 3 3" xfId="48810" xr:uid="{00000000-0005-0000-0000-0000ACBE0000}"/>
    <cellStyle name="Komma 3 3 2" xfId="48811" xr:uid="{00000000-0005-0000-0000-0000ADBE0000}"/>
    <cellStyle name="Komma 3 3 2 2" xfId="48812" xr:uid="{00000000-0005-0000-0000-0000AEBE0000}"/>
    <cellStyle name="Komma 3 3 2 2 2" xfId="48813" xr:uid="{00000000-0005-0000-0000-0000AFBE0000}"/>
    <cellStyle name="Komma 3 3 2 2 2 2" xfId="48814" xr:uid="{00000000-0005-0000-0000-0000B0BE0000}"/>
    <cellStyle name="Komma 3 3 2 2 3" xfId="48815" xr:uid="{00000000-0005-0000-0000-0000B1BE0000}"/>
    <cellStyle name="Komma 3 3 2 3" xfId="48816" xr:uid="{00000000-0005-0000-0000-0000B2BE0000}"/>
    <cellStyle name="Komma 3 3 2 3 2" xfId="48817" xr:uid="{00000000-0005-0000-0000-0000B3BE0000}"/>
    <cellStyle name="Komma 3 3 2 4" xfId="48818" xr:uid="{00000000-0005-0000-0000-0000B4BE0000}"/>
    <cellStyle name="Komma 3 3 2_Innskuddsdekning" xfId="48819" xr:uid="{00000000-0005-0000-0000-0000B5BE0000}"/>
    <cellStyle name="Komma 3 3 3" xfId="48820" xr:uid="{00000000-0005-0000-0000-0000B6BE0000}"/>
    <cellStyle name="Komma 3 3 3 2" xfId="48821" xr:uid="{00000000-0005-0000-0000-0000B7BE0000}"/>
    <cellStyle name="Komma 3 3 3 2 2" xfId="48822" xr:uid="{00000000-0005-0000-0000-0000B8BE0000}"/>
    <cellStyle name="Komma 3 3 3 3" xfId="48823" xr:uid="{00000000-0005-0000-0000-0000B9BE0000}"/>
    <cellStyle name="Komma 3 3 3_Innskuddsdekning" xfId="48824" xr:uid="{00000000-0005-0000-0000-0000BABE0000}"/>
    <cellStyle name="Komma 3 3 4" xfId="48825" xr:uid="{00000000-0005-0000-0000-0000BBBE0000}"/>
    <cellStyle name="Komma 3 3 4 2" xfId="48826" xr:uid="{00000000-0005-0000-0000-0000BCBE0000}"/>
    <cellStyle name="Komma 3 3 5" xfId="48827" xr:uid="{00000000-0005-0000-0000-0000BDBE0000}"/>
    <cellStyle name="Komma 3 3 6" xfId="48828" xr:uid="{00000000-0005-0000-0000-0000BEBE0000}"/>
    <cellStyle name="Komma 3 3_7. Other MTM adjustments" xfId="48829" xr:uid="{00000000-0005-0000-0000-0000BFBE0000}"/>
    <cellStyle name="Komma 3 4" xfId="48830" xr:uid="{00000000-0005-0000-0000-0000C0BE0000}"/>
    <cellStyle name="Komma 3 4 2" xfId="48831" xr:uid="{00000000-0005-0000-0000-0000C1BE0000}"/>
    <cellStyle name="Komma 3 4 2 2" xfId="48832" xr:uid="{00000000-0005-0000-0000-0000C2BE0000}"/>
    <cellStyle name="Komma 3 4 2 2 2" xfId="48833" xr:uid="{00000000-0005-0000-0000-0000C3BE0000}"/>
    <cellStyle name="Komma 3 4 2 2 2 2" xfId="48834" xr:uid="{00000000-0005-0000-0000-0000C4BE0000}"/>
    <cellStyle name="Komma 3 4 2 2 2 2 2" xfId="48835" xr:uid="{00000000-0005-0000-0000-0000C5BE0000}"/>
    <cellStyle name="Komma 3 4 2 2 2 3" xfId="48836" xr:uid="{00000000-0005-0000-0000-0000C6BE0000}"/>
    <cellStyle name="Komma 3 4 2 2 2 3 2" xfId="48837" xr:uid="{00000000-0005-0000-0000-0000C7BE0000}"/>
    <cellStyle name="Komma 3 4 2 2 2 4" xfId="48838" xr:uid="{00000000-0005-0000-0000-0000C8BE0000}"/>
    <cellStyle name="Komma 3 4 2 2 2 5" xfId="48839" xr:uid="{00000000-0005-0000-0000-0000C9BE0000}"/>
    <cellStyle name="Komma 3 4 2 2 2 6" xfId="48840" xr:uid="{00000000-0005-0000-0000-0000CABE0000}"/>
    <cellStyle name="Komma 3 4 2 2 3" xfId="48841" xr:uid="{00000000-0005-0000-0000-0000CBBE0000}"/>
    <cellStyle name="Komma 3 4 2 2 3 2" xfId="48842" xr:uid="{00000000-0005-0000-0000-0000CCBE0000}"/>
    <cellStyle name="Komma 3 4 2 2 4" xfId="48843" xr:uid="{00000000-0005-0000-0000-0000CDBE0000}"/>
    <cellStyle name="Komma 3 4 2 2 4 2" xfId="48844" xr:uid="{00000000-0005-0000-0000-0000CEBE0000}"/>
    <cellStyle name="Komma 3 4 2 2 5" xfId="48845" xr:uid="{00000000-0005-0000-0000-0000CFBE0000}"/>
    <cellStyle name="Komma 3 4 2 2 6" xfId="48846" xr:uid="{00000000-0005-0000-0000-0000D0BE0000}"/>
    <cellStyle name="Komma 3 4 2 2 7" xfId="48847" xr:uid="{00000000-0005-0000-0000-0000D1BE0000}"/>
    <cellStyle name="Komma 3 4 2 3" xfId="48848" xr:uid="{00000000-0005-0000-0000-0000D2BE0000}"/>
    <cellStyle name="Komma 3 4 2 3 2" xfId="48849" xr:uid="{00000000-0005-0000-0000-0000D3BE0000}"/>
    <cellStyle name="Komma 3 4 2 3 2 2" xfId="48850" xr:uid="{00000000-0005-0000-0000-0000D4BE0000}"/>
    <cellStyle name="Komma 3 4 2 3 3" xfId="48851" xr:uid="{00000000-0005-0000-0000-0000D5BE0000}"/>
    <cellStyle name="Komma 3 4 2 3 3 2" xfId="48852" xr:uid="{00000000-0005-0000-0000-0000D6BE0000}"/>
    <cellStyle name="Komma 3 4 2 3 4" xfId="48853" xr:uid="{00000000-0005-0000-0000-0000D7BE0000}"/>
    <cellStyle name="Komma 3 4 2 3 5" xfId="48854" xr:uid="{00000000-0005-0000-0000-0000D8BE0000}"/>
    <cellStyle name="Komma 3 4 2 3 6" xfId="48855" xr:uid="{00000000-0005-0000-0000-0000D9BE0000}"/>
    <cellStyle name="Komma 3 4 2 4" xfId="48856" xr:uid="{00000000-0005-0000-0000-0000DABE0000}"/>
    <cellStyle name="Komma 3 4 2 4 2" xfId="48857" xr:uid="{00000000-0005-0000-0000-0000DBBE0000}"/>
    <cellStyle name="Komma 3 4 2 5" xfId="48858" xr:uid="{00000000-0005-0000-0000-0000DCBE0000}"/>
    <cellStyle name="Komma 3 4 2 5 2" xfId="48859" xr:uid="{00000000-0005-0000-0000-0000DDBE0000}"/>
    <cellStyle name="Komma 3 4 2 6" xfId="48860" xr:uid="{00000000-0005-0000-0000-0000DEBE0000}"/>
    <cellStyle name="Komma 3 4 2 7" xfId="48861" xr:uid="{00000000-0005-0000-0000-0000DFBE0000}"/>
    <cellStyle name="Komma 3 4 2 8" xfId="48862" xr:uid="{00000000-0005-0000-0000-0000E0BE0000}"/>
    <cellStyle name="Komma 3 4 2_Nøkkeltall" xfId="48863" xr:uid="{00000000-0005-0000-0000-0000E1BE0000}"/>
    <cellStyle name="Komma 3 4 3" xfId="48864" xr:uid="{00000000-0005-0000-0000-0000E2BE0000}"/>
    <cellStyle name="Komma 3 4 3 2" xfId="48865" xr:uid="{00000000-0005-0000-0000-0000E3BE0000}"/>
    <cellStyle name="Komma 3 4 3 2 2" xfId="48866" xr:uid="{00000000-0005-0000-0000-0000E4BE0000}"/>
    <cellStyle name="Komma 3 4 3 2 2 2" xfId="48867" xr:uid="{00000000-0005-0000-0000-0000E5BE0000}"/>
    <cellStyle name="Komma 3 4 3 2 3" xfId="48868" xr:uid="{00000000-0005-0000-0000-0000E6BE0000}"/>
    <cellStyle name="Komma 3 4 3 2 3 2" xfId="48869" xr:uid="{00000000-0005-0000-0000-0000E7BE0000}"/>
    <cellStyle name="Komma 3 4 3 2 4" xfId="48870" xr:uid="{00000000-0005-0000-0000-0000E8BE0000}"/>
    <cellStyle name="Komma 3 4 3 2 5" xfId="48871" xr:uid="{00000000-0005-0000-0000-0000E9BE0000}"/>
    <cellStyle name="Komma 3 4 3 2 6" xfId="48872" xr:uid="{00000000-0005-0000-0000-0000EABE0000}"/>
    <cellStyle name="Komma 3 4 3 3" xfId="48873" xr:uid="{00000000-0005-0000-0000-0000EBBE0000}"/>
    <cellStyle name="Komma 3 4 3 3 2" xfId="48874" xr:uid="{00000000-0005-0000-0000-0000ECBE0000}"/>
    <cellStyle name="Komma 3 4 3 4" xfId="48875" xr:uid="{00000000-0005-0000-0000-0000EDBE0000}"/>
    <cellStyle name="Komma 3 4 3 4 2" xfId="48876" xr:uid="{00000000-0005-0000-0000-0000EEBE0000}"/>
    <cellStyle name="Komma 3 4 3 5" xfId="48877" xr:uid="{00000000-0005-0000-0000-0000EFBE0000}"/>
    <cellStyle name="Komma 3 4 3 6" xfId="48878" xr:uid="{00000000-0005-0000-0000-0000F0BE0000}"/>
    <cellStyle name="Komma 3 4 3 7" xfId="48879" xr:uid="{00000000-0005-0000-0000-0000F1BE0000}"/>
    <cellStyle name="Komma 3 4 4" xfId="48880" xr:uid="{00000000-0005-0000-0000-0000F2BE0000}"/>
    <cellStyle name="Komma 3 4 4 2" xfId="48881" xr:uid="{00000000-0005-0000-0000-0000F3BE0000}"/>
    <cellStyle name="Komma 3 4 4 2 2" xfId="48882" xr:uid="{00000000-0005-0000-0000-0000F4BE0000}"/>
    <cellStyle name="Komma 3 4 4 3" xfId="48883" xr:uid="{00000000-0005-0000-0000-0000F5BE0000}"/>
    <cellStyle name="Komma 3 4 4 3 2" xfId="48884" xr:uid="{00000000-0005-0000-0000-0000F6BE0000}"/>
    <cellStyle name="Komma 3 4 4 4" xfId="48885" xr:uid="{00000000-0005-0000-0000-0000F7BE0000}"/>
    <cellStyle name="Komma 3 4 4 5" xfId="48886" xr:uid="{00000000-0005-0000-0000-0000F8BE0000}"/>
    <cellStyle name="Komma 3 4 4 6" xfId="48887" xr:uid="{00000000-0005-0000-0000-0000F9BE0000}"/>
    <cellStyle name="Komma 3 4 5" xfId="48888" xr:uid="{00000000-0005-0000-0000-0000FABE0000}"/>
    <cellStyle name="Komma 3 4 5 2" xfId="48889" xr:uid="{00000000-0005-0000-0000-0000FBBE0000}"/>
    <cellStyle name="Komma 3 4 5 3" xfId="48890" xr:uid="{00000000-0005-0000-0000-0000FCBE0000}"/>
    <cellStyle name="Komma 3 4 6" xfId="48891" xr:uid="{00000000-0005-0000-0000-0000FDBE0000}"/>
    <cellStyle name="Komma 3 4 6 2" xfId="48892" xr:uid="{00000000-0005-0000-0000-0000FEBE0000}"/>
    <cellStyle name="Komma 3 4 7" xfId="48893" xr:uid="{00000000-0005-0000-0000-0000FFBE0000}"/>
    <cellStyle name="Komma 3 4 8" xfId="48894" xr:uid="{00000000-0005-0000-0000-000000BF0000}"/>
    <cellStyle name="Komma 3 4 9" xfId="48895" xr:uid="{00000000-0005-0000-0000-000001BF0000}"/>
    <cellStyle name="Komma 3 4_Nøkkeltall" xfId="48896" xr:uid="{00000000-0005-0000-0000-000002BF0000}"/>
    <cellStyle name="Komma 3 5" xfId="48897" xr:uid="{00000000-0005-0000-0000-000003BF0000}"/>
    <cellStyle name="Komma 3 5 2" xfId="48898" xr:uid="{00000000-0005-0000-0000-000004BF0000}"/>
    <cellStyle name="Komma 3 5 2 2" xfId="48899" xr:uid="{00000000-0005-0000-0000-000005BF0000}"/>
    <cellStyle name="Komma 3 5 2 2 2" xfId="48900" xr:uid="{00000000-0005-0000-0000-000006BF0000}"/>
    <cellStyle name="Komma 3 5 2 2 2 2" xfId="48901" xr:uid="{00000000-0005-0000-0000-000007BF0000}"/>
    <cellStyle name="Komma 3 5 2 2 3" xfId="48902" xr:uid="{00000000-0005-0000-0000-000008BF0000}"/>
    <cellStyle name="Komma 3 5 2 2 3 2" xfId="48903" xr:uid="{00000000-0005-0000-0000-000009BF0000}"/>
    <cellStyle name="Komma 3 5 2 2 4" xfId="48904" xr:uid="{00000000-0005-0000-0000-00000ABF0000}"/>
    <cellStyle name="Komma 3 5 2 2 5" xfId="48905" xr:uid="{00000000-0005-0000-0000-00000BBF0000}"/>
    <cellStyle name="Komma 3 5 2 2 6" xfId="48906" xr:uid="{00000000-0005-0000-0000-00000CBF0000}"/>
    <cellStyle name="Komma 3 5 2 2_Nøkkeltall" xfId="48907" xr:uid="{00000000-0005-0000-0000-00000DBF0000}"/>
    <cellStyle name="Komma 3 5 2 3" xfId="48908" xr:uid="{00000000-0005-0000-0000-00000EBF0000}"/>
    <cellStyle name="Komma 3 5 2 3 2" xfId="48909" xr:uid="{00000000-0005-0000-0000-00000FBF0000}"/>
    <cellStyle name="Komma 3 5 2 3_Nøkkeltall" xfId="48910" xr:uid="{00000000-0005-0000-0000-000010BF0000}"/>
    <cellStyle name="Komma 3 5 2 4" xfId="48911" xr:uid="{00000000-0005-0000-0000-000011BF0000}"/>
    <cellStyle name="Komma 3 5 2 4 2" xfId="48912" xr:uid="{00000000-0005-0000-0000-000012BF0000}"/>
    <cellStyle name="Komma 3 5 2 5" xfId="48913" xr:uid="{00000000-0005-0000-0000-000013BF0000}"/>
    <cellStyle name="Komma 3 5 2 6" xfId="48914" xr:uid="{00000000-0005-0000-0000-000014BF0000}"/>
    <cellStyle name="Komma 3 5 2 7" xfId="48915" xr:uid="{00000000-0005-0000-0000-000015BF0000}"/>
    <cellStyle name="Komma 3 5 2_7. Other MTM adjustments" xfId="48916" xr:uid="{00000000-0005-0000-0000-000016BF0000}"/>
    <cellStyle name="Komma 3 5 3" xfId="48917" xr:uid="{00000000-0005-0000-0000-000017BF0000}"/>
    <cellStyle name="Komma 3 5 3 2" xfId="48918" xr:uid="{00000000-0005-0000-0000-000018BF0000}"/>
    <cellStyle name="Komma 3 5 3 2 2" xfId="48919" xr:uid="{00000000-0005-0000-0000-000019BF0000}"/>
    <cellStyle name="Komma 3 5 3 3" xfId="48920" xr:uid="{00000000-0005-0000-0000-00001ABF0000}"/>
    <cellStyle name="Komma 3 5 3 3 2" xfId="48921" xr:uid="{00000000-0005-0000-0000-00001BBF0000}"/>
    <cellStyle name="Komma 3 5 3 4" xfId="48922" xr:uid="{00000000-0005-0000-0000-00001CBF0000}"/>
    <cellStyle name="Komma 3 5 3 5" xfId="48923" xr:uid="{00000000-0005-0000-0000-00001DBF0000}"/>
    <cellStyle name="Komma 3 5 3 6" xfId="48924" xr:uid="{00000000-0005-0000-0000-00001EBF0000}"/>
    <cellStyle name="Komma 3 5 3_Nøkkeltall" xfId="48925" xr:uid="{00000000-0005-0000-0000-00001FBF0000}"/>
    <cellStyle name="Komma 3 5 4" xfId="48926" xr:uid="{00000000-0005-0000-0000-000020BF0000}"/>
    <cellStyle name="Komma 3 5 4 2" xfId="48927" xr:uid="{00000000-0005-0000-0000-000021BF0000}"/>
    <cellStyle name="Komma 3 5 4_Nøkkeltall" xfId="48928" xr:uid="{00000000-0005-0000-0000-000022BF0000}"/>
    <cellStyle name="Komma 3 5 5" xfId="48929" xr:uid="{00000000-0005-0000-0000-000023BF0000}"/>
    <cellStyle name="Komma 3 5 5 2" xfId="48930" xr:uid="{00000000-0005-0000-0000-000024BF0000}"/>
    <cellStyle name="Komma 3 5 6" xfId="48931" xr:uid="{00000000-0005-0000-0000-000025BF0000}"/>
    <cellStyle name="Komma 3 5 7" xfId="48932" xr:uid="{00000000-0005-0000-0000-000026BF0000}"/>
    <cellStyle name="Komma 3 5 8" xfId="48933" xr:uid="{00000000-0005-0000-0000-000027BF0000}"/>
    <cellStyle name="Komma 3 5_7. Other MTM adjustments" xfId="48934" xr:uid="{00000000-0005-0000-0000-000028BF0000}"/>
    <cellStyle name="Komma 3 6" xfId="48935" xr:uid="{00000000-0005-0000-0000-000029BF0000}"/>
    <cellStyle name="Komma 3 6 2" xfId="48936" xr:uid="{00000000-0005-0000-0000-00002ABF0000}"/>
    <cellStyle name="Komma 3 6 2 2" xfId="48937" xr:uid="{00000000-0005-0000-0000-00002BBF0000}"/>
    <cellStyle name="Komma 3 6 2 2 2" xfId="48938" xr:uid="{00000000-0005-0000-0000-00002CBF0000}"/>
    <cellStyle name="Komma 3 6 2 3" xfId="48939" xr:uid="{00000000-0005-0000-0000-00002DBF0000}"/>
    <cellStyle name="Komma 3 6 2 3 2" xfId="48940" xr:uid="{00000000-0005-0000-0000-00002EBF0000}"/>
    <cellStyle name="Komma 3 6 2 4" xfId="48941" xr:uid="{00000000-0005-0000-0000-00002FBF0000}"/>
    <cellStyle name="Komma 3 6 2 5" xfId="48942" xr:uid="{00000000-0005-0000-0000-000030BF0000}"/>
    <cellStyle name="Komma 3 6 2 6" xfId="48943" xr:uid="{00000000-0005-0000-0000-000031BF0000}"/>
    <cellStyle name="Komma 3 6 3" xfId="48944" xr:uid="{00000000-0005-0000-0000-000032BF0000}"/>
    <cellStyle name="Komma 3 6 3 2" xfId="48945" xr:uid="{00000000-0005-0000-0000-000033BF0000}"/>
    <cellStyle name="Komma 3 6 4" xfId="48946" xr:uid="{00000000-0005-0000-0000-000034BF0000}"/>
    <cellStyle name="Komma 3 6 4 2" xfId="48947" xr:uid="{00000000-0005-0000-0000-000035BF0000}"/>
    <cellStyle name="Komma 3 6 5" xfId="48948" xr:uid="{00000000-0005-0000-0000-000036BF0000}"/>
    <cellStyle name="Komma 3 6 6" xfId="48949" xr:uid="{00000000-0005-0000-0000-000037BF0000}"/>
    <cellStyle name="Komma 3 6 7" xfId="48950" xr:uid="{00000000-0005-0000-0000-000038BF0000}"/>
    <cellStyle name="Komma 3 6_Nøkkeltall" xfId="48951" xr:uid="{00000000-0005-0000-0000-000039BF0000}"/>
    <cellStyle name="Komma 3 7" xfId="48952" xr:uid="{00000000-0005-0000-0000-00003ABF0000}"/>
    <cellStyle name="Komma 3 7 2" xfId="48953" xr:uid="{00000000-0005-0000-0000-00003BBF0000}"/>
    <cellStyle name="Komma 3 7 2 2" xfId="48954" xr:uid="{00000000-0005-0000-0000-00003CBF0000}"/>
    <cellStyle name="Komma 3 7 2 2 2" xfId="48955" xr:uid="{00000000-0005-0000-0000-00003DBF0000}"/>
    <cellStyle name="Komma 3 7 2 3" xfId="48956" xr:uid="{00000000-0005-0000-0000-00003EBF0000}"/>
    <cellStyle name="Komma 3 7 2 3 2" xfId="48957" xr:uid="{00000000-0005-0000-0000-00003FBF0000}"/>
    <cellStyle name="Komma 3 7 2 4" xfId="48958" xr:uid="{00000000-0005-0000-0000-000040BF0000}"/>
    <cellStyle name="Komma 3 7 2 5" xfId="48959" xr:uid="{00000000-0005-0000-0000-000041BF0000}"/>
    <cellStyle name="Komma 3 7 3" xfId="48960" xr:uid="{00000000-0005-0000-0000-000042BF0000}"/>
    <cellStyle name="Komma 3 7 3 2" xfId="48961" xr:uid="{00000000-0005-0000-0000-000043BF0000}"/>
    <cellStyle name="Komma 3 7 4" xfId="48962" xr:uid="{00000000-0005-0000-0000-000044BF0000}"/>
    <cellStyle name="Komma 3 7 4 2" xfId="48963" xr:uid="{00000000-0005-0000-0000-000045BF0000}"/>
    <cellStyle name="Komma 3 7 5" xfId="48964" xr:uid="{00000000-0005-0000-0000-000046BF0000}"/>
    <cellStyle name="Komma 3 7 6" xfId="48965" xr:uid="{00000000-0005-0000-0000-000047BF0000}"/>
    <cellStyle name="Komma 3 7 7" xfId="48966" xr:uid="{00000000-0005-0000-0000-000048BF0000}"/>
    <cellStyle name="Komma 3 8" xfId="48967" xr:uid="{00000000-0005-0000-0000-000049BF0000}"/>
    <cellStyle name="Komma 3 8 2" xfId="48968" xr:uid="{00000000-0005-0000-0000-00004ABF0000}"/>
    <cellStyle name="Komma 3 8 2 2" xfId="48969" xr:uid="{00000000-0005-0000-0000-00004BBF0000}"/>
    <cellStyle name="Komma 3 8 3" xfId="48970" xr:uid="{00000000-0005-0000-0000-00004CBF0000}"/>
    <cellStyle name="Komma 3 8 3 2" xfId="48971" xr:uid="{00000000-0005-0000-0000-00004DBF0000}"/>
    <cellStyle name="Komma 3 8 4" xfId="48972" xr:uid="{00000000-0005-0000-0000-00004EBF0000}"/>
    <cellStyle name="Komma 3 8 5" xfId="48973" xr:uid="{00000000-0005-0000-0000-00004FBF0000}"/>
    <cellStyle name="Komma 3 8 6" xfId="48974" xr:uid="{00000000-0005-0000-0000-000050BF0000}"/>
    <cellStyle name="Komma 3 9" xfId="48975" xr:uid="{00000000-0005-0000-0000-000051BF0000}"/>
    <cellStyle name="Komma 3 9 2" xfId="48976" xr:uid="{00000000-0005-0000-0000-000052BF0000}"/>
    <cellStyle name="Komma 3 9 2 2" xfId="48977" xr:uid="{00000000-0005-0000-0000-000053BF0000}"/>
    <cellStyle name="Komma 3 9 3" xfId="48978" xr:uid="{00000000-0005-0000-0000-000054BF0000}"/>
    <cellStyle name="Komma 3 9 4" xfId="48979" xr:uid="{00000000-0005-0000-0000-000055BF0000}"/>
    <cellStyle name="Komma 3_3. Chng in credit spreads" xfId="48980" xr:uid="{00000000-0005-0000-0000-000056BF0000}"/>
    <cellStyle name="Komma 30" xfId="48981" xr:uid="{00000000-0005-0000-0000-000057BF0000}"/>
    <cellStyle name="Komma 31" xfId="48982" xr:uid="{00000000-0005-0000-0000-000058BF0000}"/>
    <cellStyle name="Komma 32" xfId="48983" xr:uid="{00000000-0005-0000-0000-000059BF0000}"/>
    <cellStyle name="Komma 33" xfId="48984" xr:uid="{00000000-0005-0000-0000-00005ABF0000}"/>
    <cellStyle name="Komma 34" xfId="48985" xr:uid="{00000000-0005-0000-0000-00005BBF0000}"/>
    <cellStyle name="Komma 35" xfId="48986" xr:uid="{00000000-0005-0000-0000-00005CBF0000}"/>
    <cellStyle name="Komma 36" xfId="48987" xr:uid="{00000000-0005-0000-0000-00005DBF0000}"/>
    <cellStyle name="Komma 37" xfId="48988" xr:uid="{00000000-0005-0000-0000-00005EBF0000}"/>
    <cellStyle name="Komma 38" xfId="48989" xr:uid="{00000000-0005-0000-0000-00005FBF0000}"/>
    <cellStyle name="Komma 39" xfId="48990" xr:uid="{00000000-0005-0000-0000-000060BF0000}"/>
    <cellStyle name="Komma 4" xfId="48991" xr:uid="{00000000-0005-0000-0000-000061BF0000}"/>
    <cellStyle name="Komma 4 10" xfId="48992" xr:uid="{00000000-0005-0000-0000-000062BF0000}"/>
    <cellStyle name="Komma 4 10 2" xfId="48993" xr:uid="{00000000-0005-0000-0000-000063BF0000}"/>
    <cellStyle name="Komma 4 10 2 2" xfId="48994" xr:uid="{00000000-0005-0000-0000-000064BF0000}"/>
    <cellStyle name="Komma 4 10 3" xfId="48995" xr:uid="{00000000-0005-0000-0000-000065BF0000}"/>
    <cellStyle name="Komma 4 10 4" xfId="48996" xr:uid="{00000000-0005-0000-0000-000066BF0000}"/>
    <cellStyle name="Komma 4 11" xfId="48997" xr:uid="{00000000-0005-0000-0000-000067BF0000}"/>
    <cellStyle name="Komma 4 11 2" xfId="48998" xr:uid="{00000000-0005-0000-0000-000068BF0000}"/>
    <cellStyle name="Komma 4 11 3" xfId="48999" xr:uid="{00000000-0005-0000-0000-000069BF0000}"/>
    <cellStyle name="Komma 4 12" xfId="49000" xr:uid="{00000000-0005-0000-0000-00006ABF0000}"/>
    <cellStyle name="Komma 4 13" xfId="49001" xr:uid="{00000000-0005-0000-0000-00006BBF0000}"/>
    <cellStyle name="Komma 4 2" xfId="49002" xr:uid="{00000000-0005-0000-0000-00006CBF0000}"/>
    <cellStyle name="Komma 4 2 10" xfId="49003" xr:uid="{00000000-0005-0000-0000-00006DBF0000}"/>
    <cellStyle name="Komma 4 2 11" xfId="49004" xr:uid="{00000000-0005-0000-0000-00006EBF0000}"/>
    <cellStyle name="Komma 4 2 2" xfId="49005" xr:uid="{00000000-0005-0000-0000-00006FBF0000}"/>
    <cellStyle name="Komma 4 2 2 10" xfId="49006" xr:uid="{00000000-0005-0000-0000-000070BF0000}"/>
    <cellStyle name="Komma 4 2 2 11" xfId="49007" xr:uid="{00000000-0005-0000-0000-000071BF0000}"/>
    <cellStyle name="Komma 4 2 2 2" xfId="49008" xr:uid="{00000000-0005-0000-0000-000072BF0000}"/>
    <cellStyle name="Komma 4 2 2 2 2" xfId="49009" xr:uid="{00000000-0005-0000-0000-000073BF0000}"/>
    <cellStyle name="Komma 4 2 2 2 2 2" xfId="49010" xr:uid="{00000000-0005-0000-0000-000074BF0000}"/>
    <cellStyle name="Komma 4 2 2 2 2 2 2" xfId="49011" xr:uid="{00000000-0005-0000-0000-000075BF0000}"/>
    <cellStyle name="Komma 4 2 2 2 2 2 2 2" xfId="49012" xr:uid="{00000000-0005-0000-0000-000076BF0000}"/>
    <cellStyle name="Komma 4 2 2 2 2 2 2 2 2" xfId="49013" xr:uid="{00000000-0005-0000-0000-000077BF0000}"/>
    <cellStyle name="Komma 4 2 2 2 2 2 2 2 2 2" xfId="49014" xr:uid="{00000000-0005-0000-0000-000078BF0000}"/>
    <cellStyle name="Komma 4 2 2 2 2 2 2 2 3" xfId="49015" xr:uid="{00000000-0005-0000-0000-000079BF0000}"/>
    <cellStyle name="Komma 4 2 2 2 2 2 2 3" xfId="49016" xr:uid="{00000000-0005-0000-0000-00007ABF0000}"/>
    <cellStyle name="Komma 4 2 2 2 2 2 2 3 2" xfId="49017" xr:uid="{00000000-0005-0000-0000-00007BBF0000}"/>
    <cellStyle name="Komma 4 2 2 2 2 2 2 4" xfId="49018" xr:uid="{00000000-0005-0000-0000-00007CBF0000}"/>
    <cellStyle name="Komma 4 2 2 2 2 2 2 5" xfId="49019" xr:uid="{00000000-0005-0000-0000-00007DBF0000}"/>
    <cellStyle name="Komma 4 2 2 2 2 2 3" xfId="49020" xr:uid="{00000000-0005-0000-0000-00007EBF0000}"/>
    <cellStyle name="Komma 4 2 2 2 2 2 3 2" xfId="49021" xr:uid="{00000000-0005-0000-0000-00007FBF0000}"/>
    <cellStyle name="Komma 4 2 2 2 2 2 3 2 2" xfId="49022" xr:uid="{00000000-0005-0000-0000-000080BF0000}"/>
    <cellStyle name="Komma 4 2 2 2 2 2 3 3" xfId="49023" xr:uid="{00000000-0005-0000-0000-000081BF0000}"/>
    <cellStyle name="Komma 4 2 2 2 2 2 3 4" xfId="49024" xr:uid="{00000000-0005-0000-0000-000082BF0000}"/>
    <cellStyle name="Komma 4 2 2 2 2 2 4" xfId="49025" xr:uid="{00000000-0005-0000-0000-000083BF0000}"/>
    <cellStyle name="Komma 4 2 2 2 2 2 4 2" xfId="49026" xr:uid="{00000000-0005-0000-0000-000084BF0000}"/>
    <cellStyle name="Komma 4 2 2 2 2 2 5" xfId="49027" xr:uid="{00000000-0005-0000-0000-000085BF0000}"/>
    <cellStyle name="Komma 4 2 2 2 2 2 6" xfId="49028" xr:uid="{00000000-0005-0000-0000-000086BF0000}"/>
    <cellStyle name="Komma 4 2 2 2 2 3" xfId="49029" xr:uid="{00000000-0005-0000-0000-000087BF0000}"/>
    <cellStyle name="Komma 4 2 2 2 2 3 2" xfId="49030" xr:uid="{00000000-0005-0000-0000-000088BF0000}"/>
    <cellStyle name="Komma 4 2 2 2 2 3 2 2" xfId="49031" xr:uid="{00000000-0005-0000-0000-000089BF0000}"/>
    <cellStyle name="Komma 4 2 2 2 2 3 2 2 2" xfId="49032" xr:uid="{00000000-0005-0000-0000-00008ABF0000}"/>
    <cellStyle name="Komma 4 2 2 2 2 3 2 3" xfId="49033" xr:uid="{00000000-0005-0000-0000-00008BBF0000}"/>
    <cellStyle name="Komma 4 2 2 2 2 3 2 4" xfId="49034" xr:uid="{00000000-0005-0000-0000-00008CBF0000}"/>
    <cellStyle name="Komma 4 2 2 2 2 3 3" xfId="49035" xr:uid="{00000000-0005-0000-0000-00008DBF0000}"/>
    <cellStyle name="Komma 4 2 2 2 2 3 3 2" xfId="49036" xr:uid="{00000000-0005-0000-0000-00008EBF0000}"/>
    <cellStyle name="Komma 4 2 2 2 2 3 4" xfId="49037" xr:uid="{00000000-0005-0000-0000-00008FBF0000}"/>
    <cellStyle name="Komma 4 2 2 2 2 3 5" xfId="49038" xr:uid="{00000000-0005-0000-0000-000090BF0000}"/>
    <cellStyle name="Komma 4 2 2 2 2 4" xfId="49039" xr:uid="{00000000-0005-0000-0000-000091BF0000}"/>
    <cellStyle name="Komma 4 2 2 2 2 4 2" xfId="49040" xr:uid="{00000000-0005-0000-0000-000092BF0000}"/>
    <cellStyle name="Komma 4 2 2 2 2 4 2 2" xfId="49041" xr:uid="{00000000-0005-0000-0000-000093BF0000}"/>
    <cellStyle name="Komma 4 2 2 2 2 4 3" xfId="49042" xr:uid="{00000000-0005-0000-0000-000094BF0000}"/>
    <cellStyle name="Komma 4 2 2 2 2 4 4" xfId="49043" xr:uid="{00000000-0005-0000-0000-000095BF0000}"/>
    <cellStyle name="Komma 4 2 2 2 2 5" xfId="49044" xr:uid="{00000000-0005-0000-0000-000096BF0000}"/>
    <cellStyle name="Komma 4 2 2 2 2 5 2" xfId="49045" xr:uid="{00000000-0005-0000-0000-000097BF0000}"/>
    <cellStyle name="Komma 4 2 2 2 2 5 3" xfId="49046" xr:uid="{00000000-0005-0000-0000-000098BF0000}"/>
    <cellStyle name="Komma 4 2 2 2 2 6" xfId="49047" xr:uid="{00000000-0005-0000-0000-000099BF0000}"/>
    <cellStyle name="Komma 4 2 2 2 2 7" xfId="49048" xr:uid="{00000000-0005-0000-0000-00009ABF0000}"/>
    <cellStyle name="Komma 4 2 2 2 2 8" xfId="49049" xr:uid="{00000000-0005-0000-0000-00009BBF0000}"/>
    <cellStyle name="Komma 4 2 2 2 3" xfId="49050" xr:uid="{00000000-0005-0000-0000-00009CBF0000}"/>
    <cellStyle name="Komma 4 2 2 2 3 2" xfId="49051" xr:uid="{00000000-0005-0000-0000-00009DBF0000}"/>
    <cellStyle name="Komma 4 2 2 2 3 2 2" xfId="49052" xr:uid="{00000000-0005-0000-0000-00009EBF0000}"/>
    <cellStyle name="Komma 4 2 2 2 3 2 2 2" xfId="49053" xr:uid="{00000000-0005-0000-0000-00009FBF0000}"/>
    <cellStyle name="Komma 4 2 2 2 3 2 2 2 2" xfId="49054" xr:uid="{00000000-0005-0000-0000-0000A0BF0000}"/>
    <cellStyle name="Komma 4 2 2 2 3 2 2 3" xfId="49055" xr:uid="{00000000-0005-0000-0000-0000A1BF0000}"/>
    <cellStyle name="Komma 4 2 2 2 3 2 3" xfId="49056" xr:uid="{00000000-0005-0000-0000-0000A2BF0000}"/>
    <cellStyle name="Komma 4 2 2 2 3 2 3 2" xfId="49057" xr:uid="{00000000-0005-0000-0000-0000A3BF0000}"/>
    <cellStyle name="Komma 4 2 2 2 3 2 4" xfId="49058" xr:uid="{00000000-0005-0000-0000-0000A4BF0000}"/>
    <cellStyle name="Komma 4 2 2 2 3 2 5" xfId="49059" xr:uid="{00000000-0005-0000-0000-0000A5BF0000}"/>
    <cellStyle name="Komma 4 2 2 2 3 3" xfId="49060" xr:uid="{00000000-0005-0000-0000-0000A6BF0000}"/>
    <cellStyle name="Komma 4 2 2 2 3 3 2" xfId="49061" xr:uid="{00000000-0005-0000-0000-0000A7BF0000}"/>
    <cellStyle name="Komma 4 2 2 2 3 3 2 2" xfId="49062" xr:uid="{00000000-0005-0000-0000-0000A8BF0000}"/>
    <cellStyle name="Komma 4 2 2 2 3 3 3" xfId="49063" xr:uid="{00000000-0005-0000-0000-0000A9BF0000}"/>
    <cellStyle name="Komma 4 2 2 2 3 3 4" xfId="49064" xr:uid="{00000000-0005-0000-0000-0000AABF0000}"/>
    <cellStyle name="Komma 4 2 2 2 3 4" xfId="49065" xr:uid="{00000000-0005-0000-0000-0000ABBF0000}"/>
    <cellStyle name="Komma 4 2 2 2 3 4 2" xfId="49066" xr:uid="{00000000-0005-0000-0000-0000ACBF0000}"/>
    <cellStyle name="Komma 4 2 2 2 3 5" xfId="49067" xr:uid="{00000000-0005-0000-0000-0000ADBF0000}"/>
    <cellStyle name="Komma 4 2 2 2 3 6" xfId="49068" xr:uid="{00000000-0005-0000-0000-0000AEBF0000}"/>
    <cellStyle name="Komma 4 2 2 2 4" xfId="49069" xr:uid="{00000000-0005-0000-0000-0000AFBF0000}"/>
    <cellStyle name="Komma 4 2 2 2 4 2" xfId="49070" xr:uid="{00000000-0005-0000-0000-0000B0BF0000}"/>
    <cellStyle name="Komma 4 2 2 2 4 2 2" xfId="49071" xr:uid="{00000000-0005-0000-0000-0000B1BF0000}"/>
    <cellStyle name="Komma 4 2 2 2 4 2 2 2" xfId="49072" xr:uid="{00000000-0005-0000-0000-0000B2BF0000}"/>
    <cellStyle name="Komma 4 2 2 2 4 2 3" xfId="49073" xr:uid="{00000000-0005-0000-0000-0000B3BF0000}"/>
    <cellStyle name="Komma 4 2 2 2 4 2 4" xfId="49074" xr:uid="{00000000-0005-0000-0000-0000B4BF0000}"/>
    <cellStyle name="Komma 4 2 2 2 4 3" xfId="49075" xr:uid="{00000000-0005-0000-0000-0000B5BF0000}"/>
    <cellStyle name="Komma 4 2 2 2 4 3 2" xfId="49076" xr:uid="{00000000-0005-0000-0000-0000B6BF0000}"/>
    <cellStyle name="Komma 4 2 2 2 4 4" xfId="49077" xr:uid="{00000000-0005-0000-0000-0000B7BF0000}"/>
    <cellStyle name="Komma 4 2 2 2 4 5" xfId="49078" xr:uid="{00000000-0005-0000-0000-0000B8BF0000}"/>
    <cellStyle name="Komma 4 2 2 2 5" xfId="49079" xr:uid="{00000000-0005-0000-0000-0000B9BF0000}"/>
    <cellStyle name="Komma 4 2 2 2 5 2" xfId="49080" xr:uid="{00000000-0005-0000-0000-0000BABF0000}"/>
    <cellStyle name="Komma 4 2 2 2 5 2 2" xfId="49081" xr:uid="{00000000-0005-0000-0000-0000BBBF0000}"/>
    <cellStyle name="Komma 4 2 2 2 5 3" xfId="49082" xr:uid="{00000000-0005-0000-0000-0000BCBF0000}"/>
    <cellStyle name="Komma 4 2 2 2 5 4" xfId="49083" xr:uid="{00000000-0005-0000-0000-0000BDBF0000}"/>
    <cellStyle name="Komma 4 2 2 2 6" xfId="49084" xr:uid="{00000000-0005-0000-0000-0000BEBF0000}"/>
    <cellStyle name="Komma 4 2 2 2 6 2" xfId="49085" xr:uid="{00000000-0005-0000-0000-0000BFBF0000}"/>
    <cellStyle name="Komma 4 2 2 2 6 3" xfId="49086" xr:uid="{00000000-0005-0000-0000-0000C0BF0000}"/>
    <cellStyle name="Komma 4 2 2 2 7" xfId="49087" xr:uid="{00000000-0005-0000-0000-0000C1BF0000}"/>
    <cellStyle name="Komma 4 2 2 2 8" xfId="49088" xr:uid="{00000000-0005-0000-0000-0000C2BF0000}"/>
    <cellStyle name="Komma 4 2 2 2 9" xfId="49089" xr:uid="{00000000-0005-0000-0000-0000C3BF0000}"/>
    <cellStyle name="Komma 4 2 2 3" xfId="49090" xr:uid="{00000000-0005-0000-0000-0000C4BF0000}"/>
    <cellStyle name="Komma 4 2 2 3 2" xfId="49091" xr:uid="{00000000-0005-0000-0000-0000C5BF0000}"/>
    <cellStyle name="Komma 4 2 2 3 2 2" xfId="49092" xr:uid="{00000000-0005-0000-0000-0000C6BF0000}"/>
    <cellStyle name="Komma 4 2 2 3 2 2 2" xfId="49093" xr:uid="{00000000-0005-0000-0000-0000C7BF0000}"/>
    <cellStyle name="Komma 4 2 2 3 2 2 2 2" xfId="49094" xr:uid="{00000000-0005-0000-0000-0000C8BF0000}"/>
    <cellStyle name="Komma 4 2 2 3 2 2 2 2 2" xfId="49095" xr:uid="{00000000-0005-0000-0000-0000C9BF0000}"/>
    <cellStyle name="Komma 4 2 2 3 2 2 2 3" xfId="49096" xr:uid="{00000000-0005-0000-0000-0000CABF0000}"/>
    <cellStyle name="Komma 4 2 2 3 2 2 3" xfId="49097" xr:uid="{00000000-0005-0000-0000-0000CBBF0000}"/>
    <cellStyle name="Komma 4 2 2 3 2 2 3 2" xfId="49098" xr:uid="{00000000-0005-0000-0000-0000CCBF0000}"/>
    <cellStyle name="Komma 4 2 2 3 2 2 4" xfId="49099" xr:uid="{00000000-0005-0000-0000-0000CDBF0000}"/>
    <cellStyle name="Komma 4 2 2 3 2 2 5" xfId="49100" xr:uid="{00000000-0005-0000-0000-0000CEBF0000}"/>
    <cellStyle name="Komma 4 2 2 3 2 3" xfId="49101" xr:uid="{00000000-0005-0000-0000-0000CFBF0000}"/>
    <cellStyle name="Komma 4 2 2 3 2 3 2" xfId="49102" xr:uid="{00000000-0005-0000-0000-0000D0BF0000}"/>
    <cellStyle name="Komma 4 2 2 3 2 3 2 2" xfId="49103" xr:uid="{00000000-0005-0000-0000-0000D1BF0000}"/>
    <cellStyle name="Komma 4 2 2 3 2 3 3" xfId="49104" xr:uid="{00000000-0005-0000-0000-0000D2BF0000}"/>
    <cellStyle name="Komma 4 2 2 3 2 3 4" xfId="49105" xr:uid="{00000000-0005-0000-0000-0000D3BF0000}"/>
    <cellStyle name="Komma 4 2 2 3 2 4" xfId="49106" xr:uid="{00000000-0005-0000-0000-0000D4BF0000}"/>
    <cellStyle name="Komma 4 2 2 3 2 4 2" xfId="49107" xr:uid="{00000000-0005-0000-0000-0000D5BF0000}"/>
    <cellStyle name="Komma 4 2 2 3 2 5" xfId="49108" xr:uid="{00000000-0005-0000-0000-0000D6BF0000}"/>
    <cellStyle name="Komma 4 2 2 3 2 6" xfId="49109" xr:uid="{00000000-0005-0000-0000-0000D7BF0000}"/>
    <cellStyle name="Komma 4 2 2 3 3" xfId="49110" xr:uid="{00000000-0005-0000-0000-0000D8BF0000}"/>
    <cellStyle name="Komma 4 2 2 3 3 2" xfId="49111" xr:uid="{00000000-0005-0000-0000-0000D9BF0000}"/>
    <cellStyle name="Komma 4 2 2 3 3 2 2" xfId="49112" xr:uid="{00000000-0005-0000-0000-0000DABF0000}"/>
    <cellStyle name="Komma 4 2 2 3 3 2 2 2" xfId="49113" xr:uid="{00000000-0005-0000-0000-0000DBBF0000}"/>
    <cellStyle name="Komma 4 2 2 3 3 2 3" xfId="49114" xr:uid="{00000000-0005-0000-0000-0000DCBF0000}"/>
    <cellStyle name="Komma 4 2 2 3 3 2 4" xfId="49115" xr:uid="{00000000-0005-0000-0000-0000DDBF0000}"/>
    <cellStyle name="Komma 4 2 2 3 3 3" xfId="49116" xr:uid="{00000000-0005-0000-0000-0000DEBF0000}"/>
    <cellStyle name="Komma 4 2 2 3 3 3 2" xfId="49117" xr:uid="{00000000-0005-0000-0000-0000DFBF0000}"/>
    <cellStyle name="Komma 4 2 2 3 3 4" xfId="49118" xr:uid="{00000000-0005-0000-0000-0000E0BF0000}"/>
    <cellStyle name="Komma 4 2 2 3 3 5" xfId="49119" xr:uid="{00000000-0005-0000-0000-0000E1BF0000}"/>
    <cellStyle name="Komma 4 2 2 3 4" xfId="49120" xr:uid="{00000000-0005-0000-0000-0000E2BF0000}"/>
    <cellStyle name="Komma 4 2 2 3 4 2" xfId="49121" xr:uid="{00000000-0005-0000-0000-0000E3BF0000}"/>
    <cellStyle name="Komma 4 2 2 3 4 2 2" xfId="49122" xr:uid="{00000000-0005-0000-0000-0000E4BF0000}"/>
    <cellStyle name="Komma 4 2 2 3 4 3" xfId="49123" xr:uid="{00000000-0005-0000-0000-0000E5BF0000}"/>
    <cellStyle name="Komma 4 2 2 3 4 4" xfId="49124" xr:uid="{00000000-0005-0000-0000-0000E6BF0000}"/>
    <cellStyle name="Komma 4 2 2 3 5" xfId="49125" xr:uid="{00000000-0005-0000-0000-0000E7BF0000}"/>
    <cellStyle name="Komma 4 2 2 3 5 2" xfId="49126" xr:uid="{00000000-0005-0000-0000-0000E8BF0000}"/>
    <cellStyle name="Komma 4 2 2 3 5 3" xfId="49127" xr:uid="{00000000-0005-0000-0000-0000E9BF0000}"/>
    <cellStyle name="Komma 4 2 2 3 6" xfId="49128" xr:uid="{00000000-0005-0000-0000-0000EABF0000}"/>
    <cellStyle name="Komma 4 2 2 3 7" xfId="49129" xr:uid="{00000000-0005-0000-0000-0000EBBF0000}"/>
    <cellStyle name="Komma 4 2 2 3 8" xfId="49130" xr:uid="{00000000-0005-0000-0000-0000ECBF0000}"/>
    <cellStyle name="Komma 4 2 2 4" xfId="49131" xr:uid="{00000000-0005-0000-0000-0000EDBF0000}"/>
    <cellStyle name="Komma 4 2 2 4 2" xfId="49132" xr:uid="{00000000-0005-0000-0000-0000EEBF0000}"/>
    <cellStyle name="Komma 4 2 2 4 2 2" xfId="49133" xr:uid="{00000000-0005-0000-0000-0000EFBF0000}"/>
    <cellStyle name="Komma 4 2 2 4 2 2 2" xfId="49134" xr:uid="{00000000-0005-0000-0000-0000F0BF0000}"/>
    <cellStyle name="Komma 4 2 2 4 2 2 2 2" xfId="49135" xr:uid="{00000000-0005-0000-0000-0000F1BF0000}"/>
    <cellStyle name="Komma 4 2 2 4 2 2 3" xfId="49136" xr:uid="{00000000-0005-0000-0000-0000F2BF0000}"/>
    <cellStyle name="Komma 4 2 2 4 2 3" xfId="49137" xr:uid="{00000000-0005-0000-0000-0000F3BF0000}"/>
    <cellStyle name="Komma 4 2 2 4 2 3 2" xfId="49138" xr:uid="{00000000-0005-0000-0000-0000F4BF0000}"/>
    <cellStyle name="Komma 4 2 2 4 2 4" xfId="49139" xr:uid="{00000000-0005-0000-0000-0000F5BF0000}"/>
    <cellStyle name="Komma 4 2 2 4 2 5" xfId="49140" xr:uid="{00000000-0005-0000-0000-0000F6BF0000}"/>
    <cellStyle name="Komma 4 2 2 4 3" xfId="49141" xr:uid="{00000000-0005-0000-0000-0000F7BF0000}"/>
    <cellStyle name="Komma 4 2 2 4 3 2" xfId="49142" xr:uid="{00000000-0005-0000-0000-0000F8BF0000}"/>
    <cellStyle name="Komma 4 2 2 4 3 2 2" xfId="49143" xr:uid="{00000000-0005-0000-0000-0000F9BF0000}"/>
    <cellStyle name="Komma 4 2 2 4 3 3" xfId="49144" xr:uid="{00000000-0005-0000-0000-0000FABF0000}"/>
    <cellStyle name="Komma 4 2 2 4 3 4" xfId="49145" xr:uid="{00000000-0005-0000-0000-0000FBBF0000}"/>
    <cellStyle name="Komma 4 2 2 4 4" xfId="49146" xr:uid="{00000000-0005-0000-0000-0000FCBF0000}"/>
    <cellStyle name="Komma 4 2 2 4 4 2" xfId="49147" xr:uid="{00000000-0005-0000-0000-0000FDBF0000}"/>
    <cellStyle name="Komma 4 2 2 4 5" xfId="49148" xr:uid="{00000000-0005-0000-0000-0000FEBF0000}"/>
    <cellStyle name="Komma 4 2 2 4 6" xfId="49149" xr:uid="{00000000-0005-0000-0000-0000FFBF0000}"/>
    <cellStyle name="Komma 4 2 2 5" xfId="49150" xr:uid="{00000000-0005-0000-0000-000000C00000}"/>
    <cellStyle name="Komma 4 2 2 5 2" xfId="49151" xr:uid="{00000000-0005-0000-0000-000001C00000}"/>
    <cellStyle name="Komma 4 2 2 5 2 2" xfId="49152" xr:uid="{00000000-0005-0000-0000-000002C00000}"/>
    <cellStyle name="Komma 4 2 2 5 2 2 2" xfId="49153" xr:uid="{00000000-0005-0000-0000-000003C00000}"/>
    <cellStyle name="Komma 4 2 2 5 2 3" xfId="49154" xr:uid="{00000000-0005-0000-0000-000004C00000}"/>
    <cellStyle name="Komma 4 2 2 5 2 4" xfId="49155" xr:uid="{00000000-0005-0000-0000-000005C00000}"/>
    <cellStyle name="Komma 4 2 2 5 3" xfId="49156" xr:uid="{00000000-0005-0000-0000-000006C00000}"/>
    <cellStyle name="Komma 4 2 2 5 3 2" xfId="49157" xr:uid="{00000000-0005-0000-0000-000007C00000}"/>
    <cellStyle name="Komma 4 2 2 5 4" xfId="49158" xr:uid="{00000000-0005-0000-0000-000008C00000}"/>
    <cellStyle name="Komma 4 2 2 5 5" xfId="49159" xr:uid="{00000000-0005-0000-0000-000009C00000}"/>
    <cellStyle name="Komma 4 2 2 6" xfId="49160" xr:uid="{00000000-0005-0000-0000-00000AC00000}"/>
    <cellStyle name="Komma 4 2 2 6 2" xfId="49161" xr:uid="{00000000-0005-0000-0000-00000BC00000}"/>
    <cellStyle name="Komma 4 2 2 6 2 2" xfId="49162" xr:uid="{00000000-0005-0000-0000-00000CC00000}"/>
    <cellStyle name="Komma 4 2 2 6 3" xfId="49163" xr:uid="{00000000-0005-0000-0000-00000DC00000}"/>
    <cellStyle name="Komma 4 2 2 6 4" xfId="49164" xr:uid="{00000000-0005-0000-0000-00000EC00000}"/>
    <cellStyle name="Komma 4 2 2 7" xfId="49165" xr:uid="{00000000-0005-0000-0000-00000FC00000}"/>
    <cellStyle name="Komma 4 2 2 7 2" xfId="49166" xr:uid="{00000000-0005-0000-0000-000010C00000}"/>
    <cellStyle name="Komma 4 2 2 7 3" xfId="49167" xr:uid="{00000000-0005-0000-0000-000011C00000}"/>
    <cellStyle name="Komma 4 2 2 8" xfId="49168" xr:uid="{00000000-0005-0000-0000-000012C00000}"/>
    <cellStyle name="Komma 4 2 2 9" xfId="49169" xr:uid="{00000000-0005-0000-0000-000013C00000}"/>
    <cellStyle name="Komma 4 2 3" xfId="49170" xr:uid="{00000000-0005-0000-0000-000014C00000}"/>
    <cellStyle name="Komma 4 2 3 10" xfId="49171" xr:uid="{00000000-0005-0000-0000-000015C00000}"/>
    <cellStyle name="Komma 4 2 3 2" xfId="49172" xr:uid="{00000000-0005-0000-0000-000016C00000}"/>
    <cellStyle name="Komma 4 2 3 2 2" xfId="49173" xr:uid="{00000000-0005-0000-0000-000017C00000}"/>
    <cellStyle name="Komma 4 2 3 2 2 2" xfId="49174" xr:uid="{00000000-0005-0000-0000-000018C00000}"/>
    <cellStyle name="Komma 4 2 3 2 2 2 2" xfId="49175" xr:uid="{00000000-0005-0000-0000-000019C00000}"/>
    <cellStyle name="Komma 4 2 3 2 2 2 2 2" xfId="49176" xr:uid="{00000000-0005-0000-0000-00001AC00000}"/>
    <cellStyle name="Komma 4 2 3 2 2 2 2 2 2" xfId="49177" xr:uid="{00000000-0005-0000-0000-00001BC00000}"/>
    <cellStyle name="Komma 4 2 3 2 2 2 2 3" xfId="49178" xr:uid="{00000000-0005-0000-0000-00001CC00000}"/>
    <cellStyle name="Komma 4 2 3 2 2 2 3" xfId="49179" xr:uid="{00000000-0005-0000-0000-00001DC00000}"/>
    <cellStyle name="Komma 4 2 3 2 2 2 3 2" xfId="49180" xr:uid="{00000000-0005-0000-0000-00001EC00000}"/>
    <cellStyle name="Komma 4 2 3 2 2 2 4" xfId="49181" xr:uid="{00000000-0005-0000-0000-00001FC00000}"/>
    <cellStyle name="Komma 4 2 3 2 2 2 5" xfId="49182" xr:uid="{00000000-0005-0000-0000-000020C00000}"/>
    <cellStyle name="Komma 4 2 3 2 2 3" xfId="49183" xr:uid="{00000000-0005-0000-0000-000021C00000}"/>
    <cellStyle name="Komma 4 2 3 2 2 3 2" xfId="49184" xr:uid="{00000000-0005-0000-0000-000022C00000}"/>
    <cellStyle name="Komma 4 2 3 2 2 3 2 2" xfId="49185" xr:uid="{00000000-0005-0000-0000-000023C00000}"/>
    <cellStyle name="Komma 4 2 3 2 2 3 3" xfId="49186" xr:uid="{00000000-0005-0000-0000-000024C00000}"/>
    <cellStyle name="Komma 4 2 3 2 2 3 4" xfId="49187" xr:uid="{00000000-0005-0000-0000-000025C00000}"/>
    <cellStyle name="Komma 4 2 3 2 2 4" xfId="49188" xr:uid="{00000000-0005-0000-0000-000026C00000}"/>
    <cellStyle name="Komma 4 2 3 2 2 4 2" xfId="49189" xr:uid="{00000000-0005-0000-0000-000027C00000}"/>
    <cellStyle name="Komma 4 2 3 2 2 5" xfId="49190" xr:uid="{00000000-0005-0000-0000-000028C00000}"/>
    <cellStyle name="Komma 4 2 3 2 2 6" xfId="49191" xr:uid="{00000000-0005-0000-0000-000029C00000}"/>
    <cellStyle name="Komma 4 2 3 2 3" xfId="49192" xr:uid="{00000000-0005-0000-0000-00002AC00000}"/>
    <cellStyle name="Komma 4 2 3 2 3 2" xfId="49193" xr:uid="{00000000-0005-0000-0000-00002BC00000}"/>
    <cellStyle name="Komma 4 2 3 2 3 2 2" xfId="49194" xr:uid="{00000000-0005-0000-0000-00002CC00000}"/>
    <cellStyle name="Komma 4 2 3 2 3 2 2 2" xfId="49195" xr:uid="{00000000-0005-0000-0000-00002DC00000}"/>
    <cellStyle name="Komma 4 2 3 2 3 2 3" xfId="49196" xr:uid="{00000000-0005-0000-0000-00002EC00000}"/>
    <cellStyle name="Komma 4 2 3 2 3 2 4" xfId="49197" xr:uid="{00000000-0005-0000-0000-00002FC00000}"/>
    <cellStyle name="Komma 4 2 3 2 3 3" xfId="49198" xr:uid="{00000000-0005-0000-0000-000030C00000}"/>
    <cellStyle name="Komma 4 2 3 2 3 3 2" xfId="49199" xr:uid="{00000000-0005-0000-0000-000031C00000}"/>
    <cellStyle name="Komma 4 2 3 2 3 4" xfId="49200" xr:uid="{00000000-0005-0000-0000-000032C00000}"/>
    <cellStyle name="Komma 4 2 3 2 3 5" xfId="49201" xr:uid="{00000000-0005-0000-0000-000033C00000}"/>
    <cellStyle name="Komma 4 2 3 2 4" xfId="49202" xr:uid="{00000000-0005-0000-0000-000034C00000}"/>
    <cellStyle name="Komma 4 2 3 2 4 2" xfId="49203" xr:uid="{00000000-0005-0000-0000-000035C00000}"/>
    <cellStyle name="Komma 4 2 3 2 4 2 2" xfId="49204" xr:uid="{00000000-0005-0000-0000-000036C00000}"/>
    <cellStyle name="Komma 4 2 3 2 4 3" xfId="49205" xr:uid="{00000000-0005-0000-0000-000037C00000}"/>
    <cellStyle name="Komma 4 2 3 2 4 4" xfId="49206" xr:uid="{00000000-0005-0000-0000-000038C00000}"/>
    <cellStyle name="Komma 4 2 3 2 5" xfId="49207" xr:uid="{00000000-0005-0000-0000-000039C00000}"/>
    <cellStyle name="Komma 4 2 3 2 5 2" xfId="49208" xr:uid="{00000000-0005-0000-0000-00003AC00000}"/>
    <cellStyle name="Komma 4 2 3 2 5 3" xfId="49209" xr:uid="{00000000-0005-0000-0000-00003BC00000}"/>
    <cellStyle name="Komma 4 2 3 2 6" xfId="49210" xr:uid="{00000000-0005-0000-0000-00003CC00000}"/>
    <cellStyle name="Komma 4 2 3 2 7" xfId="49211" xr:uid="{00000000-0005-0000-0000-00003DC00000}"/>
    <cellStyle name="Komma 4 2 3 2 8" xfId="49212" xr:uid="{00000000-0005-0000-0000-00003EC00000}"/>
    <cellStyle name="Komma 4 2 3 3" xfId="49213" xr:uid="{00000000-0005-0000-0000-00003FC00000}"/>
    <cellStyle name="Komma 4 2 3 3 2" xfId="49214" xr:uid="{00000000-0005-0000-0000-000040C00000}"/>
    <cellStyle name="Komma 4 2 3 3 2 2" xfId="49215" xr:uid="{00000000-0005-0000-0000-000041C00000}"/>
    <cellStyle name="Komma 4 2 3 3 2 2 2" xfId="49216" xr:uid="{00000000-0005-0000-0000-000042C00000}"/>
    <cellStyle name="Komma 4 2 3 3 2 2 2 2" xfId="49217" xr:uid="{00000000-0005-0000-0000-000043C00000}"/>
    <cellStyle name="Komma 4 2 3 3 2 2 3" xfId="49218" xr:uid="{00000000-0005-0000-0000-000044C00000}"/>
    <cellStyle name="Komma 4 2 3 3 2 3" xfId="49219" xr:uid="{00000000-0005-0000-0000-000045C00000}"/>
    <cellStyle name="Komma 4 2 3 3 2 3 2" xfId="49220" xr:uid="{00000000-0005-0000-0000-000046C00000}"/>
    <cellStyle name="Komma 4 2 3 3 2 4" xfId="49221" xr:uid="{00000000-0005-0000-0000-000047C00000}"/>
    <cellStyle name="Komma 4 2 3 3 2 5" xfId="49222" xr:uid="{00000000-0005-0000-0000-000048C00000}"/>
    <cellStyle name="Komma 4 2 3 3 3" xfId="49223" xr:uid="{00000000-0005-0000-0000-000049C00000}"/>
    <cellStyle name="Komma 4 2 3 3 3 2" xfId="49224" xr:uid="{00000000-0005-0000-0000-00004AC00000}"/>
    <cellStyle name="Komma 4 2 3 3 3 2 2" xfId="49225" xr:uid="{00000000-0005-0000-0000-00004BC00000}"/>
    <cellStyle name="Komma 4 2 3 3 3 3" xfId="49226" xr:uid="{00000000-0005-0000-0000-00004CC00000}"/>
    <cellStyle name="Komma 4 2 3 3 3 4" xfId="49227" xr:uid="{00000000-0005-0000-0000-00004DC00000}"/>
    <cellStyle name="Komma 4 2 3 3 4" xfId="49228" xr:uid="{00000000-0005-0000-0000-00004EC00000}"/>
    <cellStyle name="Komma 4 2 3 3 4 2" xfId="49229" xr:uid="{00000000-0005-0000-0000-00004FC00000}"/>
    <cellStyle name="Komma 4 2 3 3 5" xfId="49230" xr:uid="{00000000-0005-0000-0000-000050C00000}"/>
    <cellStyle name="Komma 4 2 3 3 6" xfId="49231" xr:uid="{00000000-0005-0000-0000-000051C00000}"/>
    <cellStyle name="Komma 4 2 3 4" xfId="49232" xr:uid="{00000000-0005-0000-0000-000052C00000}"/>
    <cellStyle name="Komma 4 2 3 4 2" xfId="49233" xr:uid="{00000000-0005-0000-0000-000053C00000}"/>
    <cellStyle name="Komma 4 2 3 4 2 2" xfId="49234" xr:uid="{00000000-0005-0000-0000-000054C00000}"/>
    <cellStyle name="Komma 4 2 3 4 2 2 2" xfId="49235" xr:uid="{00000000-0005-0000-0000-000055C00000}"/>
    <cellStyle name="Komma 4 2 3 4 2 3" xfId="49236" xr:uid="{00000000-0005-0000-0000-000056C00000}"/>
    <cellStyle name="Komma 4 2 3 4 2 4" xfId="49237" xr:uid="{00000000-0005-0000-0000-000057C00000}"/>
    <cellStyle name="Komma 4 2 3 4 3" xfId="49238" xr:uid="{00000000-0005-0000-0000-000058C00000}"/>
    <cellStyle name="Komma 4 2 3 4 3 2" xfId="49239" xr:uid="{00000000-0005-0000-0000-000059C00000}"/>
    <cellStyle name="Komma 4 2 3 4 4" xfId="49240" xr:uid="{00000000-0005-0000-0000-00005AC00000}"/>
    <cellStyle name="Komma 4 2 3 4 5" xfId="49241" xr:uid="{00000000-0005-0000-0000-00005BC00000}"/>
    <cellStyle name="Komma 4 2 3 5" xfId="49242" xr:uid="{00000000-0005-0000-0000-00005CC00000}"/>
    <cellStyle name="Komma 4 2 3 5 2" xfId="49243" xr:uid="{00000000-0005-0000-0000-00005DC00000}"/>
    <cellStyle name="Komma 4 2 3 5 2 2" xfId="49244" xr:uid="{00000000-0005-0000-0000-00005EC00000}"/>
    <cellStyle name="Komma 4 2 3 5 3" xfId="49245" xr:uid="{00000000-0005-0000-0000-00005FC00000}"/>
    <cellStyle name="Komma 4 2 3 5 4" xfId="49246" xr:uid="{00000000-0005-0000-0000-000060C00000}"/>
    <cellStyle name="Komma 4 2 3 6" xfId="49247" xr:uid="{00000000-0005-0000-0000-000061C00000}"/>
    <cellStyle name="Komma 4 2 3 6 2" xfId="49248" xr:uid="{00000000-0005-0000-0000-000062C00000}"/>
    <cellStyle name="Komma 4 2 3 6 3" xfId="49249" xr:uid="{00000000-0005-0000-0000-000063C00000}"/>
    <cellStyle name="Komma 4 2 3 7" xfId="49250" xr:uid="{00000000-0005-0000-0000-000064C00000}"/>
    <cellStyle name="Komma 4 2 3 8" xfId="49251" xr:uid="{00000000-0005-0000-0000-000065C00000}"/>
    <cellStyle name="Komma 4 2 3 9" xfId="49252" xr:uid="{00000000-0005-0000-0000-000066C00000}"/>
    <cellStyle name="Komma 4 2 4" xfId="49253" xr:uid="{00000000-0005-0000-0000-000067C00000}"/>
    <cellStyle name="Komma 4 2 4 2" xfId="49254" xr:uid="{00000000-0005-0000-0000-000068C00000}"/>
    <cellStyle name="Komma 4 2 4 2 2" xfId="49255" xr:uid="{00000000-0005-0000-0000-000069C00000}"/>
    <cellStyle name="Komma 4 2 4 2 2 2" xfId="49256" xr:uid="{00000000-0005-0000-0000-00006AC00000}"/>
    <cellStyle name="Komma 4 2 4 2 2 2 2" xfId="49257" xr:uid="{00000000-0005-0000-0000-00006BC00000}"/>
    <cellStyle name="Komma 4 2 4 2 2 2 2 2" xfId="49258" xr:uid="{00000000-0005-0000-0000-00006CC00000}"/>
    <cellStyle name="Komma 4 2 4 2 2 2 3" xfId="49259" xr:uid="{00000000-0005-0000-0000-00006DC00000}"/>
    <cellStyle name="Komma 4 2 4 2 2 3" xfId="49260" xr:uid="{00000000-0005-0000-0000-00006EC00000}"/>
    <cellStyle name="Komma 4 2 4 2 2 3 2" xfId="49261" xr:uid="{00000000-0005-0000-0000-00006FC00000}"/>
    <cellStyle name="Komma 4 2 4 2 2 4" xfId="49262" xr:uid="{00000000-0005-0000-0000-000070C00000}"/>
    <cellStyle name="Komma 4 2 4 2 2 5" xfId="49263" xr:uid="{00000000-0005-0000-0000-000071C00000}"/>
    <cellStyle name="Komma 4 2 4 2 3" xfId="49264" xr:uid="{00000000-0005-0000-0000-000072C00000}"/>
    <cellStyle name="Komma 4 2 4 2 3 2" xfId="49265" xr:uid="{00000000-0005-0000-0000-000073C00000}"/>
    <cellStyle name="Komma 4 2 4 2 3 2 2" xfId="49266" xr:uid="{00000000-0005-0000-0000-000074C00000}"/>
    <cellStyle name="Komma 4 2 4 2 3 3" xfId="49267" xr:uid="{00000000-0005-0000-0000-000075C00000}"/>
    <cellStyle name="Komma 4 2 4 2 3 4" xfId="49268" xr:uid="{00000000-0005-0000-0000-000076C00000}"/>
    <cellStyle name="Komma 4 2 4 2 4" xfId="49269" xr:uid="{00000000-0005-0000-0000-000077C00000}"/>
    <cellStyle name="Komma 4 2 4 2 4 2" xfId="49270" xr:uid="{00000000-0005-0000-0000-000078C00000}"/>
    <cellStyle name="Komma 4 2 4 2 5" xfId="49271" xr:uid="{00000000-0005-0000-0000-000079C00000}"/>
    <cellStyle name="Komma 4 2 4 2 6" xfId="49272" xr:uid="{00000000-0005-0000-0000-00007AC00000}"/>
    <cellStyle name="Komma 4 2 4 3" xfId="49273" xr:uid="{00000000-0005-0000-0000-00007BC00000}"/>
    <cellStyle name="Komma 4 2 4 3 2" xfId="49274" xr:uid="{00000000-0005-0000-0000-00007CC00000}"/>
    <cellStyle name="Komma 4 2 4 3 2 2" xfId="49275" xr:uid="{00000000-0005-0000-0000-00007DC00000}"/>
    <cellStyle name="Komma 4 2 4 3 2 2 2" xfId="49276" xr:uid="{00000000-0005-0000-0000-00007EC00000}"/>
    <cellStyle name="Komma 4 2 4 3 2 3" xfId="49277" xr:uid="{00000000-0005-0000-0000-00007FC00000}"/>
    <cellStyle name="Komma 4 2 4 3 2 4" xfId="49278" xr:uid="{00000000-0005-0000-0000-000080C00000}"/>
    <cellStyle name="Komma 4 2 4 3 3" xfId="49279" xr:uid="{00000000-0005-0000-0000-000081C00000}"/>
    <cellStyle name="Komma 4 2 4 3 3 2" xfId="49280" xr:uid="{00000000-0005-0000-0000-000082C00000}"/>
    <cellStyle name="Komma 4 2 4 3 4" xfId="49281" xr:uid="{00000000-0005-0000-0000-000083C00000}"/>
    <cellStyle name="Komma 4 2 4 3 5" xfId="49282" xr:uid="{00000000-0005-0000-0000-000084C00000}"/>
    <cellStyle name="Komma 4 2 4 4" xfId="49283" xr:uid="{00000000-0005-0000-0000-000085C00000}"/>
    <cellStyle name="Komma 4 2 4 4 2" xfId="49284" xr:uid="{00000000-0005-0000-0000-000086C00000}"/>
    <cellStyle name="Komma 4 2 4 4 2 2" xfId="49285" xr:uid="{00000000-0005-0000-0000-000087C00000}"/>
    <cellStyle name="Komma 4 2 4 4 3" xfId="49286" xr:uid="{00000000-0005-0000-0000-000088C00000}"/>
    <cellStyle name="Komma 4 2 4 4 4" xfId="49287" xr:uid="{00000000-0005-0000-0000-000089C00000}"/>
    <cellStyle name="Komma 4 2 4 5" xfId="49288" xr:uid="{00000000-0005-0000-0000-00008AC00000}"/>
    <cellStyle name="Komma 4 2 4 5 2" xfId="49289" xr:uid="{00000000-0005-0000-0000-00008BC00000}"/>
    <cellStyle name="Komma 4 2 4 5 3" xfId="49290" xr:uid="{00000000-0005-0000-0000-00008CC00000}"/>
    <cellStyle name="Komma 4 2 4 6" xfId="49291" xr:uid="{00000000-0005-0000-0000-00008DC00000}"/>
    <cellStyle name="Komma 4 2 4 7" xfId="49292" xr:uid="{00000000-0005-0000-0000-00008EC00000}"/>
    <cellStyle name="Komma 4 2 4 8" xfId="49293" xr:uid="{00000000-0005-0000-0000-00008FC00000}"/>
    <cellStyle name="Komma 4 2 5" xfId="49294" xr:uid="{00000000-0005-0000-0000-000090C00000}"/>
    <cellStyle name="Komma 4 2 5 2" xfId="49295" xr:uid="{00000000-0005-0000-0000-000091C00000}"/>
    <cellStyle name="Komma 4 2 5 2 2" xfId="49296" xr:uid="{00000000-0005-0000-0000-000092C00000}"/>
    <cellStyle name="Komma 4 2 5 2 2 2" xfId="49297" xr:uid="{00000000-0005-0000-0000-000093C00000}"/>
    <cellStyle name="Komma 4 2 5 2 2 2 2" xfId="49298" xr:uid="{00000000-0005-0000-0000-000094C00000}"/>
    <cellStyle name="Komma 4 2 5 2 2 3" xfId="49299" xr:uid="{00000000-0005-0000-0000-000095C00000}"/>
    <cellStyle name="Komma 4 2 5 2 3" xfId="49300" xr:uid="{00000000-0005-0000-0000-000096C00000}"/>
    <cellStyle name="Komma 4 2 5 2 3 2" xfId="49301" xr:uid="{00000000-0005-0000-0000-000097C00000}"/>
    <cellStyle name="Komma 4 2 5 2 4" xfId="49302" xr:uid="{00000000-0005-0000-0000-000098C00000}"/>
    <cellStyle name="Komma 4 2 5 3" xfId="49303" xr:uid="{00000000-0005-0000-0000-000099C00000}"/>
    <cellStyle name="Komma 4 2 5 3 2" xfId="49304" xr:uid="{00000000-0005-0000-0000-00009AC00000}"/>
    <cellStyle name="Komma 4 2 5 3 2 2" xfId="49305" xr:uid="{00000000-0005-0000-0000-00009BC00000}"/>
    <cellStyle name="Komma 4 2 5 3 3" xfId="49306" xr:uid="{00000000-0005-0000-0000-00009CC00000}"/>
    <cellStyle name="Komma 4 2 5 4" xfId="49307" xr:uid="{00000000-0005-0000-0000-00009DC00000}"/>
    <cellStyle name="Komma 4 2 5 4 2" xfId="49308" xr:uid="{00000000-0005-0000-0000-00009EC00000}"/>
    <cellStyle name="Komma 4 2 5 5" xfId="49309" xr:uid="{00000000-0005-0000-0000-00009FC00000}"/>
    <cellStyle name="Komma 4 2 5 6" xfId="49310" xr:uid="{00000000-0005-0000-0000-0000A0C00000}"/>
    <cellStyle name="Komma 4 2 6" xfId="49311" xr:uid="{00000000-0005-0000-0000-0000A1C00000}"/>
    <cellStyle name="Komma 4 2 6 2" xfId="49312" xr:uid="{00000000-0005-0000-0000-0000A2C00000}"/>
    <cellStyle name="Komma 4 2 6 2 2" xfId="49313" xr:uid="{00000000-0005-0000-0000-0000A3C00000}"/>
    <cellStyle name="Komma 4 2 6 2 2 2" xfId="49314" xr:uid="{00000000-0005-0000-0000-0000A4C00000}"/>
    <cellStyle name="Komma 4 2 6 2 3" xfId="49315" xr:uid="{00000000-0005-0000-0000-0000A5C00000}"/>
    <cellStyle name="Komma 4 2 6 2 4" xfId="49316" xr:uid="{00000000-0005-0000-0000-0000A6C00000}"/>
    <cellStyle name="Komma 4 2 6 3" xfId="49317" xr:uid="{00000000-0005-0000-0000-0000A7C00000}"/>
    <cellStyle name="Komma 4 2 6 3 2" xfId="49318" xr:uid="{00000000-0005-0000-0000-0000A8C00000}"/>
    <cellStyle name="Komma 4 2 6 3 3" xfId="49319" xr:uid="{00000000-0005-0000-0000-0000A9C00000}"/>
    <cellStyle name="Komma 4 2 6 4" xfId="49320" xr:uid="{00000000-0005-0000-0000-0000AAC00000}"/>
    <cellStyle name="Komma 4 2 6 5" xfId="49321" xr:uid="{00000000-0005-0000-0000-0000ABC00000}"/>
    <cellStyle name="Komma 4 2 7" xfId="49322" xr:uid="{00000000-0005-0000-0000-0000ACC00000}"/>
    <cellStyle name="Komma 4 2 7 2" xfId="49323" xr:uid="{00000000-0005-0000-0000-0000ADC00000}"/>
    <cellStyle name="Komma 4 2 7 2 2" xfId="49324" xr:uid="{00000000-0005-0000-0000-0000AEC00000}"/>
    <cellStyle name="Komma 4 2 7 2 3" xfId="49325" xr:uid="{00000000-0005-0000-0000-0000AFC00000}"/>
    <cellStyle name="Komma 4 2 7 3" xfId="49326" xr:uid="{00000000-0005-0000-0000-0000B0C00000}"/>
    <cellStyle name="Komma 4 2 7 4" xfId="49327" xr:uid="{00000000-0005-0000-0000-0000B1C00000}"/>
    <cellStyle name="Komma 4 2 7 5" xfId="49328" xr:uid="{00000000-0005-0000-0000-0000B2C00000}"/>
    <cellStyle name="Komma 4 2 8" xfId="49329" xr:uid="{00000000-0005-0000-0000-0000B3C00000}"/>
    <cellStyle name="Komma 4 2 8 2" xfId="49330" xr:uid="{00000000-0005-0000-0000-0000B4C00000}"/>
    <cellStyle name="Komma 4 2 8 3" xfId="49331" xr:uid="{00000000-0005-0000-0000-0000B5C00000}"/>
    <cellStyle name="Komma 4 2 9" xfId="49332" xr:uid="{00000000-0005-0000-0000-0000B6C00000}"/>
    <cellStyle name="Komma 4 2_Nøkkeltall" xfId="49333" xr:uid="{00000000-0005-0000-0000-0000B7C00000}"/>
    <cellStyle name="Komma 4 3" xfId="49334" xr:uid="{00000000-0005-0000-0000-0000B8C00000}"/>
    <cellStyle name="Komma 4 3 10" xfId="49335" xr:uid="{00000000-0005-0000-0000-0000B9C00000}"/>
    <cellStyle name="Komma 4 3 2" xfId="49336" xr:uid="{00000000-0005-0000-0000-0000BAC00000}"/>
    <cellStyle name="Komma 4 3 2 10" xfId="49337" xr:uid="{00000000-0005-0000-0000-0000BBC00000}"/>
    <cellStyle name="Komma 4 3 2 2" xfId="49338" xr:uid="{00000000-0005-0000-0000-0000BCC00000}"/>
    <cellStyle name="Komma 4 3 2 2 2" xfId="49339" xr:uid="{00000000-0005-0000-0000-0000BDC00000}"/>
    <cellStyle name="Komma 4 3 2 2 2 2" xfId="49340" xr:uid="{00000000-0005-0000-0000-0000BEC00000}"/>
    <cellStyle name="Komma 4 3 2 2 2 2 2" xfId="49341" xr:uid="{00000000-0005-0000-0000-0000BFC00000}"/>
    <cellStyle name="Komma 4 3 2 2 2 2 2 2" xfId="49342" xr:uid="{00000000-0005-0000-0000-0000C0C00000}"/>
    <cellStyle name="Komma 4 3 2 2 2 2 2 2 2" xfId="49343" xr:uid="{00000000-0005-0000-0000-0000C1C00000}"/>
    <cellStyle name="Komma 4 3 2 2 2 2 2 3" xfId="49344" xr:uid="{00000000-0005-0000-0000-0000C2C00000}"/>
    <cellStyle name="Komma 4 3 2 2 2 2 3" xfId="49345" xr:uid="{00000000-0005-0000-0000-0000C3C00000}"/>
    <cellStyle name="Komma 4 3 2 2 2 2 3 2" xfId="49346" xr:uid="{00000000-0005-0000-0000-0000C4C00000}"/>
    <cellStyle name="Komma 4 3 2 2 2 2 4" xfId="49347" xr:uid="{00000000-0005-0000-0000-0000C5C00000}"/>
    <cellStyle name="Komma 4 3 2 2 2 2 5" xfId="49348" xr:uid="{00000000-0005-0000-0000-0000C6C00000}"/>
    <cellStyle name="Komma 4 3 2 2 2 3" xfId="49349" xr:uid="{00000000-0005-0000-0000-0000C7C00000}"/>
    <cellStyle name="Komma 4 3 2 2 2 3 2" xfId="49350" xr:uid="{00000000-0005-0000-0000-0000C8C00000}"/>
    <cellStyle name="Komma 4 3 2 2 2 3 2 2" xfId="49351" xr:uid="{00000000-0005-0000-0000-0000C9C00000}"/>
    <cellStyle name="Komma 4 3 2 2 2 3 3" xfId="49352" xr:uid="{00000000-0005-0000-0000-0000CAC00000}"/>
    <cellStyle name="Komma 4 3 2 2 2 3 4" xfId="49353" xr:uid="{00000000-0005-0000-0000-0000CBC00000}"/>
    <cellStyle name="Komma 4 3 2 2 2 4" xfId="49354" xr:uid="{00000000-0005-0000-0000-0000CCC00000}"/>
    <cellStyle name="Komma 4 3 2 2 2 4 2" xfId="49355" xr:uid="{00000000-0005-0000-0000-0000CDC00000}"/>
    <cellStyle name="Komma 4 3 2 2 2 4 3" xfId="49356" xr:uid="{00000000-0005-0000-0000-0000CEC00000}"/>
    <cellStyle name="Komma 4 3 2 2 2 5" xfId="49357" xr:uid="{00000000-0005-0000-0000-0000CFC00000}"/>
    <cellStyle name="Komma 4 3 2 2 2 6" xfId="49358" xr:uid="{00000000-0005-0000-0000-0000D0C00000}"/>
    <cellStyle name="Komma 4 3 2 2 3" xfId="49359" xr:uid="{00000000-0005-0000-0000-0000D1C00000}"/>
    <cellStyle name="Komma 4 3 2 2 3 2" xfId="49360" xr:uid="{00000000-0005-0000-0000-0000D2C00000}"/>
    <cellStyle name="Komma 4 3 2 2 3 2 2" xfId="49361" xr:uid="{00000000-0005-0000-0000-0000D3C00000}"/>
    <cellStyle name="Komma 4 3 2 2 3 2 2 2" xfId="49362" xr:uid="{00000000-0005-0000-0000-0000D4C00000}"/>
    <cellStyle name="Komma 4 3 2 2 3 2 3" xfId="49363" xr:uid="{00000000-0005-0000-0000-0000D5C00000}"/>
    <cellStyle name="Komma 4 3 2 2 3 2 4" xfId="49364" xr:uid="{00000000-0005-0000-0000-0000D6C00000}"/>
    <cellStyle name="Komma 4 3 2 2 3 3" xfId="49365" xr:uid="{00000000-0005-0000-0000-0000D7C00000}"/>
    <cellStyle name="Komma 4 3 2 2 3 3 2" xfId="49366" xr:uid="{00000000-0005-0000-0000-0000D8C00000}"/>
    <cellStyle name="Komma 4 3 2 2 3 4" xfId="49367" xr:uid="{00000000-0005-0000-0000-0000D9C00000}"/>
    <cellStyle name="Komma 4 3 2 2 3 5" xfId="49368" xr:uid="{00000000-0005-0000-0000-0000DAC00000}"/>
    <cellStyle name="Komma 4 3 2 2 4" xfId="49369" xr:uid="{00000000-0005-0000-0000-0000DBC00000}"/>
    <cellStyle name="Komma 4 3 2 2 4 2" xfId="49370" xr:uid="{00000000-0005-0000-0000-0000DCC00000}"/>
    <cellStyle name="Komma 4 3 2 2 4 2 2" xfId="49371" xr:uid="{00000000-0005-0000-0000-0000DDC00000}"/>
    <cellStyle name="Komma 4 3 2 2 4 3" xfId="49372" xr:uid="{00000000-0005-0000-0000-0000DEC00000}"/>
    <cellStyle name="Komma 4 3 2 2 4 4" xfId="49373" xr:uid="{00000000-0005-0000-0000-0000DFC00000}"/>
    <cellStyle name="Komma 4 3 2 2 5" xfId="49374" xr:uid="{00000000-0005-0000-0000-0000E0C00000}"/>
    <cellStyle name="Komma 4 3 2 2 5 2" xfId="49375" xr:uid="{00000000-0005-0000-0000-0000E1C00000}"/>
    <cellStyle name="Komma 4 3 2 2 5 3" xfId="49376" xr:uid="{00000000-0005-0000-0000-0000E2C00000}"/>
    <cellStyle name="Komma 4 3 2 2 6" xfId="49377" xr:uid="{00000000-0005-0000-0000-0000E3C00000}"/>
    <cellStyle name="Komma 4 3 2 2 7" xfId="49378" xr:uid="{00000000-0005-0000-0000-0000E4C00000}"/>
    <cellStyle name="Komma 4 3 2 2 8" xfId="49379" xr:uid="{00000000-0005-0000-0000-0000E5C00000}"/>
    <cellStyle name="Komma 4 3 2 2 9" xfId="49380" xr:uid="{00000000-0005-0000-0000-0000E6C00000}"/>
    <cellStyle name="Komma 4 3 2 2_Nøkkeltall" xfId="49381" xr:uid="{00000000-0005-0000-0000-0000E7C00000}"/>
    <cellStyle name="Komma 4 3 2 3" xfId="49382" xr:uid="{00000000-0005-0000-0000-0000E8C00000}"/>
    <cellStyle name="Komma 4 3 2 3 2" xfId="49383" xr:uid="{00000000-0005-0000-0000-0000E9C00000}"/>
    <cellStyle name="Komma 4 3 2 3 2 2" xfId="49384" xr:uid="{00000000-0005-0000-0000-0000EAC00000}"/>
    <cellStyle name="Komma 4 3 2 3 2 2 2" xfId="49385" xr:uid="{00000000-0005-0000-0000-0000EBC00000}"/>
    <cellStyle name="Komma 4 3 2 3 2 2 2 2" xfId="49386" xr:uid="{00000000-0005-0000-0000-0000ECC00000}"/>
    <cellStyle name="Komma 4 3 2 3 2 2 3" xfId="49387" xr:uid="{00000000-0005-0000-0000-0000EDC00000}"/>
    <cellStyle name="Komma 4 3 2 3 2 3" xfId="49388" xr:uid="{00000000-0005-0000-0000-0000EEC00000}"/>
    <cellStyle name="Komma 4 3 2 3 2 3 2" xfId="49389" xr:uid="{00000000-0005-0000-0000-0000EFC00000}"/>
    <cellStyle name="Komma 4 3 2 3 2 4" xfId="49390" xr:uid="{00000000-0005-0000-0000-0000F0C00000}"/>
    <cellStyle name="Komma 4 3 2 3 2 5" xfId="49391" xr:uid="{00000000-0005-0000-0000-0000F1C00000}"/>
    <cellStyle name="Komma 4 3 2 3 3" xfId="49392" xr:uid="{00000000-0005-0000-0000-0000F2C00000}"/>
    <cellStyle name="Komma 4 3 2 3 3 2" xfId="49393" xr:uid="{00000000-0005-0000-0000-0000F3C00000}"/>
    <cellStyle name="Komma 4 3 2 3 3 2 2" xfId="49394" xr:uid="{00000000-0005-0000-0000-0000F4C00000}"/>
    <cellStyle name="Komma 4 3 2 3 3 3" xfId="49395" xr:uid="{00000000-0005-0000-0000-0000F5C00000}"/>
    <cellStyle name="Komma 4 3 2 3 3 4" xfId="49396" xr:uid="{00000000-0005-0000-0000-0000F6C00000}"/>
    <cellStyle name="Komma 4 3 2 3 4" xfId="49397" xr:uid="{00000000-0005-0000-0000-0000F7C00000}"/>
    <cellStyle name="Komma 4 3 2 3 4 2" xfId="49398" xr:uid="{00000000-0005-0000-0000-0000F8C00000}"/>
    <cellStyle name="Komma 4 3 2 3 4 3" xfId="49399" xr:uid="{00000000-0005-0000-0000-0000F9C00000}"/>
    <cellStyle name="Komma 4 3 2 3 5" xfId="49400" xr:uid="{00000000-0005-0000-0000-0000FAC00000}"/>
    <cellStyle name="Komma 4 3 2 3 6" xfId="49401" xr:uid="{00000000-0005-0000-0000-0000FBC00000}"/>
    <cellStyle name="Komma 4 3 2 3_Nøkkeltall" xfId="49402" xr:uid="{00000000-0005-0000-0000-0000FCC00000}"/>
    <cellStyle name="Komma 4 3 2 4" xfId="49403" xr:uid="{00000000-0005-0000-0000-0000FDC00000}"/>
    <cellStyle name="Komma 4 3 2 4 2" xfId="49404" xr:uid="{00000000-0005-0000-0000-0000FEC00000}"/>
    <cellStyle name="Komma 4 3 2 4 2 2" xfId="49405" xr:uid="{00000000-0005-0000-0000-0000FFC00000}"/>
    <cellStyle name="Komma 4 3 2 4 2 2 2" xfId="49406" xr:uid="{00000000-0005-0000-0000-000000C10000}"/>
    <cellStyle name="Komma 4 3 2 4 2 3" xfId="49407" xr:uid="{00000000-0005-0000-0000-000001C10000}"/>
    <cellStyle name="Komma 4 3 2 4 2 4" xfId="49408" xr:uid="{00000000-0005-0000-0000-000002C10000}"/>
    <cellStyle name="Komma 4 3 2 4 3" xfId="49409" xr:uid="{00000000-0005-0000-0000-000003C10000}"/>
    <cellStyle name="Komma 4 3 2 4 3 2" xfId="49410" xr:uid="{00000000-0005-0000-0000-000004C10000}"/>
    <cellStyle name="Komma 4 3 2 4 4" xfId="49411" xr:uid="{00000000-0005-0000-0000-000005C10000}"/>
    <cellStyle name="Komma 4 3 2 4 5" xfId="49412" xr:uid="{00000000-0005-0000-0000-000006C10000}"/>
    <cellStyle name="Komma 4 3 2 5" xfId="49413" xr:uid="{00000000-0005-0000-0000-000007C10000}"/>
    <cellStyle name="Komma 4 3 2 5 2" xfId="49414" xr:uid="{00000000-0005-0000-0000-000008C10000}"/>
    <cellStyle name="Komma 4 3 2 5 2 2" xfId="49415" xr:uid="{00000000-0005-0000-0000-000009C10000}"/>
    <cellStyle name="Komma 4 3 2 5 3" xfId="49416" xr:uid="{00000000-0005-0000-0000-00000AC10000}"/>
    <cellStyle name="Komma 4 3 2 5 4" xfId="49417" xr:uid="{00000000-0005-0000-0000-00000BC10000}"/>
    <cellStyle name="Komma 4 3 2 6" xfId="49418" xr:uid="{00000000-0005-0000-0000-00000CC10000}"/>
    <cellStyle name="Komma 4 3 2 6 2" xfId="49419" xr:uid="{00000000-0005-0000-0000-00000DC10000}"/>
    <cellStyle name="Komma 4 3 2 6 3" xfId="49420" xr:uid="{00000000-0005-0000-0000-00000EC10000}"/>
    <cellStyle name="Komma 4 3 2 7" xfId="49421" xr:uid="{00000000-0005-0000-0000-00000FC10000}"/>
    <cellStyle name="Komma 4 3 2 8" xfId="49422" xr:uid="{00000000-0005-0000-0000-000010C10000}"/>
    <cellStyle name="Komma 4 3 2 9" xfId="49423" xr:uid="{00000000-0005-0000-0000-000011C10000}"/>
    <cellStyle name="Komma 4 3 2_7. Other MTM adjustments" xfId="49424" xr:uid="{00000000-0005-0000-0000-000012C10000}"/>
    <cellStyle name="Komma 4 3 3" xfId="49425" xr:uid="{00000000-0005-0000-0000-000013C10000}"/>
    <cellStyle name="Komma 4 3 3 2" xfId="49426" xr:uid="{00000000-0005-0000-0000-000014C10000}"/>
    <cellStyle name="Komma 4 3 3 2 2" xfId="49427" xr:uid="{00000000-0005-0000-0000-000015C10000}"/>
    <cellStyle name="Komma 4 3 3 2 2 2" xfId="49428" xr:uid="{00000000-0005-0000-0000-000016C10000}"/>
    <cellStyle name="Komma 4 3 3 2 2 2 2" xfId="49429" xr:uid="{00000000-0005-0000-0000-000017C10000}"/>
    <cellStyle name="Komma 4 3 3 2 2 2 2 2" xfId="49430" xr:uid="{00000000-0005-0000-0000-000018C10000}"/>
    <cellStyle name="Komma 4 3 3 2 2 2 3" xfId="49431" xr:uid="{00000000-0005-0000-0000-000019C10000}"/>
    <cellStyle name="Komma 4 3 3 2 2 2 4" xfId="49432" xr:uid="{00000000-0005-0000-0000-00001AC10000}"/>
    <cellStyle name="Komma 4 3 3 2 2 3" xfId="49433" xr:uid="{00000000-0005-0000-0000-00001BC10000}"/>
    <cellStyle name="Komma 4 3 3 2 2 3 2" xfId="49434" xr:uid="{00000000-0005-0000-0000-00001CC10000}"/>
    <cellStyle name="Komma 4 3 3 2 2 4" xfId="49435" xr:uid="{00000000-0005-0000-0000-00001DC10000}"/>
    <cellStyle name="Komma 4 3 3 2 2 5" xfId="49436" xr:uid="{00000000-0005-0000-0000-00001EC10000}"/>
    <cellStyle name="Komma 4 3 3 2 3" xfId="49437" xr:uid="{00000000-0005-0000-0000-00001FC10000}"/>
    <cellStyle name="Komma 4 3 3 2 3 2" xfId="49438" xr:uid="{00000000-0005-0000-0000-000020C10000}"/>
    <cellStyle name="Komma 4 3 3 2 3 2 2" xfId="49439" xr:uid="{00000000-0005-0000-0000-000021C10000}"/>
    <cellStyle name="Komma 4 3 3 2 3 3" xfId="49440" xr:uid="{00000000-0005-0000-0000-000022C10000}"/>
    <cellStyle name="Komma 4 3 3 2 3 4" xfId="49441" xr:uid="{00000000-0005-0000-0000-000023C10000}"/>
    <cellStyle name="Komma 4 3 3 2 4" xfId="49442" xr:uid="{00000000-0005-0000-0000-000024C10000}"/>
    <cellStyle name="Komma 4 3 3 2 4 2" xfId="49443" xr:uid="{00000000-0005-0000-0000-000025C10000}"/>
    <cellStyle name="Komma 4 3 3 2 4 3" xfId="49444" xr:uid="{00000000-0005-0000-0000-000026C10000}"/>
    <cellStyle name="Komma 4 3 3 2 5" xfId="49445" xr:uid="{00000000-0005-0000-0000-000027C10000}"/>
    <cellStyle name="Komma 4 3 3 2 6" xfId="49446" xr:uid="{00000000-0005-0000-0000-000028C10000}"/>
    <cellStyle name="Komma 4 3 3 3" xfId="49447" xr:uid="{00000000-0005-0000-0000-000029C10000}"/>
    <cellStyle name="Komma 4 3 3 3 2" xfId="49448" xr:uid="{00000000-0005-0000-0000-00002AC10000}"/>
    <cellStyle name="Komma 4 3 3 3 2 2" xfId="49449" xr:uid="{00000000-0005-0000-0000-00002BC10000}"/>
    <cellStyle name="Komma 4 3 3 3 2 2 2" xfId="49450" xr:uid="{00000000-0005-0000-0000-00002CC10000}"/>
    <cellStyle name="Komma 4 3 3 3 2 3" xfId="49451" xr:uid="{00000000-0005-0000-0000-00002DC10000}"/>
    <cellStyle name="Komma 4 3 3 3 2 4" xfId="49452" xr:uid="{00000000-0005-0000-0000-00002EC10000}"/>
    <cellStyle name="Komma 4 3 3 3 3" xfId="49453" xr:uid="{00000000-0005-0000-0000-00002FC10000}"/>
    <cellStyle name="Komma 4 3 3 3 3 2" xfId="49454" xr:uid="{00000000-0005-0000-0000-000030C10000}"/>
    <cellStyle name="Komma 4 3 3 3 3 3" xfId="49455" xr:uid="{00000000-0005-0000-0000-000031C10000}"/>
    <cellStyle name="Komma 4 3 3 3 4" xfId="49456" xr:uid="{00000000-0005-0000-0000-000032C10000}"/>
    <cellStyle name="Komma 4 3 3 3 5" xfId="49457" xr:uid="{00000000-0005-0000-0000-000033C10000}"/>
    <cellStyle name="Komma 4 3 3 4" xfId="49458" xr:uid="{00000000-0005-0000-0000-000034C10000}"/>
    <cellStyle name="Komma 4 3 3 4 2" xfId="49459" xr:uid="{00000000-0005-0000-0000-000035C10000}"/>
    <cellStyle name="Komma 4 3 3 4 2 2" xfId="49460" xr:uid="{00000000-0005-0000-0000-000036C10000}"/>
    <cellStyle name="Komma 4 3 3 4 3" xfId="49461" xr:uid="{00000000-0005-0000-0000-000037C10000}"/>
    <cellStyle name="Komma 4 3 3 4 4" xfId="49462" xr:uid="{00000000-0005-0000-0000-000038C10000}"/>
    <cellStyle name="Komma 4 3 3 5" xfId="49463" xr:uid="{00000000-0005-0000-0000-000039C10000}"/>
    <cellStyle name="Komma 4 3 3 5 2" xfId="49464" xr:uid="{00000000-0005-0000-0000-00003AC10000}"/>
    <cellStyle name="Komma 4 3 3 5 3" xfId="49465" xr:uid="{00000000-0005-0000-0000-00003BC10000}"/>
    <cellStyle name="Komma 4 3 3 6" xfId="49466" xr:uid="{00000000-0005-0000-0000-00003CC10000}"/>
    <cellStyle name="Komma 4 3 3 7" xfId="49467" xr:uid="{00000000-0005-0000-0000-00003DC10000}"/>
    <cellStyle name="Komma 4 3 3 8" xfId="49468" xr:uid="{00000000-0005-0000-0000-00003EC10000}"/>
    <cellStyle name="Komma 4 3 3 9" xfId="49469" xr:uid="{00000000-0005-0000-0000-00003FC10000}"/>
    <cellStyle name="Komma 4 3 3_Nøkkeltall" xfId="49470" xr:uid="{00000000-0005-0000-0000-000040C10000}"/>
    <cellStyle name="Komma 4 3 4" xfId="49471" xr:uid="{00000000-0005-0000-0000-000041C10000}"/>
    <cellStyle name="Komma 4 3 4 2" xfId="49472" xr:uid="{00000000-0005-0000-0000-000042C10000}"/>
    <cellStyle name="Komma 4 3 4 2 2" xfId="49473" xr:uid="{00000000-0005-0000-0000-000043C10000}"/>
    <cellStyle name="Komma 4 3 4 2 2 2" xfId="49474" xr:uid="{00000000-0005-0000-0000-000044C10000}"/>
    <cellStyle name="Komma 4 3 4 2 2 2 2" xfId="49475" xr:uid="{00000000-0005-0000-0000-000045C10000}"/>
    <cellStyle name="Komma 4 3 4 2 2 3" xfId="49476" xr:uid="{00000000-0005-0000-0000-000046C10000}"/>
    <cellStyle name="Komma 4 3 4 2 2 4" xfId="49477" xr:uid="{00000000-0005-0000-0000-000047C10000}"/>
    <cellStyle name="Komma 4 3 4 2 3" xfId="49478" xr:uid="{00000000-0005-0000-0000-000048C10000}"/>
    <cellStyle name="Komma 4 3 4 2 3 2" xfId="49479" xr:uid="{00000000-0005-0000-0000-000049C10000}"/>
    <cellStyle name="Komma 4 3 4 2 4" xfId="49480" xr:uid="{00000000-0005-0000-0000-00004AC10000}"/>
    <cellStyle name="Komma 4 3 4 2 5" xfId="49481" xr:uid="{00000000-0005-0000-0000-00004BC10000}"/>
    <cellStyle name="Komma 4 3 4 3" xfId="49482" xr:uid="{00000000-0005-0000-0000-00004CC10000}"/>
    <cellStyle name="Komma 4 3 4 3 2" xfId="49483" xr:uid="{00000000-0005-0000-0000-00004DC10000}"/>
    <cellStyle name="Komma 4 3 4 3 2 2" xfId="49484" xr:uid="{00000000-0005-0000-0000-00004EC10000}"/>
    <cellStyle name="Komma 4 3 4 3 3" xfId="49485" xr:uid="{00000000-0005-0000-0000-00004FC10000}"/>
    <cellStyle name="Komma 4 3 4 3 4" xfId="49486" xr:uid="{00000000-0005-0000-0000-000050C10000}"/>
    <cellStyle name="Komma 4 3 4 4" xfId="49487" xr:uid="{00000000-0005-0000-0000-000051C10000}"/>
    <cellStyle name="Komma 4 3 4 4 2" xfId="49488" xr:uid="{00000000-0005-0000-0000-000052C10000}"/>
    <cellStyle name="Komma 4 3 4 4 3" xfId="49489" xr:uid="{00000000-0005-0000-0000-000053C10000}"/>
    <cellStyle name="Komma 4 3 4 5" xfId="49490" xr:uid="{00000000-0005-0000-0000-000054C10000}"/>
    <cellStyle name="Komma 4 3 4 6" xfId="49491" xr:uid="{00000000-0005-0000-0000-000055C10000}"/>
    <cellStyle name="Komma 4 3 4_Nøkkeltall" xfId="49492" xr:uid="{00000000-0005-0000-0000-000056C10000}"/>
    <cellStyle name="Komma 4 3 5" xfId="49493" xr:uid="{00000000-0005-0000-0000-000057C10000}"/>
    <cellStyle name="Komma 4 3 5 2" xfId="49494" xr:uid="{00000000-0005-0000-0000-000058C10000}"/>
    <cellStyle name="Komma 4 3 5 2 2" xfId="49495" xr:uid="{00000000-0005-0000-0000-000059C10000}"/>
    <cellStyle name="Komma 4 3 5 2 2 2" xfId="49496" xr:uid="{00000000-0005-0000-0000-00005AC10000}"/>
    <cellStyle name="Komma 4 3 5 2 2 3" xfId="49497" xr:uid="{00000000-0005-0000-0000-00005BC10000}"/>
    <cellStyle name="Komma 4 3 5 2 3" xfId="49498" xr:uid="{00000000-0005-0000-0000-00005CC10000}"/>
    <cellStyle name="Komma 4 3 5 2 4" xfId="49499" xr:uid="{00000000-0005-0000-0000-00005DC10000}"/>
    <cellStyle name="Komma 4 3 5 3" xfId="49500" xr:uid="{00000000-0005-0000-0000-00005EC10000}"/>
    <cellStyle name="Komma 4 3 5 3 2" xfId="49501" xr:uid="{00000000-0005-0000-0000-00005FC10000}"/>
    <cellStyle name="Komma 4 3 5 3 3" xfId="49502" xr:uid="{00000000-0005-0000-0000-000060C10000}"/>
    <cellStyle name="Komma 4 3 5 4" xfId="49503" xr:uid="{00000000-0005-0000-0000-000061C10000}"/>
    <cellStyle name="Komma 4 3 5 5" xfId="49504" xr:uid="{00000000-0005-0000-0000-000062C10000}"/>
    <cellStyle name="Komma 4 3 5 6" xfId="49505" xr:uid="{00000000-0005-0000-0000-000063C10000}"/>
    <cellStyle name="Komma 4 3 6" xfId="49506" xr:uid="{00000000-0005-0000-0000-000064C10000}"/>
    <cellStyle name="Komma 4 3 6 2" xfId="49507" xr:uid="{00000000-0005-0000-0000-000065C10000}"/>
    <cellStyle name="Komma 4 3 6 2 2" xfId="49508" xr:uid="{00000000-0005-0000-0000-000066C10000}"/>
    <cellStyle name="Komma 4 3 6 2 3" xfId="49509" xr:uid="{00000000-0005-0000-0000-000067C10000}"/>
    <cellStyle name="Komma 4 3 6 3" xfId="49510" xr:uid="{00000000-0005-0000-0000-000068C10000}"/>
    <cellStyle name="Komma 4 3 6 4" xfId="49511" xr:uid="{00000000-0005-0000-0000-000069C10000}"/>
    <cellStyle name="Komma 4 3 6 5" xfId="49512" xr:uid="{00000000-0005-0000-0000-00006AC10000}"/>
    <cellStyle name="Komma 4 3 6 6" xfId="49513" xr:uid="{00000000-0005-0000-0000-00006BC10000}"/>
    <cellStyle name="Komma 4 3 7" xfId="49514" xr:uid="{00000000-0005-0000-0000-00006CC10000}"/>
    <cellStyle name="Komma 4 3 7 2" xfId="49515" xr:uid="{00000000-0005-0000-0000-00006DC10000}"/>
    <cellStyle name="Komma 4 3 7 3" xfId="49516" xr:uid="{00000000-0005-0000-0000-00006EC10000}"/>
    <cellStyle name="Komma 4 3 8" xfId="49517" xr:uid="{00000000-0005-0000-0000-00006FC10000}"/>
    <cellStyle name="Komma 4 3 9" xfId="49518" xr:uid="{00000000-0005-0000-0000-000070C10000}"/>
    <cellStyle name="Komma 4 3_7. Other MTM adjustments" xfId="49519" xr:uid="{00000000-0005-0000-0000-000071C10000}"/>
    <cellStyle name="Komma 4 4" xfId="49520" xr:uid="{00000000-0005-0000-0000-000072C10000}"/>
    <cellStyle name="Komma 4 4 10" xfId="49521" xr:uid="{00000000-0005-0000-0000-000073C10000}"/>
    <cellStyle name="Komma 4 4 11" xfId="49522" xr:uid="{00000000-0005-0000-0000-000074C10000}"/>
    <cellStyle name="Komma 4 4 2" xfId="49523" xr:uid="{00000000-0005-0000-0000-000075C10000}"/>
    <cellStyle name="Komma 4 4 2 10" xfId="49524" xr:uid="{00000000-0005-0000-0000-000076C10000}"/>
    <cellStyle name="Komma 4 4 2 11" xfId="49525" xr:uid="{00000000-0005-0000-0000-000077C10000}"/>
    <cellStyle name="Komma 4 4 2 2" xfId="49526" xr:uid="{00000000-0005-0000-0000-000078C10000}"/>
    <cellStyle name="Komma 4 4 2 2 2" xfId="49527" xr:uid="{00000000-0005-0000-0000-000079C10000}"/>
    <cellStyle name="Komma 4 4 2 2 2 2" xfId="49528" xr:uid="{00000000-0005-0000-0000-00007AC10000}"/>
    <cellStyle name="Komma 4 4 2 2 2 2 2" xfId="49529" xr:uid="{00000000-0005-0000-0000-00007BC10000}"/>
    <cellStyle name="Komma 4 4 2 2 2 2 2 2" xfId="49530" xr:uid="{00000000-0005-0000-0000-00007CC10000}"/>
    <cellStyle name="Komma 4 4 2 2 2 2 2 3" xfId="49531" xr:uid="{00000000-0005-0000-0000-00007DC10000}"/>
    <cellStyle name="Komma 4 4 2 2 2 2 3" xfId="49532" xr:uid="{00000000-0005-0000-0000-00007EC10000}"/>
    <cellStyle name="Komma 4 4 2 2 2 2 4" xfId="49533" xr:uid="{00000000-0005-0000-0000-00007FC10000}"/>
    <cellStyle name="Komma 4 4 2 2 2 3" xfId="49534" xr:uid="{00000000-0005-0000-0000-000080C10000}"/>
    <cellStyle name="Komma 4 4 2 2 2 3 2" xfId="49535" xr:uid="{00000000-0005-0000-0000-000081C10000}"/>
    <cellStyle name="Komma 4 4 2 2 2 3 3" xfId="49536" xr:uid="{00000000-0005-0000-0000-000082C10000}"/>
    <cellStyle name="Komma 4 4 2 2 2 4" xfId="49537" xr:uid="{00000000-0005-0000-0000-000083C10000}"/>
    <cellStyle name="Komma 4 4 2 2 2 5" xfId="49538" xr:uid="{00000000-0005-0000-0000-000084C10000}"/>
    <cellStyle name="Komma 4 4 2 2 3" xfId="49539" xr:uid="{00000000-0005-0000-0000-000085C10000}"/>
    <cellStyle name="Komma 4 4 2 2 3 2" xfId="49540" xr:uid="{00000000-0005-0000-0000-000086C10000}"/>
    <cellStyle name="Komma 4 4 2 2 3 2 2" xfId="49541" xr:uid="{00000000-0005-0000-0000-000087C10000}"/>
    <cellStyle name="Komma 4 4 2 2 3 2 3" xfId="49542" xr:uid="{00000000-0005-0000-0000-000088C10000}"/>
    <cellStyle name="Komma 4 4 2 2 3 3" xfId="49543" xr:uid="{00000000-0005-0000-0000-000089C10000}"/>
    <cellStyle name="Komma 4 4 2 2 3 4" xfId="49544" xr:uid="{00000000-0005-0000-0000-00008AC10000}"/>
    <cellStyle name="Komma 4 4 2 2 4" xfId="49545" xr:uid="{00000000-0005-0000-0000-00008BC10000}"/>
    <cellStyle name="Komma 4 4 2 2 4 2" xfId="49546" xr:uid="{00000000-0005-0000-0000-00008CC10000}"/>
    <cellStyle name="Komma 4 4 2 2 4 3" xfId="49547" xr:uid="{00000000-0005-0000-0000-00008DC10000}"/>
    <cellStyle name="Komma 4 4 2 2 5" xfId="49548" xr:uid="{00000000-0005-0000-0000-00008EC10000}"/>
    <cellStyle name="Komma 4 4 2 2 6" xfId="49549" xr:uid="{00000000-0005-0000-0000-00008FC10000}"/>
    <cellStyle name="Komma 4 4 2 2 7" xfId="49550" xr:uid="{00000000-0005-0000-0000-000090C10000}"/>
    <cellStyle name="Komma 4 4 2 2_Nøkkeltall" xfId="49551" xr:uid="{00000000-0005-0000-0000-000091C10000}"/>
    <cellStyle name="Komma 4 4 2 3" xfId="49552" xr:uid="{00000000-0005-0000-0000-000092C10000}"/>
    <cellStyle name="Komma 4 4 2 3 2" xfId="49553" xr:uid="{00000000-0005-0000-0000-000093C10000}"/>
    <cellStyle name="Komma 4 4 2 3 2 2" xfId="49554" xr:uid="{00000000-0005-0000-0000-000094C10000}"/>
    <cellStyle name="Komma 4 4 2 3 2 2 2" xfId="49555" xr:uid="{00000000-0005-0000-0000-000095C10000}"/>
    <cellStyle name="Komma 4 4 2 3 2 2 3" xfId="49556" xr:uid="{00000000-0005-0000-0000-000096C10000}"/>
    <cellStyle name="Komma 4 4 2 3 2 3" xfId="49557" xr:uid="{00000000-0005-0000-0000-000097C10000}"/>
    <cellStyle name="Komma 4 4 2 3 2 4" xfId="49558" xr:uid="{00000000-0005-0000-0000-000098C10000}"/>
    <cellStyle name="Komma 4 4 2 3 3" xfId="49559" xr:uid="{00000000-0005-0000-0000-000099C10000}"/>
    <cellStyle name="Komma 4 4 2 3 3 2" xfId="49560" xr:uid="{00000000-0005-0000-0000-00009AC10000}"/>
    <cellStyle name="Komma 4 4 2 3 3 3" xfId="49561" xr:uid="{00000000-0005-0000-0000-00009BC10000}"/>
    <cellStyle name="Komma 4 4 2 3 4" xfId="49562" xr:uid="{00000000-0005-0000-0000-00009CC10000}"/>
    <cellStyle name="Komma 4 4 2 3 5" xfId="49563" xr:uid="{00000000-0005-0000-0000-00009DC10000}"/>
    <cellStyle name="Komma 4 4 2 3 6" xfId="49564" xr:uid="{00000000-0005-0000-0000-00009EC10000}"/>
    <cellStyle name="Komma 4 4 2 4" xfId="49565" xr:uid="{00000000-0005-0000-0000-00009FC10000}"/>
    <cellStyle name="Komma 4 4 2 4 2" xfId="49566" xr:uid="{00000000-0005-0000-0000-0000A0C10000}"/>
    <cellStyle name="Komma 4 4 2 4 2 2" xfId="49567" xr:uid="{00000000-0005-0000-0000-0000A1C10000}"/>
    <cellStyle name="Komma 4 4 2 4 2 3" xfId="49568" xr:uid="{00000000-0005-0000-0000-0000A2C10000}"/>
    <cellStyle name="Komma 4 4 2 4 2 4" xfId="49569" xr:uid="{00000000-0005-0000-0000-0000A3C10000}"/>
    <cellStyle name="Komma 4 4 2 4 3" xfId="49570" xr:uid="{00000000-0005-0000-0000-0000A4C10000}"/>
    <cellStyle name="Komma 4 4 2 4 4" xfId="49571" xr:uid="{00000000-0005-0000-0000-0000A5C10000}"/>
    <cellStyle name="Komma 4 4 2 4 5" xfId="49572" xr:uid="{00000000-0005-0000-0000-0000A6C10000}"/>
    <cellStyle name="Komma 4 4 2 5" xfId="49573" xr:uid="{00000000-0005-0000-0000-0000A7C10000}"/>
    <cellStyle name="Komma 4 4 2 5 2" xfId="49574" xr:uid="{00000000-0005-0000-0000-0000A8C10000}"/>
    <cellStyle name="Komma 4 4 2 5 3" xfId="49575" xr:uid="{00000000-0005-0000-0000-0000A9C10000}"/>
    <cellStyle name="Komma 4 4 2 5 4" xfId="49576" xr:uid="{00000000-0005-0000-0000-0000AAC10000}"/>
    <cellStyle name="Komma 4 4 2 6" xfId="49577" xr:uid="{00000000-0005-0000-0000-0000ABC10000}"/>
    <cellStyle name="Komma 4 4 2 7" xfId="49578" xr:uid="{00000000-0005-0000-0000-0000ACC10000}"/>
    <cellStyle name="Komma 4 4 2 8" xfId="49579" xr:uid="{00000000-0005-0000-0000-0000ADC10000}"/>
    <cellStyle name="Komma 4 4 2 9" xfId="49580" xr:uid="{00000000-0005-0000-0000-0000AEC10000}"/>
    <cellStyle name="Komma 4 4 2_7. Other MTM adjustments" xfId="49581" xr:uid="{00000000-0005-0000-0000-0000AFC10000}"/>
    <cellStyle name="Komma 4 4 3" xfId="49582" xr:uid="{00000000-0005-0000-0000-0000B0C10000}"/>
    <cellStyle name="Komma 4 4 3 2" xfId="49583" xr:uid="{00000000-0005-0000-0000-0000B1C10000}"/>
    <cellStyle name="Komma 4 4 3 2 2" xfId="49584" xr:uid="{00000000-0005-0000-0000-0000B2C10000}"/>
    <cellStyle name="Komma 4 4 3 2 2 2" xfId="49585" xr:uid="{00000000-0005-0000-0000-0000B3C10000}"/>
    <cellStyle name="Komma 4 4 3 2 2 2 2" xfId="49586" xr:uid="{00000000-0005-0000-0000-0000B4C10000}"/>
    <cellStyle name="Komma 4 4 3 2 2 2 3" xfId="49587" xr:uid="{00000000-0005-0000-0000-0000B5C10000}"/>
    <cellStyle name="Komma 4 4 3 2 2 3" xfId="49588" xr:uid="{00000000-0005-0000-0000-0000B6C10000}"/>
    <cellStyle name="Komma 4 4 3 2 2 4" xfId="49589" xr:uid="{00000000-0005-0000-0000-0000B7C10000}"/>
    <cellStyle name="Komma 4 4 3 2 3" xfId="49590" xr:uid="{00000000-0005-0000-0000-0000B8C10000}"/>
    <cellStyle name="Komma 4 4 3 2 3 2" xfId="49591" xr:uid="{00000000-0005-0000-0000-0000B9C10000}"/>
    <cellStyle name="Komma 4 4 3 2 3 3" xfId="49592" xr:uid="{00000000-0005-0000-0000-0000BAC10000}"/>
    <cellStyle name="Komma 4 4 3 2 4" xfId="49593" xr:uid="{00000000-0005-0000-0000-0000BBC10000}"/>
    <cellStyle name="Komma 4 4 3 2 5" xfId="49594" xr:uid="{00000000-0005-0000-0000-0000BCC10000}"/>
    <cellStyle name="Komma 4 4 3 2_Innskuddsdekning" xfId="49595" xr:uid="{00000000-0005-0000-0000-0000BDC10000}"/>
    <cellStyle name="Komma 4 4 3 3" xfId="49596" xr:uid="{00000000-0005-0000-0000-0000BEC10000}"/>
    <cellStyle name="Komma 4 4 3 3 2" xfId="49597" xr:uid="{00000000-0005-0000-0000-0000BFC10000}"/>
    <cellStyle name="Komma 4 4 3 3 2 2" xfId="49598" xr:uid="{00000000-0005-0000-0000-0000C0C10000}"/>
    <cellStyle name="Komma 4 4 3 3 2 3" xfId="49599" xr:uid="{00000000-0005-0000-0000-0000C1C10000}"/>
    <cellStyle name="Komma 4 4 3 3 3" xfId="49600" xr:uid="{00000000-0005-0000-0000-0000C2C10000}"/>
    <cellStyle name="Komma 4 4 3 3 4" xfId="49601" xr:uid="{00000000-0005-0000-0000-0000C3C10000}"/>
    <cellStyle name="Komma 4 4 3 4" xfId="49602" xr:uid="{00000000-0005-0000-0000-0000C4C10000}"/>
    <cellStyle name="Komma 4 4 3 4 2" xfId="49603" xr:uid="{00000000-0005-0000-0000-0000C5C10000}"/>
    <cellStyle name="Komma 4 4 3 4 3" xfId="49604" xr:uid="{00000000-0005-0000-0000-0000C6C10000}"/>
    <cellStyle name="Komma 4 4 3 5" xfId="49605" xr:uid="{00000000-0005-0000-0000-0000C7C10000}"/>
    <cellStyle name="Komma 4 4 3 6" xfId="49606" xr:uid="{00000000-0005-0000-0000-0000C8C10000}"/>
    <cellStyle name="Komma 4 4 3 7" xfId="49607" xr:uid="{00000000-0005-0000-0000-0000C9C10000}"/>
    <cellStyle name="Komma 4 4 3_7. Other MTM adjustments" xfId="49608" xr:uid="{00000000-0005-0000-0000-0000CAC10000}"/>
    <cellStyle name="Komma 4 4 4" xfId="49609" xr:uid="{00000000-0005-0000-0000-0000CBC10000}"/>
    <cellStyle name="Komma 4 4 4 2" xfId="49610" xr:uid="{00000000-0005-0000-0000-0000CCC10000}"/>
    <cellStyle name="Komma 4 4 4 2 2" xfId="49611" xr:uid="{00000000-0005-0000-0000-0000CDC10000}"/>
    <cellStyle name="Komma 4 4 4 2 2 2" xfId="49612" xr:uid="{00000000-0005-0000-0000-0000CEC10000}"/>
    <cellStyle name="Komma 4 4 4 2 2 3" xfId="49613" xr:uid="{00000000-0005-0000-0000-0000CFC10000}"/>
    <cellStyle name="Komma 4 4 4 2 3" xfId="49614" xr:uid="{00000000-0005-0000-0000-0000D0C10000}"/>
    <cellStyle name="Komma 4 4 4 2 4" xfId="49615" xr:uid="{00000000-0005-0000-0000-0000D1C10000}"/>
    <cellStyle name="Komma 4 4 4 3" xfId="49616" xr:uid="{00000000-0005-0000-0000-0000D2C10000}"/>
    <cellStyle name="Komma 4 4 4 3 2" xfId="49617" xr:uid="{00000000-0005-0000-0000-0000D3C10000}"/>
    <cellStyle name="Komma 4 4 4 3 3" xfId="49618" xr:uid="{00000000-0005-0000-0000-0000D4C10000}"/>
    <cellStyle name="Komma 4 4 4 4" xfId="49619" xr:uid="{00000000-0005-0000-0000-0000D5C10000}"/>
    <cellStyle name="Komma 4 4 4 5" xfId="49620" xr:uid="{00000000-0005-0000-0000-0000D6C10000}"/>
    <cellStyle name="Komma 4 4 4 6" xfId="49621" xr:uid="{00000000-0005-0000-0000-0000D7C10000}"/>
    <cellStyle name="Komma 4 4 4_Nøkkeltall" xfId="49622" xr:uid="{00000000-0005-0000-0000-0000D8C10000}"/>
    <cellStyle name="Komma 4 4 5" xfId="49623" xr:uid="{00000000-0005-0000-0000-0000D9C10000}"/>
    <cellStyle name="Komma 4 4 5 2" xfId="49624" xr:uid="{00000000-0005-0000-0000-0000DAC10000}"/>
    <cellStyle name="Komma 4 4 5 2 2" xfId="49625" xr:uid="{00000000-0005-0000-0000-0000DBC10000}"/>
    <cellStyle name="Komma 4 4 5 2 3" xfId="49626" xr:uid="{00000000-0005-0000-0000-0000DCC10000}"/>
    <cellStyle name="Komma 4 4 5 2 4" xfId="49627" xr:uid="{00000000-0005-0000-0000-0000DDC10000}"/>
    <cellStyle name="Komma 4 4 5 3" xfId="49628" xr:uid="{00000000-0005-0000-0000-0000DEC10000}"/>
    <cellStyle name="Komma 4 4 5 4" xfId="49629" xr:uid="{00000000-0005-0000-0000-0000DFC10000}"/>
    <cellStyle name="Komma 4 4 5 5" xfId="49630" xr:uid="{00000000-0005-0000-0000-0000E0C10000}"/>
    <cellStyle name="Komma 4 4 5 6" xfId="49631" xr:uid="{00000000-0005-0000-0000-0000E1C10000}"/>
    <cellStyle name="Komma 4 4 6" xfId="49632" xr:uid="{00000000-0005-0000-0000-0000E2C10000}"/>
    <cellStyle name="Komma 4 4 6 2" xfId="49633" xr:uid="{00000000-0005-0000-0000-0000E3C10000}"/>
    <cellStyle name="Komma 4 4 6 3" xfId="49634" xr:uid="{00000000-0005-0000-0000-0000E4C10000}"/>
    <cellStyle name="Komma 4 4 6 4" xfId="49635" xr:uid="{00000000-0005-0000-0000-0000E5C10000}"/>
    <cellStyle name="Komma 4 4 7" xfId="49636" xr:uid="{00000000-0005-0000-0000-0000E6C10000}"/>
    <cellStyle name="Komma 4 4 8" xfId="49637" xr:uid="{00000000-0005-0000-0000-0000E7C10000}"/>
    <cellStyle name="Komma 4 4 9" xfId="49638" xr:uid="{00000000-0005-0000-0000-0000E8C10000}"/>
    <cellStyle name="Komma 4 4_7. Other MTM adjustments" xfId="49639" xr:uid="{00000000-0005-0000-0000-0000E9C10000}"/>
    <cellStyle name="Komma 4 5" xfId="49640" xr:uid="{00000000-0005-0000-0000-0000EAC10000}"/>
    <cellStyle name="Komma 4 5 2" xfId="49641" xr:uid="{00000000-0005-0000-0000-0000EBC10000}"/>
    <cellStyle name="Komma 4 5 2 2" xfId="49642" xr:uid="{00000000-0005-0000-0000-0000ECC10000}"/>
    <cellStyle name="Komma 4 5 2 2 2" xfId="49643" xr:uid="{00000000-0005-0000-0000-0000EDC10000}"/>
    <cellStyle name="Komma 4 5 2 2 2 2" xfId="49644" xr:uid="{00000000-0005-0000-0000-0000EEC10000}"/>
    <cellStyle name="Komma 4 5 2 2 2 2 2" xfId="49645" xr:uid="{00000000-0005-0000-0000-0000EFC10000}"/>
    <cellStyle name="Komma 4 5 2 2 2 3" xfId="49646" xr:uid="{00000000-0005-0000-0000-0000F0C10000}"/>
    <cellStyle name="Komma 4 5 2 2 2 4" xfId="49647" xr:uid="{00000000-0005-0000-0000-0000F1C10000}"/>
    <cellStyle name="Komma 4 5 2 2 3" xfId="49648" xr:uid="{00000000-0005-0000-0000-0000F2C10000}"/>
    <cellStyle name="Komma 4 5 2 2 3 2" xfId="49649" xr:uid="{00000000-0005-0000-0000-0000F3C10000}"/>
    <cellStyle name="Komma 4 5 2 2 4" xfId="49650" xr:uid="{00000000-0005-0000-0000-0000F4C10000}"/>
    <cellStyle name="Komma 4 5 2 2 5" xfId="49651" xr:uid="{00000000-0005-0000-0000-0000F5C10000}"/>
    <cellStyle name="Komma 4 5 2 3" xfId="49652" xr:uid="{00000000-0005-0000-0000-0000F6C10000}"/>
    <cellStyle name="Komma 4 5 2 3 2" xfId="49653" xr:uid="{00000000-0005-0000-0000-0000F7C10000}"/>
    <cellStyle name="Komma 4 5 2 3 2 2" xfId="49654" xr:uid="{00000000-0005-0000-0000-0000F8C10000}"/>
    <cellStyle name="Komma 4 5 2 3 3" xfId="49655" xr:uid="{00000000-0005-0000-0000-0000F9C10000}"/>
    <cellStyle name="Komma 4 5 2 3 4" xfId="49656" xr:uid="{00000000-0005-0000-0000-0000FAC10000}"/>
    <cellStyle name="Komma 4 5 2 4" xfId="49657" xr:uid="{00000000-0005-0000-0000-0000FBC10000}"/>
    <cellStyle name="Komma 4 5 2 4 2" xfId="49658" xr:uid="{00000000-0005-0000-0000-0000FCC10000}"/>
    <cellStyle name="Komma 4 5 2 4 3" xfId="49659" xr:uid="{00000000-0005-0000-0000-0000FDC10000}"/>
    <cellStyle name="Komma 4 5 2 5" xfId="49660" xr:uid="{00000000-0005-0000-0000-0000FEC10000}"/>
    <cellStyle name="Komma 4 5 2 6" xfId="49661" xr:uid="{00000000-0005-0000-0000-0000FFC10000}"/>
    <cellStyle name="Komma 4 5 3" xfId="49662" xr:uid="{00000000-0005-0000-0000-000000C20000}"/>
    <cellStyle name="Komma 4 5 3 2" xfId="49663" xr:uid="{00000000-0005-0000-0000-000001C20000}"/>
    <cellStyle name="Komma 4 5 3 2 2" xfId="49664" xr:uid="{00000000-0005-0000-0000-000002C20000}"/>
    <cellStyle name="Komma 4 5 3 2 2 2" xfId="49665" xr:uid="{00000000-0005-0000-0000-000003C20000}"/>
    <cellStyle name="Komma 4 5 3 2 3" xfId="49666" xr:uid="{00000000-0005-0000-0000-000004C20000}"/>
    <cellStyle name="Komma 4 5 3 2 4" xfId="49667" xr:uid="{00000000-0005-0000-0000-000005C20000}"/>
    <cellStyle name="Komma 4 5 3 3" xfId="49668" xr:uid="{00000000-0005-0000-0000-000006C20000}"/>
    <cellStyle name="Komma 4 5 3 3 2" xfId="49669" xr:uid="{00000000-0005-0000-0000-000007C20000}"/>
    <cellStyle name="Komma 4 5 3 3 3" xfId="49670" xr:uid="{00000000-0005-0000-0000-000008C20000}"/>
    <cellStyle name="Komma 4 5 3 4" xfId="49671" xr:uid="{00000000-0005-0000-0000-000009C20000}"/>
    <cellStyle name="Komma 4 5 3 5" xfId="49672" xr:uid="{00000000-0005-0000-0000-00000AC20000}"/>
    <cellStyle name="Komma 4 5 4" xfId="49673" xr:uid="{00000000-0005-0000-0000-00000BC20000}"/>
    <cellStyle name="Komma 4 5 4 2" xfId="49674" xr:uid="{00000000-0005-0000-0000-00000CC20000}"/>
    <cellStyle name="Komma 4 5 4 2 2" xfId="49675" xr:uid="{00000000-0005-0000-0000-00000DC20000}"/>
    <cellStyle name="Komma 4 5 4 3" xfId="49676" xr:uid="{00000000-0005-0000-0000-00000EC20000}"/>
    <cellStyle name="Komma 4 5 4 4" xfId="49677" xr:uid="{00000000-0005-0000-0000-00000FC20000}"/>
    <cellStyle name="Komma 4 5 5" xfId="49678" xr:uid="{00000000-0005-0000-0000-000010C20000}"/>
    <cellStyle name="Komma 4 5 5 2" xfId="49679" xr:uid="{00000000-0005-0000-0000-000011C20000}"/>
    <cellStyle name="Komma 4 5 5 3" xfId="49680" xr:uid="{00000000-0005-0000-0000-000012C20000}"/>
    <cellStyle name="Komma 4 5 6" xfId="49681" xr:uid="{00000000-0005-0000-0000-000013C20000}"/>
    <cellStyle name="Komma 4 5 7" xfId="49682" xr:uid="{00000000-0005-0000-0000-000014C20000}"/>
    <cellStyle name="Komma 4 5 8" xfId="49683" xr:uid="{00000000-0005-0000-0000-000015C20000}"/>
    <cellStyle name="Komma 4 5 9" xfId="49684" xr:uid="{00000000-0005-0000-0000-000016C20000}"/>
    <cellStyle name="Komma 4 6" xfId="49685" xr:uid="{00000000-0005-0000-0000-000017C20000}"/>
    <cellStyle name="Komma 4 6 2" xfId="49686" xr:uid="{00000000-0005-0000-0000-000018C20000}"/>
    <cellStyle name="Komma 4 6 2 2" xfId="49687" xr:uid="{00000000-0005-0000-0000-000019C20000}"/>
    <cellStyle name="Komma 4 6 2 2 2" xfId="49688" xr:uid="{00000000-0005-0000-0000-00001AC20000}"/>
    <cellStyle name="Komma 4 6 2 2 2 2" xfId="49689" xr:uid="{00000000-0005-0000-0000-00001BC20000}"/>
    <cellStyle name="Komma 4 6 2 2 3" xfId="49690" xr:uid="{00000000-0005-0000-0000-00001CC20000}"/>
    <cellStyle name="Komma 4 6 2 2 4" xfId="49691" xr:uid="{00000000-0005-0000-0000-00001DC20000}"/>
    <cellStyle name="Komma 4 6 2 3" xfId="49692" xr:uid="{00000000-0005-0000-0000-00001EC20000}"/>
    <cellStyle name="Komma 4 6 2 3 2" xfId="49693" xr:uid="{00000000-0005-0000-0000-00001FC20000}"/>
    <cellStyle name="Komma 4 6 2 3 3" xfId="49694" xr:uid="{00000000-0005-0000-0000-000020C20000}"/>
    <cellStyle name="Komma 4 6 2 4" xfId="49695" xr:uid="{00000000-0005-0000-0000-000021C20000}"/>
    <cellStyle name="Komma 4 6 2 5" xfId="49696" xr:uid="{00000000-0005-0000-0000-000022C20000}"/>
    <cellStyle name="Komma 4 6 3" xfId="49697" xr:uid="{00000000-0005-0000-0000-000023C20000}"/>
    <cellStyle name="Komma 4 6 3 2" xfId="49698" xr:uid="{00000000-0005-0000-0000-000024C20000}"/>
    <cellStyle name="Komma 4 6 3 2 2" xfId="49699" xr:uid="{00000000-0005-0000-0000-000025C20000}"/>
    <cellStyle name="Komma 4 6 3 3" xfId="49700" xr:uid="{00000000-0005-0000-0000-000026C20000}"/>
    <cellStyle name="Komma 4 6 3 4" xfId="49701" xr:uid="{00000000-0005-0000-0000-000027C20000}"/>
    <cellStyle name="Komma 4 6 4" xfId="49702" xr:uid="{00000000-0005-0000-0000-000028C20000}"/>
    <cellStyle name="Komma 4 6 4 2" xfId="49703" xr:uid="{00000000-0005-0000-0000-000029C20000}"/>
    <cellStyle name="Komma 4 6 4 3" xfId="49704" xr:uid="{00000000-0005-0000-0000-00002AC20000}"/>
    <cellStyle name="Komma 4 6 5" xfId="49705" xr:uid="{00000000-0005-0000-0000-00002BC20000}"/>
    <cellStyle name="Komma 4 6 6" xfId="49706" xr:uid="{00000000-0005-0000-0000-00002CC20000}"/>
    <cellStyle name="Komma 4 6 7" xfId="49707" xr:uid="{00000000-0005-0000-0000-00002DC20000}"/>
    <cellStyle name="Komma 4 6 8" xfId="49708" xr:uid="{00000000-0005-0000-0000-00002EC20000}"/>
    <cellStyle name="Komma 4 6 9" xfId="49709" xr:uid="{00000000-0005-0000-0000-00002FC20000}"/>
    <cellStyle name="Komma 4 7" xfId="49710" xr:uid="{00000000-0005-0000-0000-000030C20000}"/>
    <cellStyle name="Komma 4 7 2" xfId="49711" xr:uid="{00000000-0005-0000-0000-000031C20000}"/>
    <cellStyle name="Komma 4 7 2 2" xfId="49712" xr:uid="{00000000-0005-0000-0000-000032C20000}"/>
    <cellStyle name="Komma 4 7 2 2 2" xfId="49713" xr:uid="{00000000-0005-0000-0000-000033C20000}"/>
    <cellStyle name="Komma 4 7 2 2 2 2" xfId="49714" xr:uid="{00000000-0005-0000-0000-000034C20000}"/>
    <cellStyle name="Komma 4 7 2 2 3" xfId="49715" xr:uid="{00000000-0005-0000-0000-000035C20000}"/>
    <cellStyle name="Komma 4 7 2 2 4" xfId="49716" xr:uid="{00000000-0005-0000-0000-000036C20000}"/>
    <cellStyle name="Komma 4 7 2 3" xfId="49717" xr:uid="{00000000-0005-0000-0000-000037C20000}"/>
    <cellStyle name="Komma 4 7 2 3 2" xfId="49718" xr:uid="{00000000-0005-0000-0000-000038C20000}"/>
    <cellStyle name="Komma 4 7 2 4" xfId="49719" xr:uid="{00000000-0005-0000-0000-000039C20000}"/>
    <cellStyle name="Komma 4 7 2 5" xfId="49720" xr:uid="{00000000-0005-0000-0000-00003AC20000}"/>
    <cellStyle name="Komma 4 7 3" xfId="49721" xr:uid="{00000000-0005-0000-0000-00003BC20000}"/>
    <cellStyle name="Komma 4 7 3 2" xfId="49722" xr:uid="{00000000-0005-0000-0000-00003CC20000}"/>
    <cellStyle name="Komma 4 7 3 2 2" xfId="49723" xr:uid="{00000000-0005-0000-0000-00003DC20000}"/>
    <cellStyle name="Komma 4 7 3 3" xfId="49724" xr:uid="{00000000-0005-0000-0000-00003EC20000}"/>
    <cellStyle name="Komma 4 7 3 4" xfId="49725" xr:uid="{00000000-0005-0000-0000-00003FC20000}"/>
    <cellStyle name="Komma 4 7 4" xfId="49726" xr:uid="{00000000-0005-0000-0000-000040C20000}"/>
    <cellStyle name="Komma 4 7 4 2" xfId="49727" xr:uid="{00000000-0005-0000-0000-000041C20000}"/>
    <cellStyle name="Komma 4 7 4 3" xfId="49728" xr:uid="{00000000-0005-0000-0000-000042C20000}"/>
    <cellStyle name="Komma 4 7 5" xfId="49729" xr:uid="{00000000-0005-0000-0000-000043C20000}"/>
    <cellStyle name="Komma 4 7 6" xfId="49730" xr:uid="{00000000-0005-0000-0000-000044C20000}"/>
    <cellStyle name="Komma 4 8" xfId="49731" xr:uid="{00000000-0005-0000-0000-000045C20000}"/>
    <cellStyle name="Komma 4 8 2" xfId="49732" xr:uid="{00000000-0005-0000-0000-000046C20000}"/>
    <cellStyle name="Komma 4 8 3" xfId="49733" xr:uid="{00000000-0005-0000-0000-000047C20000}"/>
    <cellStyle name="Komma 4 8 4" xfId="49734" xr:uid="{00000000-0005-0000-0000-000048C20000}"/>
    <cellStyle name="Komma 4 8 5" xfId="49735" xr:uid="{00000000-0005-0000-0000-000049C20000}"/>
    <cellStyle name="Komma 4 9" xfId="49736" xr:uid="{00000000-0005-0000-0000-00004AC20000}"/>
    <cellStyle name="Komma 4 9 2" xfId="49737" xr:uid="{00000000-0005-0000-0000-00004BC20000}"/>
    <cellStyle name="Komma 4 9 2 2" xfId="49738" xr:uid="{00000000-0005-0000-0000-00004CC20000}"/>
    <cellStyle name="Komma 4 9 2 2 2" xfId="49739" xr:uid="{00000000-0005-0000-0000-00004DC20000}"/>
    <cellStyle name="Komma 4 9 2 3" xfId="49740" xr:uid="{00000000-0005-0000-0000-00004EC20000}"/>
    <cellStyle name="Komma 4 9 2 4" xfId="49741" xr:uid="{00000000-0005-0000-0000-00004FC20000}"/>
    <cellStyle name="Komma 4 9 3" xfId="49742" xr:uid="{00000000-0005-0000-0000-000050C20000}"/>
    <cellStyle name="Komma 4 9 3 2" xfId="49743" xr:uid="{00000000-0005-0000-0000-000051C20000}"/>
    <cellStyle name="Komma 4 9 3 3" xfId="49744" xr:uid="{00000000-0005-0000-0000-000052C20000}"/>
    <cellStyle name="Komma 4 9 4" xfId="49745" xr:uid="{00000000-0005-0000-0000-000053C20000}"/>
    <cellStyle name="Komma 4 9 5" xfId="49746" xr:uid="{00000000-0005-0000-0000-000054C20000}"/>
    <cellStyle name="Komma 4_7. Other MTM adjustments" xfId="49747" xr:uid="{00000000-0005-0000-0000-000055C20000}"/>
    <cellStyle name="Komma 40" xfId="49748" xr:uid="{00000000-0005-0000-0000-000056C20000}"/>
    <cellStyle name="Komma 41" xfId="49749" xr:uid="{00000000-0005-0000-0000-000057C20000}"/>
    <cellStyle name="Komma 42" xfId="49750" xr:uid="{00000000-0005-0000-0000-000058C20000}"/>
    <cellStyle name="Komma 43" xfId="49751" xr:uid="{00000000-0005-0000-0000-000059C20000}"/>
    <cellStyle name="Komma 44" xfId="49752" xr:uid="{00000000-0005-0000-0000-00005AC20000}"/>
    <cellStyle name="Komma 45" xfId="49753" xr:uid="{00000000-0005-0000-0000-00005BC20000}"/>
    <cellStyle name="Komma 46" xfId="49754" xr:uid="{00000000-0005-0000-0000-00005CC20000}"/>
    <cellStyle name="Komma 47" xfId="49755" xr:uid="{00000000-0005-0000-0000-00005DC20000}"/>
    <cellStyle name="Komma 48" xfId="49756" xr:uid="{00000000-0005-0000-0000-00005EC20000}"/>
    <cellStyle name="Komma 49" xfId="49757" xr:uid="{00000000-0005-0000-0000-00005FC20000}"/>
    <cellStyle name="Komma 5" xfId="49758" xr:uid="{00000000-0005-0000-0000-000060C20000}"/>
    <cellStyle name="Komma 5 10" xfId="49759" xr:uid="{00000000-0005-0000-0000-000061C20000}"/>
    <cellStyle name="Komma 5 10 2" xfId="49760" xr:uid="{00000000-0005-0000-0000-000062C20000}"/>
    <cellStyle name="Komma 5 10 2 2" xfId="49761" xr:uid="{00000000-0005-0000-0000-000063C20000}"/>
    <cellStyle name="Komma 5 10 3" xfId="49762" xr:uid="{00000000-0005-0000-0000-000064C20000}"/>
    <cellStyle name="Komma 5 10 4" xfId="49763" xr:uid="{00000000-0005-0000-0000-000065C20000}"/>
    <cellStyle name="Komma 5 11" xfId="49764" xr:uid="{00000000-0005-0000-0000-000066C20000}"/>
    <cellStyle name="Komma 5 11 2" xfId="49765" xr:uid="{00000000-0005-0000-0000-000067C20000}"/>
    <cellStyle name="Komma 5 12" xfId="49766" xr:uid="{00000000-0005-0000-0000-000068C20000}"/>
    <cellStyle name="Komma 5 13" xfId="49767" xr:uid="{00000000-0005-0000-0000-000069C20000}"/>
    <cellStyle name="Komma 5 2" xfId="49768" xr:uid="{00000000-0005-0000-0000-00006AC20000}"/>
    <cellStyle name="Komma 5 2 2" xfId="49769" xr:uid="{00000000-0005-0000-0000-00006BC20000}"/>
    <cellStyle name="Komma 5 2 2 2" xfId="49770" xr:uid="{00000000-0005-0000-0000-00006CC20000}"/>
    <cellStyle name="Komma 5 2 2 2 2" xfId="49771" xr:uid="{00000000-0005-0000-0000-00006DC20000}"/>
    <cellStyle name="Komma 5 2 2 3" xfId="49772" xr:uid="{00000000-0005-0000-0000-00006EC20000}"/>
    <cellStyle name="Komma 5 2 3" xfId="49773" xr:uid="{00000000-0005-0000-0000-00006FC20000}"/>
    <cellStyle name="Komma 5 2 3 2" xfId="49774" xr:uid="{00000000-0005-0000-0000-000070C20000}"/>
    <cellStyle name="Komma 5 2 3 2 2" xfId="49775" xr:uid="{00000000-0005-0000-0000-000071C20000}"/>
    <cellStyle name="Komma 5 2 3 3" xfId="49776" xr:uid="{00000000-0005-0000-0000-000072C20000}"/>
    <cellStyle name="Komma 5 2 4" xfId="49777" xr:uid="{00000000-0005-0000-0000-000073C20000}"/>
    <cellStyle name="Komma 5 2_Nøkkeltall" xfId="49778" xr:uid="{00000000-0005-0000-0000-000074C20000}"/>
    <cellStyle name="Komma 5 3" xfId="49779" xr:uid="{00000000-0005-0000-0000-000075C20000}"/>
    <cellStyle name="Komma 5 3 10" xfId="49780" xr:uid="{00000000-0005-0000-0000-000076C20000}"/>
    <cellStyle name="Komma 5 3 11" xfId="49781" xr:uid="{00000000-0005-0000-0000-000077C20000}"/>
    <cellStyle name="Komma 5 3 2" xfId="49782" xr:uid="{00000000-0005-0000-0000-000078C20000}"/>
    <cellStyle name="Komma 5 3 2 10" xfId="49783" xr:uid="{00000000-0005-0000-0000-000079C20000}"/>
    <cellStyle name="Komma 5 3 2 2" xfId="49784" xr:uid="{00000000-0005-0000-0000-00007AC20000}"/>
    <cellStyle name="Komma 5 3 2 2 2" xfId="49785" xr:uid="{00000000-0005-0000-0000-00007BC20000}"/>
    <cellStyle name="Komma 5 3 2 2 2 2" xfId="49786" xr:uid="{00000000-0005-0000-0000-00007CC20000}"/>
    <cellStyle name="Komma 5 3 2 2 2 2 2" xfId="49787" xr:uid="{00000000-0005-0000-0000-00007DC20000}"/>
    <cellStyle name="Komma 5 3 2 2 2 2 2 2" xfId="49788" xr:uid="{00000000-0005-0000-0000-00007EC20000}"/>
    <cellStyle name="Komma 5 3 2 2 2 2 2 2 2" xfId="49789" xr:uid="{00000000-0005-0000-0000-00007FC20000}"/>
    <cellStyle name="Komma 5 3 2 2 2 2 2 3" xfId="49790" xr:uid="{00000000-0005-0000-0000-000080C20000}"/>
    <cellStyle name="Komma 5 3 2 2 2 2 3" xfId="49791" xr:uid="{00000000-0005-0000-0000-000081C20000}"/>
    <cellStyle name="Komma 5 3 2 2 2 2 3 2" xfId="49792" xr:uid="{00000000-0005-0000-0000-000082C20000}"/>
    <cellStyle name="Komma 5 3 2 2 2 2 4" xfId="49793" xr:uid="{00000000-0005-0000-0000-000083C20000}"/>
    <cellStyle name="Komma 5 3 2 2 2 2 5" xfId="49794" xr:uid="{00000000-0005-0000-0000-000084C20000}"/>
    <cellStyle name="Komma 5 3 2 2 2 3" xfId="49795" xr:uid="{00000000-0005-0000-0000-000085C20000}"/>
    <cellStyle name="Komma 5 3 2 2 2 3 2" xfId="49796" xr:uid="{00000000-0005-0000-0000-000086C20000}"/>
    <cellStyle name="Komma 5 3 2 2 2 3 2 2" xfId="49797" xr:uid="{00000000-0005-0000-0000-000087C20000}"/>
    <cellStyle name="Komma 5 3 2 2 2 3 3" xfId="49798" xr:uid="{00000000-0005-0000-0000-000088C20000}"/>
    <cellStyle name="Komma 5 3 2 2 2 3 4" xfId="49799" xr:uid="{00000000-0005-0000-0000-000089C20000}"/>
    <cellStyle name="Komma 5 3 2 2 2 4" xfId="49800" xr:uid="{00000000-0005-0000-0000-00008AC20000}"/>
    <cellStyle name="Komma 5 3 2 2 2 4 2" xfId="49801" xr:uid="{00000000-0005-0000-0000-00008BC20000}"/>
    <cellStyle name="Komma 5 3 2 2 2 5" xfId="49802" xr:uid="{00000000-0005-0000-0000-00008CC20000}"/>
    <cellStyle name="Komma 5 3 2 2 2 6" xfId="49803" xr:uid="{00000000-0005-0000-0000-00008DC20000}"/>
    <cellStyle name="Komma 5 3 2 2 3" xfId="49804" xr:uid="{00000000-0005-0000-0000-00008EC20000}"/>
    <cellStyle name="Komma 5 3 2 2 3 2" xfId="49805" xr:uid="{00000000-0005-0000-0000-00008FC20000}"/>
    <cellStyle name="Komma 5 3 2 2 3 2 2" xfId="49806" xr:uid="{00000000-0005-0000-0000-000090C20000}"/>
    <cellStyle name="Komma 5 3 2 2 3 2 2 2" xfId="49807" xr:uid="{00000000-0005-0000-0000-000091C20000}"/>
    <cellStyle name="Komma 5 3 2 2 3 2 3" xfId="49808" xr:uid="{00000000-0005-0000-0000-000092C20000}"/>
    <cellStyle name="Komma 5 3 2 2 3 2 4" xfId="49809" xr:uid="{00000000-0005-0000-0000-000093C20000}"/>
    <cellStyle name="Komma 5 3 2 2 3 3" xfId="49810" xr:uid="{00000000-0005-0000-0000-000094C20000}"/>
    <cellStyle name="Komma 5 3 2 2 3 3 2" xfId="49811" xr:uid="{00000000-0005-0000-0000-000095C20000}"/>
    <cellStyle name="Komma 5 3 2 2 3 4" xfId="49812" xr:uid="{00000000-0005-0000-0000-000096C20000}"/>
    <cellStyle name="Komma 5 3 2 2 3 5" xfId="49813" xr:uid="{00000000-0005-0000-0000-000097C20000}"/>
    <cellStyle name="Komma 5 3 2 2 4" xfId="49814" xr:uid="{00000000-0005-0000-0000-000098C20000}"/>
    <cellStyle name="Komma 5 3 2 2 4 2" xfId="49815" xr:uid="{00000000-0005-0000-0000-000099C20000}"/>
    <cellStyle name="Komma 5 3 2 2 4 2 2" xfId="49816" xr:uid="{00000000-0005-0000-0000-00009AC20000}"/>
    <cellStyle name="Komma 5 3 2 2 4 3" xfId="49817" xr:uid="{00000000-0005-0000-0000-00009BC20000}"/>
    <cellStyle name="Komma 5 3 2 2 4 4" xfId="49818" xr:uid="{00000000-0005-0000-0000-00009CC20000}"/>
    <cellStyle name="Komma 5 3 2 2 5" xfId="49819" xr:uid="{00000000-0005-0000-0000-00009DC20000}"/>
    <cellStyle name="Komma 5 3 2 2 5 2" xfId="49820" xr:uid="{00000000-0005-0000-0000-00009EC20000}"/>
    <cellStyle name="Komma 5 3 2 2 5 3" xfId="49821" xr:uid="{00000000-0005-0000-0000-00009FC20000}"/>
    <cellStyle name="Komma 5 3 2 2 6" xfId="49822" xr:uid="{00000000-0005-0000-0000-0000A0C20000}"/>
    <cellStyle name="Komma 5 3 2 2 7" xfId="49823" xr:uid="{00000000-0005-0000-0000-0000A1C20000}"/>
    <cellStyle name="Komma 5 3 2 2 8" xfId="49824" xr:uid="{00000000-0005-0000-0000-0000A2C20000}"/>
    <cellStyle name="Komma 5 3 2 2 9" xfId="49825" xr:uid="{00000000-0005-0000-0000-0000A3C20000}"/>
    <cellStyle name="Komma 5 3 2 3" xfId="49826" xr:uid="{00000000-0005-0000-0000-0000A4C20000}"/>
    <cellStyle name="Komma 5 3 2 3 2" xfId="49827" xr:uid="{00000000-0005-0000-0000-0000A5C20000}"/>
    <cellStyle name="Komma 5 3 2 3 2 2" xfId="49828" xr:uid="{00000000-0005-0000-0000-0000A6C20000}"/>
    <cellStyle name="Komma 5 3 2 3 2 2 2" xfId="49829" xr:uid="{00000000-0005-0000-0000-0000A7C20000}"/>
    <cellStyle name="Komma 5 3 2 3 2 2 2 2" xfId="49830" xr:uid="{00000000-0005-0000-0000-0000A8C20000}"/>
    <cellStyle name="Komma 5 3 2 3 2 2 3" xfId="49831" xr:uid="{00000000-0005-0000-0000-0000A9C20000}"/>
    <cellStyle name="Komma 5 3 2 3 2 3" xfId="49832" xr:uid="{00000000-0005-0000-0000-0000AAC20000}"/>
    <cellStyle name="Komma 5 3 2 3 2 3 2" xfId="49833" xr:uid="{00000000-0005-0000-0000-0000ABC20000}"/>
    <cellStyle name="Komma 5 3 2 3 2 4" xfId="49834" xr:uid="{00000000-0005-0000-0000-0000ACC20000}"/>
    <cellStyle name="Komma 5 3 2 3 2 5" xfId="49835" xr:uid="{00000000-0005-0000-0000-0000ADC20000}"/>
    <cellStyle name="Komma 5 3 2 3 3" xfId="49836" xr:uid="{00000000-0005-0000-0000-0000AEC20000}"/>
    <cellStyle name="Komma 5 3 2 3 3 2" xfId="49837" xr:uid="{00000000-0005-0000-0000-0000AFC20000}"/>
    <cellStyle name="Komma 5 3 2 3 3 2 2" xfId="49838" xr:uid="{00000000-0005-0000-0000-0000B0C20000}"/>
    <cellStyle name="Komma 5 3 2 3 3 3" xfId="49839" xr:uid="{00000000-0005-0000-0000-0000B1C20000}"/>
    <cellStyle name="Komma 5 3 2 3 3 4" xfId="49840" xr:uid="{00000000-0005-0000-0000-0000B2C20000}"/>
    <cellStyle name="Komma 5 3 2 3 4" xfId="49841" xr:uid="{00000000-0005-0000-0000-0000B3C20000}"/>
    <cellStyle name="Komma 5 3 2 3 4 2" xfId="49842" xr:uid="{00000000-0005-0000-0000-0000B4C20000}"/>
    <cellStyle name="Komma 5 3 2 3 5" xfId="49843" xr:uid="{00000000-0005-0000-0000-0000B5C20000}"/>
    <cellStyle name="Komma 5 3 2 3 6" xfId="49844" xr:uid="{00000000-0005-0000-0000-0000B6C20000}"/>
    <cellStyle name="Komma 5 3 2 4" xfId="49845" xr:uid="{00000000-0005-0000-0000-0000B7C20000}"/>
    <cellStyle name="Komma 5 3 2 4 2" xfId="49846" xr:uid="{00000000-0005-0000-0000-0000B8C20000}"/>
    <cellStyle name="Komma 5 3 2 4 2 2" xfId="49847" xr:uid="{00000000-0005-0000-0000-0000B9C20000}"/>
    <cellStyle name="Komma 5 3 2 4 2 2 2" xfId="49848" xr:uid="{00000000-0005-0000-0000-0000BAC20000}"/>
    <cellStyle name="Komma 5 3 2 4 2 3" xfId="49849" xr:uid="{00000000-0005-0000-0000-0000BBC20000}"/>
    <cellStyle name="Komma 5 3 2 4 2 4" xfId="49850" xr:uid="{00000000-0005-0000-0000-0000BCC20000}"/>
    <cellStyle name="Komma 5 3 2 4 3" xfId="49851" xr:uid="{00000000-0005-0000-0000-0000BDC20000}"/>
    <cellStyle name="Komma 5 3 2 4 3 2" xfId="49852" xr:uid="{00000000-0005-0000-0000-0000BEC20000}"/>
    <cellStyle name="Komma 5 3 2 4 4" xfId="49853" xr:uid="{00000000-0005-0000-0000-0000BFC20000}"/>
    <cellStyle name="Komma 5 3 2 4 5" xfId="49854" xr:uid="{00000000-0005-0000-0000-0000C0C20000}"/>
    <cellStyle name="Komma 5 3 2 5" xfId="49855" xr:uid="{00000000-0005-0000-0000-0000C1C20000}"/>
    <cellStyle name="Komma 5 3 2 5 2" xfId="49856" xr:uid="{00000000-0005-0000-0000-0000C2C20000}"/>
    <cellStyle name="Komma 5 3 2 5 2 2" xfId="49857" xr:uid="{00000000-0005-0000-0000-0000C3C20000}"/>
    <cellStyle name="Komma 5 3 2 5 3" xfId="49858" xr:uid="{00000000-0005-0000-0000-0000C4C20000}"/>
    <cellStyle name="Komma 5 3 2 5 4" xfId="49859" xr:uid="{00000000-0005-0000-0000-0000C5C20000}"/>
    <cellStyle name="Komma 5 3 2 6" xfId="49860" xr:uid="{00000000-0005-0000-0000-0000C6C20000}"/>
    <cellStyle name="Komma 5 3 2 6 2" xfId="49861" xr:uid="{00000000-0005-0000-0000-0000C7C20000}"/>
    <cellStyle name="Komma 5 3 2 6 3" xfId="49862" xr:uid="{00000000-0005-0000-0000-0000C8C20000}"/>
    <cellStyle name="Komma 5 3 2 7" xfId="49863" xr:uid="{00000000-0005-0000-0000-0000C9C20000}"/>
    <cellStyle name="Komma 5 3 2 8" xfId="49864" xr:uid="{00000000-0005-0000-0000-0000CAC20000}"/>
    <cellStyle name="Komma 5 3 2 9" xfId="49865" xr:uid="{00000000-0005-0000-0000-0000CBC20000}"/>
    <cellStyle name="Komma 5 3 3" xfId="49866" xr:uid="{00000000-0005-0000-0000-0000CCC20000}"/>
    <cellStyle name="Komma 5 3 3 2" xfId="49867" xr:uid="{00000000-0005-0000-0000-0000CDC20000}"/>
    <cellStyle name="Komma 5 3 3 2 2" xfId="49868" xr:uid="{00000000-0005-0000-0000-0000CEC20000}"/>
    <cellStyle name="Komma 5 3 3 2 2 2" xfId="49869" xr:uid="{00000000-0005-0000-0000-0000CFC20000}"/>
    <cellStyle name="Komma 5 3 3 2 2 2 2" xfId="49870" xr:uid="{00000000-0005-0000-0000-0000D0C20000}"/>
    <cellStyle name="Komma 5 3 3 2 2 2 2 2" xfId="49871" xr:uid="{00000000-0005-0000-0000-0000D1C20000}"/>
    <cellStyle name="Komma 5 3 3 2 2 2 3" xfId="49872" xr:uid="{00000000-0005-0000-0000-0000D2C20000}"/>
    <cellStyle name="Komma 5 3 3 2 2 3" xfId="49873" xr:uid="{00000000-0005-0000-0000-0000D3C20000}"/>
    <cellStyle name="Komma 5 3 3 2 2 3 2" xfId="49874" xr:uid="{00000000-0005-0000-0000-0000D4C20000}"/>
    <cellStyle name="Komma 5 3 3 2 2 4" xfId="49875" xr:uid="{00000000-0005-0000-0000-0000D5C20000}"/>
    <cellStyle name="Komma 5 3 3 2 2 5" xfId="49876" xr:uid="{00000000-0005-0000-0000-0000D6C20000}"/>
    <cellStyle name="Komma 5 3 3 2 3" xfId="49877" xr:uid="{00000000-0005-0000-0000-0000D7C20000}"/>
    <cellStyle name="Komma 5 3 3 2 3 2" xfId="49878" xr:uid="{00000000-0005-0000-0000-0000D8C20000}"/>
    <cellStyle name="Komma 5 3 3 2 3 2 2" xfId="49879" xr:uid="{00000000-0005-0000-0000-0000D9C20000}"/>
    <cellStyle name="Komma 5 3 3 2 3 3" xfId="49880" xr:uid="{00000000-0005-0000-0000-0000DAC20000}"/>
    <cellStyle name="Komma 5 3 3 2 3 4" xfId="49881" xr:uid="{00000000-0005-0000-0000-0000DBC20000}"/>
    <cellStyle name="Komma 5 3 3 2 4" xfId="49882" xr:uid="{00000000-0005-0000-0000-0000DCC20000}"/>
    <cellStyle name="Komma 5 3 3 2 4 2" xfId="49883" xr:uid="{00000000-0005-0000-0000-0000DDC20000}"/>
    <cellStyle name="Komma 5 3 3 2 5" xfId="49884" xr:uid="{00000000-0005-0000-0000-0000DEC20000}"/>
    <cellStyle name="Komma 5 3 3 2 6" xfId="49885" xr:uid="{00000000-0005-0000-0000-0000DFC20000}"/>
    <cellStyle name="Komma 5 3 3 3" xfId="49886" xr:uid="{00000000-0005-0000-0000-0000E0C20000}"/>
    <cellStyle name="Komma 5 3 3 3 2" xfId="49887" xr:uid="{00000000-0005-0000-0000-0000E1C20000}"/>
    <cellStyle name="Komma 5 3 3 3 2 2" xfId="49888" xr:uid="{00000000-0005-0000-0000-0000E2C20000}"/>
    <cellStyle name="Komma 5 3 3 3 2 2 2" xfId="49889" xr:uid="{00000000-0005-0000-0000-0000E3C20000}"/>
    <cellStyle name="Komma 5 3 3 3 2 3" xfId="49890" xr:uid="{00000000-0005-0000-0000-0000E4C20000}"/>
    <cellStyle name="Komma 5 3 3 3 2 4" xfId="49891" xr:uid="{00000000-0005-0000-0000-0000E5C20000}"/>
    <cellStyle name="Komma 5 3 3 3 3" xfId="49892" xr:uid="{00000000-0005-0000-0000-0000E6C20000}"/>
    <cellStyle name="Komma 5 3 3 3 3 2" xfId="49893" xr:uid="{00000000-0005-0000-0000-0000E7C20000}"/>
    <cellStyle name="Komma 5 3 3 3 4" xfId="49894" xr:uid="{00000000-0005-0000-0000-0000E8C20000}"/>
    <cellStyle name="Komma 5 3 3 3 5" xfId="49895" xr:uid="{00000000-0005-0000-0000-0000E9C20000}"/>
    <cellStyle name="Komma 5 3 3 4" xfId="49896" xr:uid="{00000000-0005-0000-0000-0000EAC20000}"/>
    <cellStyle name="Komma 5 3 3 4 2" xfId="49897" xr:uid="{00000000-0005-0000-0000-0000EBC20000}"/>
    <cellStyle name="Komma 5 3 3 4 2 2" xfId="49898" xr:uid="{00000000-0005-0000-0000-0000ECC20000}"/>
    <cellStyle name="Komma 5 3 3 4 3" xfId="49899" xr:uid="{00000000-0005-0000-0000-0000EDC20000}"/>
    <cellStyle name="Komma 5 3 3 4 4" xfId="49900" xr:uid="{00000000-0005-0000-0000-0000EEC20000}"/>
    <cellStyle name="Komma 5 3 3 5" xfId="49901" xr:uid="{00000000-0005-0000-0000-0000EFC20000}"/>
    <cellStyle name="Komma 5 3 3 5 2" xfId="49902" xr:uid="{00000000-0005-0000-0000-0000F0C20000}"/>
    <cellStyle name="Komma 5 3 3 5 3" xfId="49903" xr:uid="{00000000-0005-0000-0000-0000F1C20000}"/>
    <cellStyle name="Komma 5 3 3 6" xfId="49904" xr:uid="{00000000-0005-0000-0000-0000F2C20000}"/>
    <cellStyle name="Komma 5 3 3 7" xfId="49905" xr:uid="{00000000-0005-0000-0000-0000F3C20000}"/>
    <cellStyle name="Komma 5 3 3 8" xfId="49906" xr:uid="{00000000-0005-0000-0000-0000F4C20000}"/>
    <cellStyle name="Komma 5 3 3 9" xfId="49907" xr:uid="{00000000-0005-0000-0000-0000F5C20000}"/>
    <cellStyle name="Komma 5 3 4" xfId="49908" xr:uid="{00000000-0005-0000-0000-0000F6C20000}"/>
    <cellStyle name="Komma 5 3 4 2" xfId="49909" xr:uid="{00000000-0005-0000-0000-0000F7C20000}"/>
    <cellStyle name="Komma 5 3 4 2 2" xfId="49910" xr:uid="{00000000-0005-0000-0000-0000F8C20000}"/>
    <cellStyle name="Komma 5 3 4 2 2 2" xfId="49911" xr:uid="{00000000-0005-0000-0000-0000F9C20000}"/>
    <cellStyle name="Komma 5 3 4 2 2 2 2" xfId="49912" xr:uid="{00000000-0005-0000-0000-0000FAC20000}"/>
    <cellStyle name="Komma 5 3 4 2 2 3" xfId="49913" xr:uid="{00000000-0005-0000-0000-0000FBC20000}"/>
    <cellStyle name="Komma 5 3 4 2 3" xfId="49914" xr:uid="{00000000-0005-0000-0000-0000FCC20000}"/>
    <cellStyle name="Komma 5 3 4 2 3 2" xfId="49915" xr:uid="{00000000-0005-0000-0000-0000FDC20000}"/>
    <cellStyle name="Komma 5 3 4 2 4" xfId="49916" xr:uid="{00000000-0005-0000-0000-0000FEC20000}"/>
    <cellStyle name="Komma 5 3 4 2 5" xfId="49917" xr:uid="{00000000-0005-0000-0000-0000FFC20000}"/>
    <cellStyle name="Komma 5 3 4 3" xfId="49918" xr:uid="{00000000-0005-0000-0000-000000C30000}"/>
    <cellStyle name="Komma 5 3 4 3 2" xfId="49919" xr:uid="{00000000-0005-0000-0000-000001C30000}"/>
    <cellStyle name="Komma 5 3 4 3 2 2" xfId="49920" xr:uid="{00000000-0005-0000-0000-000002C30000}"/>
    <cellStyle name="Komma 5 3 4 3 3" xfId="49921" xr:uid="{00000000-0005-0000-0000-000003C30000}"/>
    <cellStyle name="Komma 5 3 4 3 4" xfId="49922" xr:uid="{00000000-0005-0000-0000-000004C30000}"/>
    <cellStyle name="Komma 5 3 4 4" xfId="49923" xr:uid="{00000000-0005-0000-0000-000005C30000}"/>
    <cellStyle name="Komma 5 3 4 4 2" xfId="49924" xr:uid="{00000000-0005-0000-0000-000006C30000}"/>
    <cellStyle name="Komma 5 3 4 5" xfId="49925" xr:uid="{00000000-0005-0000-0000-000007C30000}"/>
    <cellStyle name="Komma 5 3 4 6" xfId="49926" xr:uid="{00000000-0005-0000-0000-000008C30000}"/>
    <cellStyle name="Komma 5 3 5" xfId="49927" xr:uid="{00000000-0005-0000-0000-000009C30000}"/>
    <cellStyle name="Komma 5 3 5 2" xfId="49928" xr:uid="{00000000-0005-0000-0000-00000AC30000}"/>
    <cellStyle name="Komma 5 3 5 2 2" xfId="49929" xr:uid="{00000000-0005-0000-0000-00000BC30000}"/>
    <cellStyle name="Komma 5 3 5 2 2 2" xfId="49930" xr:uid="{00000000-0005-0000-0000-00000CC30000}"/>
    <cellStyle name="Komma 5 3 5 2 3" xfId="49931" xr:uid="{00000000-0005-0000-0000-00000DC30000}"/>
    <cellStyle name="Komma 5 3 5 2 4" xfId="49932" xr:uid="{00000000-0005-0000-0000-00000EC30000}"/>
    <cellStyle name="Komma 5 3 5 3" xfId="49933" xr:uid="{00000000-0005-0000-0000-00000FC30000}"/>
    <cellStyle name="Komma 5 3 5 3 2" xfId="49934" xr:uid="{00000000-0005-0000-0000-000010C30000}"/>
    <cellStyle name="Komma 5 3 5 4" xfId="49935" xr:uid="{00000000-0005-0000-0000-000011C30000}"/>
    <cellStyle name="Komma 5 3 5 5" xfId="49936" xr:uid="{00000000-0005-0000-0000-000012C30000}"/>
    <cellStyle name="Komma 5 3 6" xfId="49937" xr:uid="{00000000-0005-0000-0000-000013C30000}"/>
    <cellStyle name="Komma 5 3 6 2" xfId="49938" xr:uid="{00000000-0005-0000-0000-000014C30000}"/>
    <cellStyle name="Komma 5 3 6 2 2" xfId="49939" xr:uid="{00000000-0005-0000-0000-000015C30000}"/>
    <cellStyle name="Komma 5 3 6 3" xfId="49940" xr:uid="{00000000-0005-0000-0000-000016C30000}"/>
    <cellStyle name="Komma 5 3 6 4" xfId="49941" xr:uid="{00000000-0005-0000-0000-000017C30000}"/>
    <cellStyle name="Komma 5 3 7" xfId="49942" xr:uid="{00000000-0005-0000-0000-000018C30000}"/>
    <cellStyle name="Komma 5 3 7 2" xfId="49943" xr:uid="{00000000-0005-0000-0000-000019C30000}"/>
    <cellStyle name="Komma 5 3 7 3" xfId="49944" xr:uid="{00000000-0005-0000-0000-00001AC30000}"/>
    <cellStyle name="Komma 5 3 8" xfId="49945" xr:uid="{00000000-0005-0000-0000-00001BC30000}"/>
    <cellStyle name="Komma 5 3 9" xfId="49946" xr:uid="{00000000-0005-0000-0000-00001CC30000}"/>
    <cellStyle name="Komma 5 3_Nøkkeltall" xfId="49947" xr:uid="{00000000-0005-0000-0000-00001DC30000}"/>
    <cellStyle name="Komma 5 4" xfId="49948" xr:uid="{00000000-0005-0000-0000-00001EC30000}"/>
    <cellStyle name="Komma 5 4 10" xfId="49949" xr:uid="{00000000-0005-0000-0000-00001FC30000}"/>
    <cellStyle name="Komma 5 4 2" xfId="49950" xr:uid="{00000000-0005-0000-0000-000020C30000}"/>
    <cellStyle name="Komma 5 4 2 2" xfId="49951" xr:uid="{00000000-0005-0000-0000-000021C30000}"/>
    <cellStyle name="Komma 5 4 2 2 2" xfId="49952" xr:uid="{00000000-0005-0000-0000-000022C30000}"/>
    <cellStyle name="Komma 5 4 2 2 2 2" xfId="49953" xr:uid="{00000000-0005-0000-0000-000023C30000}"/>
    <cellStyle name="Komma 5 4 2 2 2 2 2" xfId="49954" xr:uid="{00000000-0005-0000-0000-000024C30000}"/>
    <cellStyle name="Komma 5 4 2 2 2 2 2 2" xfId="49955" xr:uid="{00000000-0005-0000-0000-000025C30000}"/>
    <cellStyle name="Komma 5 4 2 2 2 2 3" xfId="49956" xr:uid="{00000000-0005-0000-0000-000026C30000}"/>
    <cellStyle name="Komma 5 4 2 2 2 3" xfId="49957" xr:uid="{00000000-0005-0000-0000-000027C30000}"/>
    <cellStyle name="Komma 5 4 2 2 2 3 2" xfId="49958" xr:uid="{00000000-0005-0000-0000-000028C30000}"/>
    <cellStyle name="Komma 5 4 2 2 2 4" xfId="49959" xr:uid="{00000000-0005-0000-0000-000029C30000}"/>
    <cellStyle name="Komma 5 4 2 2 2 5" xfId="49960" xr:uid="{00000000-0005-0000-0000-00002AC30000}"/>
    <cellStyle name="Komma 5 4 2 2 3" xfId="49961" xr:uid="{00000000-0005-0000-0000-00002BC30000}"/>
    <cellStyle name="Komma 5 4 2 2 3 2" xfId="49962" xr:uid="{00000000-0005-0000-0000-00002CC30000}"/>
    <cellStyle name="Komma 5 4 2 2 3 2 2" xfId="49963" xr:uid="{00000000-0005-0000-0000-00002DC30000}"/>
    <cellStyle name="Komma 5 4 2 2 3 3" xfId="49964" xr:uid="{00000000-0005-0000-0000-00002EC30000}"/>
    <cellStyle name="Komma 5 4 2 2 3 4" xfId="49965" xr:uid="{00000000-0005-0000-0000-00002FC30000}"/>
    <cellStyle name="Komma 5 4 2 2 4" xfId="49966" xr:uid="{00000000-0005-0000-0000-000030C30000}"/>
    <cellStyle name="Komma 5 4 2 2 4 2" xfId="49967" xr:uid="{00000000-0005-0000-0000-000031C30000}"/>
    <cellStyle name="Komma 5 4 2 2 5" xfId="49968" xr:uid="{00000000-0005-0000-0000-000032C30000}"/>
    <cellStyle name="Komma 5 4 2 2 6" xfId="49969" xr:uid="{00000000-0005-0000-0000-000033C30000}"/>
    <cellStyle name="Komma 5 4 2 3" xfId="49970" xr:uid="{00000000-0005-0000-0000-000034C30000}"/>
    <cellStyle name="Komma 5 4 2 3 2" xfId="49971" xr:uid="{00000000-0005-0000-0000-000035C30000}"/>
    <cellStyle name="Komma 5 4 2 3 2 2" xfId="49972" xr:uid="{00000000-0005-0000-0000-000036C30000}"/>
    <cellStyle name="Komma 5 4 2 3 2 2 2" xfId="49973" xr:uid="{00000000-0005-0000-0000-000037C30000}"/>
    <cellStyle name="Komma 5 4 2 3 2 3" xfId="49974" xr:uid="{00000000-0005-0000-0000-000038C30000}"/>
    <cellStyle name="Komma 5 4 2 3 2 4" xfId="49975" xr:uid="{00000000-0005-0000-0000-000039C30000}"/>
    <cellStyle name="Komma 5 4 2 3 3" xfId="49976" xr:uid="{00000000-0005-0000-0000-00003AC30000}"/>
    <cellStyle name="Komma 5 4 2 3 3 2" xfId="49977" xr:uid="{00000000-0005-0000-0000-00003BC30000}"/>
    <cellStyle name="Komma 5 4 2 3 4" xfId="49978" xr:uid="{00000000-0005-0000-0000-00003CC30000}"/>
    <cellStyle name="Komma 5 4 2 3 5" xfId="49979" xr:uid="{00000000-0005-0000-0000-00003DC30000}"/>
    <cellStyle name="Komma 5 4 2 4" xfId="49980" xr:uid="{00000000-0005-0000-0000-00003EC30000}"/>
    <cellStyle name="Komma 5 4 2 4 2" xfId="49981" xr:uid="{00000000-0005-0000-0000-00003FC30000}"/>
    <cellStyle name="Komma 5 4 2 4 2 2" xfId="49982" xr:uid="{00000000-0005-0000-0000-000040C30000}"/>
    <cellStyle name="Komma 5 4 2 4 3" xfId="49983" xr:uid="{00000000-0005-0000-0000-000041C30000}"/>
    <cellStyle name="Komma 5 4 2 4 4" xfId="49984" xr:uid="{00000000-0005-0000-0000-000042C30000}"/>
    <cellStyle name="Komma 5 4 2 5" xfId="49985" xr:uid="{00000000-0005-0000-0000-000043C30000}"/>
    <cellStyle name="Komma 5 4 2 5 2" xfId="49986" xr:uid="{00000000-0005-0000-0000-000044C30000}"/>
    <cellStyle name="Komma 5 4 2 5 3" xfId="49987" xr:uid="{00000000-0005-0000-0000-000045C30000}"/>
    <cellStyle name="Komma 5 4 2 6" xfId="49988" xr:uid="{00000000-0005-0000-0000-000046C30000}"/>
    <cellStyle name="Komma 5 4 2 7" xfId="49989" xr:uid="{00000000-0005-0000-0000-000047C30000}"/>
    <cellStyle name="Komma 5 4 2 8" xfId="49990" xr:uid="{00000000-0005-0000-0000-000048C30000}"/>
    <cellStyle name="Komma 5 4 2 9" xfId="49991" xr:uid="{00000000-0005-0000-0000-000049C30000}"/>
    <cellStyle name="Komma 5 4 3" xfId="49992" xr:uid="{00000000-0005-0000-0000-00004AC30000}"/>
    <cellStyle name="Komma 5 4 3 2" xfId="49993" xr:uid="{00000000-0005-0000-0000-00004BC30000}"/>
    <cellStyle name="Komma 5 4 3 2 2" xfId="49994" xr:uid="{00000000-0005-0000-0000-00004CC30000}"/>
    <cellStyle name="Komma 5 4 3 2 2 2" xfId="49995" xr:uid="{00000000-0005-0000-0000-00004DC30000}"/>
    <cellStyle name="Komma 5 4 3 2 2 2 2" xfId="49996" xr:uid="{00000000-0005-0000-0000-00004EC30000}"/>
    <cellStyle name="Komma 5 4 3 2 2 3" xfId="49997" xr:uid="{00000000-0005-0000-0000-00004FC30000}"/>
    <cellStyle name="Komma 5 4 3 2 3" xfId="49998" xr:uid="{00000000-0005-0000-0000-000050C30000}"/>
    <cellStyle name="Komma 5 4 3 2 3 2" xfId="49999" xr:uid="{00000000-0005-0000-0000-000051C30000}"/>
    <cellStyle name="Komma 5 4 3 2 4" xfId="50000" xr:uid="{00000000-0005-0000-0000-000052C30000}"/>
    <cellStyle name="Komma 5 4 3 2 5" xfId="50001" xr:uid="{00000000-0005-0000-0000-000053C30000}"/>
    <cellStyle name="Komma 5 4 3 3" xfId="50002" xr:uid="{00000000-0005-0000-0000-000054C30000}"/>
    <cellStyle name="Komma 5 4 3 3 2" xfId="50003" xr:uid="{00000000-0005-0000-0000-000055C30000}"/>
    <cellStyle name="Komma 5 4 3 3 2 2" xfId="50004" xr:uid="{00000000-0005-0000-0000-000056C30000}"/>
    <cellStyle name="Komma 5 4 3 3 3" xfId="50005" xr:uid="{00000000-0005-0000-0000-000057C30000}"/>
    <cellStyle name="Komma 5 4 3 3 4" xfId="50006" xr:uid="{00000000-0005-0000-0000-000058C30000}"/>
    <cellStyle name="Komma 5 4 3 4" xfId="50007" xr:uid="{00000000-0005-0000-0000-000059C30000}"/>
    <cellStyle name="Komma 5 4 3 4 2" xfId="50008" xr:uid="{00000000-0005-0000-0000-00005AC30000}"/>
    <cellStyle name="Komma 5 4 3 5" xfId="50009" xr:uid="{00000000-0005-0000-0000-00005BC30000}"/>
    <cellStyle name="Komma 5 4 3 6" xfId="50010" xr:uid="{00000000-0005-0000-0000-00005CC30000}"/>
    <cellStyle name="Komma 5 4 4" xfId="50011" xr:uid="{00000000-0005-0000-0000-00005DC30000}"/>
    <cellStyle name="Komma 5 4 4 2" xfId="50012" xr:uid="{00000000-0005-0000-0000-00005EC30000}"/>
    <cellStyle name="Komma 5 4 4 2 2" xfId="50013" xr:uid="{00000000-0005-0000-0000-00005FC30000}"/>
    <cellStyle name="Komma 5 4 4 2 2 2" xfId="50014" xr:uid="{00000000-0005-0000-0000-000060C30000}"/>
    <cellStyle name="Komma 5 4 4 2 3" xfId="50015" xr:uid="{00000000-0005-0000-0000-000061C30000}"/>
    <cellStyle name="Komma 5 4 4 2 4" xfId="50016" xr:uid="{00000000-0005-0000-0000-000062C30000}"/>
    <cellStyle name="Komma 5 4 4 3" xfId="50017" xr:uid="{00000000-0005-0000-0000-000063C30000}"/>
    <cellStyle name="Komma 5 4 4 3 2" xfId="50018" xr:uid="{00000000-0005-0000-0000-000064C30000}"/>
    <cellStyle name="Komma 5 4 4 4" xfId="50019" xr:uid="{00000000-0005-0000-0000-000065C30000}"/>
    <cellStyle name="Komma 5 4 4 5" xfId="50020" xr:uid="{00000000-0005-0000-0000-000066C30000}"/>
    <cellStyle name="Komma 5 4 5" xfId="50021" xr:uid="{00000000-0005-0000-0000-000067C30000}"/>
    <cellStyle name="Komma 5 4 5 2" xfId="50022" xr:uid="{00000000-0005-0000-0000-000068C30000}"/>
    <cellStyle name="Komma 5 4 5 2 2" xfId="50023" xr:uid="{00000000-0005-0000-0000-000069C30000}"/>
    <cellStyle name="Komma 5 4 5 3" xfId="50024" xr:uid="{00000000-0005-0000-0000-00006AC30000}"/>
    <cellStyle name="Komma 5 4 5 4" xfId="50025" xr:uid="{00000000-0005-0000-0000-00006BC30000}"/>
    <cellStyle name="Komma 5 4 6" xfId="50026" xr:uid="{00000000-0005-0000-0000-00006CC30000}"/>
    <cellStyle name="Komma 5 4 6 2" xfId="50027" xr:uid="{00000000-0005-0000-0000-00006DC30000}"/>
    <cellStyle name="Komma 5 4 6 3" xfId="50028" xr:uid="{00000000-0005-0000-0000-00006EC30000}"/>
    <cellStyle name="Komma 5 4 7" xfId="50029" xr:uid="{00000000-0005-0000-0000-00006FC30000}"/>
    <cellStyle name="Komma 5 4 8" xfId="50030" xr:uid="{00000000-0005-0000-0000-000070C30000}"/>
    <cellStyle name="Komma 5 4 9" xfId="50031" xr:uid="{00000000-0005-0000-0000-000071C30000}"/>
    <cellStyle name="Komma 5 5" xfId="50032" xr:uid="{00000000-0005-0000-0000-000072C30000}"/>
    <cellStyle name="Komma 5 5 2" xfId="50033" xr:uid="{00000000-0005-0000-0000-000073C30000}"/>
    <cellStyle name="Komma 5 5 2 2" xfId="50034" xr:uid="{00000000-0005-0000-0000-000074C30000}"/>
    <cellStyle name="Komma 5 5 2 2 2" xfId="50035" xr:uid="{00000000-0005-0000-0000-000075C30000}"/>
    <cellStyle name="Komma 5 5 2 2 2 2" xfId="50036" xr:uid="{00000000-0005-0000-0000-000076C30000}"/>
    <cellStyle name="Komma 5 5 2 2 2 2 2" xfId="50037" xr:uid="{00000000-0005-0000-0000-000077C30000}"/>
    <cellStyle name="Komma 5 5 2 2 2 3" xfId="50038" xr:uid="{00000000-0005-0000-0000-000078C30000}"/>
    <cellStyle name="Komma 5 5 2 2 3" xfId="50039" xr:uid="{00000000-0005-0000-0000-000079C30000}"/>
    <cellStyle name="Komma 5 5 2 2 3 2" xfId="50040" xr:uid="{00000000-0005-0000-0000-00007AC30000}"/>
    <cellStyle name="Komma 5 5 2 2 4" xfId="50041" xr:uid="{00000000-0005-0000-0000-00007BC30000}"/>
    <cellStyle name="Komma 5 5 2 2 5" xfId="50042" xr:uid="{00000000-0005-0000-0000-00007CC30000}"/>
    <cellStyle name="Komma 5 5 2 3" xfId="50043" xr:uid="{00000000-0005-0000-0000-00007DC30000}"/>
    <cellStyle name="Komma 5 5 2 3 2" xfId="50044" xr:uid="{00000000-0005-0000-0000-00007EC30000}"/>
    <cellStyle name="Komma 5 5 2 3 2 2" xfId="50045" xr:uid="{00000000-0005-0000-0000-00007FC30000}"/>
    <cellStyle name="Komma 5 5 2 3 3" xfId="50046" xr:uid="{00000000-0005-0000-0000-000080C30000}"/>
    <cellStyle name="Komma 5 5 2 3 4" xfId="50047" xr:uid="{00000000-0005-0000-0000-000081C30000}"/>
    <cellStyle name="Komma 5 5 2 4" xfId="50048" xr:uid="{00000000-0005-0000-0000-000082C30000}"/>
    <cellStyle name="Komma 5 5 2 4 2" xfId="50049" xr:uid="{00000000-0005-0000-0000-000083C30000}"/>
    <cellStyle name="Komma 5 5 2 4 3" xfId="50050" xr:uid="{00000000-0005-0000-0000-000084C30000}"/>
    <cellStyle name="Komma 5 5 2 5" xfId="50051" xr:uid="{00000000-0005-0000-0000-000085C30000}"/>
    <cellStyle name="Komma 5 5 2 6" xfId="50052" xr:uid="{00000000-0005-0000-0000-000086C30000}"/>
    <cellStyle name="Komma 5 5 3" xfId="50053" xr:uid="{00000000-0005-0000-0000-000087C30000}"/>
    <cellStyle name="Komma 5 5 3 2" xfId="50054" xr:uid="{00000000-0005-0000-0000-000088C30000}"/>
    <cellStyle name="Komma 5 5 3 2 2" xfId="50055" xr:uid="{00000000-0005-0000-0000-000089C30000}"/>
    <cellStyle name="Komma 5 5 3 2 2 2" xfId="50056" xr:uid="{00000000-0005-0000-0000-00008AC30000}"/>
    <cellStyle name="Komma 5 5 3 2 3" xfId="50057" xr:uid="{00000000-0005-0000-0000-00008BC30000}"/>
    <cellStyle name="Komma 5 5 3 2 4" xfId="50058" xr:uid="{00000000-0005-0000-0000-00008CC30000}"/>
    <cellStyle name="Komma 5 5 3 3" xfId="50059" xr:uid="{00000000-0005-0000-0000-00008DC30000}"/>
    <cellStyle name="Komma 5 5 3 3 2" xfId="50060" xr:uid="{00000000-0005-0000-0000-00008EC30000}"/>
    <cellStyle name="Komma 5 5 3 4" xfId="50061" xr:uid="{00000000-0005-0000-0000-00008FC30000}"/>
    <cellStyle name="Komma 5 5 3 5" xfId="50062" xr:uid="{00000000-0005-0000-0000-000090C30000}"/>
    <cellStyle name="Komma 5 5 4" xfId="50063" xr:uid="{00000000-0005-0000-0000-000091C30000}"/>
    <cellStyle name="Komma 5 5 4 2" xfId="50064" xr:uid="{00000000-0005-0000-0000-000092C30000}"/>
    <cellStyle name="Komma 5 5 4 2 2" xfId="50065" xr:uid="{00000000-0005-0000-0000-000093C30000}"/>
    <cellStyle name="Komma 5 5 4 3" xfId="50066" xr:uid="{00000000-0005-0000-0000-000094C30000}"/>
    <cellStyle name="Komma 5 5 4 4" xfId="50067" xr:uid="{00000000-0005-0000-0000-000095C30000}"/>
    <cellStyle name="Komma 5 5 5" xfId="50068" xr:uid="{00000000-0005-0000-0000-000096C30000}"/>
    <cellStyle name="Komma 5 5 5 2" xfId="50069" xr:uid="{00000000-0005-0000-0000-000097C30000}"/>
    <cellStyle name="Komma 5 5 5 3" xfId="50070" xr:uid="{00000000-0005-0000-0000-000098C30000}"/>
    <cellStyle name="Komma 5 5 6" xfId="50071" xr:uid="{00000000-0005-0000-0000-000099C30000}"/>
    <cellStyle name="Komma 5 5 7" xfId="50072" xr:uid="{00000000-0005-0000-0000-00009AC30000}"/>
    <cellStyle name="Komma 5 5 8" xfId="50073" xr:uid="{00000000-0005-0000-0000-00009BC30000}"/>
    <cellStyle name="Komma 5 5 9" xfId="50074" xr:uid="{00000000-0005-0000-0000-00009CC30000}"/>
    <cellStyle name="Komma 5 6" xfId="50075" xr:uid="{00000000-0005-0000-0000-00009DC30000}"/>
    <cellStyle name="Komma 5 6 2" xfId="50076" xr:uid="{00000000-0005-0000-0000-00009EC30000}"/>
    <cellStyle name="Komma 5 6 2 2" xfId="50077" xr:uid="{00000000-0005-0000-0000-00009FC30000}"/>
    <cellStyle name="Komma 5 6 2 2 2" xfId="50078" xr:uid="{00000000-0005-0000-0000-0000A0C30000}"/>
    <cellStyle name="Komma 5 6 2 2 2 2" xfId="50079" xr:uid="{00000000-0005-0000-0000-0000A1C30000}"/>
    <cellStyle name="Komma 5 6 2 2 3" xfId="50080" xr:uid="{00000000-0005-0000-0000-0000A2C30000}"/>
    <cellStyle name="Komma 5 6 2 3" xfId="50081" xr:uid="{00000000-0005-0000-0000-0000A3C30000}"/>
    <cellStyle name="Komma 5 6 2 3 2" xfId="50082" xr:uid="{00000000-0005-0000-0000-0000A4C30000}"/>
    <cellStyle name="Komma 5 6 2 4" xfId="50083" xr:uid="{00000000-0005-0000-0000-0000A5C30000}"/>
    <cellStyle name="Komma 5 6 2 5" xfId="50084" xr:uid="{00000000-0005-0000-0000-0000A6C30000}"/>
    <cellStyle name="Komma 5 6 3" xfId="50085" xr:uid="{00000000-0005-0000-0000-0000A7C30000}"/>
    <cellStyle name="Komma 5 6 3 2" xfId="50086" xr:uid="{00000000-0005-0000-0000-0000A8C30000}"/>
    <cellStyle name="Komma 5 6 3 2 2" xfId="50087" xr:uid="{00000000-0005-0000-0000-0000A9C30000}"/>
    <cellStyle name="Komma 5 6 3 3" xfId="50088" xr:uid="{00000000-0005-0000-0000-0000AAC30000}"/>
    <cellStyle name="Komma 5 6 3 4" xfId="50089" xr:uid="{00000000-0005-0000-0000-0000ABC30000}"/>
    <cellStyle name="Komma 5 6 4" xfId="50090" xr:uid="{00000000-0005-0000-0000-0000ACC30000}"/>
    <cellStyle name="Komma 5 6 4 2" xfId="50091" xr:uid="{00000000-0005-0000-0000-0000ADC30000}"/>
    <cellStyle name="Komma 5 6 4 3" xfId="50092" xr:uid="{00000000-0005-0000-0000-0000AEC30000}"/>
    <cellStyle name="Komma 5 6 5" xfId="50093" xr:uid="{00000000-0005-0000-0000-0000AFC30000}"/>
    <cellStyle name="Komma 5 6 6" xfId="50094" xr:uid="{00000000-0005-0000-0000-0000B0C30000}"/>
    <cellStyle name="Komma 5 6 7" xfId="50095" xr:uid="{00000000-0005-0000-0000-0000B1C30000}"/>
    <cellStyle name="Komma 5 7" xfId="50096" xr:uid="{00000000-0005-0000-0000-0000B2C30000}"/>
    <cellStyle name="Komma 5 7 2" xfId="50097" xr:uid="{00000000-0005-0000-0000-0000B3C30000}"/>
    <cellStyle name="Komma 5 7 2 2" xfId="50098" xr:uid="{00000000-0005-0000-0000-0000B4C30000}"/>
    <cellStyle name="Komma 5 7 2 2 2" xfId="50099" xr:uid="{00000000-0005-0000-0000-0000B5C30000}"/>
    <cellStyle name="Komma 5 7 2 2 2 2" xfId="50100" xr:uid="{00000000-0005-0000-0000-0000B6C30000}"/>
    <cellStyle name="Komma 5 7 2 2 3" xfId="50101" xr:uid="{00000000-0005-0000-0000-0000B7C30000}"/>
    <cellStyle name="Komma 5 7 2 3" xfId="50102" xr:uid="{00000000-0005-0000-0000-0000B8C30000}"/>
    <cellStyle name="Komma 5 7 2 3 2" xfId="50103" xr:uid="{00000000-0005-0000-0000-0000B9C30000}"/>
    <cellStyle name="Komma 5 7 2 4" xfId="50104" xr:uid="{00000000-0005-0000-0000-0000BAC30000}"/>
    <cellStyle name="Komma 5 7 2 5" xfId="50105" xr:uid="{00000000-0005-0000-0000-0000BBC30000}"/>
    <cellStyle name="Komma 5 7 3" xfId="50106" xr:uid="{00000000-0005-0000-0000-0000BCC30000}"/>
    <cellStyle name="Komma 5 7 3 2" xfId="50107" xr:uid="{00000000-0005-0000-0000-0000BDC30000}"/>
    <cellStyle name="Komma 5 7 3 2 2" xfId="50108" xr:uid="{00000000-0005-0000-0000-0000BEC30000}"/>
    <cellStyle name="Komma 5 7 3 3" xfId="50109" xr:uid="{00000000-0005-0000-0000-0000BFC30000}"/>
    <cellStyle name="Komma 5 7 3 4" xfId="50110" xr:uid="{00000000-0005-0000-0000-0000C0C30000}"/>
    <cellStyle name="Komma 5 7 4" xfId="50111" xr:uid="{00000000-0005-0000-0000-0000C1C30000}"/>
    <cellStyle name="Komma 5 7 4 2" xfId="50112" xr:uid="{00000000-0005-0000-0000-0000C2C30000}"/>
    <cellStyle name="Komma 5 7 5" xfId="50113" xr:uid="{00000000-0005-0000-0000-0000C3C30000}"/>
    <cellStyle name="Komma 5 7 6" xfId="50114" xr:uid="{00000000-0005-0000-0000-0000C4C30000}"/>
    <cellStyle name="Komma 5 8" xfId="50115" xr:uid="{00000000-0005-0000-0000-0000C5C30000}"/>
    <cellStyle name="Komma 5 8 2" xfId="50116" xr:uid="{00000000-0005-0000-0000-0000C6C30000}"/>
    <cellStyle name="Komma 5 8 3" xfId="50117" xr:uid="{00000000-0005-0000-0000-0000C7C30000}"/>
    <cellStyle name="Komma 5 8 4" xfId="50118" xr:uid="{00000000-0005-0000-0000-0000C8C30000}"/>
    <cellStyle name="Komma 5 9" xfId="50119" xr:uid="{00000000-0005-0000-0000-0000C9C30000}"/>
    <cellStyle name="Komma 5 9 2" xfId="50120" xr:uid="{00000000-0005-0000-0000-0000CAC30000}"/>
    <cellStyle name="Komma 5 9 2 2" xfId="50121" xr:uid="{00000000-0005-0000-0000-0000CBC30000}"/>
    <cellStyle name="Komma 5 9 2 2 2" xfId="50122" xr:uid="{00000000-0005-0000-0000-0000CCC30000}"/>
    <cellStyle name="Komma 5 9 2 3" xfId="50123" xr:uid="{00000000-0005-0000-0000-0000CDC30000}"/>
    <cellStyle name="Komma 5 9 3" xfId="50124" xr:uid="{00000000-0005-0000-0000-0000CEC30000}"/>
    <cellStyle name="Komma 5 9 3 2" xfId="50125" xr:uid="{00000000-0005-0000-0000-0000CFC30000}"/>
    <cellStyle name="Komma 5 9 4" xfId="50126" xr:uid="{00000000-0005-0000-0000-0000D0C30000}"/>
    <cellStyle name="Komma 5 9 5" xfId="50127" xr:uid="{00000000-0005-0000-0000-0000D1C30000}"/>
    <cellStyle name="Komma 5_7. Other MTM adjustments" xfId="50128" xr:uid="{00000000-0005-0000-0000-0000D2C30000}"/>
    <cellStyle name="Komma 50" xfId="50129" xr:uid="{00000000-0005-0000-0000-0000D3C30000}"/>
    <cellStyle name="Komma 51" xfId="50130" xr:uid="{00000000-0005-0000-0000-0000D4C30000}"/>
    <cellStyle name="Komma 52" xfId="50131" xr:uid="{00000000-0005-0000-0000-0000D5C30000}"/>
    <cellStyle name="Komma 53" xfId="50132" xr:uid="{00000000-0005-0000-0000-0000D6C30000}"/>
    <cellStyle name="Komma 54" xfId="50133" xr:uid="{00000000-0005-0000-0000-0000D7C30000}"/>
    <cellStyle name="Komma 54 2" xfId="50134" xr:uid="{00000000-0005-0000-0000-0000D8C30000}"/>
    <cellStyle name="Komma 54 3" xfId="50135" xr:uid="{00000000-0005-0000-0000-0000D9C30000}"/>
    <cellStyle name="Komma 54_Nøkkeltall" xfId="50136" xr:uid="{00000000-0005-0000-0000-0000DAC30000}"/>
    <cellStyle name="Komma 55" xfId="50137" xr:uid="{00000000-0005-0000-0000-0000DBC30000}"/>
    <cellStyle name="Komma 56" xfId="50138" xr:uid="{00000000-0005-0000-0000-0000DCC30000}"/>
    <cellStyle name="Komma 57" xfId="50139" xr:uid="{00000000-0005-0000-0000-0000DDC30000}"/>
    <cellStyle name="Komma 58" xfId="50140" xr:uid="{00000000-0005-0000-0000-0000DEC30000}"/>
    <cellStyle name="Komma 59" xfId="50141" xr:uid="{00000000-0005-0000-0000-0000DFC30000}"/>
    <cellStyle name="Komma 6" xfId="50142" xr:uid="{00000000-0005-0000-0000-0000E0C30000}"/>
    <cellStyle name="Komma 6 2" xfId="50143" xr:uid="{00000000-0005-0000-0000-0000E1C30000}"/>
    <cellStyle name="Komma 6 2 2" xfId="50144" xr:uid="{00000000-0005-0000-0000-0000E2C30000}"/>
    <cellStyle name="Komma 6 2 2 2" xfId="50145" xr:uid="{00000000-0005-0000-0000-0000E3C30000}"/>
    <cellStyle name="Komma 6 2 2 2 2" xfId="50146" xr:uid="{00000000-0005-0000-0000-0000E4C30000}"/>
    <cellStyle name="Komma 6 2 2 3" xfId="50147" xr:uid="{00000000-0005-0000-0000-0000E5C30000}"/>
    <cellStyle name="Komma 6 2 3" xfId="50148" xr:uid="{00000000-0005-0000-0000-0000E6C30000}"/>
    <cellStyle name="Komma 6 2 3 2" xfId="50149" xr:uid="{00000000-0005-0000-0000-0000E7C30000}"/>
    <cellStyle name="Komma 6 2 3 2 2" xfId="50150" xr:uid="{00000000-0005-0000-0000-0000E8C30000}"/>
    <cellStyle name="Komma 6 2 3 3" xfId="50151" xr:uid="{00000000-0005-0000-0000-0000E9C30000}"/>
    <cellStyle name="Komma 6 2 4" xfId="50152" xr:uid="{00000000-0005-0000-0000-0000EAC30000}"/>
    <cellStyle name="Komma 6 2 5" xfId="50153" xr:uid="{00000000-0005-0000-0000-0000EBC30000}"/>
    <cellStyle name="Komma 6 2 6" xfId="50154" xr:uid="{00000000-0005-0000-0000-0000ECC30000}"/>
    <cellStyle name="Komma 6 2_Nøkkeltall" xfId="50155" xr:uid="{00000000-0005-0000-0000-0000EDC30000}"/>
    <cellStyle name="Komma 6 3" xfId="50156" xr:uid="{00000000-0005-0000-0000-0000EEC30000}"/>
    <cellStyle name="Komma 6 3 2" xfId="50157" xr:uid="{00000000-0005-0000-0000-0000EFC30000}"/>
    <cellStyle name="Komma 6 3 2 2" xfId="50158" xr:uid="{00000000-0005-0000-0000-0000F0C30000}"/>
    <cellStyle name="Komma 6 3 2_Nøkkeltall" xfId="50159" xr:uid="{00000000-0005-0000-0000-0000F1C30000}"/>
    <cellStyle name="Komma 6 3 3" xfId="50160" xr:uid="{00000000-0005-0000-0000-0000F2C30000}"/>
    <cellStyle name="Komma 6 3_Nøkkeltall" xfId="50161" xr:uid="{00000000-0005-0000-0000-0000F3C30000}"/>
    <cellStyle name="Komma 6 4" xfId="50162" xr:uid="{00000000-0005-0000-0000-0000F4C30000}"/>
    <cellStyle name="Komma 6 4 2" xfId="50163" xr:uid="{00000000-0005-0000-0000-0000F5C30000}"/>
    <cellStyle name="Komma 6 4 2 2" xfId="50164" xr:uid="{00000000-0005-0000-0000-0000F6C30000}"/>
    <cellStyle name="Komma 6 4 3" xfId="50165" xr:uid="{00000000-0005-0000-0000-0000F7C30000}"/>
    <cellStyle name="Komma 6 5" xfId="50166" xr:uid="{00000000-0005-0000-0000-0000F8C30000}"/>
    <cellStyle name="Komma 6_7. Other MTM adjustments" xfId="50167" xr:uid="{00000000-0005-0000-0000-0000F9C30000}"/>
    <cellStyle name="Komma 60" xfId="50168" xr:uid="{00000000-0005-0000-0000-0000FAC30000}"/>
    <cellStyle name="Komma 61" xfId="50169" xr:uid="{00000000-0005-0000-0000-0000FBC30000}"/>
    <cellStyle name="Komma 62" xfId="50170" xr:uid="{00000000-0005-0000-0000-0000FCC30000}"/>
    <cellStyle name="Komma 7" xfId="50171" xr:uid="{00000000-0005-0000-0000-0000FDC30000}"/>
    <cellStyle name="Komma 7 10" xfId="50172" xr:uid="{00000000-0005-0000-0000-0000FEC30000}"/>
    <cellStyle name="Komma 7 2" xfId="50173" xr:uid="{00000000-0005-0000-0000-0000FFC30000}"/>
    <cellStyle name="Komma 7 2 10" xfId="50174" xr:uid="{00000000-0005-0000-0000-000000C40000}"/>
    <cellStyle name="Komma 7 2 2" xfId="50175" xr:uid="{00000000-0005-0000-0000-000001C40000}"/>
    <cellStyle name="Komma 7 2 2 2" xfId="50176" xr:uid="{00000000-0005-0000-0000-000002C40000}"/>
    <cellStyle name="Komma 7 2 2 2 2" xfId="50177" xr:uid="{00000000-0005-0000-0000-000003C40000}"/>
    <cellStyle name="Komma 7 2 2 2 2 2" xfId="50178" xr:uid="{00000000-0005-0000-0000-000004C40000}"/>
    <cellStyle name="Komma 7 2 2 2 2 2 2" xfId="50179" xr:uid="{00000000-0005-0000-0000-000005C40000}"/>
    <cellStyle name="Komma 7 2 2 2 2 2 2 2" xfId="50180" xr:uid="{00000000-0005-0000-0000-000006C40000}"/>
    <cellStyle name="Komma 7 2 2 2 2 2 3" xfId="50181" xr:uid="{00000000-0005-0000-0000-000007C40000}"/>
    <cellStyle name="Komma 7 2 2 2 2 3" xfId="50182" xr:uid="{00000000-0005-0000-0000-000008C40000}"/>
    <cellStyle name="Komma 7 2 2 2 2 3 2" xfId="50183" xr:uid="{00000000-0005-0000-0000-000009C40000}"/>
    <cellStyle name="Komma 7 2 2 2 2 4" xfId="50184" xr:uid="{00000000-0005-0000-0000-00000AC40000}"/>
    <cellStyle name="Komma 7 2 2 2 2 5" xfId="50185" xr:uid="{00000000-0005-0000-0000-00000BC40000}"/>
    <cellStyle name="Komma 7 2 2 2 3" xfId="50186" xr:uid="{00000000-0005-0000-0000-00000CC40000}"/>
    <cellStyle name="Komma 7 2 2 2 3 2" xfId="50187" xr:uid="{00000000-0005-0000-0000-00000DC40000}"/>
    <cellStyle name="Komma 7 2 2 2 3 2 2" xfId="50188" xr:uid="{00000000-0005-0000-0000-00000EC40000}"/>
    <cellStyle name="Komma 7 2 2 2 3 3" xfId="50189" xr:uid="{00000000-0005-0000-0000-00000FC40000}"/>
    <cellStyle name="Komma 7 2 2 2 3 4" xfId="50190" xr:uid="{00000000-0005-0000-0000-000010C40000}"/>
    <cellStyle name="Komma 7 2 2 2 4" xfId="50191" xr:uid="{00000000-0005-0000-0000-000011C40000}"/>
    <cellStyle name="Komma 7 2 2 2 4 2" xfId="50192" xr:uid="{00000000-0005-0000-0000-000012C40000}"/>
    <cellStyle name="Komma 7 2 2 2 5" xfId="50193" xr:uid="{00000000-0005-0000-0000-000013C40000}"/>
    <cellStyle name="Komma 7 2 2 2 6" xfId="50194" xr:uid="{00000000-0005-0000-0000-000014C40000}"/>
    <cellStyle name="Komma 7 2 2 3" xfId="50195" xr:uid="{00000000-0005-0000-0000-000015C40000}"/>
    <cellStyle name="Komma 7 2 2 3 2" xfId="50196" xr:uid="{00000000-0005-0000-0000-000016C40000}"/>
    <cellStyle name="Komma 7 2 2 3 2 2" xfId="50197" xr:uid="{00000000-0005-0000-0000-000017C40000}"/>
    <cellStyle name="Komma 7 2 2 3 2 2 2" xfId="50198" xr:uid="{00000000-0005-0000-0000-000018C40000}"/>
    <cellStyle name="Komma 7 2 2 3 2 3" xfId="50199" xr:uid="{00000000-0005-0000-0000-000019C40000}"/>
    <cellStyle name="Komma 7 2 2 3 2 4" xfId="50200" xr:uid="{00000000-0005-0000-0000-00001AC40000}"/>
    <cellStyle name="Komma 7 2 2 3 3" xfId="50201" xr:uid="{00000000-0005-0000-0000-00001BC40000}"/>
    <cellStyle name="Komma 7 2 2 3 3 2" xfId="50202" xr:uid="{00000000-0005-0000-0000-00001CC40000}"/>
    <cellStyle name="Komma 7 2 2 3 4" xfId="50203" xr:uid="{00000000-0005-0000-0000-00001DC40000}"/>
    <cellStyle name="Komma 7 2 2 3 5" xfId="50204" xr:uid="{00000000-0005-0000-0000-00001EC40000}"/>
    <cellStyle name="Komma 7 2 2 4" xfId="50205" xr:uid="{00000000-0005-0000-0000-00001FC40000}"/>
    <cellStyle name="Komma 7 2 2 4 2" xfId="50206" xr:uid="{00000000-0005-0000-0000-000020C40000}"/>
    <cellStyle name="Komma 7 2 2 4 2 2" xfId="50207" xr:uid="{00000000-0005-0000-0000-000021C40000}"/>
    <cellStyle name="Komma 7 2 2 4 3" xfId="50208" xr:uid="{00000000-0005-0000-0000-000022C40000}"/>
    <cellStyle name="Komma 7 2 2 4 4" xfId="50209" xr:uid="{00000000-0005-0000-0000-000023C40000}"/>
    <cellStyle name="Komma 7 2 2 5" xfId="50210" xr:uid="{00000000-0005-0000-0000-000024C40000}"/>
    <cellStyle name="Komma 7 2 2 5 2" xfId="50211" xr:uid="{00000000-0005-0000-0000-000025C40000}"/>
    <cellStyle name="Komma 7 2 2 5 3" xfId="50212" xr:uid="{00000000-0005-0000-0000-000026C40000}"/>
    <cellStyle name="Komma 7 2 2 6" xfId="50213" xr:uid="{00000000-0005-0000-0000-000027C40000}"/>
    <cellStyle name="Komma 7 2 2 7" xfId="50214" xr:uid="{00000000-0005-0000-0000-000028C40000}"/>
    <cellStyle name="Komma 7 2 2 8" xfId="50215" xr:uid="{00000000-0005-0000-0000-000029C40000}"/>
    <cellStyle name="Komma 7 2 3" xfId="50216" xr:uid="{00000000-0005-0000-0000-00002AC40000}"/>
    <cellStyle name="Komma 7 2 3 2" xfId="50217" xr:uid="{00000000-0005-0000-0000-00002BC40000}"/>
    <cellStyle name="Komma 7 2 3 2 2" xfId="50218" xr:uid="{00000000-0005-0000-0000-00002CC40000}"/>
    <cellStyle name="Komma 7 2 3 2 2 2" xfId="50219" xr:uid="{00000000-0005-0000-0000-00002DC40000}"/>
    <cellStyle name="Komma 7 2 3 2 2 2 2" xfId="50220" xr:uid="{00000000-0005-0000-0000-00002EC40000}"/>
    <cellStyle name="Komma 7 2 3 2 2 3" xfId="50221" xr:uid="{00000000-0005-0000-0000-00002FC40000}"/>
    <cellStyle name="Komma 7 2 3 2 3" xfId="50222" xr:uid="{00000000-0005-0000-0000-000030C40000}"/>
    <cellStyle name="Komma 7 2 3 2 3 2" xfId="50223" xr:uid="{00000000-0005-0000-0000-000031C40000}"/>
    <cellStyle name="Komma 7 2 3 2 4" xfId="50224" xr:uid="{00000000-0005-0000-0000-000032C40000}"/>
    <cellStyle name="Komma 7 2 3 2 5" xfId="50225" xr:uid="{00000000-0005-0000-0000-000033C40000}"/>
    <cellStyle name="Komma 7 2 3 3" xfId="50226" xr:uid="{00000000-0005-0000-0000-000034C40000}"/>
    <cellStyle name="Komma 7 2 3 3 2" xfId="50227" xr:uid="{00000000-0005-0000-0000-000035C40000}"/>
    <cellStyle name="Komma 7 2 3 3 2 2" xfId="50228" xr:uid="{00000000-0005-0000-0000-000036C40000}"/>
    <cellStyle name="Komma 7 2 3 3 3" xfId="50229" xr:uid="{00000000-0005-0000-0000-000037C40000}"/>
    <cellStyle name="Komma 7 2 3 3 4" xfId="50230" xr:uid="{00000000-0005-0000-0000-000038C40000}"/>
    <cellStyle name="Komma 7 2 3 4" xfId="50231" xr:uid="{00000000-0005-0000-0000-000039C40000}"/>
    <cellStyle name="Komma 7 2 3 4 2" xfId="50232" xr:uid="{00000000-0005-0000-0000-00003AC40000}"/>
    <cellStyle name="Komma 7 2 3 5" xfId="50233" xr:uid="{00000000-0005-0000-0000-00003BC40000}"/>
    <cellStyle name="Komma 7 2 3 6" xfId="50234" xr:uid="{00000000-0005-0000-0000-00003CC40000}"/>
    <cellStyle name="Komma 7 2 4" xfId="50235" xr:uid="{00000000-0005-0000-0000-00003DC40000}"/>
    <cellStyle name="Komma 7 2 4 2" xfId="50236" xr:uid="{00000000-0005-0000-0000-00003EC40000}"/>
    <cellStyle name="Komma 7 2 4 2 2" xfId="50237" xr:uid="{00000000-0005-0000-0000-00003FC40000}"/>
    <cellStyle name="Komma 7 2 4 2 2 2" xfId="50238" xr:uid="{00000000-0005-0000-0000-000040C40000}"/>
    <cellStyle name="Komma 7 2 4 2 3" xfId="50239" xr:uid="{00000000-0005-0000-0000-000041C40000}"/>
    <cellStyle name="Komma 7 2 4 2 4" xfId="50240" xr:uid="{00000000-0005-0000-0000-000042C40000}"/>
    <cellStyle name="Komma 7 2 4 3" xfId="50241" xr:uid="{00000000-0005-0000-0000-000043C40000}"/>
    <cellStyle name="Komma 7 2 4 3 2" xfId="50242" xr:uid="{00000000-0005-0000-0000-000044C40000}"/>
    <cellStyle name="Komma 7 2 4 4" xfId="50243" xr:uid="{00000000-0005-0000-0000-000045C40000}"/>
    <cellStyle name="Komma 7 2 4 5" xfId="50244" xr:uid="{00000000-0005-0000-0000-000046C40000}"/>
    <cellStyle name="Komma 7 2 5" xfId="50245" xr:uid="{00000000-0005-0000-0000-000047C40000}"/>
    <cellStyle name="Komma 7 2 5 2" xfId="50246" xr:uid="{00000000-0005-0000-0000-000048C40000}"/>
    <cellStyle name="Komma 7 2 5 2 2" xfId="50247" xr:uid="{00000000-0005-0000-0000-000049C40000}"/>
    <cellStyle name="Komma 7 2 5 3" xfId="50248" xr:uid="{00000000-0005-0000-0000-00004AC40000}"/>
    <cellStyle name="Komma 7 2 5 4" xfId="50249" xr:uid="{00000000-0005-0000-0000-00004BC40000}"/>
    <cellStyle name="Komma 7 2 6" xfId="50250" xr:uid="{00000000-0005-0000-0000-00004CC40000}"/>
    <cellStyle name="Komma 7 2 6 2" xfId="50251" xr:uid="{00000000-0005-0000-0000-00004DC40000}"/>
    <cellStyle name="Komma 7 2 6 3" xfId="50252" xr:uid="{00000000-0005-0000-0000-00004EC40000}"/>
    <cellStyle name="Komma 7 2 7" xfId="50253" xr:uid="{00000000-0005-0000-0000-00004FC40000}"/>
    <cellStyle name="Komma 7 2 8" xfId="50254" xr:uid="{00000000-0005-0000-0000-000050C40000}"/>
    <cellStyle name="Komma 7 2 9" xfId="50255" xr:uid="{00000000-0005-0000-0000-000051C40000}"/>
    <cellStyle name="Komma 7 2_Nøkkeltall" xfId="50256" xr:uid="{00000000-0005-0000-0000-000052C40000}"/>
    <cellStyle name="Komma 7 3" xfId="50257" xr:uid="{00000000-0005-0000-0000-000053C40000}"/>
    <cellStyle name="Komma 7 3 2" xfId="50258" xr:uid="{00000000-0005-0000-0000-000054C40000}"/>
    <cellStyle name="Komma 7 3 2 2" xfId="50259" xr:uid="{00000000-0005-0000-0000-000055C40000}"/>
    <cellStyle name="Komma 7 3 2 2 2" xfId="50260" xr:uid="{00000000-0005-0000-0000-000056C40000}"/>
    <cellStyle name="Komma 7 3 2 2 2 2" xfId="50261" xr:uid="{00000000-0005-0000-0000-000057C40000}"/>
    <cellStyle name="Komma 7 3 2 2 2 2 2" xfId="50262" xr:uid="{00000000-0005-0000-0000-000058C40000}"/>
    <cellStyle name="Komma 7 3 2 2 2 3" xfId="50263" xr:uid="{00000000-0005-0000-0000-000059C40000}"/>
    <cellStyle name="Komma 7 3 2 2 3" xfId="50264" xr:uid="{00000000-0005-0000-0000-00005AC40000}"/>
    <cellStyle name="Komma 7 3 2 2 3 2" xfId="50265" xr:uid="{00000000-0005-0000-0000-00005BC40000}"/>
    <cellStyle name="Komma 7 3 2 2 4" xfId="50266" xr:uid="{00000000-0005-0000-0000-00005CC40000}"/>
    <cellStyle name="Komma 7 3 2 2 5" xfId="50267" xr:uid="{00000000-0005-0000-0000-00005DC40000}"/>
    <cellStyle name="Komma 7 3 2 3" xfId="50268" xr:uid="{00000000-0005-0000-0000-00005EC40000}"/>
    <cellStyle name="Komma 7 3 2 3 2" xfId="50269" xr:uid="{00000000-0005-0000-0000-00005FC40000}"/>
    <cellStyle name="Komma 7 3 2 3 2 2" xfId="50270" xr:uid="{00000000-0005-0000-0000-000060C40000}"/>
    <cellStyle name="Komma 7 3 2 3 3" xfId="50271" xr:uid="{00000000-0005-0000-0000-000061C40000}"/>
    <cellStyle name="Komma 7 3 2 3 4" xfId="50272" xr:uid="{00000000-0005-0000-0000-000062C40000}"/>
    <cellStyle name="Komma 7 3 2 4" xfId="50273" xr:uid="{00000000-0005-0000-0000-000063C40000}"/>
    <cellStyle name="Komma 7 3 2 4 2" xfId="50274" xr:uid="{00000000-0005-0000-0000-000064C40000}"/>
    <cellStyle name="Komma 7 3 2 4 3" xfId="50275" xr:uid="{00000000-0005-0000-0000-000065C40000}"/>
    <cellStyle name="Komma 7 3 2 5" xfId="50276" xr:uid="{00000000-0005-0000-0000-000066C40000}"/>
    <cellStyle name="Komma 7 3 2 6" xfId="50277" xr:uid="{00000000-0005-0000-0000-000067C40000}"/>
    <cellStyle name="Komma 7 3 2_Nøkkeltall" xfId="50278" xr:uid="{00000000-0005-0000-0000-000068C40000}"/>
    <cellStyle name="Komma 7 3 3" xfId="50279" xr:uid="{00000000-0005-0000-0000-000069C40000}"/>
    <cellStyle name="Komma 7 3 3 2" xfId="50280" xr:uid="{00000000-0005-0000-0000-00006AC40000}"/>
    <cellStyle name="Komma 7 3 3 2 2" xfId="50281" xr:uid="{00000000-0005-0000-0000-00006BC40000}"/>
    <cellStyle name="Komma 7 3 3 2 2 2" xfId="50282" xr:uid="{00000000-0005-0000-0000-00006CC40000}"/>
    <cellStyle name="Komma 7 3 3 2 3" xfId="50283" xr:uid="{00000000-0005-0000-0000-00006DC40000}"/>
    <cellStyle name="Komma 7 3 3 2 4" xfId="50284" xr:uid="{00000000-0005-0000-0000-00006EC40000}"/>
    <cellStyle name="Komma 7 3 3 3" xfId="50285" xr:uid="{00000000-0005-0000-0000-00006FC40000}"/>
    <cellStyle name="Komma 7 3 3 3 2" xfId="50286" xr:uid="{00000000-0005-0000-0000-000070C40000}"/>
    <cellStyle name="Komma 7 3 3 4" xfId="50287" xr:uid="{00000000-0005-0000-0000-000071C40000}"/>
    <cellStyle name="Komma 7 3 3 5" xfId="50288" xr:uid="{00000000-0005-0000-0000-000072C40000}"/>
    <cellStyle name="Komma 7 3 3_Nøkkeltall" xfId="50289" xr:uid="{00000000-0005-0000-0000-000073C40000}"/>
    <cellStyle name="Komma 7 3 4" xfId="50290" xr:uid="{00000000-0005-0000-0000-000074C40000}"/>
    <cellStyle name="Komma 7 3 4 2" xfId="50291" xr:uid="{00000000-0005-0000-0000-000075C40000}"/>
    <cellStyle name="Komma 7 3 4 2 2" xfId="50292" xr:uid="{00000000-0005-0000-0000-000076C40000}"/>
    <cellStyle name="Komma 7 3 4 3" xfId="50293" xr:uid="{00000000-0005-0000-0000-000077C40000}"/>
    <cellStyle name="Komma 7 3 4 4" xfId="50294" xr:uid="{00000000-0005-0000-0000-000078C40000}"/>
    <cellStyle name="Komma 7 3 5" xfId="50295" xr:uid="{00000000-0005-0000-0000-000079C40000}"/>
    <cellStyle name="Komma 7 3 5 2" xfId="50296" xr:uid="{00000000-0005-0000-0000-00007AC40000}"/>
    <cellStyle name="Komma 7 3 5 3" xfId="50297" xr:uid="{00000000-0005-0000-0000-00007BC40000}"/>
    <cellStyle name="Komma 7 3 6" xfId="50298" xr:uid="{00000000-0005-0000-0000-00007CC40000}"/>
    <cellStyle name="Komma 7 3 7" xfId="50299" xr:uid="{00000000-0005-0000-0000-00007DC40000}"/>
    <cellStyle name="Komma 7 3 8" xfId="50300" xr:uid="{00000000-0005-0000-0000-00007EC40000}"/>
    <cellStyle name="Komma 7 3 9" xfId="50301" xr:uid="{00000000-0005-0000-0000-00007FC40000}"/>
    <cellStyle name="Komma 7 3_Nøkkeltall" xfId="50302" xr:uid="{00000000-0005-0000-0000-000080C40000}"/>
    <cellStyle name="Komma 7 4" xfId="50303" xr:uid="{00000000-0005-0000-0000-000081C40000}"/>
    <cellStyle name="Komma 7 4 2" xfId="50304" xr:uid="{00000000-0005-0000-0000-000082C40000}"/>
    <cellStyle name="Komma 7 4 2 2" xfId="50305" xr:uid="{00000000-0005-0000-0000-000083C40000}"/>
    <cellStyle name="Komma 7 4 2 2 2" xfId="50306" xr:uid="{00000000-0005-0000-0000-000084C40000}"/>
    <cellStyle name="Komma 7 4 2 2 2 2" xfId="50307" xr:uid="{00000000-0005-0000-0000-000085C40000}"/>
    <cellStyle name="Komma 7 4 2 2 3" xfId="50308" xr:uid="{00000000-0005-0000-0000-000086C40000}"/>
    <cellStyle name="Komma 7 4 2 3" xfId="50309" xr:uid="{00000000-0005-0000-0000-000087C40000}"/>
    <cellStyle name="Komma 7 4 2 3 2" xfId="50310" xr:uid="{00000000-0005-0000-0000-000088C40000}"/>
    <cellStyle name="Komma 7 4 2 4" xfId="50311" xr:uid="{00000000-0005-0000-0000-000089C40000}"/>
    <cellStyle name="Komma 7 4 2 5" xfId="50312" xr:uid="{00000000-0005-0000-0000-00008AC40000}"/>
    <cellStyle name="Komma 7 4 3" xfId="50313" xr:uid="{00000000-0005-0000-0000-00008BC40000}"/>
    <cellStyle name="Komma 7 4 3 2" xfId="50314" xr:uid="{00000000-0005-0000-0000-00008CC40000}"/>
    <cellStyle name="Komma 7 4 3 2 2" xfId="50315" xr:uid="{00000000-0005-0000-0000-00008DC40000}"/>
    <cellStyle name="Komma 7 4 3 3" xfId="50316" xr:uid="{00000000-0005-0000-0000-00008EC40000}"/>
    <cellStyle name="Komma 7 4 3 4" xfId="50317" xr:uid="{00000000-0005-0000-0000-00008FC40000}"/>
    <cellStyle name="Komma 7 4 4" xfId="50318" xr:uid="{00000000-0005-0000-0000-000090C40000}"/>
    <cellStyle name="Komma 7 4 4 2" xfId="50319" xr:uid="{00000000-0005-0000-0000-000091C40000}"/>
    <cellStyle name="Komma 7 4 5" xfId="50320" xr:uid="{00000000-0005-0000-0000-000092C40000}"/>
    <cellStyle name="Komma 7 4 6" xfId="50321" xr:uid="{00000000-0005-0000-0000-000093C40000}"/>
    <cellStyle name="Komma 7 5" xfId="50322" xr:uid="{00000000-0005-0000-0000-000094C40000}"/>
    <cellStyle name="Komma 7 5 2" xfId="50323" xr:uid="{00000000-0005-0000-0000-000095C40000}"/>
    <cellStyle name="Komma 7 5 3" xfId="50324" xr:uid="{00000000-0005-0000-0000-000096C40000}"/>
    <cellStyle name="Komma 7 5 4" xfId="50325" xr:uid="{00000000-0005-0000-0000-000097C40000}"/>
    <cellStyle name="Komma 7 6" xfId="50326" xr:uid="{00000000-0005-0000-0000-000098C40000}"/>
    <cellStyle name="Komma 7 6 2" xfId="50327" xr:uid="{00000000-0005-0000-0000-000099C40000}"/>
    <cellStyle name="Komma 7 6 2 2" xfId="50328" xr:uid="{00000000-0005-0000-0000-00009AC40000}"/>
    <cellStyle name="Komma 7 6 2 2 2" xfId="50329" xr:uid="{00000000-0005-0000-0000-00009BC40000}"/>
    <cellStyle name="Komma 7 6 2 3" xfId="50330" xr:uid="{00000000-0005-0000-0000-00009CC40000}"/>
    <cellStyle name="Komma 7 6 2 4" xfId="50331" xr:uid="{00000000-0005-0000-0000-00009DC40000}"/>
    <cellStyle name="Komma 7 6 3" xfId="50332" xr:uid="{00000000-0005-0000-0000-00009EC40000}"/>
    <cellStyle name="Komma 7 6 3 2" xfId="50333" xr:uid="{00000000-0005-0000-0000-00009FC40000}"/>
    <cellStyle name="Komma 7 6 3 3" xfId="50334" xr:uid="{00000000-0005-0000-0000-0000A0C40000}"/>
    <cellStyle name="Komma 7 6 4" xfId="50335" xr:uid="{00000000-0005-0000-0000-0000A1C40000}"/>
    <cellStyle name="Komma 7 6 5" xfId="50336" xr:uid="{00000000-0005-0000-0000-0000A2C40000}"/>
    <cellStyle name="Komma 7 7" xfId="50337" xr:uid="{00000000-0005-0000-0000-0000A3C40000}"/>
    <cellStyle name="Komma 7 7 2" xfId="50338" xr:uid="{00000000-0005-0000-0000-0000A4C40000}"/>
    <cellStyle name="Komma 7 7 2 2" xfId="50339" xr:uid="{00000000-0005-0000-0000-0000A5C40000}"/>
    <cellStyle name="Komma 7 7 3" xfId="50340" xr:uid="{00000000-0005-0000-0000-0000A6C40000}"/>
    <cellStyle name="Komma 7 7 4" xfId="50341" xr:uid="{00000000-0005-0000-0000-0000A7C40000}"/>
    <cellStyle name="Komma 7 8" xfId="50342" xr:uid="{00000000-0005-0000-0000-0000A8C40000}"/>
    <cellStyle name="Komma 7 8 2" xfId="50343" xr:uid="{00000000-0005-0000-0000-0000A9C40000}"/>
    <cellStyle name="Komma 7 8 3" xfId="50344" xr:uid="{00000000-0005-0000-0000-0000AAC40000}"/>
    <cellStyle name="Komma 7 9" xfId="50345" xr:uid="{00000000-0005-0000-0000-0000ABC40000}"/>
    <cellStyle name="Komma 7_7. Other MTM adjustments" xfId="50346" xr:uid="{00000000-0005-0000-0000-0000ACC40000}"/>
    <cellStyle name="Komma 8" xfId="50347" xr:uid="{00000000-0005-0000-0000-0000ADC40000}"/>
    <cellStyle name="Komma 8 2" xfId="50348" xr:uid="{00000000-0005-0000-0000-0000AEC40000}"/>
    <cellStyle name="Komma 8 2 2" xfId="50349" xr:uid="{00000000-0005-0000-0000-0000AFC40000}"/>
    <cellStyle name="Komma 8 2_Nøkkeltall" xfId="50350" xr:uid="{00000000-0005-0000-0000-0000B0C40000}"/>
    <cellStyle name="Komma 8 3" xfId="50351" xr:uid="{00000000-0005-0000-0000-0000B1C40000}"/>
    <cellStyle name="Komma 8 3 2" xfId="50352" xr:uid="{00000000-0005-0000-0000-0000B2C40000}"/>
    <cellStyle name="Komma 8 3 2 2" xfId="50353" xr:uid="{00000000-0005-0000-0000-0000B3C40000}"/>
    <cellStyle name="Komma 8 3 2_Nøkkeltall" xfId="50354" xr:uid="{00000000-0005-0000-0000-0000B4C40000}"/>
    <cellStyle name="Komma 8 3 3" xfId="50355" xr:uid="{00000000-0005-0000-0000-0000B5C40000}"/>
    <cellStyle name="Komma 8 3 4" xfId="50356" xr:uid="{00000000-0005-0000-0000-0000B6C40000}"/>
    <cellStyle name="Komma 8 3_Nøkkeltall" xfId="50357" xr:uid="{00000000-0005-0000-0000-0000B7C40000}"/>
    <cellStyle name="Komma 8 4" xfId="50358" xr:uid="{00000000-0005-0000-0000-0000B8C40000}"/>
    <cellStyle name="Komma 8 5" xfId="50359" xr:uid="{00000000-0005-0000-0000-0000B9C40000}"/>
    <cellStyle name="Komma 8_7. Other MTM adjustments" xfId="50360" xr:uid="{00000000-0005-0000-0000-0000BAC40000}"/>
    <cellStyle name="Komma 9" xfId="50361" xr:uid="{00000000-0005-0000-0000-0000BBC40000}"/>
    <cellStyle name="Komma 9 2" xfId="50362" xr:uid="{00000000-0005-0000-0000-0000BCC40000}"/>
    <cellStyle name="Komma 9 2 2" xfId="50363" xr:uid="{00000000-0005-0000-0000-0000BDC40000}"/>
    <cellStyle name="Komma 9 2 3" xfId="50364" xr:uid="{00000000-0005-0000-0000-0000BEC40000}"/>
    <cellStyle name="Komma 9 2_Nøkkeltall" xfId="50365" xr:uid="{00000000-0005-0000-0000-0000BFC40000}"/>
    <cellStyle name="Komma 9 3" xfId="50366" xr:uid="{00000000-0005-0000-0000-0000C0C40000}"/>
    <cellStyle name="Komma 9 3 2" xfId="50367" xr:uid="{00000000-0005-0000-0000-0000C1C40000}"/>
    <cellStyle name="Komma 9 3 2 2" xfId="50368" xr:uid="{00000000-0005-0000-0000-0000C2C40000}"/>
    <cellStyle name="Komma 9 3 2 2 2" xfId="50369" xr:uid="{00000000-0005-0000-0000-0000C3C40000}"/>
    <cellStyle name="Komma 9 3 2 3" xfId="50370" xr:uid="{00000000-0005-0000-0000-0000C4C40000}"/>
    <cellStyle name="Komma 9 3 3" xfId="50371" xr:uid="{00000000-0005-0000-0000-0000C5C40000}"/>
    <cellStyle name="Komma 9 3 3 2" xfId="50372" xr:uid="{00000000-0005-0000-0000-0000C6C40000}"/>
    <cellStyle name="Komma 9 3 4" xfId="50373" xr:uid="{00000000-0005-0000-0000-0000C7C40000}"/>
    <cellStyle name="Komma 9 3 5" xfId="50374" xr:uid="{00000000-0005-0000-0000-0000C8C40000}"/>
    <cellStyle name="Komma 9 4" xfId="50375" xr:uid="{00000000-0005-0000-0000-0000C9C40000}"/>
    <cellStyle name="Komma 9 4 2" xfId="50376" xr:uid="{00000000-0005-0000-0000-0000CAC40000}"/>
    <cellStyle name="Komma 9 4 2 2" xfId="50377" xr:uid="{00000000-0005-0000-0000-0000CBC40000}"/>
    <cellStyle name="Komma 9 4 3" xfId="50378" xr:uid="{00000000-0005-0000-0000-0000CCC40000}"/>
    <cellStyle name="Komma 9 4 4" xfId="50379" xr:uid="{00000000-0005-0000-0000-0000CDC40000}"/>
    <cellStyle name="Komma 9 5" xfId="50380" xr:uid="{00000000-0005-0000-0000-0000CEC40000}"/>
    <cellStyle name="Komma 9 5 2" xfId="50381" xr:uid="{00000000-0005-0000-0000-0000CFC40000}"/>
    <cellStyle name="Komma 9 5 3" xfId="50382" xr:uid="{00000000-0005-0000-0000-0000D0C40000}"/>
    <cellStyle name="Komma 9 6" xfId="50383" xr:uid="{00000000-0005-0000-0000-0000D1C40000}"/>
    <cellStyle name="Komma 9 7" xfId="50384" xr:uid="{00000000-0005-0000-0000-0000D2C40000}"/>
    <cellStyle name="Komma 9_Nøkkeltall" xfId="50385" xr:uid="{00000000-0005-0000-0000-0000D3C40000}"/>
    <cellStyle name="Kommentarer" xfId="50386" xr:uid="{00000000-0005-0000-0000-0000D4C40000}"/>
    <cellStyle name="Komórka połączona" xfId="50387" xr:uid="{00000000-0005-0000-0000-0000D5C40000}"/>
    <cellStyle name="Komórka zaznaczona" xfId="50388" xr:uid="{00000000-0005-0000-0000-0000D6C40000}"/>
    <cellStyle name="Kontrollcelle 2" xfId="50389" xr:uid="{00000000-0005-0000-0000-0000D7C40000}"/>
    <cellStyle name="Kontrollcelle 2 2" xfId="50390" xr:uid="{00000000-0005-0000-0000-0000D8C40000}"/>
    <cellStyle name="Kontrollcelle 2 2 2" xfId="50391" xr:uid="{00000000-0005-0000-0000-0000D9C40000}"/>
    <cellStyle name="Kontrollcelle 2 2_Nøkkeltall" xfId="50392" xr:uid="{00000000-0005-0000-0000-0000DAC40000}"/>
    <cellStyle name="Kontrollcelle 2 3" xfId="50393" xr:uid="{00000000-0005-0000-0000-0000DBC40000}"/>
    <cellStyle name="Kontrollcelle 2 4" xfId="50394" xr:uid="{00000000-0005-0000-0000-0000DCC40000}"/>
    <cellStyle name="Kontrollcelle 2_Nøkkeltall" xfId="50395" xr:uid="{00000000-0005-0000-0000-0000DDC40000}"/>
    <cellStyle name="Kontrollcelle 3" xfId="50396" xr:uid="{00000000-0005-0000-0000-0000DEC40000}"/>
    <cellStyle name="Kontrollcelle 3 2" xfId="50397" xr:uid="{00000000-0005-0000-0000-0000DFC40000}"/>
    <cellStyle name="Kontrollcelle 3_Nøkkeltall" xfId="50398" xr:uid="{00000000-0005-0000-0000-0000E0C40000}"/>
    <cellStyle name="Kontrollcelle 4" xfId="50399" xr:uid="{00000000-0005-0000-0000-0000E1C40000}"/>
    <cellStyle name="Kontrollcelle 5" xfId="50400" xr:uid="{00000000-0005-0000-0000-0000E2C40000}"/>
    <cellStyle name="Kontrollcelle 6" xfId="50401" xr:uid="{00000000-0005-0000-0000-0000E3C40000}"/>
    <cellStyle name="Kontroller celle" xfId="50402" xr:uid="{00000000-0005-0000-0000-0000E4C40000}"/>
    <cellStyle name="KRADSFI" xfId="50403" xr:uid="{00000000-0005-0000-0000-0000E5C40000}"/>
    <cellStyle name="KRADSFI 2" xfId="50404" xr:uid="{00000000-0005-0000-0000-0000E6C40000}"/>
    <cellStyle name="KRADSFI 2 2" xfId="50405" xr:uid="{00000000-0005-0000-0000-0000E7C40000}"/>
    <cellStyle name="KRADSFI 2 2 2" xfId="50406" xr:uid="{00000000-0005-0000-0000-0000E8C40000}"/>
    <cellStyle name="KRADSFI 2 2 2 2" xfId="50407" xr:uid="{00000000-0005-0000-0000-0000E9C40000}"/>
    <cellStyle name="KRADSFI 2 2 3" xfId="50408" xr:uid="{00000000-0005-0000-0000-0000EAC40000}"/>
    <cellStyle name="KRADSFI 2 2 3 2" xfId="50409" xr:uid="{00000000-0005-0000-0000-0000EBC40000}"/>
    <cellStyle name="KRADSFI 2 2 4" xfId="50410" xr:uid="{00000000-0005-0000-0000-0000ECC40000}"/>
    <cellStyle name="KRADSFI 2 2 5" xfId="50411" xr:uid="{00000000-0005-0000-0000-0000EDC40000}"/>
    <cellStyle name="KRADSFI 2 3" xfId="50412" xr:uid="{00000000-0005-0000-0000-0000EEC40000}"/>
    <cellStyle name="KRADSFI 2 3 2" xfId="50413" xr:uid="{00000000-0005-0000-0000-0000EFC40000}"/>
    <cellStyle name="KRADSFI 2 4" xfId="50414" xr:uid="{00000000-0005-0000-0000-0000F0C40000}"/>
    <cellStyle name="KRADSFI 2 4 2" xfId="50415" xr:uid="{00000000-0005-0000-0000-0000F1C40000}"/>
    <cellStyle name="KRADSFI 2 5" xfId="50416" xr:uid="{00000000-0005-0000-0000-0000F2C40000}"/>
    <cellStyle name="KRADSFI 2 6" xfId="50417" xr:uid="{00000000-0005-0000-0000-0000F3C40000}"/>
    <cellStyle name="KRADSFI 2 7" xfId="50418" xr:uid="{00000000-0005-0000-0000-0000F4C40000}"/>
    <cellStyle name="KRADSFI 3" xfId="50419" xr:uid="{00000000-0005-0000-0000-0000F5C40000}"/>
    <cellStyle name="KRADSFI 3 2" xfId="50420" xr:uid="{00000000-0005-0000-0000-0000F6C40000}"/>
    <cellStyle name="KRADSFI 4" xfId="50421" xr:uid="{00000000-0005-0000-0000-0000F7C40000}"/>
    <cellStyle name="KRADSFI 5" xfId="50422" xr:uid="{00000000-0005-0000-0000-0000F8C40000}"/>
    <cellStyle name="KRADSFI_Nøkkeltall" xfId="50423" xr:uid="{00000000-0005-0000-0000-0000F9C40000}"/>
    <cellStyle name="Laskenta" xfId="50424" xr:uid="{00000000-0005-0000-0000-0000FAC40000}"/>
    <cellStyle name="LedeTekst4a" xfId="50425" xr:uid="{00000000-0005-0000-0000-0000FBC40000}"/>
    <cellStyle name="Lien hypertexte 2" xfId="50426" xr:uid="{00000000-0005-0000-0000-0000FCC40000}"/>
    <cellStyle name="Lien hypertexte 2 2" xfId="50427" xr:uid="{00000000-0005-0000-0000-0000FDC40000}"/>
    <cellStyle name="Lien hypertexte 2_Nøkkeltall" xfId="50428" xr:uid="{00000000-0005-0000-0000-0000FEC40000}"/>
    <cellStyle name="Lien hypertexte 3" xfId="50429" xr:uid="{00000000-0005-0000-0000-0000FFC40000}"/>
    <cellStyle name="Link Currency (0)" xfId="50430" xr:uid="{00000000-0005-0000-0000-000000C50000}"/>
    <cellStyle name="Link Currency (0) 2" xfId="50431" xr:uid="{00000000-0005-0000-0000-000001C50000}"/>
    <cellStyle name="Link Currency (0) 3" xfId="50432" xr:uid="{00000000-0005-0000-0000-000002C50000}"/>
    <cellStyle name="Link Currency (0)_Nøkkeltall" xfId="50433" xr:uid="{00000000-0005-0000-0000-000003C50000}"/>
    <cellStyle name="Link Currency (2)" xfId="50434" xr:uid="{00000000-0005-0000-0000-000004C50000}"/>
    <cellStyle name="Link Currency (2) 2" xfId="50435" xr:uid="{00000000-0005-0000-0000-000005C50000}"/>
    <cellStyle name="Link Currency (2) 3" xfId="50436" xr:uid="{00000000-0005-0000-0000-000006C50000}"/>
    <cellStyle name="Link Currency (2)_Nøkkeltall" xfId="50437" xr:uid="{00000000-0005-0000-0000-000007C50000}"/>
    <cellStyle name="Link Units (0)" xfId="50438" xr:uid="{00000000-0005-0000-0000-000008C50000}"/>
    <cellStyle name="Link Units (0) 2" xfId="50439" xr:uid="{00000000-0005-0000-0000-000009C50000}"/>
    <cellStyle name="Link Units (0) 3" xfId="50440" xr:uid="{00000000-0005-0000-0000-00000AC50000}"/>
    <cellStyle name="Link Units (0)_Nøkkeltall" xfId="50441" xr:uid="{00000000-0005-0000-0000-00000BC50000}"/>
    <cellStyle name="Link Units (1)" xfId="50442" xr:uid="{00000000-0005-0000-0000-00000CC50000}"/>
    <cellStyle name="Link Units (1) 2" xfId="50443" xr:uid="{00000000-0005-0000-0000-00000DC50000}"/>
    <cellStyle name="Link Units (1) 3" xfId="50444" xr:uid="{00000000-0005-0000-0000-00000EC50000}"/>
    <cellStyle name="Link Units (1)_Nøkkeltall" xfId="50445" xr:uid="{00000000-0005-0000-0000-00000FC50000}"/>
    <cellStyle name="Link Units (2)" xfId="50446" xr:uid="{00000000-0005-0000-0000-000010C50000}"/>
    <cellStyle name="Link Units (2) 2" xfId="50447" xr:uid="{00000000-0005-0000-0000-000011C50000}"/>
    <cellStyle name="Link Units (2) 3" xfId="50448" xr:uid="{00000000-0005-0000-0000-000012C50000}"/>
    <cellStyle name="Link Units (2)_Nøkkeltall" xfId="50449" xr:uid="{00000000-0005-0000-0000-000013C50000}"/>
    <cellStyle name="Linked Cell 2" xfId="50450" xr:uid="{00000000-0005-0000-0000-000014C50000}"/>
    <cellStyle name="Linked Cell 2 2" xfId="50451" xr:uid="{00000000-0005-0000-0000-000015C50000}"/>
    <cellStyle name="Linked Cell 2 3" xfId="50452" xr:uid="{00000000-0005-0000-0000-000016C50000}"/>
    <cellStyle name="Linked Cell 2_Innskuddsdekning" xfId="50453" xr:uid="{00000000-0005-0000-0000-000017C50000}"/>
    <cellStyle name="Linked Cell 3" xfId="50454" xr:uid="{00000000-0005-0000-0000-000018C50000}"/>
    <cellStyle name="Linked Cell 4" xfId="50455" xr:uid="{00000000-0005-0000-0000-000019C50000}"/>
    <cellStyle name="Linked Cell 5" xfId="50456" xr:uid="{00000000-0005-0000-0000-00001AC50000}"/>
    <cellStyle name="Linked Cell 6" xfId="50457" xr:uid="{00000000-0005-0000-0000-00001BC50000}"/>
    <cellStyle name="Linkitetty solu" xfId="50458" xr:uid="{00000000-0005-0000-0000-00001CC50000}"/>
    <cellStyle name="Magyarázó szöveg" xfId="50459" xr:uid="{00000000-0005-0000-0000-00001DC50000}"/>
    <cellStyle name="Mainhead" xfId="50460" xr:uid="{00000000-0005-0000-0000-00001EC50000}"/>
    <cellStyle name="Mainhead 2" xfId="50461" xr:uid="{00000000-0005-0000-0000-00001FC50000}"/>
    <cellStyle name="Mainhead 3" xfId="50462" xr:uid="{00000000-0005-0000-0000-000020C50000}"/>
    <cellStyle name="Mainhead_Gj. sn. ant. aksjer 2016" xfId="50463" xr:uid="{00000000-0005-0000-0000-000021C50000}"/>
    <cellStyle name="Margin" xfId="50464" xr:uid="{00000000-0005-0000-0000-000022C50000}"/>
    <cellStyle name="Margin 2" xfId="50465" xr:uid="{00000000-0005-0000-0000-000023C50000}"/>
    <cellStyle name="Margin_Balanse" xfId="50466" xr:uid="{00000000-0005-0000-0000-000024C50000}"/>
    <cellStyle name="Markeringsfarve1" xfId="50467" xr:uid="{00000000-0005-0000-0000-000025C50000}"/>
    <cellStyle name="Markeringsfarve2" xfId="50468" xr:uid="{00000000-0005-0000-0000-000026C50000}"/>
    <cellStyle name="Markeringsfarve3" xfId="50469" xr:uid="{00000000-0005-0000-0000-000027C50000}"/>
    <cellStyle name="Markeringsfarve4" xfId="50470" xr:uid="{00000000-0005-0000-0000-000028C50000}"/>
    <cellStyle name="Markeringsfarve5" xfId="50471" xr:uid="{00000000-0005-0000-0000-000029C50000}"/>
    <cellStyle name="Markeringsfarve6" xfId="50472" xr:uid="{00000000-0005-0000-0000-00002AC50000}"/>
    <cellStyle name="Merknad 2" xfId="50473" xr:uid="{00000000-0005-0000-0000-00002BC50000}"/>
    <cellStyle name="Merknad 2 10" xfId="50474" xr:uid="{00000000-0005-0000-0000-00002CC50000}"/>
    <cellStyle name="Merknad 2 10 2" xfId="50475" xr:uid="{00000000-0005-0000-0000-00002DC50000}"/>
    <cellStyle name="Merknad 2 10 2 2" xfId="50476" xr:uid="{00000000-0005-0000-0000-00002EC50000}"/>
    <cellStyle name="Merknad 2 10 2 2 2" xfId="50477" xr:uid="{00000000-0005-0000-0000-00002FC50000}"/>
    <cellStyle name="Merknad 2 10 2 2 2 2" xfId="50478" xr:uid="{00000000-0005-0000-0000-000030C50000}"/>
    <cellStyle name="Merknad 2 10 2 2 3" xfId="50479" xr:uid="{00000000-0005-0000-0000-000031C50000}"/>
    <cellStyle name="Merknad 2 10 2 3" xfId="50480" xr:uid="{00000000-0005-0000-0000-000032C50000}"/>
    <cellStyle name="Merknad 2 10 2 3 2" xfId="50481" xr:uid="{00000000-0005-0000-0000-000033C50000}"/>
    <cellStyle name="Merknad 2 10 2 4" xfId="50482" xr:uid="{00000000-0005-0000-0000-000034C50000}"/>
    <cellStyle name="Merknad 2 10 2_Innskuddsdekning" xfId="50483" xr:uid="{00000000-0005-0000-0000-000035C50000}"/>
    <cellStyle name="Merknad 2 10 3" xfId="50484" xr:uid="{00000000-0005-0000-0000-000036C50000}"/>
    <cellStyle name="Merknad 2 10 3 2" xfId="50485" xr:uid="{00000000-0005-0000-0000-000037C50000}"/>
    <cellStyle name="Merknad 2 10 3 2 2" xfId="50486" xr:uid="{00000000-0005-0000-0000-000038C50000}"/>
    <cellStyle name="Merknad 2 10 3 3" xfId="50487" xr:uid="{00000000-0005-0000-0000-000039C50000}"/>
    <cellStyle name="Merknad 2 10 4" xfId="50488" xr:uid="{00000000-0005-0000-0000-00003AC50000}"/>
    <cellStyle name="Merknad 2 10 4 2" xfId="50489" xr:uid="{00000000-0005-0000-0000-00003BC50000}"/>
    <cellStyle name="Merknad 2 10 5" xfId="50490" xr:uid="{00000000-0005-0000-0000-00003CC50000}"/>
    <cellStyle name="Merknad 2 10_3. Chng in credit spreads" xfId="50491" xr:uid="{00000000-0005-0000-0000-00003DC50000}"/>
    <cellStyle name="Merknad 2 11" xfId="50492" xr:uid="{00000000-0005-0000-0000-00003EC50000}"/>
    <cellStyle name="Merknad 2 11 2" xfId="50493" xr:uid="{00000000-0005-0000-0000-00003FC50000}"/>
    <cellStyle name="Merknad 2 11 2 2" xfId="50494" xr:uid="{00000000-0005-0000-0000-000040C50000}"/>
    <cellStyle name="Merknad 2 11 2 2 2" xfId="50495" xr:uid="{00000000-0005-0000-0000-000041C50000}"/>
    <cellStyle name="Merknad 2 11 2 3" xfId="50496" xr:uid="{00000000-0005-0000-0000-000042C50000}"/>
    <cellStyle name="Merknad 2 11 3" xfId="50497" xr:uid="{00000000-0005-0000-0000-000043C50000}"/>
    <cellStyle name="Merknad 2 11 3 2" xfId="50498" xr:uid="{00000000-0005-0000-0000-000044C50000}"/>
    <cellStyle name="Merknad 2 11 4" xfId="50499" xr:uid="{00000000-0005-0000-0000-000045C50000}"/>
    <cellStyle name="Merknad 2 11_Nøkkeltall" xfId="50500" xr:uid="{00000000-0005-0000-0000-000046C50000}"/>
    <cellStyle name="Merknad 2 12" xfId="50501" xr:uid="{00000000-0005-0000-0000-000047C50000}"/>
    <cellStyle name="Merknad 2 12 2" xfId="50502" xr:uid="{00000000-0005-0000-0000-000048C50000}"/>
    <cellStyle name="Merknad 2 12 2 2" xfId="50503" xr:uid="{00000000-0005-0000-0000-000049C50000}"/>
    <cellStyle name="Merknad 2 12 3" xfId="50504" xr:uid="{00000000-0005-0000-0000-00004AC50000}"/>
    <cellStyle name="Merknad 2 12_Nøkkeltall" xfId="50505" xr:uid="{00000000-0005-0000-0000-00004BC50000}"/>
    <cellStyle name="Merknad 2 13" xfId="50506" xr:uid="{00000000-0005-0000-0000-00004CC50000}"/>
    <cellStyle name="Merknad 2 13 2" xfId="50507" xr:uid="{00000000-0005-0000-0000-00004DC50000}"/>
    <cellStyle name="Merknad 2 13_Nøkkeltall" xfId="50508" xr:uid="{00000000-0005-0000-0000-00004EC50000}"/>
    <cellStyle name="Merknad 2 14" xfId="50509" xr:uid="{00000000-0005-0000-0000-00004FC50000}"/>
    <cellStyle name="Merknad 2 14 2" xfId="50510" xr:uid="{00000000-0005-0000-0000-000050C50000}"/>
    <cellStyle name="Merknad 2 14_Nøkkeltall" xfId="50511" xr:uid="{00000000-0005-0000-0000-000051C50000}"/>
    <cellStyle name="Merknad 2 15" xfId="50512" xr:uid="{00000000-0005-0000-0000-000052C50000}"/>
    <cellStyle name="Merknad 2 16" xfId="50513" xr:uid="{00000000-0005-0000-0000-000053C50000}"/>
    <cellStyle name="Merknad 2 17" xfId="50514" xr:uid="{00000000-0005-0000-0000-000054C50000}"/>
    <cellStyle name="Merknad 2 18" xfId="50515" xr:uid="{00000000-0005-0000-0000-000055C50000}"/>
    <cellStyle name="Merknad 2 19" xfId="50516" xr:uid="{00000000-0005-0000-0000-000056C50000}"/>
    <cellStyle name="Merknad 2 2" xfId="50517" xr:uid="{00000000-0005-0000-0000-000057C50000}"/>
    <cellStyle name="Merknad 2 2 10" xfId="50518" xr:uid="{00000000-0005-0000-0000-000058C50000}"/>
    <cellStyle name="Merknad 2 2 10 2" xfId="50519" xr:uid="{00000000-0005-0000-0000-000059C50000}"/>
    <cellStyle name="Merknad 2 2 10 2 2" xfId="50520" xr:uid="{00000000-0005-0000-0000-00005AC50000}"/>
    <cellStyle name="Merknad 2 2 10 3" xfId="50521" xr:uid="{00000000-0005-0000-0000-00005BC50000}"/>
    <cellStyle name="Merknad 2 2 11" xfId="50522" xr:uid="{00000000-0005-0000-0000-00005CC50000}"/>
    <cellStyle name="Merknad 2 2 11 2" xfId="50523" xr:uid="{00000000-0005-0000-0000-00005DC50000}"/>
    <cellStyle name="Merknad 2 2 12" xfId="50524" xr:uid="{00000000-0005-0000-0000-00005EC50000}"/>
    <cellStyle name="Merknad 2 2 13" xfId="50525" xr:uid="{00000000-0005-0000-0000-00005FC50000}"/>
    <cellStyle name="Merknad 2 2 14" xfId="50526" xr:uid="{00000000-0005-0000-0000-000060C50000}"/>
    <cellStyle name="Merknad 2 2 15" xfId="50527" xr:uid="{00000000-0005-0000-0000-000061C50000}"/>
    <cellStyle name="Merknad 2 2 2" xfId="50528" xr:uid="{00000000-0005-0000-0000-000062C50000}"/>
    <cellStyle name="Merknad 2 2 2 10" xfId="50529" xr:uid="{00000000-0005-0000-0000-000063C50000}"/>
    <cellStyle name="Merknad 2 2 2 11" xfId="50530" xr:uid="{00000000-0005-0000-0000-000064C50000}"/>
    <cellStyle name="Merknad 2 2 2 2" xfId="50531" xr:uid="{00000000-0005-0000-0000-000065C50000}"/>
    <cellStyle name="Merknad 2 2 2 2 2" xfId="50532" xr:uid="{00000000-0005-0000-0000-000066C50000}"/>
    <cellStyle name="Merknad 2 2 2 2 2 2" xfId="50533" xr:uid="{00000000-0005-0000-0000-000067C50000}"/>
    <cellStyle name="Merknad 2 2 2 2 2_Innskuddsdekning" xfId="50534" xr:uid="{00000000-0005-0000-0000-000068C50000}"/>
    <cellStyle name="Merknad 2 2 2 2 3" xfId="50535" xr:uid="{00000000-0005-0000-0000-000069C50000}"/>
    <cellStyle name="Merknad 2 2 2 2 3 2" xfId="50536" xr:uid="{00000000-0005-0000-0000-00006AC50000}"/>
    <cellStyle name="Merknad 2 2 2 2 3_Innskuddsdekning" xfId="50537" xr:uid="{00000000-0005-0000-0000-00006BC50000}"/>
    <cellStyle name="Merknad 2 2 2 2 4" xfId="50538" xr:uid="{00000000-0005-0000-0000-00006CC50000}"/>
    <cellStyle name="Merknad 2 2 2 2 5" xfId="50539" xr:uid="{00000000-0005-0000-0000-00006DC50000}"/>
    <cellStyle name="Merknad 2 2 2 2_3. Chng in credit spreads" xfId="50540" xr:uid="{00000000-0005-0000-0000-00006EC50000}"/>
    <cellStyle name="Merknad 2 2 2 3" xfId="50541" xr:uid="{00000000-0005-0000-0000-00006FC50000}"/>
    <cellStyle name="Merknad 2 2 2 3 2" xfId="50542" xr:uid="{00000000-0005-0000-0000-000070C50000}"/>
    <cellStyle name="Merknad 2 2 2 3 3" xfId="50543" xr:uid="{00000000-0005-0000-0000-000071C50000}"/>
    <cellStyle name="Merknad 2 2 2 3_3. Chng in credit spreads" xfId="50544" xr:uid="{00000000-0005-0000-0000-000072C50000}"/>
    <cellStyle name="Merknad 2 2 2 4" xfId="50545" xr:uid="{00000000-0005-0000-0000-000073C50000}"/>
    <cellStyle name="Merknad 2 2 2 4 2" xfId="50546" xr:uid="{00000000-0005-0000-0000-000074C50000}"/>
    <cellStyle name="Merknad 2 2 2 4_Innskuddsdekning" xfId="50547" xr:uid="{00000000-0005-0000-0000-000075C50000}"/>
    <cellStyle name="Merknad 2 2 2 5" xfId="50548" xr:uid="{00000000-0005-0000-0000-000076C50000}"/>
    <cellStyle name="Merknad 2 2 2 5 2" xfId="50549" xr:uid="{00000000-0005-0000-0000-000077C50000}"/>
    <cellStyle name="Merknad 2 2 2 5_Innskuddsdekning" xfId="50550" xr:uid="{00000000-0005-0000-0000-000078C50000}"/>
    <cellStyle name="Merknad 2 2 2 6" xfId="50551" xr:uid="{00000000-0005-0000-0000-000079C50000}"/>
    <cellStyle name="Merknad 2 2 2 6 2" xfId="50552" xr:uid="{00000000-0005-0000-0000-00007AC50000}"/>
    <cellStyle name="Merknad 2 2 2 6 2 2" xfId="50553" xr:uid="{00000000-0005-0000-0000-00007BC50000}"/>
    <cellStyle name="Merknad 2 2 2 6 2 2 2" xfId="50554" xr:uid="{00000000-0005-0000-0000-00007CC50000}"/>
    <cellStyle name="Merknad 2 2 2 6 2 2 2 2" xfId="50555" xr:uid="{00000000-0005-0000-0000-00007DC50000}"/>
    <cellStyle name="Merknad 2 2 2 6 2 2 3" xfId="50556" xr:uid="{00000000-0005-0000-0000-00007EC50000}"/>
    <cellStyle name="Merknad 2 2 2 6 2 3" xfId="50557" xr:uid="{00000000-0005-0000-0000-00007FC50000}"/>
    <cellStyle name="Merknad 2 2 2 6 2 3 2" xfId="50558" xr:uid="{00000000-0005-0000-0000-000080C50000}"/>
    <cellStyle name="Merknad 2 2 2 6 2 4" xfId="50559" xr:uid="{00000000-0005-0000-0000-000081C50000}"/>
    <cellStyle name="Merknad 2 2 2 6 2_Innskuddsdekning" xfId="50560" xr:uid="{00000000-0005-0000-0000-000082C50000}"/>
    <cellStyle name="Merknad 2 2 2 6 3" xfId="50561" xr:uid="{00000000-0005-0000-0000-000083C50000}"/>
    <cellStyle name="Merknad 2 2 2 6 3 2" xfId="50562" xr:uid="{00000000-0005-0000-0000-000084C50000}"/>
    <cellStyle name="Merknad 2 2 2 6 3 2 2" xfId="50563" xr:uid="{00000000-0005-0000-0000-000085C50000}"/>
    <cellStyle name="Merknad 2 2 2 6 3 3" xfId="50564" xr:uid="{00000000-0005-0000-0000-000086C50000}"/>
    <cellStyle name="Merknad 2 2 2 6 4" xfId="50565" xr:uid="{00000000-0005-0000-0000-000087C50000}"/>
    <cellStyle name="Merknad 2 2 2 6 4 2" xfId="50566" xr:uid="{00000000-0005-0000-0000-000088C50000}"/>
    <cellStyle name="Merknad 2 2 2 6 5" xfId="50567" xr:uid="{00000000-0005-0000-0000-000089C50000}"/>
    <cellStyle name="Merknad 2 2 2 6_3. Chng in credit spreads" xfId="50568" xr:uid="{00000000-0005-0000-0000-00008AC50000}"/>
    <cellStyle name="Merknad 2 2 2 7" xfId="50569" xr:uid="{00000000-0005-0000-0000-00008BC50000}"/>
    <cellStyle name="Merknad 2 2 2 7 2" xfId="50570" xr:uid="{00000000-0005-0000-0000-00008CC50000}"/>
    <cellStyle name="Merknad 2 2 2 7 2 2" xfId="50571" xr:uid="{00000000-0005-0000-0000-00008DC50000}"/>
    <cellStyle name="Merknad 2 2 2 7 2 2 2" xfId="50572" xr:uid="{00000000-0005-0000-0000-00008EC50000}"/>
    <cellStyle name="Merknad 2 2 2 7 2 3" xfId="50573" xr:uid="{00000000-0005-0000-0000-00008FC50000}"/>
    <cellStyle name="Merknad 2 2 2 7 3" xfId="50574" xr:uid="{00000000-0005-0000-0000-000090C50000}"/>
    <cellStyle name="Merknad 2 2 2 7 3 2" xfId="50575" xr:uid="{00000000-0005-0000-0000-000091C50000}"/>
    <cellStyle name="Merknad 2 2 2 7 4" xfId="50576" xr:uid="{00000000-0005-0000-0000-000092C50000}"/>
    <cellStyle name="Merknad 2 2 2 7_Innskuddsdekning" xfId="50577" xr:uid="{00000000-0005-0000-0000-000093C50000}"/>
    <cellStyle name="Merknad 2 2 2 8" xfId="50578" xr:uid="{00000000-0005-0000-0000-000094C50000}"/>
    <cellStyle name="Merknad 2 2 2 8 2" xfId="50579" xr:uid="{00000000-0005-0000-0000-000095C50000}"/>
    <cellStyle name="Merknad 2 2 2 8 2 2" xfId="50580" xr:uid="{00000000-0005-0000-0000-000096C50000}"/>
    <cellStyle name="Merknad 2 2 2 8 3" xfId="50581" xr:uid="{00000000-0005-0000-0000-000097C50000}"/>
    <cellStyle name="Merknad 2 2 2 9" xfId="50582" xr:uid="{00000000-0005-0000-0000-000098C50000}"/>
    <cellStyle name="Merknad 2 2 2 9 2" xfId="50583" xr:uid="{00000000-0005-0000-0000-000099C50000}"/>
    <cellStyle name="Merknad 2 2 2_3. Chng in credit spreads" xfId="50584" xr:uid="{00000000-0005-0000-0000-00009AC50000}"/>
    <cellStyle name="Merknad 2 2 3" xfId="50585" xr:uid="{00000000-0005-0000-0000-00009BC50000}"/>
    <cellStyle name="Merknad 2 2 3 2" xfId="50586" xr:uid="{00000000-0005-0000-0000-00009CC50000}"/>
    <cellStyle name="Merknad 2 2 3 2 2" xfId="50587" xr:uid="{00000000-0005-0000-0000-00009DC50000}"/>
    <cellStyle name="Merknad 2 2 3 2 2 2" xfId="50588" xr:uid="{00000000-0005-0000-0000-00009EC50000}"/>
    <cellStyle name="Merknad 2 2 3 2 2_Innskuddsdekning" xfId="50589" xr:uid="{00000000-0005-0000-0000-00009FC50000}"/>
    <cellStyle name="Merknad 2 2 3 2 3" xfId="50590" xr:uid="{00000000-0005-0000-0000-0000A0C50000}"/>
    <cellStyle name="Merknad 2 2 3 2 3 2" xfId="50591" xr:uid="{00000000-0005-0000-0000-0000A1C50000}"/>
    <cellStyle name="Merknad 2 2 3 2 3_Innskuddsdekning" xfId="50592" xr:uid="{00000000-0005-0000-0000-0000A2C50000}"/>
    <cellStyle name="Merknad 2 2 3 2 4" xfId="50593" xr:uid="{00000000-0005-0000-0000-0000A3C50000}"/>
    <cellStyle name="Merknad 2 2 3 2_3. Chng in credit spreads" xfId="50594" xr:uid="{00000000-0005-0000-0000-0000A4C50000}"/>
    <cellStyle name="Merknad 2 2 3 3" xfId="50595" xr:uid="{00000000-0005-0000-0000-0000A5C50000}"/>
    <cellStyle name="Merknad 2 2 3 3 2" xfId="50596" xr:uid="{00000000-0005-0000-0000-0000A6C50000}"/>
    <cellStyle name="Merknad 2 2 3 3_Innskuddsdekning" xfId="50597" xr:uid="{00000000-0005-0000-0000-0000A7C50000}"/>
    <cellStyle name="Merknad 2 2 3 4" xfId="50598" xr:uid="{00000000-0005-0000-0000-0000A8C50000}"/>
    <cellStyle name="Merknad 2 2 3 4 2" xfId="50599" xr:uid="{00000000-0005-0000-0000-0000A9C50000}"/>
    <cellStyle name="Merknad 2 2 3 4_Innskuddsdekning" xfId="50600" xr:uid="{00000000-0005-0000-0000-0000AAC50000}"/>
    <cellStyle name="Merknad 2 2 3 5" xfId="50601" xr:uid="{00000000-0005-0000-0000-0000ABC50000}"/>
    <cellStyle name="Merknad 2 2 3 6" xfId="50602" xr:uid="{00000000-0005-0000-0000-0000ACC50000}"/>
    <cellStyle name="Merknad 2 2 3_3. Chng in credit spreads" xfId="50603" xr:uid="{00000000-0005-0000-0000-0000ADC50000}"/>
    <cellStyle name="Merknad 2 2 4" xfId="50604" xr:uid="{00000000-0005-0000-0000-0000AEC50000}"/>
    <cellStyle name="Merknad 2 2 4 2" xfId="50605" xr:uid="{00000000-0005-0000-0000-0000AFC50000}"/>
    <cellStyle name="Merknad 2 2 4 2 2" xfId="50606" xr:uid="{00000000-0005-0000-0000-0000B0C50000}"/>
    <cellStyle name="Merknad 2 2 4 2_Innskuddsdekning" xfId="50607" xr:uid="{00000000-0005-0000-0000-0000B1C50000}"/>
    <cellStyle name="Merknad 2 2 4 3" xfId="50608" xr:uid="{00000000-0005-0000-0000-0000B2C50000}"/>
    <cellStyle name="Merknad 2 2 4 3 2" xfId="50609" xr:uid="{00000000-0005-0000-0000-0000B3C50000}"/>
    <cellStyle name="Merknad 2 2 4 3_Innskuddsdekning" xfId="50610" xr:uid="{00000000-0005-0000-0000-0000B4C50000}"/>
    <cellStyle name="Merknad 2 2 4 4" xfId="50611" xr:uid="{00000000-0005-0000-0000-0000B5C50000}"/>
    <cellStyle name="Merknad 2 2 4 5" xfId="50612" xr:uid="{00000000-0005-0000-0000-0000B6C50000}"/>
    <cellStyle name="Merknad 2 2 4_3. Chng in credit spreads" xfId="50613" xr:uid="{00000000-0005-0000-0000-0000B7C50000}"/>
    <cellStyle name="Merknad 2 2 5" xfId="50614" xr:uid="{00000000-0005-0000-0000-0000B8C50000}"/>
    <cellStyle name="Merknad 2 2 5 2" xfId="50615" xr:uid="{00000000-0005-0000-0000-0000B9C50000}"/>
    <cellStyle name="Merknad 2 2 5 3" xfId="50616" xr:uid="{00000000-0005-0000-0000-0000BAC50000}"/>
    <cellStyle name="Merknad 2 2 5_3. Chng in credit spreads" xfId="50617" xr:uid="{00000000-0005-0000-0000-0000BBC50000}"/>
    <cellStyle name="Merknad 2 2 6" xfId="50618" xr:uid="{00000000-0005-0000-0000-0000BCC50000}"/>
    <cellStyle name="Merknad 2 2 6 2" xfId="50619" xr:uid="{00000000-0005-0000-0000-0000BDC50000}"/>
    <cellStyle name="Merknad 2 2 6_Innskuddsdekning" xfId="50620" xr:uid="{00000000-0005-0000-0000-0000BEC50000}"/>
    <cellStyle name="Merknad 2 2 7" xfId="50621" xr:uid="{00000000-0005-0000-0000-0000BFC50000}"/>
    <cellStyle name="Merknad 2 2 7 2" xfId="50622" xr:uid="{00000000-0005-0000-0000-0000C0C50000}"/>
    <cellStyle name="Merknad 2 2 7_Innskuddsdekning" xfId="50623" xr:uid="{00000000-0005-0000-0000-0000C1C50000}"/>
    <cellStyle name="Merknad 2 2 8" xfId="50624" xr:uid="{00000000-0005-0000-0000-0000C2C50000}"/>
    <cellStyle name="Merknad 2 2 8 2" xfId="50625" xr:uid="{00000000-0005-0000-0000-0000C3C50000}"/>
    <cellStyle name="Merknad 2 2 8 2 2" xfId="50626" xr:uid="{00000000-0005-0000-0000-0000C4C50000}"/>
    <cellStyle name="Merknad 2 2 8 2 2 2" xfId="50627" xr:uid="{00000000-0005-0000-0000-0000C5C50000}"/>
    <cellStyle name="Merknad 2 2 8 2 2 2 2" xfId="50628" xr:uid="{00000000-0005-0000-0000-0000C6C50000}"/>
    <cellStyle name="Merknad 2 2 8 2 2 3" xfId="50629" xr:uid="{00000000-0005-0000-0000-0000C7C50000}"/>
    <cellStyle name="Merknad 2 2 8 2 3" xfId="50630" xr:uid="{00000000-0005-0000-0000-0000C8C50000}"/>
    <cellStyle name="Merknad 2 2 8 2 3 2" xfId="50631" xr:uid="{00000000-0005-0000-0000-0000C9C50000}"/>
    <cellStyle name="Merknad 2 2 8 2 4" xfId="50632" xr:uid="{00000000-0005-0000-0000-0000CAC50000}"/>
    <cellStyle name="Merknad 2 2 8 2_Innskuddsdekning" xfId="50633" xr:uid="{00000000-0005-0000-0000-0000CBC50000}"/>
    <cellStyle name="Merknad 2 2 8 3" xfId="50634" xr:uid="{00000000-0005-0000-0000-0000CCC50000}"/>
    <cellStyle name="Merknad 2 2 8 3 2" xfId="50635" xr:uid="{00000000-0005-0000-0000-0000CDC50000}"/>
    <cellStyle name="Merknad 2 2 8 3 2 2" xfId="50636" xr:uid="{00000000-0005-0000-0000-0000CEC50000}"/>
    <cellStyle name="Merknad 2 2 8 3 3" xfId="50637" xr:uid="{00000000-0005-0000-0000-0000CFC50000}"/>
    <cellStyle name="Merknad 2 2 8 4" xfId="50638" xr:uid="{00000000-0005-0000-0000-0000D0C50000}"/>
    <cellStyle name="Merknad 2 2 8 4 2" xfId="50639" xr:uid="{00000000-0005-0000-0000-0000D1C50000}"/>
    <cellStyle name="Merknad 2 2 8 5" xfId="50640" xr:uid="{00000000-0005-0000-0000-0000D2C50000}"/>
    <cellStyle name="Merknad 2 2 8_3. Chng in credit spreads" xfId="50641" xr:uid="{00000000-0005-0000-0000-0000D3C50000}"/>
    <cellStyle name="Merknad 2 2 9" xfId="50642" xr:uid="{00000000-0005-0000-0000-0000D4C50000}"/>
    <cellStyle name="Merknad 2 2 9 2" xfId="50643" xr:uid="{00000000-0005-0000-0000-0000D5C50000}"/>
    <cellStyle name="Merknad 2 2 9 2 2" xfId="50644" xr:uid="{00000000-0005-0000-0000-0000D6C50000}"/>
    <cellStyle name="Merknad 2 2 9 2 2 2" xfId="50645" xr:uid="{00000000-0005-0000-0000-0000D7C50000}"/>
    <cellStyle name="Merknad 2 2 9 2 3" xfId="50646" xr:uid="{00000000-0005-0000-0000-0000D8C50000}"/>
    <cellStyle name="Merknad 2 2 9 3" xfId="50647" xr:uid="{00000000-0005-0000-0000-0000D9C50000}"/>
    <cellStyle name="Merknad 2 2 9 3 2" xfId="50648" xr:uid="{00000000-0005-0000-0000-0000DAC50000}"/>
    <cellStyle name="Merknad 2 2 9 4" xfId="50649" xr:uid="{00000000-0005-0000-0000-0000DBC50000}"/>
    <cellStyle name="Merknad 2 2 9_Innskuddsdekning" xfId="50650" xr:uid="{00000000-0005-0000-0000-0000DCC50000}"/>
    <cellStyle name="Merknad 2 2_3. Chng in credit spreads" xfId="50651" xr:uid="{00000000-0005-0000-0000-0000DDC50000}"/>
    <cellStyle name="Merknad 2 20" xfId="50652" xr:uid="{00000000-0005-0000-0000-0000DEC50000}"/>
    <cellStyle name="Merknad 2 21" xfId="50653" xr:uid="{00000000-0005-0000-0000-0000DFC50000}"/>
    <cellStyle name="Merknad 2 3" xfId="50654" xr:uid="{00000000-0005-0000-0000-0000E0C50000}"/>
    <cellStyle name="Merknad 2 3 10" xfId="50655" xr:uid="{00000000-0005-0000-0000-0000E1C50000}"/>
    <cellStyle name="Merknad 2 3 10 2" xfId="50656" xr:uid="{00000000-0005-0000-0000-0000E2C50000}"/>
    <cellStyle name="Merknad 2 3 10 2 2" xfId="50657" xr:uid="{00000000-0005-0000-0000-0000E3C50000}"/>
    <cellStyle name="Merknad 2 3 10 3" xfId="50658" xr:uid="{00000000-0005-0000-0000-0000E4C50000}"/>
    <cellStyle name="Merknad 2 3 11" xfId="50659" xr:uid="{00000000-0005-0000-0000-0000E5C50000}"/>
    <cellStyle name="Merknad 2 3 11 2" xfId="50660" xr:uid="{00000000-0005-0000-0000-0000E6C50000}"/>
    <cellStyle name="Merknad 2 3 12" xfId="50661" xr:uid="{00000000-0005-0000-0000-0000E7C50000}"/>
    <cellStyle name="Merknad 2 3 13" xfId="50662" xr:uid="{00000000-0005-0000-0000-0000E8C50000}"/>
    <cellStyle name="Merknad 2 3 14" xfId="50663" xr:uid="{00000000-0005-0000-0000-0000E9C50000}"/>
    <cellStyle name="Merknad 2 3 15" xfId="50664" xr:uid="{00000000-0005-0000-0000-0000EAC50000}"/>
    <cellStyle name="Merknad 2 3 2" xfId="50665" xr:uid="{00000000-0005-0000-0000-0000EBC50000}"/>
    <cellStyle name="Merknad 2 3 2 2" xfId="50666" xr:uid="{00000000-0005-0000-0000-0000ECC50000}"/>
    <cellStyle name="Merknad 2 3 2 2 2" xfId="50667" xr:uid="{00000000-0005-0000-0000-0000EDC50000}"/>
    <cellStyle name="Merknad 2 3 2 2 2 2" xfId="50668" xr:uid="{00000000-0005-0000-0000-0000EEC50000}"/>
    <cellStyle name="Merknad 2 3 2 2 2 3" xfId="50669" xr:uid="{00000000-0005-0000-0000-0000EFC50000}"/>
    <cellStyle name="Merknad 2 3 2 2 2 4" xfId="50670" xr:uid="{00000000-0005-0000-0000-0000F0C50000}"/>
    <cellStyle name="Merknad 2 3 2 2 2_Innskuddsdekning" xfId="50671" xr:uid="{00000000-0005-0000-0000-0000F1C50000}"/>
    <cellStyle name="Merknad 2 3 2 2 3" xfId="50672" xr:uid="{00000000-0005-0000-0000-0000F2C50000}"/>
    <cellStyle name="Merknad 2 3 2 2 3 2" xfId="50673" xr:uid="{00000000-0005-0000-0000-0000F3C50000}"/>
    <cellStyle name="Merknad 2 3 2 2 3_Innskuddsdekning" xfId="50674" xr:uid="{00000000-0005-0000-0000-0000F4C50000}"/>
    <cellStyle name="Merknad 2 3 2 2 4" xfId="50675" xr:uid="{00000000-0005-0000-0000-0000F5C50000}"/>
    <cellStyle name="Merknad 2 3 2 2 5" xfId="50676" xr:uid="{00000000-0005-0000-0000-0000F6C50000}"/>
    <cellStyle name="Merknad 2 3 2 2 6" xfId="50677" xr:uid="{00000000-0005-0000-0000-0000F7C50000}"/>
    <cellStyle name="Merknad 2 3 2 2 7" xfId="50678" xr:uid="{00000000-0005-0000-0000-0000F8C50000}"/>
    <cellStyle name="Merknad 2 3 2 2_3. Chng in credit spreads" xfId="50679" xr:uid="{00000000-0005-0000-0000-0000F9C50000}"/>
    <cellStyle name="Merknad 2 3 2 3" xfId="50680" xr:uid="{00000000-0005-0000-0000-0000FAC50000}"/>
    <cellStyle name="Merknad 2 3 2 3 2" xfId="50681" xr:uid="{00000000-0005-0000-0000-0000FBC50000}"/>
    <cellStyle name="Merknad 2 3 2 3 3" xfId="50682" xr:uid="{00000000-0005-0000-0000-0000FCC50000}"/>
    <cellStyle name="Merknad 2 3 2 3 4" xfId="50683" xr:uid="{00000000-0005-0000-0000-0000FDC50000}"/>
    <cellStyle name="Merknad 2 3 2 3_Innskuddsdekning" xfId="50684" xr:uid="{00000000-0005-0000-0000-0000FEC50000}"/>
    <cellStyle name="Merknad 2 3 2 4" xfId="50685" xr:uid="{00000000-0005-0000-0000-0000FFC50000}"/>
    <cellStyle name="Merknad 2 3 2 4 2" xfId="50686" xr:uid="{00000000-0005-0000-0000-000000C60000}"/>
    <cellStyle name="Merknad 2 3 2 4_Innskuddsdekning" xfId="50687" xr:uid="{00000000-0005-0000-0000-000001C60000}"/>
    <cellStyle name="Merknad 2 3 2 5" xfId="50688" xr:uid="{00000000-0005-0000-0000-000002C60000}"/>
    <cellStyle name="Merknad 2 3 2 6" xfId="50689" xr:uid="{00000000-0005-0000-0000-000003C60000}"/>
    <cellStyle name="Merknad 2 3 2 7" xfId="50690" xr:uid="{00000000-0005-0000-0000-000004C60000}"/>
    <cellStyle name="Merknad 2 3 2 8" xfId="50691" xr:uid="{00000000-0005-0000-0000-000005C60000}"/>
    <cellStyle name="Merknad 2 3 2_3. Chng in credit spreads" xfId="50692" xr:uid="{00000000-0005-0000-0000-000006C60000}"/>
    <cellStyle name="Merknad 2 3 3" xfId="50693" xr:uid="{00000000-0005-0000-0000-000007C60000}"/>
    <cellStyle name="Merknad 2 3 3 2" xfId="50694" xr:uid="{00000000-0005-0000-0000-000008C60000}"/>
    <cellStyle name="Merknad 2 3 3 2 2" xfId="50695" xr:uid="{00000000-0005-0000-0000-000009C60000}"/>
    <cellStyle name="Merknad 2 3 3 2 2 2" xfId="50696" xr:uid="{00000000-0005-0000-0000-00000AC60000}"/>
    <cellStyle name="Merknad 2 3 3 2 2_Innskuddsdekning" xfId="50697" xr:uid="{00000000-0005-0000-0000-00000BC60000}"/>
    <cellStyle name="Merknad 2 3 3 2 3" xfId="50698" xr:uid="{00000000-0005-0000-0000-00000CC60000}"/>
    <cellStyle name="Merknad 2 3 3 2 3 2" xfId="50699" xr:uid="{00000000-0005-0000-0000-00000DC60000}"/>
    <cellStyle name="Merknad 2 3 3 2 3_Innskuddsdekning" xfId="50700" xr:uid="{00000000-0005-0000-0000-00000EC60000}"/>
    <cellStyle name="Merknad 2 3 3 2 4" xfId="50701" xr:uid="{00000000-0005-0000-0000-00000FC60000}"/>
    <cellStyle name="Merknad 2 3 3 2 5" xfId="50702" xr:uid="{00000000-0005-0000-0000-000010C60000}"/>
    <cellStyle name="Merknad 2 3 3 2 6" xfId="50703" xr:uid="{00000000-0005-0000-0000-000011C60000}"/>
    <cellStyle name="Merknad 2 3 3 2_3. Chng in credit spreads" xfId="50704" xr:uid="{00000000-0005-0000-0000-000012C60000}"/>
    <cellStyle name="Merknad 2 3 3 3" xfId="50705" xr:uid="{00000000-0005-0000-0000-000013C60000}"/>
    <cellStyle name="Merknad 2 3 3 3 2" xfId="50706" xr:uid="{00000000-0005-0000-0000-000014C60000}"/>
    <cellStyle name="Merknad 2 3 3 3_Innskuddsdekning" xfId="50707" xr:uid="{00000000-0005-0000-0000-000015C60000}"/>
    <cellStyle name="Merknad 2 3 3 4" xfId="50708" xr:uid="{00000000-0005-0000-0000-000016C60000}"/>
    <cellStyle name="Merknad 2 3 3 4 2" xfId="50709" xr:uid="{00000000-0005-0000-0000-000017C60000}"/>
    <cellStyle name="Merknad 2 3 3 4_Innskuddsdekning" xfId="50710" xr:uid="{00000000-0005-0000-0000-000018C60000}"/>
    <cellStyle name="Merknad 2 3 3 5" xfId="50711" xr:uid="{00000000-0005-0000-0000-000019C60000}"/>
    <cellStyle name="Merknad 2 3 3 6" xfId="50712" xr:uid="{00000000-0005-0000-0000-00001AC60000}"/>
    <cellStyle name="Merknad 2 3 3 7" xfId="50713" xr:uid="{00000000-0005-0000-0000-00001BC60000}"/>
    <cellStyle name="Merknad 2 3 3 8" xfId="50714" xr:uid="{00000000-0005-0000-0000-00001CC60000}"/>
    <cellStyle name="Merknad 2 3 3_3. Chng in credit spreads" xfId="50715" xr:uid="{00000000-0005-0000-0000-00001DC60000}"/>
    <cellStyle name="Merknad 2 3 4" xfId="50716" xr:uid="{00000000-0005-0000-0000-00001EC60000}"/>
    <cellStyle name="Merknad 2 3 4 2" xfId="50717" xr:uid="{00000000-0005-0000-0000-00001FC60000}"/>
    <cellStyle name="Merknad 2 3 4 2 2" xfId="50718" xr:uid="{00000000-0005-0000-0000-000020C60000}"/>
    <cellStyle name="Merknad 2 3 4 2_Innskuddsdekning" xfId="50719" xr:uid="{00000000-0005-0000-0000-000021C60000}"/>
    <cellStyle name="Merknad 2 3 4 3" xfId="50720" xr:uid="{00000000-0005-0000-0000-000022C60000}"/>
    <cellStyle name="Merknad 2 3 4 3 2" xfId="50721" xr:uid="{00000000-0005-0000-0000-000023C60000}"/>
    <cellStyle name="Merknad 2 3 4 3_Innskuddsdekning" xfId="50722" xr:uid="{00000000-0005-0000-0000-000024C60000}"/>
    <cellStyle name="Merknad 2 3 4 4" xfId="50723" xr:uid="{00000000-0005-0000-0000-000025C60000}"/>
    <cellStyle name="Merknad 2 3 4 5" xfId="50724" xr:uid="{00000000-0005-0000-0000-000026C60000}"/>
    <cellStyle name="Merknad 2 3 4 6" xfId="50725" xr:uid="{00000000-0005-0000-0000-000027C60000}"/>
    <cellStyle name="Merknad 2 3 4_3. Chng in credit spreads" xfId="50726" xr:uid="{00000000-0005-0000-0000-000028C60000}"/>
    <cellStyle name="Merknad 2 3 5" xfId="50727" xr:uid="{00000000-0005-0000-0000-000029C60000}"/>
    <cellStyle name="Merknad 2 3 5 2" xfId="50728" xr:uid="{00000000-0005-0000-0000-00002AC60000}"/>
    <cellStyle name="Merknad 2 3 5_Innskuddsdekning" xfId="50729" xr:uid="{00000000-0005-0000-0000-00002BC60000}"/>
    <cellStyle name="Merknad 2 3 6" xfId="50730" xr:uid="{00000000-0005-0000-0000-00002CC60000}"/>
    <cellStyle name="Merknad 2 3 6 2" xfId="50731" xr:uid="{00000000-0005-0000-0000-00002DC60000}"/>
    <cellStyle name="Merknad 2 3 6_Innskuddsdekning" xfId="50732" xr:uid="{00000000-0005-0000-0000-00002EC60000}"/>
    <cellStyle name="Merknad 2 3 7" xfId="50733" xr:uid="{00000000-0005-0000-0000-00002FC60000}"/>
    <cellStyle name="Merknad 2 3 7 2" xfId="50734" xr:uid="{00000000-0005-0000-0000-000030C60000}"/>
    <cellStyle name="Merknad 2 3 7_Innskuddsdekning" xfId="50735" xr:uid="{00000000-0005-0000-0000-000031C60000}"/>
    <cellStyle name="Merknad 2 3 8" xfId="50736" xr:uid="{00000000-0005-0000-0000-000032C60000}"/>
    <cellStyle name="Merknad 2 3 8 2" xfId="50737" xr:uid="{00000000-0005-0000-0000-000033C60000}"/>
    <cellStyle name="Merknad 2 3 8 2 2" xfId="50738" xr:uid="{00000000-0005-0000-0000-000034C60000}"/>
    <cellStyle name="Merknad 2 3 8 2 2 2" xfId="50739" xr:uid="{00000000-0005-0000-0000-000035C60000}"/>
    <cellStyle name="Merknad 2 3 8 2 2 2 2" xfId="50740" xr:uid="{00000000-0005-0000-0000-000036C60000}"/>
    <cellStyle name="Merknad 2 3 8 2 2 3" xfId="50741" xr:uid="{00000000-0005-0000-0000-000037C60000}"/>
    <cellStyle name="Merknad 2 3 8 2 3" xfId="50742" xr:uid="{00000000-0005-0000-0000-000038C60000}"/>
    <cellStyle name="Merknad 2 3 8 2 3 2" xfId="50743" xr:uid="{00000000-0005-0000-0000-000039C60000}"/>
    <cellStyle name="Merknad 2 3 8 2 4" xfId="50744" xr:uid="{00000000-0005-0000-0000-00003AC60000}"/>
    <cellStyle name="Merknad 2 3 8 2_Innskuddsdekning" xfId="50745" xr:uid="{00000000-0005-0000-0000-00003BC60000}"/>
    <cellStyle name="Merknad 2 3 8 3" xfId="50746" xr:uid="{00000000-0005-0000-0000-00003CC60000}"/>
    <cellStyle name="Merknad 2 3 8 3 2" xfId="50747" xr:uid="{00000000-0005-0000-0000-00003DC60000}"/>
    <cellStyle name="Merknad 2 3 8 3 2 2" xfId="50748" xr:uid="{00000000-0005-0000-0000-00003EC60000}"/>
    <cellStyle name="Merknad 2 3 8 3 3" xfId="50749" xr:uid="{00000000-0005-0000-0000-00003FC60000}"/>
    <cellStyle name="Merknad 2 3 8 4" xfId="50750" xr:uid="{00000000-0005-0000-0000-000040C60000}"/>
    <cellStyle name="Merknad 2 3 8 4 2" xfId="50751" xr:uid="{00000000-0005-0000-0000-000041C60000}"/>
    <cellStyle name="Merknad 2 3 8 5" xfId="50752" xr:uid="{00000000-0005-0000-0000-000042C60000}"/>
    <cellStyle name="Merknad 2 3 8_3. Chng in credit spreads" xfId="50753" xr:uid="{00000000-0005-0000-0000-000043C60000}"/>
    <cellStyle name="Merknad 2 3 9" xfId="50754" xr:uid="{00000000-0005-0000-0000-000044C60000}"/>
    <cellStyle name="Merknad 2 3 9 2" xfId="50755" xr:uid="{00000000-0005-0000-0000-000045C60000}"/>
    <cellStyle name="Merknad 2 3 9 2 2" xfId="50756" xr:uid="{00000000-0005-0000-0000-000046C60000}"/>
    <cellStyle name="Merknad 2 3 9 2 2 2" xfId="50757" xr:uid="{00000000-0005-0000-0000-000047C60000}"/>
    <cellStyle name="Merknad 2 3 9 2 3" xfId="50758" xr:uid="{00000000-0005-0000-0000-000048C60000}"/>
    <cellStyle name="Merknad 2 3 9 3" xfId="50759" xr:uid="{00000000-0005-0000-0000-000049C60000}"/>
    <cellStyle name="Merknad 2 3 9 3 2" xfId="50760" xr:uid="{00000000-0005-0000-0000-00004AC60000}"/>
    <cellStyle name="Merknad 2 3 9 4" xfId="50761" xr:uid="{00000000-0005-0000-0000-00004BC60000}"/>
    <cellStyle name="Merknad 2 3 9_Innskuddsdekning" xfId="50762" xr:uid="{00000000-0005-0000-0000-00004CC60000}"/>
    <cellStyle name="Merknad 2 3_3. Chng in credit spreads" xfId="50763" xr:uid="{00000000-0005-0000-0000-00004DC60000}"/>
    <cellStyle name="Merknad 2 4" xfId="50764" xr:uid="{00000000-0005-0000-0000-00004EC60000}"/>
    <cellStyle name="Merknad 2 4 2" xfId="50765" xr:uid="{00000000-0005-0000-0000-00004FC60000}"/>
    <cellStyle name="Merknad 2 4 2 2" xfId="50766" xr:uid="{00000000-0005-0000-0000-000050C60000}"/>
    <cellStyle name="Merknad 2 4 2 2 2" xfId="50767" xr:uid="{00000000-0005-0000-0000-000051C60000}"/>
    <cellStyle name="Merknad 2 4 2 2 3" xfId="50768" xr:uid="{00000000-0005-0000-0000-000052C60000}"/>
    <cellStyle name="Merknad 2 4 2 2 4" xfId="50769" xr:uid="{00000000-0005-0000-0000-000053C60000}"/>
    <cellStyle name="Merknad 2 4 2 2_Innskuddsdekning" xfId="50770" xr:uid="{00000000-0005-0000-0000-000054C60000}"/>
    <cellStyle name="Merknad 2 4 2 3" xfId="50771" xr:uid="{00000000-0005-0000-0000-000055C60000}"/>
    <cellStyle name="Merknad 2 4 2 3 2" xfId="50772" xr:uid="{00000000-0005-0000-0000-000056C60000}"/>
    <cellStyle name="Merknad 2 4 2 3_Innskuddsdekning" xfId="50773" xr:uid="{00000000-0005-0000-0000-000057C60000}"/>
    <cellStyle name="Merknad 2 4 2 4" xfId="50774" xr:uid="{00000000-0005-0000-0000-000058C60000}"/>
    <cellStyle name="Merknad 2 4 2 5" xfId="50775" xr:uid="{00000000-0005-0000-0000-000059C60000}"/>
    <cellStyle name="Merknad 2 4 2 6" xfId="50776" xr:uid="{00000000-0005-0000-0000-00005AC60000}"/>
    <cellStyle name="Merknad 2 4 2 7" xfId="50777" xr:uid="{00000000-0005-0000-0000-00005BC60000}"/>
    <cellStyle name="Merknad 2 4 2_3. Chng in credit spreads" xfId="50778" xr:uid="{00000000-0005-0000-0000-00005CC60000}"/>
    <cellStyle name="Merknad 2 4 3" xfId="50779" xr:uid="{00000000-0005-0000-0000-00005DC60000}"/>
    <cellStyle name="Merknad 2 4 3 2" xfId="50780" xr:uid="{00000000-0005-0000-0000-00005EC60000}"/>
    <cellStyle name="Merknad 2 4 3 3" xfId="50781" xr:uid="{00000000-0005-0000-0000-00005FC60000}"/>
    <cellStyle name="Merknad 2 4 3 4" xfId="50782" xr:uid="{00000000-0005-0000-0000-000060C60000}"/>
    <cellStyle name="Merknad 2 4 3_Innskuddsdekning" xfId="50783" xr:uid="{00000000-0005-0000-0000-000061C60000}"/>
    <cellStyle name="Merknad 2 4 4" xfId="50784" xr:uid="{00000000-0005-0000-0000-000062C60000}"/>
    <cellStyle name="Merknad 2 4 4 2" xfId="50785" xr:uid="{00000000-0005-0000-0000-000063C60000}"/>
    <cellStyle name="Merknad 2 4 4_Innskuddsdekning" xfId="50786" xr:uid="{00000000-0005-0000-0000-000064C60000}"/>
    <cellStyle name="Merknad 2 4 5" xfId="50787" xr:uid="{00000000-0005-0000-0000-000065C60000}"/>
    <cellStyle name="Merknad 2 4 6" xfId="50788" xr:uid="{00000000-0005-0000-0000-000066C60000}"/>
    <cellStyle name="Merknad 2 4 7" xfId="50789" xr:uid="{00000000-0005-0000-0000-000067C60000}"/>
    <cellStyle name="Merknad 2 4 8" xfId="50790" xr:uid="{00000000-0005-0000-0000-000068C60000}"/>
    <cellStyle name="Merknad 2 4_3. Chng in credit spreads" xfId="50791" xr:uid="{00000000-0005-0000-0000-000069C60000}"/>
    <cellStyle name="Merknad 2 5" xfId="50792" xr:uid="{00000000-0005-0000-0000-00006AC60000}"/>
    <cellStyle name="Merknad 2 5 2" xfId="50793" xr:uid="{00000000-0005-0000-0000-00006BC60000}"/>
    <cellStyle name="Merknad 2 5 2 2" xfId="50794" xr:uid="{00000000-0005-0000-0000-00006CC60000}"/>
    <cellStyle name="Merknad 2 5 2 2 2" xfId="50795" xr:uid="{00000000-0005-0000-0000-00006DC60000}"/>
    <cellStyle name="Merknad 2 5 2 2_Innskuddsdekning" xfId="50796" xr:uid="{00000000-0005-0000-0000-00006EC60000}"/>
    <cellStyle name="Merknad 2 5 2 3" xfId="50797" xr:uid="{00000000-0005-0000-0000-00006FC60000}"/>
    <cellStyle name="Merknad 2 5 2 3 2" xfId="50798" xr:uid="{00000000-0005-0000-0000-000070C60000}"/>
    <cellStyle name="Merknad 2 5 2 3_Innskuddsdekning" xfId="50799" xr:uid="{00000000-0005-0000-0000-000071C60000}"/>
    <cellStyle name="Merknad 2 5 2 4" xfId="50800" xr:uid="{00000000-0005-0000-0000-000072C60000}"/>
    <cellStyle name="Merknad 2 5 2 5" xfId="50801" xr:uid="{00000000-0005-0000-0000-000073C60000}"/>
    <cellStyle name="Merknad 2 5 2 6" xfId="50802" xr:uid="{00000000-0005-0000-0000-000074C60000}"/>
    <cellStyle name="Merknad 2 5 2_3. Chng in credit spreads" xfId="50803" xr:uid="{00000000-0005-0000-0000-000075C60000}"/>
    <cellStyle name="Merknad 2 5 3" xfId="50804" xr:uid="{00000000-0005-0000-0000-000076C60000}"/>
    <cellStyle name="Merknad 2 5 3 2" xfId="50805" xr:uid="{00000000-0005-0000-0000-000077C60000}"/>
    <cellStyle name="Merknad 2 5 3_Innskuddsdekning" xfId="50806" xr:uid="{00000000-0005-0000-0000-000078C60000}"/>
    <cellStyle name="Merknad 2 5 4" xfId="50807" xr:uid="{00000000-0005-0000-0000-000079C60000}"/>
    <cellStyle name="Merknad 2 5 4 2" xfId="50808" xr:uid="{00000000-0005-0000-0000-00007AC60000}"/>
    <cellStyle name="Merknad 2 5 4_Innskuddsdekning" xfId="50809" xr:uid="{00000000-0005-0000-0000-00007BC60000}"/>
    <cellStyle name="Merknad 2 5 5" xfId="50810" xr:uid="{00000000-0005-0000-0000-00007CC60000}"/>
    <cellStyle name="Merknad 2 5 6" xfId="50811" xr:uid="{00000000-0005-0000-0000-00007DC60000}"/>
    <cellStyle name="Merknad 2 5 7" xfId="50812" xr:uid="{00000000-0005-0000-0000-00007EC60000}"/>
    <cellStyle name="Merknad 2 5 8" xfId="50813" xr:uid="{00000000-0005-0000-0000-00007FC60000}"/>
    <cellStyle name="Merknad 2 5_3. Chng in credit spreads" xfId="50814" xr:uid="{00000000-0005-0000-0000-000080C60000}"/>
    <cellStyle name="Merknad 2 6" xfId="50815" xr:uid="{00000000-0005-0000-0000-000081C60000}"/>
    <cellStyle name="Merknad 2 6 2" xfId="50816" xr:uid="{00000000-0005-0000-0000-000082C60000}"/>
    <cellStyle name="Merknad 2 6 2 2" xfId="50817" xr:uid="{00000000-0005-0000-0000-000083C60000}"/>
    <cellStyle name="Merknad 2 6 2_Innskuddsdekning" xfId="50818" xr:uid="{00000000-0005-0000-0000-000084C60000}"/>
    <cellStyle name="Merknad 2 6 3" xfId="50819" xr:uid="{00000000-0005-0000-0000-000085C60000}"/>
    <cellStyle name="Merknad 2 6 3 2" xfId="50820" xr:uid="{00000000-0005-0000-0000-000086C60000}"/>
    <cellStyle name="Merknad 2 6 3_Innskuddsdekning" xfId="50821" xr:uid="{00000000-0005-0000-0000-000087C60000}"/>
    <cellStyle name="Merknad 2 6 4" xfId="50822" xr:uid="{00000000-0005-0000-0000-000088C60000}"/>
    <cellStyle name="Merknad 2 6 5" xfId="50823" xr:uid="{00000000-0005-0000-0000-000089C60000}"/>
    <cellStyle name="Merknad 2 6 6" xfId="50824" xr:uid="{00000000-0005-0000-0000-00008AC60000}"/>
    <cellStyle name="Merknad 2 6 7" xfId="50825" xr:uid="{00000000-0005-0000-0000-00008BC60000}"/>
    <cellStyle name="Merknad 2 6_3. Chng in credit spreads" xfId="50826" xr:uid="{00000000-0005-0000-0000-00008CC60000}"/>
    <cellStyle name="Merknad 2 7" xfId="50827" xr:uid="{00000000-0005-0000-0000-00008DC60000}"/>
    <cellStyle name="Merknad 2 7 2" xfId="50828" xr:uid="{00000000-0005-0000-0000-00008EC60000}"/>
    <cellStyle name="Merknad 2 7_Innskuddsdekning" xfId="50829" xr:uid="{00000000-0005-0000-0000-00008FC60000}"/>
    <cellStyle name="Merknad 2 8" xfId="50830" xr:uid="{00000000-0005-0000-0000-000090C60000}"/>
    <cellStyle name="Merknad 2 8 2" xfId="50831" xr:uid="{00000000-0005-0000-0000-000091C60000}"/>
    <cellStyle name="Merknad 2 8_Innskuddsdekning" xfId="50832" xr:uid="{00000000-0005-0000-0000-000092C60000}"/>
    <cellStyle name="Merknad 2 9" xfId="50833" xr:uid="{00000000-0005-0000-0000-000093C60000}"/>
    <cellStyle name="Merknad 2 9 2" xfId="50834" xr:uid="{00000000-0005-0000-0000-000094C60000}"/>
    <cellStyle name="Merknad 2 9_Innskuddsdekning" xfId="50835" xr:uid="{00000000-0005-0000-0000-000095C60000}"/>
    <cellStyle name="Merknad 2_7. Other MTM adjustments" xfId="50836" xr:uid="{00000000-0005-0000-0000-000096C60000}"/>
    <cellStyle name="Merknad 3" xfId="50837" xr:uid="{00000000-0005-0000-0000-000097C60000}"/>
    <cellStyle name="Merknad 3 2" xfId="50838" xr:uid="{00000000-0005-0000-0000-000098C60000}"/>
    <cellStyle name="Merknad 3 2 2" xfId="50839" xr:uid="{00000000-0005-0000-0000-000099C60000}"/>
    <cellStyle name="Merknad 3 2 2 2" xfId="50840" xr:uid="{00000000-0005-0000-0000-00009AC60000}"/>
    <cellStyle name="Merknad 3 2 2 2 2" xfId="50841" xr:uid="{00000000-0005-0000-0000-00009BC60000}"/>
    <cellStyle name="Merknad 3 2 2 2 3" xfId="50842" xr:uid="{00000000-0005-0000-0000-00009CC60000}"/>
    <cellStyle name="Merknad 3 2 2 3" xfId="50843" xr:uid="{00000000-0005-0000-0000-00009DC60000}"/>
    <cellStyle name="Merknad 3 2 2 4" xfId="50844" xr:uid="{00000000-0005-0000-0000-00009EC60000}"/>
    <cellStyle name="Merknad 3 2 3" xfId="50845" xr:uid="{00000000-0005-0000-0000-00009FC60000}"/>
    <cellStyle name="Merknad 3 2 3 2" xfId="50846" xr:uid="{00000000-0005-0000-0000-0000A0C60000}"/>
    <cellStyle name="Merknad 3 2 4" xfId="50847" xr:uid="{00000000-0005-0000-0000-0000A1C60000}"/>
    <cellStyle name="Merknad 3 2 5" xfId="50848" xr:uid="{00000000-0005-0000-0000-0000A2C60000}"/>
    <cellStyle name="Merknad 3 2 6" xfId="50849" xr:uid="{00000000-0005-0000-0000-0000A3C60000}"/>
    <cellStyle name="Merknad 3 2_Innskuddsdekning" xfId="50850" xr:uid="{00000000-0005-0000-0000-0000A4C60000}"/>
    <cellStyle name="Merknad 3 3" xfId="50851" xr:uid="{00000000-0005-0000-0000-0000A5C60000}"/>
    <cellStyle name="Merknad 3 3 2" xfId="50852" xr:uid="{00000000-0005-0000-0000-0000A6C60000}"/>
    <cellStyle name="Merknad 3 3 2 2" xfId="50853" xr:uid="{00000000-0005-0000-0000-0000A7C60000}"/>
    <cellStyle name="Merknad 3 3 2 3" xfId="50854" xr:uid="{00000000-0005-0000-0000-0000A8C60000}"/>
    <cellStyle name="Merknad 3 3 3" xfId="50855" xr:uid="{00000000-0005-0000-0000-0000A9C60000}"/>
    <cellStyle name="Merknad 3 3 4" xfId="50856" xr:uid="{00000000-0005-0000-0000-0000AAC60000}"/>
    <cellStyle name="Merknad 3 3 5" xfId="50857" xr:uid="{00000000-0005-0000-0000-0000ABC60000}"/>
    <cellStyle name="Merknad 3 4" xfId="50858" xr:uid="{00000000-0005-0000-0000-0000ACC60000}"/>
    <cellStyle name="Merknad 3 4 2" xfId="50859" xr:uid="{00000000-0005-0000-0000-0000ADC60000}"/>
    <cellStyle name="Merknad 3 4 3" xfId="50860" xr:uid="{00000000-0005-0000-0000-0000AEC60000}"/>
    <cellStyle name="Merknad 3 5" xfId="50861" xr:uid="{00000000-0005-0000-0000-0000AFC60000}"/>
    <cellStyle name="Merknad 3 6" xfId="50862" xr:uid="{00000000-0005-0000-0000-0000B0C60000}"/>
    <cellStyle name="Merknad 3 7" xfId="50863" xr:uid="{00000000-0005-0000-0000-0000B1C60000}"/>
    <cellStyle name="Merknad 3 8" xfId="50864" xr:uid="{00000000-0005-0000-0000-0000B2C60000}"/>
    <cellStyle name="Merknad 3_7. Other MTM adjustments" xfId="50865" xr:uid="{00000000-0005-0000-0000-0000B3C60000}"/>
    <cellStyle name="Merknad 4" xfId="50866" xr:uid="{00000000-0005-0000-0000-0000B4C60000}"/>
    <cellStyle name="Merknad 4 2" xfId="50867" xr:uid="{00000000-0005-0000-0000-0000B5C60000}"/>
    <cellStyle name="Merknad 4 2 2" xfId="50868" xr:uid="{00000000-0005-0000-0000-0000B6C60000}"/>
    <cellStyle name="Merknad 4 2 2 2" xfId="50869" xr:uid="{00000000-0005-0000-0000-0000B7C60000}"/>
    <cellStyle name="Merknad 4 2 2 2 2" xfId="50870" xr:uid="{00000000-0005-0000-0000-0000B8C60000}"/>
    <cellStyle name="Merknad 4 2 2 3" xfId="50871" xr:uid="{00000000-0005-0000-0000-0000B9C60000}"/>
    <cellStyle name="Merknad 4 2 2 4" xfId="50872" xr:uid="{00000000-0005-0000-0000-0000BAC60000}"/>
    <cellStyle name="Merknad 4 2 3" xfId="50873" xr:uid="{00000000-0005-0000-0000-0000BBC60000}"/>
    <cellStyle name="Merknad 4 2 3 2" xfId="50874" xr:uid="{00000000-0005-0000-0000-0000BCC60000}"/>
    <cellStyle name="Merknad 4 2 3 3" xfId="50875" xr:uid="{00000000-0005-0000-0000-0000BDC60000}"/>
    <cellStyle name="Merknad 4 2 4" xfId="50876" xr:uid="{00000000-0005-0000-0000-0000BEC60000}"/>
    <cellStyle name="Merknad 4 2 5" xfId="50877" xr:uid="{00000000-0005-0000-0000-0000BFC60000}"/>
    <cellStyle name="Merknad 4 3" xfId="50878" xr:uid="{00000000-0005-0000-0000-0000C0C60000}"/>
    <cellStyle name="Merknad 4 3 2" xfId="50879" xr:uid="{00000000-0005-0000-0000-0000C1C60000}"/>
    <cellStyle name="Merknad 4 3 2 2" xfId="50880" xr:uid="{00000000-0005-0000-0000-0000C2C60000}"/>
    <cellStyle name="Merknad 4 3 3" xfId="50881" xr:uid="{00000000-0005-0000-0000-0000C3C60000}"/>
    <cellStyle name="Merknad 4 3 4" xfId="50882" xr:uid="{00000000-0005-0000-0000-0000C4C60000}"/>
    <cellStyle name="Merknad 4 4" xfId="50883" xr:uid="{00000000-0005-0000-0000-0000C5C60000}"/>
    <cellStyle name="Merknad 4 4 2" xfId="50884" xr:uid="{00000000-0005-0000-0000-0000C6C60000}"/>
    <cellStyle name="Merknad 4 4 3" xfId="50885" xr:uid="{00000000-0005-0000-0000-0000C7C60000}"/>
    <cellStyle name="Merknad 4 5" xfId="50886" xr:uid="{00000000-0005-0000-0000-0000C8C60000}"/>
    <cellStyle name="Merknad 4 6" xfId="50887" xr:uid="{00000000-0005-0000-0000-0000C9C60000}"/>
    <cellStyle name="Merknad 4 7" xfId="50888" xr:uid="{00000000-0005-0000-0000-0000CAC60000}"/>
    <cellStyle name="Merknad 4 8" xfId="50889" xr:uid="{00000000-0005-0000-0000-0000CBC60000}"/>
    <cellStyle name="Merknad 4 9" xfId="50890" xr:uid="{00000000-0005-0000-0000-0000CCC60000}"/>
    <cellStyle name="Merknad 5" xfId="50891" xr:uid="{00000000-0005-0000-0000-0000CDC60000}"/>
    <cellStyle name="Merknad 5 2" xfId="50892" xr:uid="{00000000-0005-0000-0000-0000CEC60000}"/>
    <cellStyle name="Merknad 5 2 2" xfId="50893" xr:uid="{00000000-0005-0000-0000-0000CFC60000}"/>
    <cellStyle name="Merknad 5 2 2 2" xfId="50894" xr:uid="{00000000-0005-0000-0000-0000D0C60000}"/>
    <cellStyle name="Merknad 5 2 2 2 2" xfId="50895" xr:uid="{00000000-0005-0000-0000-0000D1C60000}"/>
    <cellStyle name="Merknad 5 2 2 3" xfId="50896" xr:uid="{00000000-0005-0000-0000-0000D2C60000}"/>
    <cellStyle name="Merknad 5 2 3" xfId="50897" xr:uid="{00000000-0005-0000-0000-0000D3C60000}"/>
    <cellStyle name="Merknad 5 2 3 2" xfId="50898" xr:uid="{00000000-0005-0000-0000-0000D4C60000}"/>
    <cellStyle name="Merknad 5 2 4" xfId="50899" xr:uid="{00000000-0005-0000-0000-0000D5C60000}"/>
    <cellStyle name="Merknad 5 2 5" xfId="50900" xr:uid="{00000000-0005-0000-0000-0000D6C60000}"/>
    <cellStyle name="Merknad 5 3" xfId="50901" xr:uid="{00000000-0005-0000-0000-0000D7C60000}"/>
    <cellStyle name="Merknad 5 3 2" xfId="50902" xr:uid="{00000000-0005-0000-0000-0000D8C60000}"/>
    <cellStyle name="Merknad 5 3 2 2" xfId="50903" xr:uid="{00000000-0005-0000-0000-0000D9C60000}"/>
    <cellStyle name="Merknad 5 3 3" xfId="50904" xr:uid="{00000000-0005-0000-0000-0000DAC60000}"/>
    <cellStyle name="Merknad 5 3 4" xfId="50905" xr:uid="{00000000-0005-0000-0000-0000DBC60000}"/>
    <cellStyle name="Merknad 5 4" xfId="50906" xr:uid="{00000000-0005-0000-0000-0000DCC60000}"/>
    <cellStyle name="Merknad 5 4 2" xfId="50907" xr:uid="{00000000-0005-0000-0000-0000DDC60000}"/>
    <cellStyle name="Merknad 5 4 3" xfId="50908" xr:uid="{00000000-0005-0000-0000-0000DEC60000}"/>
    <cellStyle name="Merknad 5 5" xfId="50909" xr:uid="{00000000-0005-0000-0000-0000DFC60000}"/>
    <cellStyle name="Merknad 5 6" xfId="50910" xr:uid="{00000000-0005-0000-0000-0000E0C60000}"/>
    <cellStyle name="Merknad 6" xfId="50911" xr:uid="{00000000-0005-0000-0000-0000E1C60000}"/>
    <cellStyle name="Merknad 6 2" xfId="50912" xr:uid="{00000000-0005-0000-0000-0000E2C60000}"/>
    <cellStyle name="Merknad 6 2 2" xfId="50913" xr:uid="{00000000-0005-0000-0000-0000E3C60000}"/>
    <cellStyle name="Merknad 6 2 2 2" xfId="50914" xr:uid="{00000000-0005-0000-0000-0000E4C60000}"/>
    <cellStyle name="Merknad 6 2 2 2 2" xfId="50915" xr:uid="{00000000-0005-0000-0000-0000E5C60000}"/>
    <cellStyle name="Merknad 6 2 2 3" xfId="50916" xr:uid="{00000000-0005-0000-0000-0000E6C60000}"/>
    <cellStyle name="Merknad 6 2 3" xfId="50917" xr:uid="{00000000-0005-0000-0000-0000E7C60000}"/>
    <cellStyle name="Merknad 6 2 3 2" xfId="50918" xr:uid="{00000000-0005-0000-0000-0000E8C60000}"/>
    <cellStyle name="Merknad 6 2 4" xfId="50919" xr:uid="{00000000-0005-0000-0000-0000E9C60000}"/>
    <cellStyle name="Merknad 6 2 5" xfId="50920" xr:uid="{00000000-0005-0000-0000-0000EAC60000}"/>
    <cellStyle name="Merknad 6 3" xfId="50921" xr:uid="{00000000-0005-0000-0000-0000EBC60000}"/>
    <cellStyle name="Merknad 6 3 2" xfId="50922" xr:uid="{00000000-0005-0000-0000-0000ECC60000}"/>
    <cellStyle name="Merknad 6 3 2 2" xfId="50923" xr:uid="{00000000-0005-0000-0000-0000EDC60000}"/>
    <cellStyle name="Merknad 6 3 3" xfId="50924" xr:uid="{00000000-0005-0000-0000-0000EEC60000}"/>
    <cellStyle name="Merknad 6 4" xfId="50925" xr:uid="{00000000-0005-0000-0000-0000EFC60000}"/>
    <cellStyle name="Merknad 6 4 2" xfId="50926" xr:uid="{00000000-0005-0000-0000-0000F0C60000}"/>
    <cellStyle name="Merknad 6 5" xfId="50927" xr:uid="{00000000-0005-0000-0000-0000F1C60000}"/>
    <cellStyle name="Merknad 6 6" xfId="50928" xr:uid="{00000000-0005-0000-0000-0000F2C60000}"/>
    <cellStyle name="Merknad 7" xfId="50929" xr:uid="{00000000-0005-0000-0000-0000F3C60000}"/>
    <cellStyle name="Merknad 7 2" xfId="50930" xr:uid="{00000000-0005-0000-0000-0000F4C60000}"/>
    <cellStyle name="Merknad 7 2 2" xfId="50931" xr:uid="{00000000-0005-0000-0000-0000F5C60000}"/>
    <cellStyle name="Merknad 7 2 2 2" xfId="50932" xr:uid="{00000000-0005-0000-0000-0000F6C60000}"/>
    <cellStyle name="Merknad 7 2 3" xfId="50933" xr:uid="{00000000-0005-0000-0000-0000F7C60000}"/>
    <cellStyle name="Merknad 7 3" xfId="50934" xr:uid="{00000000-0005-0000-0000-0000F8C60000}"/>
    <cellStyle name="Merknad 7 3 2" xfId="50935" xr:uid="{00000000-0005-0000-0000-0000F9C60000}"/>
    <cellStyle name="Merknad 7 4" xfId="50936" xr:uid="{00000000-0005-0000-0000-0000FAC60000}"/>
    <cellStyle name="Merknad 7 5" xfId="50937" xr:uid="{00000000-0005-0000-0000-0000FBC60000}"/>
    <cellStyle name="Migliaia (0)_Costi" xfId="50938" xr:uid="{00000000-0005-0000-0000-0000FCC60000}"/>
    <cellStyle name="Migliaia [0]_INV2" xfId="50939" xr:uid="{00000000-0005-0000-0000-0000FDC60000}"/>
    <cellStyle name="Millares [0]_10 AVERIAS MASIVAS + ANT" xfId="50940" xr:uid="{00000000-0005-0000-0000-0000FEC60000}"/>
    <cellStyle name="Millares 2" xfId="50941" xr:uid="{00000000-0005-0000-0000-0000FFC60000}"/>
    <cellStyle name="Millares 2 2" xfId="50942" xr:uid="{00000000-0005-0000-0000-000000C70000}"/>
    <cellStyle name="Millares 2_Nøkkeltall" xfId="50943" xr:uid="{00000000-0005-0000-0000-000001C70000}"/>
    <cellStyle name="Millares 3" xfId="50944" xr:uid="{00000000-0005-0000-0000-000002C70000}"/>
    <cellStyle name="Millares 3 2" xfId="50945" xr:uid="{00000000-0005-0000-0000-000003C70000}"/>
    <cellStyle name="Millares 3 2 2" xfId="50946" xr:uid="{00000000-0005-0000-0000-000004C70000}"/>
    <cellStyle name="Millares 3 2 3" xfId="50947" xr:uid="{00000000-0005-0000-0000-000005C70000}"/>
    <cellStyle name="Millares 3 2 4" xfId="50948" xr:uid="{00000000-0005-0000-0000-000006C70000}"/>
    <cellStyle name="Millares 3 3" xfId="50949" xr:uid="{00000000-0005-0000-0000-000007C70000}"/>
    <cellStyle name="Millares 3 4" xfId="50950" xr:uid="{00000000-0005-0000-0000-000008C70000}"/>
    <cellStyle name="Millares 3 5" xfId="50951" xr:uid="{00000000-0005-0000-0000-000009C70000}"/>
    <cellStyle name="Millares 3_MKR SA FX" xfId="50952" xr:uid="{00000000-0005-0000-0000-00000AC70000}"/>
    <cellStyle name="Milliers [0]_3A_NumeratorReport_Option1_040611" xfId="50953" xr:uid="{00000000-0005-0000-0000-00000BC70000}"/>
    <cellStyle name="Milliers_3A_NumeratorReport_Option1_040611" xfId="50954" xr:uid="{00000000-0005-0000-0000-00000CC70000}"/>
    <cellStyle name="MLComma0" xfId="50955" xr:uid="{00000000-0005-0000-0000-00000DC70000}"/>
    <cellStyle name="MLComma0 2" xfId="50956" xr:uid="{00000000-0005-0000-0000-00000EC70000}"/>
    <cellStyle name="MLComma0 2 2" xfId="50957" xr:uid="{00000000-0005-0000-0000-00000FC70000}"/>
    <cellStyle name="MLComma0 2_Nøkkeltall" xfId="50958" xr:uid="{00000000-0005-0000-0000-000010C70000}"/>
    <cellStyle name="MLComma0 3" xfId="50959" xr:uid="{00000000-0005-0000-0000-000011C70000}"/>
    <cellStyle name="MLComma0_7. Other MTM adjustments" xfId="50960" xr:uid="{00000000-0005-0000-0000-000012C70000}"/>
    <cellStyle name="MLPercent0" xfId="50961" xr:uid="{00000000-0005-0000-0000-000013C70000}"/>
    <cellStyle name="MLPercent0 2" xfId="50962" xr:uid="{00000000-0005-0000-0000-000014C70000}"/>
    <cellStyle name="MLPercent0 2 2" xfId="50963" xr:uid="{00000000-0005-0000-0000-000015C70000}"/>
    <cellStyle name="MLPercent0 2_Nøkkeltall" xfId="50964" xr:uid="{00000000-0005-0000-0000-000016C70000}"/>
    <cellStyle name="MLPercent0 3" xfId="50965" xr:uid="{00000000-0005-0000-0000-000017C70000}"/>
    <cellStyle name="MLPercent0_7. Other MTM adjustments" xfId="50966" xr:uid="{00000000-0005-0000-0000-000018C70000}"/>
    <cellStyle name="Monétaire [0]_3A_NumeratorReport_Option1_040611" xfId="50967" xr:uid="{00000000-0005-0000-0000-000019C70000}"/>
    <cellStyle name="Monétaire_3A_NumeratorReport_Option1_040611" xfId="50968" xr:uid="{00000000-0005-0000-0000-00001AC70000}"/>
    <cellStyle name="multiple" xfId="50969" xr:uid="{00000000-0005-0000-0000-00001BC70000}"/>
    <cellStyle name="Multiple [1]" xfId="50970" xr:uid="{00000000-0005-0000-0000-00001CC70000}"/>
    <cellStyle name="multiple 10" xfId="50971" xr:uid="{00000000-0005-0000-0000-00001DC70000}"/>
    <cellStyle name="multiple 10 2" xfId="50972" xr:uid="{00000000-0005-0000-0000-00001EC70000}"/>
    <cellStyle name="multiple 10 3" xfId="50973" xr:uid="{00000000-0005-0000-0000-00001FC70000}"/>
    <cellStyle name="multiple 10_7. Other MTM adjustments" xfId="50974" xr:uid="{00000000-0005-0000-0000-000020C70000}"/>
    <cellStyle name="multiple 11" xfId="50975" xr:uid="{00000000-0005-0000-0000-000021C70000}"/>
    <cellStyle name="multiple 11 2" xfId="50976" xr:uid="{00000000-0005-0000-0000-000022C70000}"/>
    <cellStyle name="multiple 11 3" xfId="50977" xr:uid="{00000000-0005-0000-0000-000023C70000}"/>
    <cellStyle name="multiple 11_7. Other MTM adjustments" xfId="50978" xr:uid="{00000000-0005-0000-0000-000024C70000}"/>
    <cellStyle name="multiple 12" xfId="50979" xr:uid="{00000000-0005-0000-0000-000025C70000}"/>
    <cellStyle name="multiple 12 2" xfId="50980" xr:uid="{00000000-0005-0000-0000-000026C70000}"/>
    <cellStyle name="multiple 12 3" xfId="50981" xr:uid="{00000000-0005-0000-0000-000027C70000}"/>
    <cellStyle name="multiple 12_7. Other MTM adjustments" xfId="50982" xr:uid="{00000000-0005-0000-0000-000028C70000}"/>
    <cellStyle name="multiple 13" xfId="50983" xr:uid="{00000000-0005-0000-0000-000029C70000}"/>
    <cellStyle name="multiple 13 2" xfId="50984" xr:uid="{00000000-0005-0000-0000-00002AC70000}"/>
    <cellStyle name="multiple 13 3" xfId="50985" xr:uid="{00000000-0005-0000-0000-00002BC70000}"/>
    <cellStyle name="multiple 13_7. Other MTM adjustments" xfId="50986" xr:uid="{00000000-0005-0000-0000-00002CC70000}"/>
    <cellStyle name="multiple 14" xfId="50987" xr:uid="{00000000-0005-0000-0000-00002DC70000}"/>
    <cellStyle name="multiple 14 2" xfId="50988" xr:uid="{00000000-0005-0000-0000-00002EC70000}"/>
    <cellStyle name="multiple 14 3" xfId="50989" xr:uid="{00000000-0005-0000-0000-00002FC70000}"/>
    <cellStyle name="multiple 14_7. Other MTM adjustments" xfId="50990" xr:uid="{00000000-0005-0000-0000-000030C70000}"/>
    <cellStyle name="multiple 15" xfId="50991" xr:uid="{00000000-0005-0000-0000-000031C70000}"/>
    <cellStyle name="multiple 15 2" xfId="50992" xr:uid="{00000000-0005-0000-0000-000032C70000}"/>
    <cellStyle name="multiple 15 3" xfId="50993" xr:uid="{00000000-0005-0000-0000-000033C70000}"/>
    <cellStyle name="multiple 15_7. Other MTM adjustments" xfId="50994" xr:uid="{00000000-0005-0000-0000-000034C70000}"/>
    <cellStyle name="multiple 16" xfId="50995" xr:uid="{00000000-0005-0000-0000-000035C70000}"/>
    <cellStyle name="multiple 17" xfId="50996" xr:uid="{00000000-0005-0000-0000-000036C70000}"/>
    <cellStyle name="multiple 18" xfId="50997" xr:uid="{00000000-0005-0000-0000-000037C70000}"/>
    <cellStyle name="multiple 2" xfId="50998" xr:uid="{00000000-0005-0000-0000-000038C70000}"/>
    <cellStyle name="multiple 2 2" xfId="50999" xr:uid="{00000000-0005-0000-0000-000039C70000}"/>
    <cellStyle name="multiple 2 2 2" xfId="51000" xr:uid="{00000000-0005-0000-0000-00003AC70000}"/>
    <cellStyle name="multiple 2 2 2 2" xfId="51001" xr:uid="{00000000-0005-0000-0000-00003BC70000}"/>
    <cellStyle name="multiple 2 2 2_Innskuddsdekning" xfId="51002" xr:uid="{00000000-0005-0000-0000-00003CC70000}"/>
    <cellStyle name="multiple 2 2 3" xfId="51003" xr:uid="{00000000-0005-0000-0000-00003DC70000}"/>
    <cellStyle name="multiple 2 2_7. Other MTM adjustments" xfId="51004" xr:uid="{00000000-0005-0000-0000-00003EC70000}"/>
    <cellStyle name="multiple 2 3" xfId="51005" xr:uid="{00000000-0005-0000-0000-00003FC70000}"/>
    <cellStyle name="multiple 2 3 2" xfId="51006" xr:uid="{00000000-0005-0000-0000-000040C70000}"/>
    <cellStyle name="multiple 2 3_Innskuddsdekning" xfId="51007" xr:uid="{00000000-0005-0000-0000-000041C70000}"/>
    <cellStyle name="multiple 2 4" xfId="51008" xr:uid="{00000000-0005-0000-0000-000042C70000}"/>
    <cellStyle name="multiple 2_7. Other MTM adjustments" xfId="51009" xr:uid="{00000000-0005-0000-0000-000043C70000}"/>
    <cellStyle name="multiple 3" xfId="51010" xr:uid="{00000000-0005-0000-0000-000044C70000}"/>
    <cellStyle name="multiple 3 2" xfId="51011" xr:uid="{00000000-0005-0000-0000-000045C70000}"/>
    <cellStyle name="multiple 3 2 2" xfId="51012" xr:uid="{00000000-0005-0000-0000-000046C70000}"/>
    <cellStyle name="multiple 3 2 2 2" xfId="51013" xr:uid="{00000000-0005-0000-0000-000047C70000}"/>
    <cellStyle name="multiple 3 2 2_Innskuddsdekning" xfId="51014" xr:uid="{00000000-0005-0000-0000-000048C70000}"/>
    <cellStyle name="multiple 3 2 3" xfId="51015" xr:uid="{00000000-0005-0000-0000-000049C70000}"/>
    <cellStyle name="multiple 3 2_7. Other MTM adjustments" xfId="51016" xr:uid="{00000000-0005-0000-0000-00004AC70000}"/>
    <cellStyle name="multiple 3 3" xfId="51017" xr:uid="{00000000-0005-0000-0000-00004BC70000}"/>
    <cellStyle name="multiple 3 3 2" xfId="51018" xr:uid="{00000000-0005-0000-0000-00004CC70000}"/>
    <cellStyle name="multiple 3 3 2 2" xfId="51019" xr:uid="{00000000-0005-0000-0000-00004DC70000}"/>
    <cellStyle name="multiple 3 3 2_Innskuddsdekning" xfId="51020" xr:uid="{00000000-0005-0000-0000-00004EC70000}"/>
    <cellStyle name="multiple 3 3 3" xfId="51021" xr:uid="{00000000-0005-0000-0000-00004FC70000}"/>
    <cellStyle name="multiple 3 3 3 2" xfId="51022" xr:uid="{00000000-0005-0000-0000-000050C70000}"/>
    <cellStyle name="multiple 3 3 3_Innskuddsdekning" xfId="51023" xr:uid="{00000000-0005-0000-0000-000051C70000}"/>
    <cellStyle name="multiple 3 3 4" xfId="51024" xr:uid="{00000000-0005-0000-0000-000052C70000}"/>
    <cellStyle name="multiple 3 3_7. Other MTM adjustments" xfId="51025" xr:uid="{00000000-0005-0000-0000-000053C70000}"/>
    <cellStyle name="multiple 3 4" xfId="51026" xr:uid="{00000000-0005-0000-0000-000054C70000}"/>
    <cellStyle name="multiple 3 4 2" xfId="51027" xr:uid="{00000000-0005-0000-0000-000055C70000}"/>
    <cellStyle name="multiple 3 4_Nøkkeltall" xfId="51028" xr:uid="{00000000-0005-0000-0000-000056C70000}"/>
    <cellStyle name="multiple 3 5" xfId="51029" xr:uid="{00000000-0005-0000-0000-000057C70000}"/>
    <cellStyle name="multiple 3_7. Other MTM adjustments" xfId="51030" xr:uid="{00000000-0005-0000-0000-000058C70000}"/>
    <cellStyle name="multiple 4" xfId="51031" xr:uid="{00000000-0005-0000-0000-000059C70000}"/>
    <cellStyle name="multiple 4 2" xfId="51032" xr:uid="{00000000-0005-0000-0000-00005AC70000}"/>
    <cellStyle name="multiple 4 2 2" xfId="51033" xr:uid="{00000000-0005-0000-0000-00005BC70000}"/>
    <cellStyle name="multiple 4 2 2 2" xfId="51034" xr:uid="{00000000-0005-0000-0000-00005CC70000}"/>
    <cellStyle name="multiple 4 2 2_Innskuddsdekning" xfId="51035" xr:uid="{00000000-0005-0000-0000-00005DC70000}"/>
    <cellStyle name="multiple 4 2 3" xfId="51036" xr:uid="{00000000-0005-0000-0000-00005EC70000}"/>
    <cellStyle name="multiple 4 2_7. Other MTM adjustments" xfId="51037" xr:uid="{00000000-0005-0000-0000-00005FC70000}"/>
    <cellStyle name="multiple 4 3" xfId="51038" xr:uid="{00000000-0005-0000-0000-000060C70000}"/>
    <cellStyle name="multiple 4 3 2" xfId="51039" xr:uid="{00000000-0005-0000-0000-000061C70000}"/>
    <cellStyle name="multiple 4 3_Innskuddsdekning" xfId="51040" xr:uid="{00000000-0005-0000-0000-000062C70000}"/>
    <cellStyle name="multiple 4 4" xfId="51041" xr:uid="{00000000-0005-0000-0000-000063C70000}"/>
    <cellStyle name="multiple 4_7. Other MTM adjustments" xfId="51042" xr:uid="{00000000-0005-0000-0000-000064C70000}"/>
    <cellStyle name="multiple 5" xfId="51043" xr:uid="{00000000-0005-0000-0000-000065C70000}"/>
    <cellStyle name="multiple 5 2" xfId="51044" xr:uid="{00000000-0005-0000-0000-000066C70000}"/>
    <cellStyle name="multiple 5 2 2" xfId="51045" xr:uid="{00000000-0005-0000-0000-000067C70000}"/>
    <cellStyle name="multiple 5 2 2 2" xfId="51046" xr:uid="{00000000-0005-0000-0000-000068C70000}"/>
    <cellStyle name="multiple 5 2 2_Innskuddsdekning" xfId="51047" xr:uid="{00000000-0005-0000-0000-000069C70000}"/>
    <cellStyle name="multiple 5 2 3" xfId="51048" xr:uid="{00000000-0005-0000-0000-00006AC70000}"/>
    <cellStyle name="multiple 5 2_7. Other MTM adjustments" xfId="51049" xr:uid="{00000000-0005-0000-0000-00006BC70000}"/>
    <cellStyle name="multiple 5 3" xfId="51050" xr:uid="{00000000-0005-0000-0000-00006CC70000}"/>
    <cellStyle name="multiple 5 3 2" xfId="51051" xr:uid="{00000000-0005-0000-0000-00006DC70000}"/>
    <cellStyle name="multiple 5 3_Innskuddsdekning" xfId="51052" xr:uid="{00000000-0005-0000-0000-00006EC70000}"/>
    <cellStyle name="multiple 5 4" xfId="51053" xr:uid="{00000000-0005-0000-0000-00006FC70000}"/>
    <cellStyle name="multiple 5 4 2" xfId="51054" xr:uid="{00000000-0005-0000-0000-000070C70000}"/>
    <cellStyle name="multiple 5 4_Innskuddsdekning" xfId="51055" xr:uid="{00000000-0005-0000-0000-000071C70000}"/>
    <cellStyle name="multiple 5 5" xfId="51056" xr:uid="{00000000-0005-0000-0000-000072C70000}"/>
    <cellStyle name="multiple 5_7. Other MTM adjustments" xfId="51057" xr:uid="{00000000-0005-0000-0000-000073C70000}"/>
    <cellStyle name="multiple 6" xfId="51058" xr:uid="{00000000-0005-0000-0000-000074C70000}"/>
    <cellStyle name="multiple 6 2" xfId="51059" xr:uid="{00000000-0005-0000-0000-000075C70000}"/>
    <cellStyle name="multiple 6 2 2" xfId="51060" xr:uid="{00000000-0005-0000-0000-000076C70000}"/>
    <cellStyle name="multiple 6 2 2 2" xfId="51061" xr:uid="{00000000-0005-0000-0000-000077C70000}"/>
    <cellStyle name="multiple 6 2 2_Innskuddsdekning" xfId="51062" xr:uid="{00000000-0005-0000-0000-000078C70000}"/>
    <cellStyle name="multiple 6 2 3" xfId="51063" xr:uid="{00000000-0005-0000-0000-000079C70000}"/>
    <cellStyle name="multiple 6 2_7. Other MTM adjustments" xfId="51064" xr:uid="{00000000-0005-0000-0000-00007AC70000}"/>
    <cellStyle name="multiple 6 3" xfId="51065" xr:uid="{00000000-0005-0000-0000-00007BC70000}"/>
    <cellStyle name="multiple 6 3 2" xfId="51066" xr:uid="{00000000-0005-0000-0000-00007CC70000}"/>
    <cellStyle name="multiple 6 3_Innskuddsdekning" xfId="51067" xr:uid="{00000000-0005-0000-0000-00007DC70000}"/>
    <cellStyle name="multiple 6 4" xfId="51068" xr:uid="{00000000-0005-0000-0000-00007EC70000}"/>
    <cellStyle name="multiple 6_7. Other MTM adjustments" xfId="51069" xr:uid="{00000000-0005-0000-0000-00007FC70000}"/>
    <cellStyle name="multiple 7" xfId="51070" xr:uid="{00000000-0005-0000-0000-000080C70000}"/>
    <cellStyle name="multiple 7 2" xfId="51071" xr:uid="{00000000-0005-0000-0000-000081C70000}"/>
    <cellStyle name="multiple 7 2 2" xfId="51072" xr:uid="{00000000-0005-0000-0000-000082C70000}"/>
    <cellStyle name="multiple 7 2_Innskuddsdekning" xfId="51073" xr:uid="{00000000-0005-0000-0000-000083C70000}"/>
    <cellStyle name="multiple 7 3" xfId="51074" xr:uid="{00000000-0005-0000-0000-000084C70000}"/>
    <cellStyle name="multiple 7 3 2" xfId="51075" xr:uid="{00000000-0005-0000-0000-000085C70000}"/>
    <cellStyle name="multiple 7 3_Innskuddsdekning" xfId="51076" xr:uid="{00000000-0005-0000-0000-000086C70000}"/>
    <cellStyle name="multiple 7 4" xfId="51077" xr:uid="{00000000-0005-0000-0000-000087C70000}"/>
    <cellStyle name="multiple 7_7. Other MTM adjustments" xfId="51078" xr:uid="{00000000-0005-0000-0000-000088C70000}"/>
    <cellStyle name="multiple 8" xfId="51079" xr:uid="{00000000-0005-0000-0000-000089C70000}"/>
    <cellStyle name="multiple 8 2" xfId="51080" xr:uid="{00000000-0005-0000-0000-00008AC70000}"/>
    <cellStyle name="multiple 8 3" xfId="51081" xr:uid="{00000000-0005-0000-0000-00008BC70000}"/>
    <cellStyle name="multiple 8_7. Other MTM adjustments" xfId="51082" xr:uid="{00000000-0005-0000-0000-00008CC70000}"/>
    <cellStyle name="multiple 9" xfId="51083" xr:uid="{00000000-0005-0000-0000-00008DC70000}"/>
    <cellStyle name="multiple 9 2" xfId="51084" xr:uid="{00000000-0005-0000-0000-00008EC70000}"/>
    <cellStyle name="multiple 9 3" xfId="51085" xr:uid="{00000000-0005-0000-0000-00008FC70000}"/>
    <cellStyle name="multiple 9_7. Other MTM adjustments" xfId="51086" xr:uid="{00000000-0005-0000-0000-000090C70000}"/>
    <cellStyle name="Multiple_03-Egne aksjer 1002" xfId="51087" xr:uid="{00000000-0005-0000-0000-000091C70000}"/>
    <cellStyle name="MultipleBelow" xfId="51088" xr:uid="{00000000-0005-0000-0000-000092C70000}"/>
    <cellStyle name="Nagłówek 1" xfId="51089" xr:uid="{00000000-0005-0000-0000-000093C70000}"/>
    <cellStyle name="Nagłówek 2" xfId="51090" xr:uid="{00000000-0005-0000-0000-000094C70000}"/>
    <cellStyle name="Nagłówek 3" xfId="51091" xr:uid="{00000000-0005-0000-0000-000095C70000}"/>
    <cellStyle name="Nagłówek 4" xfId="51092" xr:uid="{00000000-0005-0000-0000-000096C70000}"/>
    <cellStyle name="Navadno_List1" xfId="51093" xr:uid="{00000000-0005-0000-0000-000097C70000}"/>
    <cellStyle name="Neutraali" xfId="51094" xr:uid="{00000000-0005-0000-0000-000098C70000}"/>
    <cellStyle name="Neutral 2" xfId="51095" xr:uid="{00000000-0005-0000-0000-000099C70000}"/>
    <cellStyle name="Neutral 2 2" xfId="51096" xr:uid="{00000000-0005-0000-0000-00009AC70000}"/>
    <cellStyle name="Neutral 2 3" xfId="51097" xr:uid="{00000000-0005-0000-0000-00009BC70000}"/>
    <cellStyle name="Neutral 2_Innskuddsdekning" xfId="51098" xr:uid="{00000000-0005-0000-0000-00009CC70000}"/>
    <cellStyle name="Neutral 3" xfId="51099" xr:uid="{00000000-0005-0000-0000-00009DC70000}"/>
    <cellStyle name="Neutral 3 2" xfId="51100" xr:uid="{00000000-0005-0000-0000-00009EC70000}"/>
    <cellStyle name="Neutral 3 3" xfId="51101" xr:uid="{00000000-0005-0000-0000-00009FC70000}"/>
    <cellStyle name="Neutral 3_Nøkkeltall" xfId="51102" xr:uid="{00000000-0005-0000-0000-0000A0C70000}"/>
    <cellStyle name="Neutral 4" xfId="51103" xr:uid="{00000000-0005-0000-0000-0000A1C70000}"/>
    <cellStyle name="Neutral 4 2" xfId="51104" xr:uid="{00000000-0005-0000-0000-0000A2C70000}"/>
    <cellStyle name="Neutral 4 3" xfId="51105" xr:uid="{00000000-0005-0000-0000-0000A3C70000}"/>
    <cellStyle name="Neutral 5" xfId="51106" xr:uid="{00000000-0005-0000-0000-0000A4C70000}"/>
    <cellStyle name="Neutral 5 2" xfId="51107" xr:uid="{00000000-0005-0000-0000-0000A5C70000}"/>
    <cellStyle name="Neutral 6" xfId="51108" xr:uid="{00000000-0005-0000-0000-0000A6C70000}"/>
    <cellStyle name="Neutralne" xfId="51109" xr:uid="{00000000-0005-0000-0000-0000A7C70000}"/>
    <cellStyle name="Neutralus" xfId="51110" xr:uid="{00000000-0005-0000-0000-0000A8C70000}"/>
    <cellStyle name="New" xfId="51111" xr:uid="{00000000-0005-0000-0000-0000A9C70000}"/>
    <cellStyle name="Nil" xfId="51112" xr:uid="{00000000-0005-0000-0000-0000AAC70000}"/>
    <cellStyle name="No_Input" xfId="51113" xr:uid="{00000000-0005-0000-0000-0000ABC70000}"/>
    <cellStyle name="Non_definito" xfId="51114" xr:uid="{00000000-0005-0000-0000-0000ACC70000}"/>
    <cellStyle name="nonmultiple" xfId="51115" xr:uid="{00000000-0005-0000-0000-0000ADC70000}"/>
    <cellStyle name="nonmultiple 10" xfId="51116" xr:uid="{00000000-0005-0000-0000-0000AEC70000}"/>
    <cellStyle name="nonmultiple 11" xfId="51117" xr:uid="{00000000-0005-0000-0000-0000AFC70000}"/>
    <cellStyle name="nonmultiple 12" xfId="51118" xr:uid="{00000000-0005-0000-0000-0000B0C70000}"/>
    <cellStyle name="nonmultiple 13" xfId="51119" xr:uid="{00000000-0005-0000-0000-0000B1C70000}"/>
    <cellStyle name="nonmultiple 2" xfId="51120" xr:uid="{00000000-0005-0000-0000-0000B2C70000}"/>
    <cellStyle name="nonmultiple 2 2" xfId="51121" xr:uid="{00000000-0005-0000-0000-0000B3C70000}"/>
    <cellStyle name="nonmultiple 2 2 2" xfId="51122" xr:uid="{00000000-0005-0000-0000-0000B4C70000}"/>
    <cellStyle name="nonmultiple 2 2 2 2" xfId="51123" xr:uid="{00000000-0005-0000-0000-0000B5C70000}"/>
    <cellStyle name="nonmultiple 2 2 2_Innskuddsdekning" xfId="51124" xr:uid="{00000000-0005-0000-0000-0000B6C70000}"/>
    <cellStyle name="nonmultiple 2 2 3" xfId="51125" xr:uid="{00000000-0005-0000-0000-0000B7C70000}"/>
    <cellStyle name="nonmultiple 2 2_7. Other MTM adjustments" xfId="51126" xr:uid="{00000000-0005-0000-0000-0000B8C70000}"/>
    <cellStyle name="nonmultiple 2 3" xfId="51127" xr:uid="{00000000-0005-0000-0000-0000B9C70000}"/>
    <cellStyle name="nonmultiple 2 3 2" xfId="51128" xr:uid="{00000000-0005-0000-0000-0000BAC70000}"/>
    <cellStyle name="nonmultiple 2 3_Innskuddsdekning" xfId="51129" xr:uid="{00000000-0005-0000-0000-0000BBC70000}"/>
    <cellStyle name="nonmultiple 2 4" xfId="51130" xr:uid="{00000000-0005-0000-0000-0000BCC70000}"/>
    <cellStyle name="nonmultiple 2_7. Other MTM adjustments" xfId="51131" xr:uid="{00000000-0005-0000-0000-0000BDC70000}"/>
    <cellStyle name="nonmultiple 3" xfId="51132" xr:uid="{00000000-0005-0000-0000-0000BEC70000}"/>
    <cellStyle name="nonmultiple 3 2" xfId="51133" xr:uid="{00000000-0005-0000-0000-0000BFC70000}"/>
    <cellStyle name="nonmultiple 3 2 2" xfId="51134" xr:uid="{00000000-0005-0000-0000-0000C0C70000}"/>
    <cellStyle name="nonmultiple 3 2 2 2" xfId="51135" xr:uid="{00000000-0005-0000-0000-0000C1C70000}"/>
    <cellStyle name="nonmultiple 3 2 2_Innskuddsdekning" xfId="51136" xr:uid="{00000000-0005-0000-0000-0000C2C70000}"/>
    <cellStyle name="nonmultiple 3 2 3" xfId="51137" xr:uid="{00000000-0005-0000-0000-0000C3C70000}"/>
    <cellStyle name="nonmultiple 3 2_7. Other MTM adjustments" xfId="51138" xr:uid="{00000000-0005-0000-0000-0000C4C70000}"/>
    <cellStyle name="nonmultiple 3 3" xfId="51139" xr:uid="{00000000-0005-0000-0000-0000C5C70000}"/>
    <cellStyle name="nonmultiple 3 3 2" xfId="51140" xr:uid="{00000000-0005-0000-0000-0000C6C70000}"/>
    <cellStyle name="nonmultiple 3 3 2 2" xfId="51141" xr:uid="{00000000-0005-0000-0000-0000C7C70000}"/>
    <cellStyle name="nonmultiple 3 3 2_Innskuddsdekning" xfId="51142" xr:uid="{00000000-0005-0000-0000-0000C8C70000}"/>
    <cellStyle name="nonmultiple 3 3 3" xfId="51143" xr:uid="{00000000-0005-0000-0000-0000C9C70000}"/>
    <cellStyle name="nonmultiple 3 3 3 2" xfId="51144" xr:uid="{00000000-0005-0000-0000-0000CAC70000}"/>
    <cellStyle name="nonmultiple 3 3 3_Innskuddsdekning" xfId="51145" xr:uid="{00000000-0005-0000-0000-0000CBC70000}"/>
    <cellStyle name="nonmultiple 3 3 4" xfId="51146" xr:uid="{00000000-0005-0000-0000-0000CCC70000}"/>
    <cellStyle name="nonmultiple 3 3_7. Other MTM adjustments" xfId="51147" xr:uid="{00000000-0005-0000-0000-0000CDC70000}"/>
    <cellStyle name="nonmultiple 3 4" xfId="51148" xr:uid="{00000000-0005-0000-0000-0000CEC70000}"/>
    <cellStyle name="nonmultiple 3 4 2" xfId="51149" xr:uid="{00000000-0005-0000-0000-0000CFC70000}"/>
    <cellStyle name="nonmultiple 3 4_Nøkkeltall" xfId="51150" xr:uid="{00000000-0005-0000-0000-0000D0C70000}"/>
    <cellStyle name="nonmultiple 3 5" xfId="51151" xr:uid="{00000000-0005-0000-0000-0000D1C70000}"/>
    <cellStyle name="nonmultiple 3_7. Other MTM adjustments" xfId="51152" xr:uid="{00000000-0005-0000-0000-0000D2C70000}"/>
    <cellStyle name="nonmultiple 4" xfId="51153" xr:uid="{00000000-0005-0000-0000-0000D3C70000}"/>
    <cellStyle name="nonmultiple 4 2" xfId="51154" xr:uid="{00000000-0005-0000-0000-0000D4C70000}"/>
    <cellStyle name="nonmultiple 4 2 2" xfId="51155" xr:uid="{00000000-0005-0000-0000-0000D5C70000}"/>
    <cellStyle name="nonmultiple 4 2 2 2" xfId="51156" xr:uid="{00000000-0005-0000-0000-0000D6C70000}"/>
    <cellStyle name="nonmultiple 4 2 2_Innskuddsdekning" xfId="51157" xr:uid="{00000000-0005-0000-0000-0000D7C70000}"/>
    <cellStyle name="nonmultiple 4 2 3" xfId="51158" xr:uid="{00000000-0005-0000-0000-0000D8C70000}"/>
    <cellStyle name="nonmultiple 4 2_7. Other MTM adjustments" xfId="51159" xr:uid="{00000000-0005-0000-0000-0000D9C70000}"/>
    <cellStyle name="nonmultiple 4 3" xfId="51160" xr:uid="{00000000-0005-0000-0000-0000DAC70000}"/>
    <cellStyle name="nonmultiple 4 3 2" xfId="51161" xr:uid="{00000000-0005-0000-0000-0000DBC70000}"/>
    <cellStyle name="nonmultiple 4 3_Innskuddsdekning" xfId="51162" xr:uid="{00000000-0005-0000-0000-0000DCC70000}"/>
    <cellStyle name="nonmultiple 4 4" xfId="51163" xr:uid="{00000000-0005-0000-0000-0000DDC70000}"/>
    <cellStyle name="nonmultiple 4_7. Other MTM adjustments" xfId="51164" xr:uid="{00000000-0005-0000-0000-0000DEC70000}"/>
    <cellStyle name="nonmultiple 5" xfId="51165" xr:uid="{00000000-0005-0000-0000-0000DFC70000}"/>
    <cellStyle name="nonmultiple 5 2" xfId="51166" xr:uid="{00000000-0005-0000-0000-0000E0C70000}"/>
    <cellStyle name="nonmultiple 5 2 2" xfId="51167" xr:uid="{00000000-0005-0000-0000-0000E1C70000}"/>
    <cellStyle name="nonmultiple 5 2 2 2" xfId="51168" xr:uid="{00000000-0005-0000-0000-0000E2C70000}"/>
    <cellStyle name="nonmultiple 5 2 2_Innskuddsdekning" xfId="51169" xr:uid="{00000000-0005-0000-0000-0000E3C70000}"/>
    <cellStyle name="nonmultiple 5 2 3" xfId="51170" xr:uid="{00000000-0005-0000-0000-0000E4C70000}"/>
    <cellStyle name="nonmultiple 5 2_7. Other MTM adjustments" xfId="51171" xr:uid="{00000000-0005-0000-0000-0000E5C70000}"/>
    <cellStyle name="nonmultiple 5 3" xfId="51172" xr:uid="{00000000-0005-0000-0000-0000E6C70000}"/>
    <cellStyle name="nonmultiple 5 3 2" xfId="51173" xr:uid="{00000000-0005-0000-0000-0000E7C70000}"/>
    <cellStyle name="nonmultiple 5 3_Innskuddsdekning" xfId="51174" xr:uid="{00000000-0005-0000-0000-0000E8C70000}"/>
    <cellStyle name="nonmultiple 5 4" xfId="51175" xr:uid="{00000000-0005-0000-0000-0000E9C70000}"/>
    <cellStyle name="nonmultiple 5 4 2" xfId="51176" xr:uid="{00000000-0005-0000-0000-0000EAC70000}"/>
    <cellStyle name="nonmultiple 5 4_Innskuddsdekning" xfId="51177" xr:uid="{00000000-0005-0000-0000-0000EBC70000}"/>
    <cellStyle name="nonmultiple 5 5" xfId="51178" xr:uid="{00000000-0005-0000-0000-0000ECC70000}"/>
    <cellStyle name="nonmultiple 5_7. Other MTM adjustments" xfId="51179" xr:uid="{00000000-0005-0000-0000-0000EDC70000}"/>
    <cellStyle name="nonmultiple 6" xfId="51180" xr:uid="{00000000-0005-0000-0000-0000EEC70000}"/>
    <cellStyle name="nonmultiple 6 2" xfId="51181" xr:uid="{00000000-0005-0000-0000-0000EFC70000}"/>
    <cellStyle name="nonmultiple 6 2 2" xfId="51182" xr:uid="{00000000-0005-0000-0000-0000F0C70000}"/>
    <cellStyle name="nonmultiple 6 2 2 2" xfId="51183" xr:uid="{00000000-0005-0000-0000-0000F1C70000}"/>
    <cellStyle name="nonmultiple 6 2 2_Innskuddsdekning" xfId="51184" xr:uid="{00000000-0005-0000-0000-0000F2C70000}"/>
    <cellStyle name="nonmultiple 6 2 3" xfId="51185" xr:uid="{00000000-0005-0000-0000-0000F3C70000}"/>
    <cellStyle name="nonmultiple 6 2_7. Other MTM adjustments" xfId="51186" xr:uid="{00000000-0005-0000-0000-0000F4C70000}"/>
    <cellStyle name="nonmultiple 6 3" xfId="51187" xr:uid="{00000000-0005-0000-0000-0000F5C70000}"/>
    <cellStyle name="nonmultiple 6 3 2" xfId="51188" xr:uid="{00000000-0005-0000-0000-0000F6C70000}"/>
    <cellStyle name="nonmultiple 6 3_Innskuddsdekning" xfId="51189" xr:uid="{00000000-0005-0000-0000-0000F7C70000}"/>
    <cellStyle name="nonmultiple 6 4" xfId="51190" xr:uid="{00000000-0005-0000-0000-0000F8C70000}"/>
    <cellStyle name="nonmultiple 6_7. Other MTM adjustments" xfId="51191" xr:uid="{00000000-0005-0000-0000-0000F9C70000}"/>
    <cellStyle name="nonmultiple 7" xfId="51192" xr:uid="{00000000-0005-0000-0000-0000FAC70000}"/>
    <cellStyle name="nonmultiple 7 2" xfId="51193" xr:uid="{00000000-0005-0000-0000-0000FBC70000}"/>
    <cellStyle name="nonmultiple 7 2 2" xfId="51194" xr:uid="{00000000-0005-0000-0000-0000FCC70000}"/>
    <cellStyle name="nonmultiple 7 2_Innskuddsdekning" xfId="51195" xr:uid="{00000000-0005-0000-0000-0000FDC70000}"/>
    <cellStyle name="nonmultiple 7 3" xfId="51196" xr:uid="{00000000-0005-0000-0000-0000FEC70000}"/>
    <cellStyle name="nonmultiple 7 3 2" xfId="51197" xr:uid="{00000000-0005-0000-0000-0000FFC70000}"/>
    <cellStyle name="nonmultiple 7 3_Innskuddsdekning" xfId="51198" xr:uid="{00000000-0005-0000-0000-000000C80000}"/>
    <cellStyle name="nonmultiple 7 4" xfId="51199" xr:uid="{00000000-0005-0000-0000-000001C80000}"/>
    <cellStyle name="nonmultiple 7_7. Other MTM adjustments" xfId="51200" xr:uid="{00000000-0005-0000-0000-000002C80000}"/>
    <cellStyle name="nonmultiple 8" xfId="51201" xr:uid="{00000000-0005-0000-0000-000003C80000}"/>
    <cellStyle name="nonmultiple 9" xfId="51202" xr:uid="{00000000-0005-0000-0000-000004C80000}"/>
    <cellStyle name="nonmultiple_1" xfId="51203" xr:uid="{00000000-0005-0000-0000-000005C80000}"/>
    <cellStyle name="NonPrintingArea" xfId="51204" xr:uid="{00000000-0005-0000-0000-000006C80000}"/>
    <cellStyle name="Normaali_1996" xfId="51205" xr:uid="{00000000-0005-0000-0000-000007C80000}"/>
    <cellStyle name="Normal" xfId="0" builtinId="0"/>
    <cellStyle name="Normal 10" xfId="51206" xr:uid="{00000000-0005-0000-0000-000009C80000}"/>
    <cellStyle name="Normal 10 10" xfId="51207" xr:uid="{00000000-0005-0000-0000-00000AC80000}"/>
    <cellStyle name="Normal 10 11" xfId="51208" xr:uid="{00000000-0005-0000-0000-00000BC80000}"/>
    <cellStyle name="Normal 10 12" xfId="51209" xr:uid="{00000000-0005-0000-0000-00000CC80000}"/>
    <cellStyle name="Normal 10 13" xfId="51210" xr:uid="{00000000-0005-0000-0000-00000DC80000}"/>
    <cellStyle name="Normal 10 14" xfId="51211" xr:uid="{00000000-0005-0000-0000-00000EC80000}"/>
    <cellStyle name="Normal 10 2" xfId="51212" xr:uid="{00000000-0005-0000-0000-00000FC80000}"/>
    <cellStyle name="Normal 10 2 10" xfId="51213" xr:uid="{00000000-0005-0000-0000-000010C80000}"/>
    <cellStyle name="Normal 10 2 2" xfId="51214" xr:uid="{00000000-0005-0000-0000-000011C80000}"/>
    <cellStyle name="Normal 10 2 2 2" xfId="51215" xr:uid="{00000000-0005-0000-0000-000012C80000}"/>
    <cellStyle name="Normal 10 2 2 2 2" xfId="51216" xr:uid="{00000000-0005-0000-0000-000013C80000}"/>
    <cellStyle name="Normal 10 2 2 2 2 2" xfId="51217" xr:uid="{00000000-0005-0000-0000-000014C80000}"/>
    <cellStyle name="Normal 10 2 2 2 2 2 2" xfId="51218" xr:uid="{00000000-0005-0000-0000-000015C80000}"/>
    <cellStyle name="Normal 10 2 2 2 2 2 2 2" xfId="51219" xr:uid="{00000000-0005-0000-0000-000016C80000}"/>
    <cellStyle name="Normal 10 2 2 2 2 2 3" xfId="51220" xr:uid="{00000000-0005-0000-0000-000017C80000}"/>
    <cellStyle name="Normal 10 2 2 2 2 3" xfId="51221" xr:uid="{00000000-0005-0000-0000-000018C80000}"/>
    <cellStyle name="Normal 10 2 2 2 2 3 2" xfId="51222" xr:uid="{00000000-0005-0000-0000-000019C80000}"/>
    <cellStyle name="Normal 10 2 2 2 2 4" xfId="51223" xr:uid="{00000000-0005-0000-0000-00001AC80000}"/>
    <cellStyle name="Normal 10 2 2 2 3" xfId="51224" xr:uid="{00000000-0005-0000-0000-00001BC80000}"/>
    <cellStyle name="Normal 10 2 2 2 3 2" xfId="51225" xr:uid="{00000000-0005-0000-0000-00001CC80000}"/>
    <cellStyle name="Normal 10 2 2 2 3 2 2" xfId="51226" xr:uid="{00000000-0005-0000-0000-00001DC80000}"/>
    <cellStyle name="Normal 10 2 2 2 3 3" xfId="51227" xr:uid="{00000000-0005-0000-0000-00001EC80000}"/>
    <cellStyle name="Normal 10 2 2 2 4" xfId="51228" xr:uid="{00000000-0005-0000-0000-00001FC80000}"/>
    <cellStyle name="Normal 10 2 2 2 4 2" xfId="51229" xr:uid="{00000000-0005-0000-0000-000020C80000}"/>
    <cellStyle name="Normal 10 2 2 2 5" xfId="51230" xr:uid="{00000000-0005-0000-0000-000021C80000}"/>
    <cellStyle name="Normal 10 2 2 2_Innskuddsdekning" xfId="51231" xr:uid="{00000000-0005-0000-0000-000022C80000}"/>
    <cellStyle name="Normal 10 2 2 3" xfId="51232" xr:uid="{00000000-0005-0000-0000-000023C80000}"/>
    <cellStyle name="Normal 10 2 2 3 2" xfId="51233" xr:uid="{00000000-0005-0000-0000-000024C80000}"/>
    <cellStyle name="Normal 10 2 2 3 2 2" xfId="51234" xr:uid="{00000000-0005-0000-0000-000025C80000}"/>
    <cellStyle name="Normal 10 2 2 3 2 2 2" xfId="51235" xr:uid="{00000000-0005-0000-0000-000026C80000}"/>
    <cellStyle name="Normal 10 2 2 3 2 3" xfId="51236" xr:uid="{00000000-0005-0000-0000-000027C80000}"/>
    <cellStyle name="Normal 10 2 2 3 3" xfId="51237" xr:uid="{00000000-0005-0000-0000-000028C80000}"/>
    <cellStyle name="Normal 10 2 2 3 3 2" xfId="51238" xr:uid="{00000000-0005-0000-0000-000029C80000}"/>
    <cellStyle name="Normal 10 2 2 3 4" xfId="51239" xr:uid="{00000000-0005-0000-0000-00002AC80000}"/>
    <cellStyle name="Normal 10 2 2 4" xfId="51240" xr:uid="{00000000-0005-0000-0000-00002BC80000}"/>
    <cellStyle name="Normal 10 2 2 4 2" xfId="51241" xr:uid="{00000000-0005-0000-0000-00002CC80000}"/>
    <cellStyle name="Normal 10 2 2 4 2 2" xfId="51242" xr:uid="{00000000-0005-0000-0000-00002DC80000}"/>
    <cellStyle name="Normal 10 2 2 4 3" xfId="51243" xr:uid="{00000000-0005-0000-0000-00002EC80000}"/>
    <cellStyle name="Normal 10 2 2 5" xfId="51244" xr:uid="{00000000-0005-0000-0000-00002FC80000}"/>
    <cellStyle name="Normal 10 2 2 5 2" xfId="51245" xr:uid="{00000000-0005-0000-0000-000030C80000}"/>
    <cellStyle name="Normal 10 2 2_3. Chng in credit spreads" xfId="51246" xr:uid="{00000000-0005-0000-0000-000031C80000}"/>
    <cellStyle name="Normal 10 2 3" xfId="51247" xr:uid="{00000000-0005-0000-0000-000032C80000}"/>
    <cellStyle name="Normal 10 2 3 2" xfId="51248" xr:uid="{00000000-0005-0000-0000-000033C80000}"/>
    <cellStyle name="Normal 10 2 3 2 2" xfId="51249" xr:uid="{00000000-0005-0000-0000-000034C80000}"/>
    <cellStyle name="Normal 10 2 3 2 2 2" xfId="51250" xr:uid="{00000000-0005-0000-0000-000035C80000}"/>
    <cellStyle name="Normal 10 2 3 2 2 2 2" xfId="51251" xr:uid="{00000000-0005-0000-0000-000036C80000}"/>
    <cellStyle name="Normal 10 2 3 2 2 2 2 2" xfId="51252" xr:uid="{00000000-0005-0000-0000-000037C80000}"/>
    <cellStyle name="Normal 10 2 3 2 2 2 3" xfId="51253" xr:uid="{00000000-0005-0000-0000-000038C80000}"/>
    <cellStyle name="Normal 10 2 3 2 2 3" xfId="51254" xr:uid="{00000000-0005-0000-0000-000039C80000}"/>
    <cellStyle name="Normal 10 2 3 2 2 3 2" xfId="51255" xr:uid="{00000000-0005-0000-0000-00003AC80000}"/>
    <cellStyle name="Normal 10 2 3 2 2 4" xfId="51256" xr:uid="{00000000-0005-0000-0000-00003BC80000}"/>
    <cellStyle name="Normal 10 2 3 2 3" xfId="51257" xr:uid="{00000000-0005-0000-0000-00003CC80000}"/>
    <cellStyle name="Normal 10 2 3 2 3 2" xfId="51258" xr:uid="{00000000-0005-0000-0000-00003DC80000}"/>
    <cellStyle name="Normal 10 2 3 2 3 2 2" xfId="51259" xr:uid="{00000000-0005-0000-0000-00003EC80000}"/>
    <cellStyle name="Normal 10 2 3 2 3 3" xfId="51260" xr:uid="{00000000-0005-0000-0000-00003FC80000}"/>
    <cellStyle name="Normal 10 2 3 2 4" xfId="51261" xr:uid="{00000000-0005-0000-0000-000040C80000}"/>
    <cellStyle name="Normal 10 2 3 2 4 2" xfId="51262" xr:uid="{00000000-0005-0000-0000-000041C80000}"/>
    <cellStyle name="Normal 10 2 3 2 5" xfId="51263" xr:uid="{00000000-0005-0000-0000-000042C80000}"/>
    <cellStyle name="Normal 10 2 3 2_Innskuddsdekning" xfId="51264" xr:uid="{00000000-0005-0000-0000-000043C80000}"/>
    <cellStyle name="Normal 10 2 3 3" xfId="51265" xr:uid="{00000000-0005-0000-0000-000044C80000}"/>
    <cellStyle name="Normal 10 2 3 3 2" xfId="51266" xr:uid="{00000000-0005-0000-0000-000045C80000}"/>
    <cellStyle name="Normal 10 2 3 3 2 2" xfId="51267" xr:uid="{00000000-0005-0000-0000-000046C80000}"/>
    <cellStyle name="Normal 10 2 3 3 2 2 2" xfId="51268" xr:uid="{00000000-0005-0000-0000-000047C80000}"/>
    <cellStyle name="Normal 10 2 3 3 2 3" xfId="51269" xr:uid="{00000000-0005-0000-0000-000048C80000}"/>
    <cellStyle name="Normal 10 2 3 3 3" xfId="51270" xr:uid="{00000000-0005-0000-0000-000049C80000}"/>
    <cellStyle name="Normal 10 2 3 3 3 2" xfId="51271" xr:uid="{00000000-0005-0000-0000-00004AC80000}"/>
    <cellStyle name="Normal 10 2 3 3 4" xfId="51272" xr:uid="{00000000-0005-0000-0000-00004BC80000}"/>
    <cellStyle name="Normal 10 2 3 4" xfId="51273" xr:uid="{00000000-0005-0000-0000-00004CC80000}"/>
    <cellStyle name="Normal 10 2 3 4 2" xfId="51274" xr:uid="{00000000-0005-0000-0000-00004DC80000}"/>
    <cellStyle name="Normal 10 2 3 4 2 2" xfId="51275" xr:uid="{00000000-0005-0000-0000-00004EC80000}"/>
    <cellStyle name="Normal 10 2 3 4 3" xfId="51276" xr:uid="{00000000-0005-0000-0000-00004FC80000}"/>
    <cellStyle name="Normal 10 2 3 5" xfId="51277" xr:uid="{00000000-0005-0000-0000-000050C80000}"/>
    <cellStyle name="Normal 10 2 3 5 2" xfId="51278" xr:uid="{00000000-0005-0000-0000-000051C80000}"/>
    <cellStyle name="Normal 10 2 3 6" xfId="51279" xr:uid="{00000000-0005-0000-0000-000052C80000}"/>
    <cellStyle name="Normal 10 2 3_3. Chng in credit spreads" xfId="51280" xr:uid="{00000000-0005-0000-0000-000053C80000}"/>
    <cellStyle name="Normal 10 2 4" xfId="51281" xr:uid="{00000000-0005-0000-0000-000054C80000}"/>
    <cellStyle name="Normal 10 2 4 2" xfId="51282" xr:uid="{00000000-0005-0000-0000-000055C80000}"/>
    <cellStyle name="Normal 10 2 4 2 2" xfId="51283" xr:uid="{00000000-0005-0000-0000-000056C80000}"/>
    <cellStyle name="Normal 10 2 4 2 2 2" xfId="51284" xr:uid="{00000000-0005-0000-0000-000057C80000}"/>
    <cellStyle name="Normal 10 2 4 2 2 2 2" xfId="51285" xr:uid="{00000000-0005-0000-0000-000058C80000}"/>
    <cellStyle name="Normal 10 2 4 2 2 3" xfId="51286" xr:uid="{00000000-0005-0000-0000-000059C80000}"/>
    <cellStyle name="Normal 10 2 4 2 3" xfId="51287" xr:uid="{00000000-0005-0000-0000-00005AC80000}"/>
    <cellStyle name="Normal 10 2 4 2 3 2" xfId="51288" xr:uid="{00000000-0005-0000-0000-00005BC80000}"/>
    <cellStyle name="Normal 10 2 4 2 4" xfId="51289" xr:uid="{00000000-0005-0000-0000-00005CC80000}"/>
    <cellStyle name="Normal 10 2 4 3" xfId="51290" xr:uid="{00000000-0005-0000-0000-00005DC80000}"/>
    <cellStyle name="Normal 10 2 4 3 2" xfId="51291" xr:uid="{00000000-0005-0000-0000-00005EC80000}"/>
    <cellStyle name="Normal 10 2 4 3 2 2" xfId="51292" xr:uid="{00000000-0005-0000-0000-00005FC80000}"/>
    <cellStyle name="Normal 10 2 4 3 3" xfId="51293" xr:uid="{00000000-0005-0000-0000-000060C80000}"/>
    <cellStyle name="Normal 10 2 4 4" xfId="51294" xr:uid="{00000000-0005-0000-0000-000061C80000}"/>
    <cellStyle name="Normal 10 2 4 4 2" xfId="51295" xr:uid="{00000000-0005-0000-0000-000062C80000}"/>
    <cellStyle name="Normal 10 2 4 5" xfId="51296" xr:uid="{00000000-0005-0000-0000-000063C80000}"/>
    <cellStyle name="Normal 10 2 5" xfId="51297" xr:uid="{00000000-0005-0000-0000-000064C80000}"/>
    <cellStyle name="Normal 10 2 5 2" xfId="51298" xr:uid="{00000000-0005-0000-0000-000065C80000}"/>
    <cellStyle name="Normal 10 2 5 2 2" xfId="51299" xr:uid="{00000000-0005-0000-0000-000066C80000}"/>
    <cellStyle name="Normal 10 2 5 2 2 2" xfId="51300" xr:uid="{00000000-0005-0000-0000-000067C80000}"/>
    <cellStyle name="Normal 10 2 5 2 3" xfId="51301" xr:uid="{00000000-0005-0000-0000-000068C80000}"/>
    <cellStyle name="Normal 10 2 5 3" xfId="51302" xr:uid="{00000000-0005-0000-0000-000069C80000}"/>
    <cellStyle name="Normal 10 2 5 3 2" xfId="51303" xr:uid="{00000000-0005-0000-0000-00006AC80000}"/>
    <cellStyle name="Normal 10 2 5 4" xfId="51304" xr:uid="{00000000-0005-0000-0000-00006BC80000}"/>
    <cellStyle name="Normal 10 2 6" xfId="51305" xr:uid="{00000000-0005-0000-0000-00006CC80000}"/>
    <cellStyle name="Normal 10 2 6 2" xfId="51306" xr:uid="{00000000-0005-0000-0000-00006DC80000}"/>
    <cellStyle name="Normal 10 2 6 2 2" xfId="51307" xr:uid="{00000000-0005-0000-0000-00006EC80000}"/>
    <cellStyle name="Normal 10 2 6 3" xfId="51308" xr:uid="{00000000-0005-0000-0000-00006FC80000}"/>
    <cellStyle name="Normal 10 2 7" xfId="51309" xr:uid="{00000000-0005-0000-0000-000070C80000}"/>
    <cellStyle name="Normal 10 2 7 2" xfId="51310" xr:uid="{00000000-0005-0000-0000-000071C80000}"/>
    <cellStyle name="Normal 10 2 8" xfId="51311" xr:uid="{00000000-0005-0000-0000-000072C80000}"/>
    <cellStyle name="Normal 10 2_7. Other MTM adjustments" xfId="51312" xr:uid="{00000000-0005-0000-0000-000073C80000}"/>
    <cellStyle name="Normal 10 3" xfId="51313" xr:uid="{00000000-0005-0000-0000-000074C80000}"/>
    <cellStyle name="Normal 10 3 10" xfId="51314" xr:uid="{00000000-0005-0000-0000-000075C80000}"/>
    <cellStyle name="Normal 10 3 11" xfId="51315" xr:uid="{00000000-0005-0000-0000-000076C80000}"/>
    <cellStyle name="Normal 10 3 2" xfId="51316" xr:uid="{00000000-0005-0000-0000-000077C80000}"/>
    <cellStyle name="Normal 10 3 2 10" xfId="51317" xr:uid="{00000000-0005-0000-0000-000078C80000}"/>
    <cellStyle name="Normal 10 3 2 2" xfId="51318" xr:uid="{00000000-0005-0000-0000-000079C80000}"/>
    <cellStyle name="Normal 10 3 2 2 2" xfId="51319" xr:uid="{00000000-0005-0000-0000-00007AC80000}"/>
    <cellStyle name="Normal 10 3 2 2 2 2" xfId="51320" xr:uid="{00000000-0005-0000-0000-00007BC80000}"/>
    <cellStyle name="Normal 10 3 2 2 2 2 2" xfId="51321" xr:uid="{00000000-0005-0000-0000-00007CC80000}"/>
    <cellStyle name="Normal 10 3 2 2 2 2 2 2" xfId="51322" xr:uid="{00000000-0005-0000-0000-00007DC80000}"/>
    <cellStyle name="Normal 10 3 2 2 2 2 2 3" xfId="51323" xr:uid="{00000000-0005-0000-0000-00007EC80000}"/>
    <cellStyle name="Normal 10 3 2 2 2 2 3" xfId="51324" xr:uid="{00000000-0005-0000-0000-00007FC80000}"/>
    <cellStyle name="Normal 10 3 2 2 2 2 4" xfId="51325" xr:uid="{00000000-0005-0000-0000-000080C80000}"/>
    <cellStyle name="Normal 10 3 2 2 2 3" xfId="51326" xr:uid="{00000000-0005-0000-0000-000081C80000}"/>
    <cellStyle name="Normal 10 3 2 2 2 3 2" xfId="51327" xr:uid="{00000000-0005-0000-0000-000082C80000}"/>
    <cellStyle name="Normal 10 3 2 2 2 3 3" xfId="51328" xr:uid="{00000000-0005-0000-0000-000083C80000}"/>
    <cellStyle name="Normal 10 3 2 2 2 4" xfId="51329" xr:uid="{00000000-0005-0000-0000-000084C80000}"/>
    <cellStyle name="Normal 10 3 2 2 2 5" xfId="51330" xr:uid="{00000000-0005-0000-0000-000085C80000}"/>
    <cellStyle name="Normal 10 3 2 2 3" xfId="51331" xr:uid="{00000000-0005-0000-0000-000086C80000}"/>
    <cellStyle name="Normal 10 3 2 2 3 2" xfId="51332" xr:uid="{00000000-0005-0000-0000-000087C80000}"/>
    <cellStyle name="Normal 10 3 2 2 3 2 2" xfId="51333" xr:uid="{00000000-0005-0000-0000-000088C80000}"/>
    <cellStyle name="Normal 10 3 2 2 3 2 3" xfId="51334" xr:uid="{00000000-0005-0000-0000-000089C80000}"/>
    <cellStyle name="Normal 10 3 2 2 3 3" xfId="51335" xr:uid="{00000000-0005-0000-0000-00008AC80000}"/>
    <cellStyle name="Normal 10 3 2 2 3 4" xfId="51336" xr:uid="{00000000-0005-0000-0000-00008BC80000}"/>
    <cellStyle name="Normal 10 3 2 2 4" xfId="51337" xr:uid="{00000000-0005-0000-0000-00008CC80000}"/>
    <cellStyle name="Normal 10 3 2 2 4 2" xfId="51338" xr:uid="{00000000-0005-0000-0000-00008DC80000}"/>
    <cellStyle name="Normal 10 3 2 2 4 3" xfId="51339" xr:uid="{00000000-0005-0000-0000-00008EC80000}"/>
    <cellStyle name="Normal 10 3 2 2 5" xfId="51340" xr:uid="{00000000-0005-0000-0000-00008FC80000}"/>
    <cellStyle name="Normal 10 3 2 2 6" xfId="51341" xr:uid="{00000000-0005-0000-0000-000090C80000}"/>
    <cellStyle name="Normal 10 3 2 2 7" xfId="51342" xr:uid="{00000000-0005-0000-0000-000091C80000}"/>
    <cellStyle name="Normal 10 3 2 3" xfId="51343" xr:uid="{00000000-0005-0000-0000-000092C80000}"/>
    <cellStyle name="Normal 10 3 2 3 2" xfId="51344" xr:uid="{00000000-0005-0000-0000-000093C80000}"/>
    <cellStyle name="Normal 10 3 2 3 2 2" xfId="51345" xr:uid="{00000000-0005-0000-0000-000094C80000}"/>
    <cellStyle name="Normal 10 3 2 3 2 2 2" xfId="51346" xr:uid="{00000000-0005-0000-0000-000095C80000}"/>
    <cellStyle name="Normal 10 3 2 3 2 2 3" xfId="51347" xr:uid="{00000000-0005-0000-0000-000096C80000}"/>
    <cellStyle name="Normal 10 3 2 3 2 3" xfId="51348" xr:uid="{00000000-0005-0000-0000-000097C80000}"/>
    <cellStyle name="Normal 10 3 2 3 2 4" xfId="51349" xr:uid="{00000000-0005-0000-0000-000098C80000}"/>
    <cellStyle name="Normal 10 3 2 3 3" xfId="51350" xr:uid="{00000000-0005-0000-0000-000099C80000}"/>
    <cellStyle name="Normal 10 3 2 3 3 2" xfId="51351" xr:uid="{00000000-0005-0000-0000-00009AC80000}"/>
    <cellStyle name="Normal 10 3 2 3 3 3" xfId="51352" xr:uid="{00000000-0005-0000-0000-00009BC80000}"/>
    <cellStyle name="Normal 10 3 2 3 4" xfId="51353" xr:uid="{00000000-0005-0000-0000-00009CC80000}"/>
    <cellStyle name="Normal 10 3 2 3 5" xfId="51354" xr:uid="{00000000-0005-0000-0000-00009DC80000}"/>
    <cellStyle name="Normal 10 3 2 4" xfId="51355" xr:uid="{00000000-0005-0000-0000-00009EC80000}"/>
    <cellStyle name="Normal 10 3 2 4 2" xfId="51356" xr:uid="{00000000-0005-0000-0000-00009FC80000}"/>
    <cellStyle name="Normal 10 3 2 4 2 2" xfId="51357" xr:uid="{00000000-0005-0000-0000-0000A0C80000}"/>
    <cellStyle name="Normal 10 3 2 4 2 3" xfId="51358" xr:uid="{00000000-0005-0000-0000-0000A1C80000}"/>
    <cellStyle name="Normal 10 3 2 4 3" xfId="51359" xr:uid="{00000000-0005-0000-0000-0000A2C80000}"/>
    <cellStyle name="Normal 10 3 2 4 4" xfId="51360" xr:uid="{00000000-0005-0000-0000-0000A3C80000}"/>
    <cellStyle name="Normal 10 3 2 5" xfId="51361" xr:uid="{00000000-0005-0000-0000-0000A4C80000}"/>
    <cellStyle name="Normal 10 3 2 5 2" xfId="51362" xr:uid="{00000000-0005-0000-0000-0000A5C80000}"/>
    <cellStyle name="Normal 10 3 2 5 3" xfId="51363" xr:uid="{00000000-0005-0000-0000-0000A6C80000}"/>
    <cellStyle name="Normal 10 3 2 6" xfId="51364" xr:uid="{00000000-0005-0000-0000-0000A7C80000}"/>
    <cellStyle name="Normal 10 3 2 7" xfId="51365" xr:uid="{00000000-0005-0000-0000-0000A8C80000}"/>
    <cellStyle name="Normal 10 3 2 8" xfId="51366" xr:uid="{00000000-0005-0000-0000-0000A9C80000}"/>
    <cellStyle name="Normal 10 3 2 9" xfId="51367" xr:uid="{00000000-0005-0000-0000-0000AAC80000}"/>
    <cellStyle name="Normal 10 3 2_Nøkkeltall" xfId="51368" xr:uid="{00000000-0005-0000-0000-0000ABC80000}"/>
    <cellStyle name="Normal 10 3 3" xfId="51369" xr:uid="{00000000-0005-0000-0000-0000ACC80000}"/>
    <cellStyle name="Normal 10 3 3 2" xfId="51370" xr:uid="{00000000-0005-0000-0000-0000ADC80000}"/>
    <cellStyle name="Normal 10 3 3 2 2" xfId="51371" xr:uid="{00000000-0005-0000-0000-0000AEC80000}"/>
    <cellStyle name="Normal 10 3 3 2 2 2" xfId="51372" xr:uid="{00000000-0005-0000-0000-0000AFC80000}"/>
    <cellStyle name="Normal 10 3 3 2 2 2 2" xfId="51373" xr:uid="{00000000-0005-0000-0000-0000B0C80000}"/>
    <cellStyle name="Normal 10 3 3 2 2 2 3" xfId="51374" xr:uid="{00000000-0005-0000-0000-0000B1C80000}"/>
    <cellStyle name="Normal 10 3 3 2 2 3" xfId="51375" xr:uid="{00000000-0005-0000-0000-0000B2C80000}"/>
    <cellStyle name="Normal 10 3 3 2 2 4" xfId="51376" xr:uid="{00000000-0005-0000-0000-0000B3C80000}"/>
    <cellStyle name="Normal 10 3 3 2 3" xfId="51377" xr:uid="{00000000-0005-0000-0000-0000B4C80000}"/>
    <cellStyle name="Normal 10 3 3 2 3 2" xfId="51378" xr:uid="{00000000-0005-0000-0000-0000B5C80000}"/>
    <cellStyle name="Normal 10 3 3 2 3 3" xfId="51379" xr:uid="{00000000-0005-0000-0000-0000B6C80000}"/>
    <cellStyle name="Normal 10 3 3 2 4" xfId="51380" xr:uid="{00000000-0005-0000-0000-0000B7C80000}"/>
    <cellStyle name="Normal 10 3 3 2 5" xfId="51381" xr:uid="{00000000-0005-0000-0000-0000B8C80000}"/>
    <cellStyle name="Normal 10 3 3 3" xfId="51382" xr:uid="{00000000-0005-0000-0000-0000B9C80000}"/>
    <cellStyle name="Normal 10 3 3 3 2" xfId="51383" xr:uid="{00000000-0005-0000-0000-0000BAC80000}"/>
    <cellStyle name="Normal 10 3 3 3 2 2" xfId="51384" xr:uid="{00000000-0005-0000-0000-0000BBC80000}"/>
    <cellStyle name="Normal 10 3 3 3 2 3" xfId="51385" xr:uid="{00000000-0005-0000-0000-0000BCC80000}"/>
    <cellStyle name="Normal 10 3 3 3 3" xfId="51386" xr:uid="{00000000-0005-0000-0000-0000BDC80000}"/>
    <cellStyle name="Normal 10 3 3 3 4" xfId="51387" xr:uid="{00000000-0005-0000-0000-0000BEC80000}"/>
    <cellStyle name="Normal 10 3 3 4" xfId="51388" xr:uid="{00000000-0005-0000-0000-0000BFC80000}"/>
    <cellStyle name="Normal 10 3 3 4 2" xfId="51389" xr:uid="{00000000-0005-0000-0000-0000C0C80000}"/>
    <cellStyle name="Normal 10 3 3 4 3" xfId="51390" xr:uid="{00000000-0005-0000-0000-0000C1C80000}"/>
    <cellStyle name="Normal 10 3 3 5" xfId="51391" xr:uid="{00000000-0005-0000-0000-0000C2C80000}"/>
    <cellStyle name="Normal 10 3 3 6" xfId="51392" xr:uid="{00000000-0005-0000-0000-0000C3C80000}"/>
    <cellStyle name="Normal 10 3 3 7" xfId="51393" xr:uid="{00000000-0005-0000-0000-0000C4C80000}"/>
    <cellStyle name="Normal 10 3 4" xfId="51394" xr:uid="{00000000-0005-0000-0000-0000C5C80000}"/>
    <cellStyle name="Normal 10 3 4 2" xfId="51395" xr:uid="{00000000-0005-0000-0000-0000C6C80000}"/>
    <cellStyle name="Normal 10 3 4 2 2" xfId="51396" xr:uid="{00000000-0005-0000-0000-0000C7C80000}"/>
    <cellStyle name="Normal 10 3 4 2 2 2" xfId="51397" xr:uid="{00000000-0005-0000-0000-0000C8C80000}"/>
    <cellStyle name="Normal 10 3 4 2 2 3" xfId="51398" xr:uid="{00000000-0005-0000-0000-0000C9C80000}"/>
    <cellStyle name="Normal 10 3 4 2 3" xfId="51399" xr:uid="{00000000-0005-0000-0000-0000CAC80000}"/>
    <cellStyle name="Normal 10 3 4 2 4" xfId="51400" xr:uid="{00000000-0005-0000-0000-0000CBC80000}"/>
    <cellStyle name="Normal 10 3 4 3" xfId="51401" xr:uid="{00000000-0005-0000-0000-0000CCC80000}"/>
    <cellStyle name="Normal 10 3 4 3 2" xfId="51402" xr:uid="{00000000-0005-0000-0000-0000CDC80000}"/>
    <cellStyle name="Normal 10 3 4 3 3" xfId="51403" xr:uid="{00000000-0005-0000-0000-0000CEC80000}"/>
    <cellStyle name="Normal 10 3 4 4" xfId="51404" xr:uid="{00000000-0005-0000-0000-0000CFC80000}"/>
    <cellStyle name="Normal 10 3 4 5" xfId="51405" xr:uid="{00000000-0005-0000-0000-0000D0C80000}"/>
    <cellStyle name="Normal 10 3 4 6" xfId="51406" xr:uid="{00000000-0005-0000-0000-0000D1C80000}"/>
    <cellStyle name="Normal 10 3 5" xfId="51407" xr:uid="{00000000-0005-0000-0000-0000D2C80000}"/>
    <cellStyle name="Normal 10 3 5 2" xfId="51408" xr:uid="{00000000-0005-0000-0000-0000D3C80000}"/>
    <cellStyle name="Normal 10 3 5 2 2" xfId="51409" xr:uid="{00000000-0005-0000-0000-0000D4C80000}"/>
    <cellStyle name="Normal 10 3 5 2 3" xfId="51410" xr:uid="{00000000-0005-0000-0000-0000D5C80000}"/>
    <cellStyle name="Normal 10 3 5 3" xfId="51411" xr:uid="{00000000-0005-0000-0000-0000D6C80000}"/>
    <cellStyle name="Normal 10 3 5 4" xfId="51412" xr:uid="{00000000-0005-0000-0000-0000D7C80000}"/>
    <cellStyle name="Normal 10 3 6" xfId="51413" xr:uid="{00000000-0005-0000-0000-0000D8C80000}"/>
    <cellStyle name="Normal 10 3 6 2" xfId="51414" xr:uid="{00000000-0005-0000-0000-0000D9C80000}"/>
    <cellStyle name="Normal 10 3 6 3" xfId="51415" xr:uid="{00000000-0005-0000-0000-0000DAC80000}"/>
    <cellStyle name="Normal 10 3 7" xfId="51416" xr:uid="{00000000-0005-0000-0000-0000DBC80000}"/>
    <cellStyle name="Normal 10 3 8" xfId="51417" xr:uid="{00000000-0005-0000-0000-0000DCC80000}"/>
    <cellStyle name="Normal 10 3 9" xfId="51418" xr:uid="{00000000-0005-0000-0000-0000DDC80000}"/>
    <cellStyle name="Normal 10 3_Innskuddsdekning" xfId="51419" xr:uid="{00000000-0005-0000-0000-0000DEC80000}"/>
    <cellStyle name="Normal 10 4" xfId="51420" xr:uid="{00000000-0005-0000-0000-0000DFC80000}"/>
    <cellStyle name="Normal 10 4 10" xfId="51421" xr:uid="{00000000-0005-0000-0000-0000E0C80000}"/>
    <cellStyle name="Normal 10 4 11" xfId="51422" xr:uid="{00000000-0005-0000-0000-0000E1C80000}"/>
    <cellStyle name="Normal 10 4 2" xfId="51423" xr:uid="{00000000-0005-0000-0000-0000E2C80000}"/>
    <cellStyle name="Normal 10 4 2 2" xfId="51424" xr:uid="{00000000-0005-0000-0000-0000E3C80000}"/>
    <cellStyle name="Normal 10 4 2 2 2" xfId="51425" xr:uid="{00000000-0005-0000-0000-0000E4C80000}"/>
    <cellStyle name="Normal 10 4 2 2 2 2" xfId="51426" xr:uid="{00000000-0005-0000-0000-0000E5C80000}"/>
    <cellStyle name="Normal 10 4 2 2 2 2 2" xfId="51427" xr:uid="{00000000-0005-0000-0000-0000E6C80000}"/>
    <cellStyle name="Normal 10 4 2 2 2 2 3" xfId="51428" xr:uid="{00000000-0005-0000-0000-0000E7C80000}"/>
    <cellStyle name="Normal 10 4 2 2 2 2 4" xfId="51429" xr:uid="{00000000-0005-0000-0000-0000E8C80000}"/>
    <cellStyle name="Normal 10 4 2 2 2 3" xfId="51430" xr:uid="{00000000-0005-0000-0000-0000E9C80000}"/>
    <cellStyle name="Normal 10 4 2 2 2 4" xfId="51431" xr:uid="{00000000-0005-0000-0000-0000EAC80000}"/>
    <cellStyle name="Normal 10 4 2 2 2 5" xfId="51432" xr:uid="{00000000-0005-0000-0000-0000EBC80000}"/>
    <cellStyle name="Normal 10 4 2 2 3" xfId="51433" xr:uid="{00000000-0005-0000-0000-0000ECC80000}"/>
    <cellStyle name="Normal 10 4 2 2 3 2" xfId="51434" xr:uid="{00000000-0005-0000-0000-0000EDC80000}"/>
    <cellStyle name="Normal 10 4 2 2 3 3" xfId="51435" xr:uid="{00000000-0005-0000-0000-0000EEC80000}"/>
    <cellStyle name="Normal 10 4 2 2 3 4" xfId="51436" xr:uid="{00000000-0005-0000-0000-0000EFC80000}"/>
    <cellStyle name="Normal 10 4 2 2 4" xfId="51437" xr:uid="{00000000-0005-0000-0000-0000F0C80000}"/>
    <cellStyle name="Normal 10 4 2 2 5" xfId="51438" xr:uid="{00000000-0005-0000-0000-0000F1C80000}"/>
    <cellStyle name="Normal 10 4 2 2 6" xfId="51439" xr:uid="{00000000-0005-0000-0000-0000F2C80000}"/>
    <cellStyle name="Normal 10 4 2 3" xfId="51440" xr:uid="{00000000-0005-0000-0000-0000F3C80000}"/>
    <cellStyle name="Normal 10 4 2 3 2" xfId="51441" xr:uid="{00000000-0005-0000-0000-0000F4C80000}"/>
    <cellStyle name="Normal 10 4 2 3 2 2" xfId="51442" xr:uid="{00000000-0005-0000-0000-0000F5C80000}"/>
    <cellStyle name="Normal 10 4 2 3 2 3" xfId="51443" xr:uid="{00000000-0005-0000-0000-0000F6C80000}"/>
    <cellStyle name="Normal 10 4 2 3 2 4" xfId="51444" xr:uid="{00000000-0005-0000-0000-0000F7C80000}"/>
    <cellStyle name="Normal 10 4 2 3 3" xfId="51445" xr:uid="{00000000-0005-0000-0000-0000F8C80000}"/>
    <cellStyle name="Normal 10 4 2 3 4" xfId="51446" xr:uid="{00000000-0005-0000-0000-0000F9C80000}"/>
    <cellStyle name="Normal 10 4 2 3 5" xfId="51447" xr:uid="{00000000-0005-0000-0000-0000FAC80000}"/>
    <cellStyle name="Normal 10 4 2 4" xfId="51448" xr:uid="{00000000-0005-0000-0000-0000FBC80000}"/>
    <cellStyle name="Normal 10 4 2 4 2" xfId="51449" xr:uid="{00000000-0005-0000-0000-0000FCC80000}"/>
    <cellStyle name="Normal 10 4 2 4 3" xfId="51450" xr:uid="{00000000-0005-0000-0000-0000FDC80000}"/>
    <cellStyle name="Normal 10 4 2 4 4" xfId="51451" xr:uid="{00000000-0005-0000-0000-0000FEC80000}"/>
    <cellStyle name="Normal 10 4 2 5" xfId="51452" xr:uid="{00000000-0005-0000-0000-0000FFC80000}"/>
    <cellStyle name="Normal 10 4 2 6" xfId="51453" xr:uid="{00000000-0005-0000-0000-000000C90000}"/>
    <cellStyle name="Normal 10 4 2 7" xfId="51454" xr:uid="{00000000-0005-0000-0000-000001C90000}"/>
    <cellStyle name="Normal 10 4 2 8" xfId="51455" xr:uid="{00000000-0005-0000-0000-000002C90000}"/>
    <cellStyle name="Normal 10 4 2_Innskuddsdekning" xfId="51456" xr:uid="{00000000-0005-0000-0000-000003C90000}"/>
    <cellStyle name="Normal 10 4 3" xfId="51457" xr:uid="{00000000-0005-0000-0000-000004C90000}"/>
    <cellStyle name="Normal 10 4 3 2" xfId="51458" xr:uid="{00000000-0005-0000-0000-000005C90000}"/>
    <cellStyle name="Normal 10 4 3 2 2" xfId="51459" xr:uid="{00000000-0005-0000-0000-000006C90000}"/>
    <cellStyle name="Normal 10 4 3 2 2 2" xfId="51460" xr:uid="{00000000-0005-0000-0000-000007C90000}"/>
    <cellStyle name="Normal 10 4 3 2 2 3" xfId="51461" xr:uid="{00000000-0005-0000-0000-000008C90000}"/>
    <cellStyle name="Normal 10 4 3 2 2 4" xfId="51462" xr:uid="{00000000-0005-0000-0000-000009C90000}"/>
    <cellStyle name="Normal 10 4 3 2 3" xfId="51463" xr:uid="{00000000-0005-0000-0000-00000AC90000}"/>
    <cellStyle name="Normal 10 4 3 2 4" xfId="51464" xr:uid="{00000000-0005-0000-0000-00000BC90000}"/>
    <cellStyle name="Normal 10 4 3 2 5" xfId="51465" xr:uid="{00000000-0005-0000-0000-00000CC90000}"/>
    <cellStyle name="Normal 10 4 3 3" xfId="51466" xr:uid="{00000000-0005-0000-0000-00000DC90000}"/>
    <cellStyle name="Normal 10 4 3 3 2" xfId="51467" xr:uid="{00000000-0005-0000-0000-00000EC90000}"/>
    <cellStyle name="Normal 10 4 3 3 3" xfId="51468" xr:uid="{00000000-0005-0000-0000-00000FC90000}"/>
    <cellStyle name="Normal 10 4 3 3 4" xfId="51469" xr:uid="{00000000-0005-0000-0000-000010C90000}"/>
    <cellStyle name="Normal 10 4 3 4" xfId="51470" xr:uid="{00000000-0005-0000-0000-000011C90000}"/>
    <cellStyle name="Normal 10 4 3 5" xfId="51471" xr:uid="{00000000-0005-0000-0000-000012C90000}"/>
    <cellStyle name="Normal 10 4 3 6" xfId="51472" xr:uid="{00000000-0005-0000-0000-000013C90000}"/>
    <cellStyle name="Normal 10 4 3 7" xfId="51473" xr:uid="{00000000-0005-0000-0000-000014C90000}"/>
    <cellStyle name="Normal 10 4 4" xfId="51474" xr:uid="{00000000-0005-0000-0000-000015C90000}"/>
    <cellStyle name="Normal 10 4 4 2" xfId="51475" xr:uid="{00000000-0005-0000-0000-000016C90000}"/>
    <cellStyle name="Normal 10 4 4 2 2" xfId="51476" xr:uid="{00000000-0005-0000-0000-000017C90000}"/>
    <cellStyle name="Normal 10 4 4 2 3" xfId="51477" xr:uid="{00000000-0005-0000-0000-000018C90000}"/>
    <cellStyle name="Normal 10 4 4 2 4" xfId="51478" xr:uid="{00000000-0005-0000-0000-000019C90000}"/>
    <cellStyle name="Normal 10 4 4 3" xfId="51479" xr:uid="{00000000-0005-0000-0000-00001AC90000}"/>
    <cellStyle name="Normal 10 4 4 4" xfId="51480" xr:uid="{00000000-0005-0000-0000-00001BC90000}"/>
    <cellStyle name="Normal 10 4 4 5" xfId="51481" xr:uid="{00000000-0005-0000-0000-00001CC90000}"/>
    <cellStyle name="Normal 10 4 5" xfId="51482" xr:uid="{00000000-0005-0000-0000-00001DC90000}"/>
    <cellStyle name="Normal 10 4 5 2" xfId="51483" xr:uid="{00000000-0005-0000-0000-00001EC90000}"/>
    <cellStyle name="Normal 10 4 5 3" xfId="51484" xr:uid="{00000000-0005-0000-0000-00001FC90000}"/>
    <cellStyle name="Normal 10 4 5 4" xfId="51485" xr:uid="{00000000-0005-0000-0000-000020C90000}"/>
    <cellStyle name="Normal 10 4 6" xfId="51486" xr:uid="{00000000-0005-0000-0000-000021C90000}"/>
    <cellStyle name="Normal 10 4 7" xfId="51487" xr:uid="{00000000-0005-0000-0000-000022C90000}"/>
    <cellStyle name="Normal 10 4 8" xfId="51488" xr:uid="{00000000-0005-0000-0000-000023C90000}"/>
    <cellStyle name="Normal 10 4 9" xfId="51489" xr:uid="{00000000-0005-0000-0000-000024C90000}"/>
    <cellStyle name="Normal 10 4_3. Chng in credit spreads" xfId="51490" xr:uid="{00000000-0005-0000-0000-000025C90000}"/>
    <cellStyle name="Normal 10 5" xfId="51491" xr:uid="{00000000-0005-0000-0000-000026C90000}"/>
    <cellStyle name="Normal 10 5 2" xfId="51492" xr:uid="{00000000-0005-0000-0000-000027C90000}"/>
    <cellStyle name="Normal 10 5 2 2" xfId="51493" xr:uid="{00000000-0005-0000-0000-000028C90000}"/>
    <cellStyle name="Normal 10 5 2 2 2" xfId="51494" xr:uid="{00000000-0005-0000-0000-000029C90000}"/>
    <cellStyle name="Normal 10 5 2 2 2 2" xfId="51495" xr:uid="{00000000-0005-0000-0000-00002AC90000}"/>
    <cellStyle name="Normal 10 5 2 2 2 3" xfId="51496" xr:uid="{00000000-0005-0000-0000-00002BC90000}"/>
    <cellStyle name="Normal 10 5 2 2 2 4" xfId="51497" xr:uid="{00000000-0005-0000-0000-00002CC90000}"/>
    <cellStyle name="Normal 10 5 2 2 3" xfId="51498" xr:uid="{00000000-0005-0000-0000-00002DC90000}"/>
    <cellStyle name="Normal 10 5 2 2 4" xfId="51499" xr:uid="{00000000-0005-0000-0000-00002EC90000}"/>
    <cellStyle name="Normal 10 5 2 2 5" xfId="51500" xr:uid="{00000000-0005-0000-0000-00002FC90000}"/>
    <cellStyle name="Normal 10 5 2 3" xfId="51501" xr:uid="{00000000-0005-0000-0000-000030C90000}"/>
    <cellStyle name="Normal 10 5 2 3 2" xfId="51502" xr:uid="{00000000-0005-0000-0000-000031C90000}"/>
    <cellStyle name="Normal 10 5 2 3 3" xfId="51503" xr:uid="{00000000-0005-0000-0000-000032C90000}"/>
    <cellStyle name="Normal 10 5 2 3 4" xfId="51504" xr:uid="{00000000-0005-0000-0000-000033C90000}"/>
    <cellStyle name="Normal 10 5 2 4" xfId="51505" xr:uid="{00000000-0005-0000-0000-000034C90000}"/>
    <cellStyle name="Normal 10 5 2 5" xfId="51506" xr:uid="{00000000-0005-0000-0000-000035C90000}"/>
    <cellStyle name="Normal 10 5 2 6" xfId="51507" xr:uid="{00000000-0005-0000-0000-000036C90000}"/>
    <cellStyle name="Normal 10 5 2_Innskuddsdekning" xfId="51508" xr:uid="{00000000-0005-0000-0000-000037C90000}"/>
    <cellStyle name="Normal 10 5 3" xfId="51509" xr:uid="{00000000-0005-0000-0000-000038C90000}"/>
    <cellStyle name="Normal 10 5 3 2" xfId="51510" xr:uid="{00000000-0005-0000-0000-000039C90000}"/>
    <cellStyle name="Normal 10 5 3 2 2" xfId="51511" xr:uid="{00000000-0005-0000-0000-00003AC90000}"/>
    <cellStyle name="Normal 10 5 3 2 3" xfId="51512" xr:uid="{00000000-0005-0000-0000-00003BC90000}"/>
    <cellStyle name="Normal 10 5 3 2 4" xfId="51513" xr:uid="{00000000-0005-0000-0000-00003CC90000}"/>
    <cellStyle name="Normal 10 5 3 3" xfId="51514" xr:uid="{00000000-0005-0000-0000-00003DC90000}"/>
    <cellStyle name="Normal 10 5 3 4" xfId="51515" xr:uid="{00000000-0005-0000-0000-00003EC90000}"/>
    <cellStyle name="Normal 10 5 3 5" xfId="51516" xr:uid="{00000000-0005-0000-0000-00003FC90000}"/>
    <cellStyle name="Normal 10 5 4" xfId="51517" xr:uid="{00000000-0005-0000-0000-000040C90000}"/>
    <cellStyle name="Normal 10 5 4 2" xfId="51518" xr:uid="{00000000-0005-0000-0000-000041C90000}"/>
    <cellStyle name="Normal 10 5 4 3" xfId="51519" xr:uid="{00000000-0005-0000-0000-000042C90000}"/>
    <cellStyle name="Normal 10 5 4 4" xfId="51520" xr:uid="{00000000-0005-0000-0000-000043C90000}"/>
    <cellStyle name="Normal 10 5 5" xfId="51521" xr:uid="{00000000-0005-0000-0000-000044C90000}"/>
    <cellStyle name="Normal 10 5 6" xfId="51522" xr:uid="{00000000-0005-0000-0000-000045C90000}"/>
    <cellStyle name="Normal 10 5 7" xfId="51523" xr:uid="{00000000-0005-0000-0000-000046C90000}"/>
    <cellStyle name="Normal 10 5 8" xfId="51524" xr:uid="{00000000-0005-0000-0000-000047C90000}"/>
    <cellStyle name="Normal 10 5_3. Chng in credit spreads" xfId="51525" xr:uid="{00000000-0005-0000-0000-000048C90000}"/>
    <cellStyle name="Normal 10 6" xfId="51526" xr:uid="{00000000-0005-0000-0000-000049C90000}"/>
    <cellStyle name="Normal 10 6 2" xfId="51527" xr:uid="{00000000-0005-0000-0000-00004AC90000}"/>
    <cellStyle name="Normal 10 6 2 2" xfId="51528" xr:uid="{00000000-0005-0000-0000-00004BC90000}"/>
    <cellStyle name="Normal 10 6 2 2 2" xfId="51529" xr:uid="{00000000-0005-0000-0000-00004CC90000}"/>
    <cellStyle name="Normal 10 6 2 3" xfId="51530" xr:uid="{00000000-0005-0000-0000-00004DC90000}"/>
    <cellStyle name="Normal 10 6 3" xfId="51531" xr:uid="{00000000-0005-0000-0000-00004EC90000}"/>
    <cellStyle name="Normal 10 6 3 2" xfId="51532" xr:uid="{00000000-0005-0000-0000-00004FC90000}"/>
    <cellStyle name="Normal 10 6 4" xfId="51533" xr:uid="{00000000-0005-0000-0000-000050C90000}"/>
    <cellStyle name="Normal 10 6 5" xfId="51534" xr:uid="{00000000-0005-0000-0000-000051C90000}"/>
    <cellStyle name="Normal 10 6 6" xfId="51535" xr:uid="{00000000-0005-0000-0000-000052C90000}"/>
    <cellStyle name="Normal 10 7" xfId="51536" xr:uid="{00000000-0005-0000-0000-000053C90000}"/>
    <cellStyle name="Normal 10 7 2" xfId="51537" xr:uid="{00000000-0005-0000-0000-000054C90000}"/>
    <cellStyle name="Normal 10 7 2 2" xfId="51538" xr:uid="{00000000-0005-0000-0000-000055C90000}"/>
    <cellStyle name="Normal 10 7 2 2 2" xfId="51539" xr:uid="{00000000-0005-0000-0000-000056C90000}"/>
    <cellStyle name="Normal 10 7 2 2 3" xfId="51540" xr:uid="{00000000-0005-0000-0000-000057C90000}"/>
    <cellStyle name="Normal 10 7 2 3" xfId="51541" xr:uid="{00000000-0005-0000-0000-000058C90000}"/>
    <cellStyle name="Normal 10 7 2 4" xfId="51542" xr:uid="{00000000-0005-0000-0000-000059C90000}"/>
    <cellStyle name="Normal 10 7 3" xfId="51543" xr:uid="{00000000-0005-0000-0000-00005AC90000}"/>
    <cellStyle name="Normal 10 7 3 2" xfId="51544" xr:uid="{00000000-0005-0000-0000-00005BC90000}"/>
    <cellStyle name="Normal 10 7 3 3" xfId="51545" xr:uid="{00000000-0005-0000-0000-00005CC90000}"/>
    <cellStyle name="Normal 10 7 4" xfId="51546" xr:uid="{00000000-0005-0000-0000-00005DC90000}"/>
    <cellStyle name="Normal 10 7 5" xfId="51547" xr:uid="{00000000-0005-0000-0000-00005EC90000}"/>
    <cellStyle name="Normal 10 8" xfId="51548" xr:uid="{00000000-0005-0000-0000-00005FC90000}"/>
    <cellStyle name="Normal 10 8 2" xfId="51549" xr:uid="{00000000-0005-0000-0000-000060C90000}"/>
    <cellStyle name="Normal 10 8 2 2" xfId="51550" xr:uid="{00000000-0005-0000-0000-000061C90000}"/>
    <cellStyle name="Normal 10 8 2 3" xfId="51551" xr:uid="{00000000-0005-0000-0000-000062C90000}"/>
    <cellStyle name="Normal 10 8 2 4" xfId="51552" xr:uid="{00000000-0005-0000-0000-000063C90000}"/>
    <cellStyle name="Normal 10 8 3" xfId="51553" xr:uid="{00000000-0005-0000-0000-000064C90000}"/>
    <cellStyle name="Normal 10 8 4" xfId="51554" xr:uid="{00000000-0005-0000-0000-000065C90000}"/>
    <cellStyle name="Normal 10 8 5" xfId="51555" xr:uid="{00000000-0005-0000-0000-000066C90000}"/>
    <cellStyle name="Normal 10 9" xfId="51556" xr:uid="{00000000-0005-0000-0000-000067C90000}"/>
    <cellStyle name="Normal 10 9 2" xfId="51557" xr:uid="{00000000-0005-0000-0000-000068C90000}"/>
    <cellStyle name="Normal 10 9 3" xfId="51558" xr:uid="{00000000-0005-0000-0000-000069C90000}"/>
    <cellStyle name="Normal 10 9 4" xfId="51559" xr:uid="{00000000-0005-0000-0000-00006AC90000}"/>
    <cellStyle name="Normal 10_7. Other MTM adjustments" xfId="51560" xr:uid="{00000000-0005-0000-0000-00006BC90000}"/>
    <cellStyle name="Normal 100" xfId="51561" xr:uid="{00000000-0005-0000-0000-00006CC90000}"/>
    <cellStyle name="Normal 101" xfId="51562" xr:uid="{00000000-0005-0000-0000-00006DC90000}"/>
    <cellStyle name="Normal 102" xfId="51563" xr:uid="{00000000-0005-0000-0000-00006EC90000}"/>
    <cellStyle name="Normal 103" xfId="51564" xr:uid="{00000000-0005-0000-0000-00006FC90000}"/>
    <cellStyle name="Normal 104" xfId="51565" xr:uid="{00000000-0005-0000-0000-000070C90000}"/>
    <cellStyle name="Normal 105" xfId="51566" xr:uid="{00000000-0005-0000-0000-000071C90000}"/>
    <cellStyle name="Normal 106" xfId="51567" xr:uid="{00000000-0005-0000-0000-000072C90000}"/>
    <cellStyle name="Normal 107" xfId="51568" xr:uid="{00000000-0005-0000-0000-000073C90000}"/>
    <cellStyle name="Normal 108" xfId="51569" xr:uid="{00000000-0005-0000-0000-000074C90000}"/>
    <cellStyle name="Normal 11" xfId="51570" xr:uid="{00000000-0005-0000-0000-000075C90000}"/>
    <cellStyle name="Normal 11 2" xfId="51571" xr:uid="{00000000-0005-0000-0000-000076C90000}"/>
    <cellStyle name="Normal 11 2 2" xfId="51572" xr:uid="{00000000-0005-0000-0000-000077C90000}"/>
    <cellStyle name="Normal 11 2 2 2" xfId="51573" xr:uid="{00000000-0005-0000-0000-000078C90000}"/>
    <cellStyle name="Normal 11 2 2 2 2" xfId="51574" xr:uid="{00000000-0005-0000-0000-000079C90000}"/>
    <cellStyle name="Normal 11 2 2 3" xfId="51575" xr:uid="{00000000-0005-0000-0000-00007AC90000}"/>
    <cellStyle name="Normal 11 2 3" xfId="51576" xr:uid="{00000000-0005-0000-0000-00007BC90000}"/>
    <cellStyle name="Normal 11 2 3 2" xfId="51577" xr:uid="{00000000-0005-0000-0000-00007CC90000}"/>
    <cellStyle name="Normal 11 2 3 2 2" xfId="51578" xr:uid="{00000000-0005-0000-0000-00007DC90000}"/>
    <cellStyle name="Normal 11 2 3 3" xfId="51579" xr:uid="{00000000-0005-0000-0000-00007EC90000}"/>
    <cellStyle name="Normal 11 2 4" xfId="51580" xr:uid="{00000000-0005-0000-0000-00007FC90000}"/>
    <cellStyle name="Normal 11 2 4 2" xfId="51581" xr:uid="{00000000-0005-0000-0000-000080C90000}"/>
    <cellStyle name="Normal 11 2 5" xfId="51582" xr:uid="{00000000-0005-0000-0000-000081C90000}"/>
    <cellStyle name="Normal 11 2 6" xfId="51583" xr:uid="{00000000-0005-0000-0000-000082C90000}"/>
    <cellStyle name="Normal 11 2_Innskuddsdekning" xfId="51584" xr:uid="{00000000-0005-0000-0000-000083C90000}"/>
    <cellStyle name="Normal 11 3" xfId="51585" xr:uid="{00000000-0005-0000-0000-000084C90000}"/>
    <cellStyle name="Normal 11 3 2" xfId="51586" xr:uid="{00000000-0005-0000-0000-000085C90000}"/>
    <cellStyle name="Normal 11 3 2 2" xfId="51587" xr:uid="{00000000-0005-0000-0000-000086C90000}"/>
    <cellStyle name="Normal 11 3 2 2 2" xfId="51588" xr:uid="{00000000-0005-0000-0000-000087C90000}"/>
    <cellStyle name="Normal 11 3 2 3" xfId="51589" xr:uid="{00000000-0005-0000-0000-000088C90000}"/>
    <cellStyle name="Normal 11 3 3" xfId="51590" xr:uid="{00000000-0005-0000-0000-000089C90000}"/>
    <cellStyle name="Normal 11 3 3 2" xfId="51591" xr:uid="{00000000-0005-0000-0000-00008AC90000}"/>
    <cellStyle name="Normal 11 3 3 2 2" xfId="51592" xr:uid="{00000000-0005-0000-0000-00008BC90000}"/>
    <cellStyle name="Normal 11 3 3 3" xfId="51593" xr:uid="{00000000-0005-0000-0000-00008CC90000}"/>
    <cellStyle name="Normal 11 3 4" xfId="51594" xr:uid="{00000000-0005-0000-0000-00008DC90000}"/>
    <cellStyle name="Normal 11 3 4 2" xfId="51595" xr:uid="{00000000-0005-0000-0000-00008EC90000}"/>
    <cellStyle name="Normal 11 3 5" xfId="51596" xr:uid="{00000000-0005-0000-0000-00008FC90000}"/>
    <cellStyle name="Normal 11 3 6" xfId="51597" xr:uid="{00000000-0005-0000-0000-000090C90000}"/>
    <cellStyle name="Normal 11 3_Innskuddsdekning" xfId="51598" xr:uid="{00000000-0005-0000-0000-000091C90000}"/>
    <cellStyle name="Normal 11 4" xfId="51599" xr:uid="{00000000-0005-0000-0000-000092C90000}"/>
    <cellStyle name="Normal 11 4 2" xfId="51600" xr:uid="{00000000-0005-0000-0000-000093C90000}"/>
    <cellStyle name="Normal 11 4 2 2" xfId="51601" xr:uid="{00000000-0005-0000-0000-000094C90000}"/>
    <cellStyle name="Normal 11 4 2 2 2" xfId="51602" xr:uid="{00000000-0005-0000-0000-000095C90000}"/>
    <cellStyle name="Normal 11 4 2 3" xfId="51603" xr:uid="{00000000-0005-0000-0000-000096C90000}"/>
    <cellStyle name="Normal 11 4 3" xfId="51604" xr:uid="{00000000-0005-0000-0000-000097C90000}"/>
    <cellStyle name="Normal 11 4 3 2" xfId="51605" xr:uid="{00000000-0005-0000-0000-000098C90000}"/>
    <cellStyle name="Normal 11 4 3 2 2" xfId="51606" xr:uid="{00000000-0005-0000-0000-000099C90000}"/>
    <cellStyle name="Normal 11 4 3 3" xfId="51607" xr:uid="{00000000-0005-0000-0000-00009AC90000}"/>
    <cellStyle name="Normal 11 4 4" xfId="51608" xr:uid="{00000000-0005-0000-0000-00009BC90000}"/>
    <cellStyle name="Normal 11 4 4 2" xfId="51609" xr:uid="{00000000-0005-0000-0000-00009CC90000}"/>
    <cellStyle name="Normal 11 4 5" xfId="51610" xr:uid="{00000000-0005-0000-0000-00009DC90000}"/>
    <cellStyle name="Normal 11 4 6" xfId="51611" xr:uid="{00000000-0005-0000-0000-00009EC90000}"/>
    <cellStyle name="Normal 11 5" xfId="51612" xr:uid="{00000000-0005-0000-0000-00009FC90000}"/>
    <cellStyle name="Normal 11 5 2" xfId="51613" xr:uid="{00000000-0005-0000-0000-0000A0C90000}"/>
    <cellStyle name="Normal 11 5 2 2" xfId="51614" xr:uid="{00000000-0005-0000-0000-0000A1C90000}"/>
    <cellStyle name="Normal 11 5 3" xfId="51615" xr:uid="{00000000-0005-0000-0000-0000A2C90000}"/>
    <cellStyle name="Normal 11 5 4" xfId="51616" xr:uid="{00000000-0005-0000-0000-0000A3C90000}"/>
    <cellStyle name="Normal 11 6" xfId="51617" xr:uid="{00000000-0005-0000-0000-0000A4C90000}"/>
    <cellStyle name="Normal 11 6 2" xfId="51618" xr:uid="{00000000-0005-0000-0000-0000A5C90000}"/>
    <cellStyle name="Normal 11 6 2 2" xfId="51619" xr:uid="{00000000-0005-0000-0000-0000A6C90000}"/>
    <cellStyle name="Normal 11 6 3" xfId="51620" xr:uid="{00000000-0005-0000-0000-0000A7C90000}"/>
    <cellStyle name="Normal 11 7" xfId="51621" xr:uid="{00000000-0005-0000-0000-0000A8C90000}"/>
    <cellStyle name="Normal 11 7 2" xfId="51622" xr:uid="{00000000-0005-0000-0000-0000A9C90000}"/>
    <cellStyle name="Normal 11 8" xfId="51623" xr:uid="{00000000-0005-0000-0000-0000AAC90000}"/>
    <cellStyle name="Normal 11 9" xfId="51624" xr:uid="{00000000-0005-0000-0000-0000ABC90000}"/>
    <cellStyle name="Normal 11_7. Other MTM adjustments" xfId="51625" xr:uid="{00000000-0005-0000-0000-0000ACC90000}"/>
    <cellStyle name="Normal 113" xfId="64684" xr:uid="{00000000-0005-0000-0000-0000ADC90000}"/>
    <cellStyle name="Normal 113 2" xfId="64685" xr:uid="{00000000-0005-0000-0000-0000AEC90000}"/>
    <cellStyle name="Normal 12" xfId="51626" xr:uid="{00000000-0005-0000-0000-0000AFC90000}"/>
    <cellStyle name="Normal 12 2" xfId="51627" xr:uid="{00000000-0005-0000-0000-0000B0C90000}"/>
    <cellStyle name="Normal 12 2 2" xfId="51628" xr:uid="{00000000-0005-0000-0000-0000B1C90000}"/>
    <cellStyle name="Normal 12 2 2 2" xfId="51629" xr:uid="{00000000-0005-0000-0000-0000B2C90000}"/>
    <cellStyle name="Normal 12 2 2 2 2" xfId="51630" xr:uid="{00000000-0005-0000-0000-0000B3C90000}"/>
    <cellStyle name="Normal 12 2 2 3" xfId="51631" xr:uid="{00000000-0005-0000-0000-0000B4C90000}"/>
    <cellStyle name="Normal 12 2 3" xfId="51632" xr:uid="{00000000-0005-0000-0000-0000B5C90000}"/>
    <cellStyle name="Normal 12 2 3 2" xfId="51633" xr:uid="{00000000-0005-0000-0000-0000B6C90000}"/>
    <cellStyle name="Normal 12 2 3 2 2" xfId="51634" xr:uid="{00000000-0005-0000-0000-0000B7C90000}"/>
    <cellStyle name="Normal 12 2 3 3" xfId="51635" xr:uid="{00000000-0005-0000-0000-0000B8C90000}"/>
    <cellStyle name="Normal 12 2 3 4" xfId="51636" xr:uid="{00000000-0005-0000-0000-0000B9C90000}"/>
    <cellStyle name="Normal 12 2 4" xfId="51637" xr:uid="{00000000-0005-0000-0000-0000BAC90000}"/>
    <cellStyle name="Normal 12 2 4 2" xfId="51638" xr:uid="{00000000-0005-0000-0000-0000BBC90000}"/>
    <cellStyle name="Normal 12 2 5" xfId="51639" xr:uid="{00000000-0005-0000-0000-0000BCC90000}"/>
    <cellStyle name="Normal 12 2 6" xfId="51640" xr:uid="{00000000-0005-0000-0000-0000BDC90000}"/>
    <cellStyle name="Normal 12 2_Gj. sn. ant. aksjer 2016" xfId="51641" xr:uid="{00000000-0005-0000-0000-0000BEC90000}"/>
    <cellStyle name="Normal 12 3" xfId="51642" xr:uid="{00000000-0005-0000-0000-0000BFC90000}"/>
    <cellStyle name="Normal 12 3 2" xfId="51643" xr:uid="{00000000-0005-0000-0000-0000C0C90000}"/>
    <cellStyle name="Normal 12 3 2 2" xfId="51644" xr:uid="{00000000-0005-0000-0000-0000C1C90000}"/>
    <cellStyle name="Normal 12 3 2 2 2" xfId="51645" xr:uid="{00000000-0005-0000-0000-0000C2C90000}"/>
    <cellStyle name="Normal 12 3 2 3" xfId="51646" xr:uid="{00000000-0005-0000-0000-0000C3C90000}"/>
    <cellStyle name="Normal 12 3 3" xfId="51647" xr:uid="{00000000-0005-0000-0000-0000C4C90000}"/>
    <cellStyle name="Normal 12 3 3 2" xfId="51648" xr:uid="{00000000-0005-0000-0000-0000C5C90000}"/>
    <cellStyle name="Normal 12 3 3 2 2" xfId="51649" xr:uid="{00000000-0005-0000-0000-0000C6C90000}"/>
    <cellStyle name="Normal 12 3 3 3" xfId="51650" xr:uid="{00000000-0005-0000-0000-0000C7C90000}"/>
    <cellStyle name="Normal 12 3 4" xfId="51651" xr:uid="{00000000-0005-0000-0000-0000C8C90000}"/>
    <cellStyle name="Normal 12 3 4 2" xfId="51652" xr:uid="{00000000-0005-0000-0000-0000C9C90000}"/>
    <cellStyle name="Normal 12 3 5" xfId="51653" xr:uid="{00000000-0005-0000-0000-0000CAC90000}"/>
    <cellStyle name="Normal 12 3 6" xfId="51654" xr:uid="{00000000-0005-0000-0000-0000CBC90000}"/>
    <cellStyle name="Normal 12 3_Nøkkeltall" xfId="51655" xr:uid="{00000000-0005-0000-0000-0000CCC90000}"/>
    <cellStyle name="Normal 12 4" xfId="51656" xr:uid="{00000000-0005-0000-0000-0000CDC90000}"/>
    <cellStyle name="Normal 12 4 2" xfId="51657" xr:uid="{00000000-0005-0000-0000-0000CEC90000}"/>
    <cellStyle name="Normal 12 4 2 2" xfId="51658" xr:uid="{00000000-0005-0000-0000-0000CFC90000}"/>
    <cellStyle name="Normal 12 4 3" xfId="51659" xr:uid="{00000000-0005-0000-0000-0000D0C90000}"/>
    <cellStyle name="Normal 12 4 4" xfId="51660" xr:uid="{00000000-0005-0000-0000-0000D1C90000}"/>
    <cellStyle name="Normal 12 5" xfId="51661" xr:uid="{00000000-0005-0000-0000-0000D2C90000}"/>
    <cellStyle name="Normal 12 5 2" xfId="51662" xr:uid="{00000000-0005-0000-0000-0000D3C90000}"/>
    <cellStyle name="Normal 12 5 2 2" xfId="51663" xr:uid="{00000000-0005-0000-0000-0000D4C90000}"/>
    <cellStyle name="Normal 12 5 3" xfId="51664" xr:uid="{00000000-0005-0000-0000-0000D5C90000}"/>
    <cellStyle name="Normal 12 6" xfId="51665" xr:uid="{00000000-0005-0000-0000-0000D6C90000}"/>
    <cellStyle name="Normal 12 6 2" xfId="51666" xr:uid="{00000000-0005-0000-0000-0000D7C90000}"/>
    <cellStyle name="Normal 12 7" xfId="51667" xr:uid="{00000000-0005-0000-0000-0000D8C90000}"/>
    <cellStyle name="Normal 12 8" xfId="51668" xr:uid="{00000000-0005-0000-0000-0000D9C90000}"/>
    <cellStyle name="Normal 12_7. Other MTM adjustments" xfId="51669" xr:uid="{00000000-0005-0000-0000-0000DAC90000}"/>
    <cellStyle name="Normal 13" xfId="51670" xr:uid="{00000000-0005-0000-0000-0000DBC90000}"/>
    <cellStyle name="Normal 13 2" xfId="51671" xr:uid="{00000000-0005-0000-0000-0000DCC90000}"/>
    <cellStyle name="Normal 13 2 2" xfId="51672" xr:uid="{00000000-0005-0000-0000-0000DDC90000}"/>
    <cellStyle name="Normal 13 2 2 2" xfId="51673" xr:uid="{00000000-0005-0000-0000-0000DEC90000}"/>
    <cellStyle name="Normal 13 2 2 2 2" xfId="51674" xr:uid="{00000000-0005-0000-0000-0000DFC90000}"/>
    <cellStyle name="Normal 13 2 2 3" xfId="51675" xr:uid="{00000000-0005-0000-0000-0000E0C90000}"/>
    <cellStyle name="Normal 13 2 3" xfId="51676" xr:uid="{00000000-0005-0000-0000-0000E1C90000}"/>
    <cellStyle name="Normal 13 2 3 2" xfId="51677" xr:uid="{00000000-0005-0000-0000-0000E2C90000}"/>
    <cellStyle name="Normal 13 2 3 2 2" xfId="51678" xr:uid="{00000000-0005-0000-0000-0000E3C90000}"/>
    <cellStyle name="Normal 13 2 3 3" xfId="51679" xr:uid="{00000000-0005-0000-0000-0000E4C90000}"/>
    <cellStyle name="Normal 13 2 4" xfId="51680" xr:uid="{00000000-0005-0000-0000-0000E5C90000}"/>
    <cellStyle name="Normal 13 2 4 2" xfId="51681" xr:uid="{00000000-0005-0000-0000-0000E6C90000}"/>
    <cellStyle name="Normal 13 2 5" xfId="51682" xr:uid="{00000000-0005-0000-0000-0000E7C90000}"/>
    <cellStyle name="Normal 13 2 6" xfId="51683" xr:uid="{00000000-0005-0000-0000-0000E8C90000}"/>
    <cellStyle name="Normal 13 2_Innskuddsdekning" xfId="51684" xr:uid="{00000000-0005-0000-0000-0000E9C90000}"/>
    <cellStyle name="Normal 13 3" xfId="51685" xr:uid="{00000000-0005-0000-0000-0000EAC90000}"/>
    <cellStyle name="Normal 13 3 2" xfId="51686" xr:uid="{00000000-0005-0000-0000-0000EBC90000}"/>
    <cellStyle name="Normal 13 3 2 2" xfId="51687" xr:uid="{00000000-0005-0000-0000-0000ECC90000}"/>
    <cellStyle name="Normal 13 3 3" xfId="51688" xr:uid="{00000000-0005-0000-0000-0000EDC90000}"/>
    <cellStyle name="Normal 13 4" xfId="51689" xr:uid="{00000000-0005-0000-0000-0000EEC90000}"/>
    <cellStyle name="Normal 13 4 2" xfId="51690" xr:uid="{00000000-0005-0000-0000-0000EFC90000}"/>
    <cellStyle name="Normal 13 4 2 2" xfId="51691" xr:uid="{00000000-0005-0000-0000-0000F0C90000}"/>
    <cellStyle name="Normal 13 4 3" xfId="51692" xr:uid="{00000000-0005-0000-0000-0000F1C90000}"/>
    <cellStyle name="Normal 13 5" xfId="51693" xr:uid="{00000000-0005-0000-0000-0000F2C90000}"/>
    <cellStyle name="Normal 13 5 2" xfId="51694" xr:uid="{00000000-0005-0000-0000-0000F3C90000}"/>
    <cellStyle name="Normal 13 6" xfId="51695" xr:uid="{00000000-0005-0000-0000-0000F4C90000}"/>
    <cellStyle name="Normal 13 7" xfId="51696" xr:uid="{00000000-0005-0000-0000-0000F5C90000}"/>
    <cellStyle name="Normal 13_3. Chng in credit spreads" xfId="51697" xr:uid="{00000000-0005-0000-0000-0000F6C90000}"/>
    <cellStyle name="Normal 14" xfId="51698" xr:uid="{00000000-0005-0000-0000-0000F7C90000}"/>
    <cellStyle name="Normal 14 2" xfId="51699" xr:uid="{00000000-0005-0000-0000-0000F8C90000}"/>
    <cellStyle name="Normal 14 2 2" xfId="51700" xr:uid="{00000000-0005-0000-0000-0000F9C90000}"/>
    <cellStyle name="Normal 14 2 2 2" xfId="51701" xr:uid="{00000000-0005-0000-0000-0000FAC90000}"/>
    <cellStyle name="Normal 14 2 2 2 2" xfId="51702" xr:uid="{00000000-0005-0000-0000-0000FBC90000}"/>
    <cellStyle name="Normal 14 2 2 3" xfId="51703" xr:uid="{00000000-0005-0000-0000-0000FCC90000}"/>
    <cellStyle name="Normal 14 2 3" xfId="51704" xr:uid="{00000000-0005-0000-0000-0000FDC90000}"/>
    <cellStyle name="Normal 14 2 3 2" xfId="51705" xr:uid="{00000000-0005-0000-0000-0000FEC90000}"/>
    <cellStyle name="Normal 14 2 3 2 2" xfId="51706" xr:uid="{00000000-0005-0000-0000-0000FFC90000}"/>
    <cellStyle name="Normal 14 2 3 3" xfId="51707" xr:uid="{00000000-0005-0000-0000-000000CA0000}"/>
    <cellStyle name="Normal 14 2 4" xfId="51708" xr:uid="{00000000-0005-0000-0000-000001CA0000}"/>
    <cellStyle name="Normal 14 2 4 2" xfId="51709" xr:uid="{00000000-0005-0000-0000-000002CA0000}"/>
    <cellStyle name="Normal 14 2 5" xfId="51710" xr:uid="{00000000-0005-0000-0000-000003CA0000}"/>
    <cellStyle name="Normal 14 2 6" xfId="51711" xr:uid="{00000000-0005-0000-0000-000004CA0000}"/>
    <cellStyle name="Normal 14 3" xfId="51712" xr:uid="{00000000-0005-0000-0000-000005CA0000}"/>
    <cellStyle name="Normal 14 3 2" xfId="51713" xr:uid="{00000000-0005-0000-0000-000006CA0000}"/>
    <cellStyle name="Normal 14 3 2 2" xfId="51714" xr:uid="{00000000-0005-0000-0000-000007CA0000}"/>
    <cellStyle name="Normal 14 3 3" xfId="51715" xr:uid="{00000000-0005-0000-0000-000008CA0000}"/>
    <cellStyle name="Normal 14 3_Nøkkeltall" xfId="51716" xr:uid="{00000000-0005-0000-0000-000009CA0000}"/>
    <cellStyle name="Normal 14 4" xfId="51717" xr:uid="{00000000-0005-0000-0000-00000ACA0000}"/>
    <cellStyle name="Normal 14 4 2" xfId="51718" xr:uid="{00000000-0005-0000-0000-00000BCA0000}"/>
    <cellStyle name="Normal 14 4 2 2" xfId="51719" xr:uid="{00000000-0005-0000-0000-00000CCA0000}"/>
    <cellStyle name="Normal 14 4 3" xfId="51720" xr:uid="{00000000-0005-0000-0000-00000DCA0000}"/>
    <cellStyle name="Normal 14 5" xfId="51721" xr:uid="{00000000-0005-0000-0000-00000ECA0000}"/>
    <cellStyle name="Normal 14 5 2" xfId="51722" xr:uid="{00000000-0005-0000-0000-00000FCA0000}"/>
    <cellStyle name="Normal 14 6" xfId="51723" xr:uid="{00000000-0005-0000-0000-000010CA0000}"/>
    <cellStyle name="Normal 14 7" xfId="51724" xr:uid="{00000000-0005-0000-0000-000011CA0000}"/>
    <cellStyle name="Normal 14_7. Other MTM adjustments" xfId="51725" xr:uid="{00000000-0005-0000-0000-000012CA0000}"/>
    <cellStyle name="Normal 15" xfId="51726" xr:uid="{00000000-0005-0000-0000-000013CA0000}"/>
    <cellStyle name="Normal 15 2" xfId="51727" xr:uid="{00000000-0005-0000-0000-000014CA0000}"/>
    <cellStyle name="Normal 15 2 2" xfId="51728" xr:uid="{00000000-0005-0000-0000-000015CA0000}"/>
    <cellStyle name="Normal 15 2 2 2" xfId="51729" xr:uid="{00000000-0005-0000-0000-000016CA0000}"/>
    <cellStyle name="Normal 15 2 3" xfId="51730" xr:uid="{00000000-0005-0000-0000-000017CA0000}"/>
    <cellStyle name="Normal 15 3" xfId="51731" xr:uid="{00000000-0005-0000-0000-000018CA0000}"/>
    <cellStyle name="Normal 15 3 2" xfId="51732" xr:uid="{00000000-0005-0000-0000-000019CA0000}"/>
    <cellStyle name="Normal 15 3 2 2" xfId="51733" xr:uid="{00000000-0005-0000-0000-00001ACA0000}"/>
    <cellStyle name="Normal 15 3 3" xfId="51734" xr:uid="{00000000-0005-0000-0000-00001BCA0000}"/>
    <cellStyle name="Normal 15 3_3. Chng in credit spreads" xfId="51735" xr:uid="{00000000-0005-0000-0000-00001CCA0000}"/>
    <cellStyle name="Normal 15 4" xfId="51736" xr:uid="{00000000-0005-0000-0000-00001DCA0000}"/>
    <cellStyle name="Normal 15 4 2" xfId="51737" xr:uid="{00000000-0005-0000-0000-00001ECA0000}"/>
    <cellStyle name="Normal 15 5" xfId="51738" xr:uid="{00000000-0005-0000-0000-00001FCA0000}"/>
    <cellStyle name="Normal 15 6" xfId="51739" xr:uid="{00000000-0005-0000-0000-000020CA0000}"/>
    <cellStyle name="Normal 15_7. Other MTM adjustments" xfId="51740" xr:uid="{00000000-0005-0000-0000-000021CA0000}"/>
    <cellStyle name="Normal 16" xfId="51741" xr:uid="{00000000-0005-0000-0000-000022CA0000}"/>
    <cellStyle name="Normal 16 2" xfId="51742" xr:uid="{00000000-0005-0000-0000-000023CA0000}"/>
    <cellStyle name="Normal 16 2 2" xfId="51743" xr:uid="{00000000-0005-0000-0000-000024CA0000}"/>
    <cellStyle name="Normal 16 2 2 2" xfId="51744" xr:uid="{00000000-0005-0000-0000-000025CA0000}"/>
    <cellStyle name="Normal 16 2 3" xfId="51745" xr:uid="{00000000-0005-0000-0000-000026CA0000}"/>
    <cellStyle name="Normal 16 3" xfId="51746" xr:uid="{00000000-0005-0000-0000-000027CA0000}"/>
    <cellStyle name="Normal 16 3 2" xfId="51747" xr:uid="{00000000-0005-0000-0000-000028CA0000}"/>
    <cellStyle name="Normal 16 3 2 2" xfId="51748" xr:uid="{00000000-0005-0000-0000-000029CA0000}"/>
    <cellStyle name="Normal 16 3 3" xfId="51749" xr:uid="{00000000-0005-0000-0000-00002ACA0000}"/>
    <cellStyle name="Normal 16 4" xfId="51750" xr:uid="{00000000-0005-0000-0000-00002BCA0000}"/>
    <cellStyle name="Normal 16 4 2" xfId="51751" xr:uid="{00000000-0005-0000-0000-00002CCA0000}"/>
    <cellStyle name="Normal 16 5" xfId="51752" xr:uid="{00000000-0005-0000-0000-00002DCA0000}"/>
    <cellStyle name="Normal 16 6" xfId="51753" xr:uid="{00000000-0005-0000-0000-00002ECA0000}"/>
    <cellStyle name="Normal 16_3. Chng in credit spreads" xfId="51754" xr:uid="{00000000-0005-0000-0000-00002FCA0000}"/>
    <cellStyle name="Normal 17" xfId="51755" xr:uid="{00000000-0005-0000-0000-000030CA0000}"/>
    <cellStyle name="Normal 17 2" xfId="51756" xr:uid="{00000000-0005-0000-0000-000031CA0000}"/>
    <cellStyle name="Normal 17 3" xfId="51757" xr:uid="{00000000-0005-0000-0000-000032CA0000}"/>
    <cellStyle name="Normal 17 4" xfId="51758" xr:uid="{00000000-0005-0000-0000-000033CA0000}"/>
    <cellStyle name="Normal 17_7. Other MTM adjustments" xfId="51759" xr:uid="{00000000-0005-0000-0000-000034CA0000}"/>
    <cellStyle name="Normal 18" xfId="51760" xr:uid="{00000000-0005-0000-0000-000035CA0000}"/>
    <cellStyle name="Normal 18 2" xfId="51761" xr:uid="{00000000-0005-0000-0000-000036CA0000}"/>
    <cellStyle name="Normal 18 3" xfId="51762" xr:uid="{00000000-0005-0000-0000-000037CA0000}"/>
    <cellStyle name="Normal 18 4" xfId="51763" xr:uid="{00000000-0005-0000-0000-000038CA0000}"/>
    <cellStyle name="Normal 18_Expenses (1)" xfId="51764" xr:uid="{00000000-0005-0000-0000-000039CA0000}"/>
    <cellStyle name="Normal 19" xfId="51765" xr:uid="{00000000-0005-0000-0000-00003ACA0000}"/>
    <cellStyle name="Normal 19 2" xfId="51766" xr:uid="{00000000-0005-0000-0000-00003BCA0000}"/>
    <cellStyle name="Normal 19 3" xfId="51767" xr:uid="{00000000-0005-0000-0000-00003CCA0000}"/>
    <cellStyle name="Normal 19 4" xfId="51768" xr:uid="{00000000-0005-0000-0000-00003DCA0000}"/>
    <cellStyle name="Normal 19 5" xfId="51769" xr:uid="{00000000-0005-0000-0000-00003ECA0000}"/>
    <cellStyle name="Normal 19_7. Other MTM adjustments" xfId="51770" xr:uid="{00000000-0005-0000-0000-00003FCA0000}"/>
    <cellStyle name="Normal 2" xfId="4" xr:uid="{00000000-0005-0000-0000-000040CA0000}"/>
    <cellStyle name="Normal 2 10" xfId="51771" xr:uid="{00000000-0005-0000-0000-000041CA0000}"/>
    <cellStyle name="Normal 2 10 2" xfId="51772" xr:uid="{00000000-0005-0000-0000-000042CA0000}"/>
    <cellStyle name="Normal 2 10 2 2" xfId="51773" xr:uid="{00000000-0005-0000-0000-000043CA0000}"/>
    <cellStyle name="Normal 2 10 2 2 2" xfId="51774" xr:uid="{00000000-0005-0000-0000-000044CA0000}"/>
    <cellStyle name="Normal 2 10 2 2 2 2" xfId="51775" xr:uid="{00000000-0005-0000-0000-000045CA0000}"/>
    <cellStyle name="Normal 2 10 2 2 2 2 2" xfId="51776" xr:uid="{00000000-0005-0000-0000-000046CA0000}"/>
    <cellStyle name="Normal 2 10 2 2 2 3" xfId="51777" xr:uid="{00000000-0005-0000-0000-000047CA0000}"/>
    <cellStyle name="Normal 2 10 2 2 3" xfId="51778" xr:uid="{00000000-0005-0000-0000-000048CA0000}"/>
    <cellStyle name="Normal 2 10 2 2 3 2" xfId="51779" xr:uid="{00000000-0005-0000-0000-000049CA0000}"/>
    <cellStyle name="Normal 2 10 2 2 4" xfId="51780" xr:uid="{00000000-0005-0000-0000-00004ACA0000}"/>
    <cellStyle name="Normal 2 10 2 2_Innskuddsdekning" xfId="51781" xr:uid="{00000000-0005-0000-0000-00004BCA0000}"/>
    <cellStyle name="Normal 2 10 2 3" xfId="51782" xr:uid="{00000000-0005-0000-0000-00004CCA0000}"/>
    <cellStyle name="Normal 2 10 2 3 2" xfId="51783" xr:uid="{00000000-0005-0000-0000-00004DCA0000}"/>
    <cellStyle name="Normal 2 10 2 3 2 2" xfId="51784" xr:uid="{00000000-0005-0000-0000-00004ECA0000}"/>
    <cellStyle name="Normal 2 10 2 3 3" xfId="51785" xr:uid="{00000000-0005-0000-0000-00004FCA0000}"/>
    <cellStyle name="Normal 2 10 2 4" xfId="51786" xr:uid="{00000000-0005-0000-0000-000050CA0000}"/>
    <cellStyle name="Normal 2 10 2 4 2" xfId="51787" xr:uid="{00000000-0005-0000-0000-000051CA0000}"/>
    <cellStyle name="Normal 2 10 2 5" xfId="51788" xr:uid="{00000000-0005-0000-0000-000052CA0000}"/>
    <cellStyle name="Normal 2 10 2_3. Chng in credit spreads" xfId="51789" xr:uid="{00000000-0005-0000-0000-000053CA0000}"/>
    <cellStyle name="Normal 2 10 3" xfId="51790" xr:uid="{00000000-0005-0000-0000-000054CA0000}"/>
    <cellStyle name="Normal 2 10 3 2" xfId="51791" xr:uid="{00000000-0005-0000-0000-000055CA0000}"/>
    <cellStyle name="Normal 2 10 3 2 2" xfId="51792" xr:uid="{00000000-0005-0000-0000-000056CA0000}"/>
    <cellStyle name="Normal 2 10 3 2 2 2" xfId="51793" xr:uid="{00000000-0005-0000-0000-000057CA0000}"/>
    <cellStyle name="Normal 2 10 3 2 3" xfId="51794" xr:uid="{00000000-0005-0000-0000-000058CA0000}"/>
    <cellStyle name="Normal 2 10 3 2_Innskuddsdekning" xfId="51795" xr:uid="{00000000-0005-0000-0000-000059CA0000}"/>
    <cellStyle name="Normal 2 10 3 3" xfId="51796" xr:uid="{00000000-0005-0000-0000-00005ACA0000}"/>
    <cellStyle name="Normal 2 10 3 3 2" xfId="51797" xr:uid="{00000000-0005-0000-0000-00005BCA0000}"/>
    <cellStyle name="Normal 2 10 3 4" xfId="51798" xr:uid="{00000000-0005-0000-0000-00005CCA0000}"/>
    <cellStyle name="Normal 2 10 3_3. Chng in credit spreads" xfId="51799" xr:uid="{00000000-0005-0000-0000-00005DCA0000}"/>
    <cellStyle name="Normal 2 10 4" xfId="51800" xr:uid="{00000000-0005-0000-0000-00005ECA0000}"/>
    <cellStyle name="Normal 2 10 4 2" xfId="51801" xr:uid="{00000000-0005-0000-0000-00005FCA0000}"/>
    <cellStyle name="Normal 2 10 4 2 2" xfId="51802" xr:uid="{00000000-0005-0000-0000-000060CA0000}"/>
    <cellStyle name="Normal 2 10 4 3" xfId="51803" xr:uid="{00000000-0005-0000-0000-000061CA0000}"/>
    <cellStyle name="Normal 2 10 4_Innskuddsdekning" xfId="51804" xr:uid="{00000000-0005-0000-0000-000062CA0000}"/>
    <cellStyle name="Normal 2 10 5" xfId="51805" xr:uid="{00000000-0005-0000-0000-000063CA0000}"/>
    <cellStyle name="Normal 2 10 5 2" xfId="51806" xr:uid="{00000000-0005-0000-0000-000064CA0000}"/>
    <cellStyle name="Normal 2 10 5 2 2" xfId="51807" xr:uid="{00000000-0005-0000-0000-000065CA0000}"/>
    <cellStyle name="Normal 2 10 5 3" xfId="51808" xr:uid="{00000000-0005-0000-0000-000066CA0000}"/>
    <cellStyle name="Normal 2 10 5_Nøkkeltall" xfId="51809" xr:uid="{00000000-0005-0000-0000-000067CA0000}"/>
    <cellStyle name="Normal 2 10 6" xfId="51810" xr:uid="{00000000-0005-0000-0000-000068CA0000}"/>
    <cellStyle name="Normal 2 10 6 2" xfId="51811" xr:uid="{00000000-0005-0000-0000-000069CA0000}"/>
    <cellStyle name="Normal 2 10 7" xfId="51812" xr:uid="{00000000-0005-0000-0000-00006ACA0000}"/>
    <cellStyle name="Normal 2 10 8" xfId="51813" xr:uid="{00000000-0005-0000-0000-00006BCA0000}"/>
    <cellStyle name="Normal 2 10_3. Chng in credit spreads" xfId="51814" xr:uid="{00000000-0005-0000-0000-00006CCA0000}"/>
    <cellStyle name="Normal 2 11" xfId="51815" xr:uid="{00000000-0005-0000-0000-00006DCA0000}"/>
    <cellStyle name="Normal 2 11 2" xfId="51816" xr:uid="{00000000-0005-0000-0000-00006ECA0000}"/>
    <cellStyle name="Normal 2 11 2 2" xfId="51817" xr:uid="{00000000-0005-0000-0000-00006FCA0000}"/>
    <cellStyle name="Normal 2 11 2 2 2" xfId="51818" xr:uid="{00000000-0005-0000-0000-000070CA0000}"/>
    <cellStyle name="Normal 2 11 2 2 2 2" xfId="51819" xr:uid="{00000000-0005-0000-0000-000071CA0000}"/>
    <cellStyle name="Normal 2 11 2 2 3" xfId="51820" xr:uid="{00000000-0005-0000-0000-000072CA0000}"/>
    <cellStyle name="Normal 2 11 2 3" xfId="51821" xr:uid="{00000000-0005-0000-0000-000073CA0000}"/>
    <cellStyle name="Normal 2 11 2 3 2" xfId="51822" xr:uid="{00000000-0005-0000-0000-000074CA0000}"/>
    <cellStyle name="Normal 2 11 2 4" xfId="51823" xr:uid="{00000000-0005-0000-0000-000075CA0000}"/>
    <cellStyle name="Normal 2 11 2_Innskuddsdekning" xfId="51824" xr:uid="{00000000-0005-0000-0000-000076CA0000}"/>
    <cellStyle name="Normal 2 11 3" xfId="51825" xr:uid="{00000000-0005-0000-0000-000077CA0000}"/>
    <cellStyle name="Normal 2 11 3 2" xfId="51826" xr:uid="{00000000-0005-0000-0000-000078CA0000}"/>
    <cellStyle name="Normal 2 11 3 2 2" xfId="51827" xr:uid="{00000000-0005-0000-0000-000079CA0000}"/>
    <cellStyle name="Normal 2 11 3 3" xfId="51828" xr:uid="{00000000-0005-0000-0000-00007ACA0000}"/>
    <cellStyle name="Normal 2 11 4" xfId="51829" xr:uid="{00000000-0005-0000-0000-00007BCA0000}"/>
    <cellStyle name="Normal 2 11 4 2" xfId="51830" xr:uid="{00000000-0005-0000-0000-00007CCA0000}"/>
    <cellStyle name="Normal 2 11 4 2 2" xfId="51831" xr:uid="{00000000-0005-0000-0000-00007DCA0000}"/>
    <cellStyle name="Normal 2 11 4 3" xfId="51832" xr:uid="{00000000-0005-0000-0000-00007ECA0000}"/>
    <cellStyle name="Normal 2 11 5" xfId="51833" xr:uid="{00000000-0005-0000-0000-00007FCA0000}"/>
    <cellStyle name="Normal 2 11 5 2" xfId="51834" xr:uid="{00000000-0005-0000-0000-000080CA0000}"/>
    <cellStyle name="Normal 2 11 6" xfId="51835" xr:uid="{00000000-0005-0000-0000-000081CA0000}"/>
    <cellStyle name="Normal 2 11_3. Chng in credit spreads" xfId="51836" xr:uid="{00000000-0005-0000-0000-000082CA0000}"/>
    <cellStyle name="Normal 2 12" xfId="51837" xr:uid="{00000000-0005-0000-0000-000083CA0000}"/>
    <cellStyle name="Normal 2 12 2" xfId="51838" xr:uid="{00000000-0005-0000-0000-000084CA0000}"/>
    <cellStyle name="Normal 2 12 2 2" xfId="51839" xr:uid="{00000000-0005-0000-0000-000085CA0000}"/>
    <cellStyle name="Normal 2 12 2 2 2" xfId="51840" xr:uid="{00000000-0005-0000-0000-000086CA0000}"/>
    <cellStyle name="Normal 2 12 2 2 2 2" xfId="51841" xr:uid="{00000000-0005-0000-0000-000087CA0000}"/>
    <cellStyle name="Normal 2 12 2 2 3" xfId="51842" xr:uid="{00000000-0005-0000-0000-000088CA0000}"/>
    <cellStyle name="Normal 2 12 2 3" xfId="51843" xr:uid="{00000000-0005-0000-0000-000089CA0000}"/>
    <cellStyle name="Normal 2 12 2 3 2" xfId="51844" xr:uid="{00000000-0005-0000-0000-00008ACA0000}"/>
    <cellStyle name="Normal 2 12 2 4" xfId="51845" xr:uid="{00000000-0005-0000-0000-00008BCA0000}"/>
    <cellStyle name="Normal 2 12 2_Innskuddsdekning" xfId="51846" xr:uid="{00000000-0005-0000-0000-00008CCA0000}"/>
    <cellStyle name="Normal 2 12 3" xfId="51847" xr:uid="{00000000-0005-0000-0000-00008DCA0000}"/>
    <cellStyle name="Normal 2 12 3 2" xfId="51848" xr:uid="{00000000-0005-0000-0000-00008ECA0000}"/>
    <cellStyle name="Normal 2 12 3 2 2" xfId="51849" xr:uid="{00000000-0005-0000-0000-00008FCA0000}"/>
    <cellStyle name="Normal 2 12 3 3" xfId="51850" xr:uid="{00000000-0005-0000-0000-000090CA0000}"/>
    <cellStyle name="Normal 2 12 4" xfId="51851" xr:uid="{00000000-0005-0000-0000-000091CA0000}"/>
    <cellStyle name="Normal 2 12 4 2" xfId="51852" xr:uid="{00000000-0005-0000-0000-000092CA0000}"/>
    <cellStyle name="Normal 2 12 5" xfId="51853" xr:uid="{00000000-0005-0000-0000-000093CA0000}"/>
    <cellStyle name="Normal 2 12_3. Chng in credit spreads" xfId="51854" xr:uid="{00000000-0005-0000-0000-000094CA0000}"/>
    <cellStyle name="Normal 2 13" xfId="51855" xr:uid="{00000000-0005-0000-0000-000095CA0000}"/>
    <cellStyle name="Normal 2 13 2" xfId="51856" xr:uid="{00000000-0005-0000-0000-000096CA0000}"/>
    <cellStyle name="Normal 2 13 2 2" xfId="51857" xr:uid="{00000000-0005-0000-0000-000097CA0000}"/>
    <cellStyle name="Normal 2 13 2 2 2" xfId="51858" xr:uid="{00000000-0005-0000-0000-000098CA0000}"/>
    <cellStyle name="Normal 2 13 2 3" xfId="51859" xr:uid="{00000000-0005-0000-0000-000099CA0000}"/>
    <cellStyle name="Normal 2 13 2_Innskuddsdekning" xfId="51860" xr:uid="{00000000-0005-0000-0000-00009ACA0000}"/>
    <cellStyle name="Normal 2 13 3" xfId="51861" xr:uid="{00000000-0005-0000-0000-00009BCA0000}"/>
    <cellStyle name="Normal 2 13 3 2" xfId="51862" xr:uid="{00000000-0005-0000-0000-00009CCA0000}"/>
    <cellStyle name="Normal 2 13 4" xfId="51863" xr:uid="{00000000-0005-0000-0000-00009DCA0000}"/>
    <cellStyle name="Normal 2 13_3. Chng in credit spreads" xfId="51864" xr:uid="{00000000-0005-0000-0000-00009ECA0000}"/>
    <cellStyle name="Normal 2 14" xfId="51865" xr:uid="{00000000-0005-0000-0000-00009FCA0000}"/>
    <cellStyle name="Normal 2 14 2" xfId="51866" xr:uid="{00000000-0005-0000-0000-0000A0CA0000}"/>
    <cellStyle name="Normal 2 14 2 2" xfId="51867" xr:uid="{00000000-0005-0000-0000-0000A1CA0000}"/>
    <cellStyle name="Normal 2 14 3" xfId="51868" xr:uid="{00000000-0005-0000-0000-0000A2CA0000}"/>
    <cellStyle name="Normal 2 15" xfId="51869" xr:uid="{00000000-0005-0000-0000-0000A3CA0000}"/>
    <cellStyle name="Normal 2 15 2" xfId="51870" xr:uid="{00000000-0005-0000-0000-0000A4CA0000}"/>
    <cellStyle name="Normal 2 15 2 2" xfId="51871" xr:uid="{00000000-0005-0000-0000-0000A5CA0000}"/>
    <cellStyle name="Normal 2 15 3" xfId="51872" xr:uid="{00000000-0005-0000-0000-0000A6CA0000}"/>
    <cellStyle name="Normal 2 16" xfId="51873" xr:uid="{00000000-0005-0000-0000-0000A7CA0000}"/>
    <cellStyle name="Normal 2 16 2" xfId="51874" xr:uid="{00000000-0005-0000-0000-0000A8CA0000}"/>
    <cellStyle name="Normal 2 16 2 2" xfId="51875" xr:uid="{00000000-0005-0000-0000-0000A9CA0000}"/>
    <cellStyle name="Normal 2 16 3" xfId="51876" xr:uid="{00000000-0005-0000-0000-0000AACA0000}"/>
    <cellStyle name="Normal 2 17" xfId="51877" xr:uid="{00000000-0005-0000-0000-0000ABCA0000}"/>
    <cellStyle name="Normal 2 17 2" xfId="51878" xr:uid="{00000000-0005-0000-0000-0000ACCA0000}"/>
    <cellStyle name="Normal 2 18" xfId="51879" xr:uid="{00000000-0005-0000-0000-0000ADCA0000}"/>
    <cellStyle name="Normal 2 18 2" xfId="51880" xr:uid="{00000000-0005-0000-0000-0000AECA0000}"/>
    <cellStyle name="Normal 2 19" xfId="51881" xr:uid="{00000000-0005-0000-0000-0000AFCA0000}"/>
    <cellStyle name="Normal 2 2" xfId="51882" xr:uid="{00000000-0005-0000-0000-0000B0CA0000}"/>
    <cellStyle name="Normal 2 2 10" xfId="51883" xr:uid="{00000000-0005-0000-0000-0000B1CA0000}"/>
    <cellStyle name="Normal 2 2 11" xfId="51884" xr:uid="{00000000-0005-0000-0000-0000B2CA0000}"/>
    <cellStyle name="Normal 2 2 12" xfId="51885" xr:uid="{00000000-0005-0000-0000-0000B3CA0000}"/>
    <cellStyle name="Normal 2 2 13" xfId="51886" xr:uid="{00000000-0005-0000-0000-0000B4CA0000}"/>
    <cellStyle name="Normal 2 2 2" xfId="51887" xr:uid="{00000000-0005-0000-0000-0000B5CA0000}"/>
    <cellStyle name="Normal 2 2 2 10" xfId="51888" xr:uid="{00000000-0005-0000-0000-0000B6CA0000}"/>
    <cellStyle name="Normal 2 2 2 11" xfId="51889" xr:uid="{00000000-0005-0000-0000-0000B7CA0000}"/>
    <cellStyle name="Normal 2 2 2 12" xfId="51890" xr:uid="{00000000-0005-0000-0000-0000B8CA0000}"/>
    <cellStyle name="Normal 2 2 2 13" xfId="51891" xr:uid="{00000000-0005-0000-0000-0000B9CA0000}"/>
    <cellStyle name="Normal 2 2 2 14" xfId="51892" xr:uid="{00000000-0005-0000-0000-0000BACA0000}"/>
    <cellStyle name="Normal 2 2 2 15" xfId="51893" xr:uid="{00000000-0005-0000-0000-0000BBCA0000}"/>
    <cellStyle name="Normal 2 2 2 2" xfId="51894" xr:uid="{00000000-0005-0000-0000-0000BCCA0000}"/>
    <cellStyle name="Normal 2 2 2 2 10" xfId="51895" xr:uid="{00000000-0005-0000-0000-0000BDCA0000}"/>
    <cellStyle name="Normal 2 2 2 2 11" xfId="51896" xr:uid="{00000000-0005-0000-0000-0000BECA0000}"/>
    <cellStyle name="Normal 2 2 2 2 12" xfId="51897" xr:uid="{00000000-0005-0000-0000-0000BFCA0000}"/>
    <cellStyle name="Normal 2 2 2 2 13" xfId="51898" xr:uid="{00000000-0005-0000-0000-0000C0CA0000}"/>
    <cellStyle name="Normal 2 2 2 2 14" xfId="51899" xr:uid="{00000000-0005-0000-0000-0000C1CA0000}"/>
    <cellStyle name="Normal 2 2 2 2 2" xfId="51900" xr:uid="{00000000-0005-0000-0000-0000C2CA0000}"/>
    <cellStyle name="Normal 2 2 2 2 2 10" xfId="51901" xr:uid="{00000000-0005-0000-0000-0000C3CA0000}"/>
    <cellStyle name="Normal 2 2 2 2 2 11" xfId="51902" xr:uid="{00000000-0005-0000-0000-0000C4CA0000}"/>
    <cellStyle name="Normal 2 2 2 2 2 2" xfId="51903" xr:uid="{00000000-0005-0000-0000-0000C5CA0000}"/>
    <cellStyle name="Normal 2 2 2 2 2 2 2" xfId="51904" xr:uid="{00000000-0005-0000-0000-0000C6CA0000}"/>
    <cellStyle name="Normal 2 2 2 2 2 2 2 2" xfId="51905" xr:uid="{00000000-0005-0000-0000-0000C7CA0000}"/>
    <cellStyle name="Normal 2 2 2 2 2 2 2 2 2" xfId="51906" xr:uid="{00000000-0005-0000-0000-0000C8CA0000}"/>
    <cellStyle name="Normal 2 2 2 2 2 2 2 2 2 2" xfId="51907" xr:uid="{00000000-0005-0000-0000-0000C9CA0000}"/>
    <cellStyle name="Normal 2 2 2 2 2 2 2 2 2 3" xfId="51908" xr:uid="{00000000-0005-0000-0000-0000CACA0000}"/>
    <cellStyle name="Normal 2 2 2 2 2 2 2 2 3" xfId="51909" xr:uid="{00000000-0005-0000-0000-0000CBCA0000}"/>
    <cellStyle name="Normal 2 2 2 2 2 2 2 2 4" xfId="51910" xr:uid="{00000000-0005-0000-0000-0000CCCA0000}"/>
    <cellStyle name="Normal 2 2 2 2 2 2 2 3" xfId="51911" xr:uid="{00000000-0005-0000-0000-0000CDCA0000}"/>
    <cellStyle name="Normal 2 2 2 2 2 2 2 3 2" xfId="51912" xr:uid="{00000000-0005-0000-0000-0000CECA0000}"/>
    <cellStyle name="Normal 2 2 2 2 2 2 2 3 3" xfId="51913" xr:uid="{00000000-0005-0000-0000-0000CFCA0000}"/>
    <cellStyle name="Normal 2 2 2 2 2 2 2 3 4" xfId="51914" xr:uid="{00000000-0005-0000-0000-0000D0CA0000}"/>
    <cellStyle name="Normal 2 2 2 2 2 2 2 4" xfId="51915" xr:uid="{00000000-0005-0000-0000-0000D1CA0000}"/>
    <cellStyle name="Normal 2 2 2 2 2 2 2 5" xfId="51916" xr:uid="{00000000-0005-0000-0000-0000D2CA0000}"/>
    <cellStyle name="Normal 2 2 2 2 2 2 2 6" xfId="51917" xr:uid="{00000000-0005-0000-0000-0000D3CA0000}"/>
    <cellStyle name="Normal 2 2 2 2 2 2 2 7" xfId="51918" xr:uid="{00000000-0005-0000-0000-0000D4CA0000}"/>
    <cellStyle name="Normal 2 2 2 2 2 2 3" xfId="51919" xr:uid="{00000000-0005-0000-0000-0000D5CA0000}"/>
    <cellStyle name="Normal 2 2 2 2 2 2 3 2" xfId="51920" xr:uid="{00000000-0005-0000-0000-0000D6CA0000}"/>
    <cellStyle name="Normal 2 2 2 2 2 2 3 2 2" xfId="51921" xr:uid="{00000000-0005-0000-0000-0000D7CA0000}"/>
    <cellStyle name="Normal 2 2 2 2 2 2 3 2 3" xfId="51922" xr:uid="{00000000-0005-0000-0000-0000D8CA0000}"/>
    <cellStyle name="Normal 2 2 2 2 2 2 3 3" xfId="51923" xr:uid="{00000000-0005-0000-0000-0000D9CA0000}"/>
    <cellStyle name="Normal 2 2 2 2 2 2 3 4" xfId="51924" xr:uid="{00000000-0005-0000-0000-0000DACA0000}"/>
    <cellStyle name="Normal 2 2 2 2 2 2 4" xfId="51925" xr:uid="{00000000-0005-0000-0000-0000DBCA0000}"/>
    <cellStyle name="Normal 2 2 2 2 2 2 4 2" xfId="51926" xr:uid="{00000000-0005-0000-0000-0000DCCA0000}"/>
    <cellStyle name="Normal 2 2 2 2 2 2 4 3" xfId="51927" xr:uid="{00000000-0005-0000-0000-0000DDCA0000}"/>
    <cellStyle name="Normal 2 2 2 2 2 2 4 4" xfId="51928" xr:uid="{00000000-0005-0000-0000-0000DECA0000}"/>
    <cellStyle name="Normal 2 2 2 2 2 2 5" xfId="51929" xr:uid="{00000000-0005-0000-0000-0000DFCA0000}"/>
    <cellStyle name="Normal 2 2 2 2 2 2 6" xfId="51930" xr:uid="{00000000-0005-0000-0000-0000E0CA0000}"/>
    <cellStyle name="Normal 2 2 2 2 2 2 7" xfId="51931" xr:uid="{00000000-0005-0000-0000-0000E1CA0000}"/>
    <cellStyle name="Normal 2 2 2 2 2 2 8" xfId="51932" xr:uid="{00000000-0005-0000-0000-0000E2CA0000}"/>
    <cellStyle name="Normal 2 2 2 2 2 3" xfId="51933" xr:uid="{00000000-0005-0000-0000-0000E3CA0000}"/>
    <cellStyle name="Normal 2 2 2 2 2 3 2" xfId="51934" xr:uid="{00000000-0005-0000-0000-0000E4CA0000}"/>
    <cellStyle name="Normal 2 2 2 2 2 3 2 2" xfId="51935" xr:uid="{00000000-0005-0000-0000-0000E5CA0000}"/>
    <cellStyle name="Normal 2 2 2 2 2 3 2 2 2" xfId="51936" xr:uid="{00000000-0005-0000-0000-0000E6CA0000}"/>
    <cellStyle name="Normal 2 2 2 2 2 3 2 2 3" xfId="51937" xr:uid="{00000000-0005-0000-0000-0000E7CA0000}"/>
    <cellStyle name="Normal 2 2 2 2 2 3 2 3" xfId="51938" xr:uid="{00000000-0005-0000-0000-0000E8CA0000}"/>
    <cellStyle name="Normal 2 2 2 2 2 3 2 4" xfId="51939" xr:uid="{00000000-0005-0000-0000-0000E9CA0000}"/>
    <cellStyle name="Normal 2 2 2 2 2 3 3" xfId="51940" xr:uid="{00000000-0005-0000-0000-0000EACA0000}"/>
    <cellStyle name="Normal 2 2 2 2 2 3 3 2" xfId="51941" xr:uid="{00000000-0005-0000-0000-0000EBCA0000}"/>
    <cellStyle name="Normal 2 2 2 2 2 3 3 3" xfId="51942" xr:uid="{00000000-0005-0000-0000-0000ECCA0000}"/>
    <cellStyle name="Normal 2 2 2 2 2 3 3 4" xfId="51943" xr:uid="{00000000-0005-0000-0000-0000EDCA0000}"/>
    <cellStyle name="Normal 2 2 2 2 2 3 4" xfId="51944" xr:uid="{00000000-0005-0000-0000-0000EECA0000}"/>
    <cellStyle name="Normal 2 2 2 2 2 3 5" xfId="51945" xr:uid="{00000000-0005-0000-0000-0000EFCA0000}"/>
    <cellStyle name="Normal 2 2 2 2 2 3 6" xfId="51946" xr:uid="{00000000-0005-0000-0000-0000F0CA0000}"/>
    <cellStyle name="Normal 2 2 2 2 2 3 7" xfId="51947" xr:uid="{00000000-0005-0000-0000-0000F1CA0000}"/>
    <cellStyle name="Normal 2 2 2 2 2 4" xfId="51948" xr:uid="{00000000-0005-0000-0000-0000F2CA0000}"/>
    <cellStyle name="Normal 2 2 2 2 2 4 2" xfId="51949" xr:uid="{00000000-0005-0000-0000-0000F3CA0000}"/>
    <cellStyle name="Normal 2 2 2 2 2 4 2 2" xfId="51950" xr:uid="{00000000-0005-0000-0000-0000F4CA0000}"/>
    <cellStyle name="Normal 2 2 2 2 2 4 2 3" xfId="51951" xr:uid="{00000000-0005-0000-0000-0000F5CA0000}"/>
    <cellStyle name="Normal 2 2 2 2 2 4 3" xfId="51952" xr:uid="{00000000-0005-0000-0000-0000F6CA0000}"/>
    <cellStyle name="Normal 2 2 2 2 2 4 4" xfId="51953" xr:uid="{00000000-0005-0000-0000-0000F7CA0000}"/>
    <cellStyle name="Normal 2 2 2 2 2 4 5" xfId="51954" xr:uid="{00000000-0005-0000-0000-0000F8CA0000}"/>
    <cellStyle name="Normal 2 2 2 2 2 5" xfId="51955" xr:uid="{00000000-0005-0000-0000-0000F9CA0000}"/>
    <cellStyle name="Normal 2 2 2 2 2 5 2" xfId="51956" xr:uid="{00000000-0005-0000-0000-0000FACA0000}"/>
    <cellStyle name="Normal 2 2 2 2 2 5 3" xfId="51957" xr:uid="{00000000-0005-0000-0000-0000FBCA0000}"/>
    <cellStyle name="Normal 2 2 2 2 2 5 4" xfId="51958" xr:uid="{00000000-0005-0000-0000-0000FCCA0000}"/>
    <cellStyle name="Normal 2 2 2 2 2 5 5" xfId="51959" xr:uid="{00000000-0005-0000-0000-0000FDCA0000}"/>
    <cellStyle name="Normal 2 2 2 2 2 6" xfId="51960" xr:uid="{00000000-0005-0000-0000-0000FECA0000}"/>
    <cellStyle name="Normal 2 2 2 2 2 7" xfId="51961" xr:uid="{00000000-0005-0000-0000-0000FFCA0000}"/>
    <cellStyle name="Normal 2 2 2 2 2 8" xfId="51962" xr:uid="{00000000-0005-0000-0000-000000CB0000}"/>
    <cellStyle name="Normal 2 2 2 2 2 9" xfId="51963" xr:uid="{00000000-0005-0000-0000-000001CB0000}"/>
    <cellStyle name="Normal 2 2 2 2 3" xfId="51964" xr:uid="{00000000-0005-0000-0000-000002CB0000}"/>
    <cellStyle name="Normal 2 2 2 2 3 2" xfId="51965" xr:uid="{00000000-0005-0000-0000-000003CB0000}"/>
    <cellStyle name="Normal 2 2 2 2 3 2 2" xfId="51966" xr:uid="{00000000-0005-0000-0000-000004CB0000}"/>
    <cellStyle name="Normal 2 2 2 2 3 2 2 2" xfId="51967" xr:uid="{00000000-0005-0000-0000-000005CB0000}"/>
    <cellStyle name="Normal 2 2 2 2 3 2 2 2 2" xfId="51968" xr:uid="{00000000-0005-0000-0000-000006CB0000}"/>
    <cellStyle name="Normal 2 2 2 2 3 2 2 2 3" xfId="51969" xr:uid="{00000000-0005-0000-0000-000007CB0000}"/>
    <cellStyle name="Normal 2 2 2 2 3 2 2 3" xfId="51970" xr:uid="{00000000-0005-0000-0000-000008CB0000}"/>
    <cellStyle name="Normal 2 2 2 2 3 2 2 4" xfId="51971" xr:uid="{00000000-0005-0000-0000-000009CB0000}"/>
    <cellStyle name="Normal 2 2 2 2 3 2 3" xfId="51972" xr:uid="{00000000-0005-0000-0000-00000ACB0000}"/>
    <cellStyle name="Normal 2 2 2 2 3 2 3 2" xfId="51973" xr:uid="{00000000-0005-0000-0000-00000BCB0000}"/>
    <cellStyle name="Normal 2 2 2 2 3 2 3 3" xfId="51974" xr:uid="{00000000-0005-0000-0000-00000CCB0000}"/>
    <cellStyle name="Normal 2 2 2 2 3 2 3 4" xfId="51975" xr:uid="{00000000-0005-0000-0000-00000DCB0000}"/>
    <cellStyle name="Normal 2 2 2 2 3 2 4" xfId="51976" xr:uid="{00000000-0005-0000-0000-00000ECB0000}"/>
    <cellStyle name="Normal 2 2 2 2 3 2 5" xfId="51977" xr:uid="{00000000-0005-0000-0000-00000FCB0000}"/>
    <cellStyle name="Normal 2 2 2 2 3 2 6" xfId="51978" xr:uid="{00000000-0005-0000-0000-000010CB0000}"/>
    <cellStyle name="Normal 2 2 2 2 3 2 7" xfId="51979" xr:uid="{00000000-0005-0000-0000-000011CB0000}"/>
    <cellStyle name="Normal 2 2 2 2 3 3" xfId="51980" xr:uid="{00000000-0005-0000-0000-000012CB0000}"/>
    <cellStyle name="Normal 2 2 2 2 3 3 2" xfId="51981" xr:uid="{00000000-0005-0000-0000-000013CB0000}"/>
    <cellStyle name="Normal 2 2 2 2 3 3 2 2" xfId="51982" xr:uid="{00000000-0005-0000-0000-000014CB0000}"/>
    <cellStyle name="Normal 2 2 2 2 3 3 2 3" xfId="51983" xr:uid="{00000000-0005-0000-0000-000015CB0000}"/>
    <cellStyle name="Normal 2 2 2 2 3 3 3" xfId="51984" xr:uid="{00000000-0005-0000-0000-000016CB0000}"/>
    <cellStyle name="Normal 2 2 2 2 3 3 4" xfId="51985" xr:uid="{00000000-0005-0000-0000-000017CB0000}"/>
    <cellStyle name="Normal 2 2 2 2 3 4" xfId="51986" xr:uid="{00000000-0005-0000-0000-000018CB0000}"/>
    <cellStyle name="Normal 2 2 2 2 3 4 2" xfId="51987" xr:uid="{00000000-0005-0000-0000-000019CB0000}"/>
    <cellStyle name="Normal 2 2 2 2 3 4 3" xfId="51988" xr:uid="{00000000-0005-0000-0000-00001ACB0000}"/>
    <cellStyle name="Normal 2 2 2 2 3 4 4" xfId="51989" xr:uid="{00000000-0005-0000-0000-00001BCB0000}"/>
    <cellStyle name="Normal 2 2 2 2 3 5" xfId="51990" xr:uid="{00000000-0005-0000-0000-00001CCB0000}"/>
    <cellStyle name="Normal 2 2 2 2 3 6" xfId="51991" xr:uid="{00000000-0005-0000-0000-00001DCB0000}"/>
    <cellStyle name="Normal 2 2 2 2 3 7" xfId="51992" xr:uid="{00000000-0005-0000-0000-00001ECB0000}"/>
    <cellStyle name="Normal 2 2 2 2 3 8" xfId="51993" xr:uid="{00000000-0005-0000-0000-00001FCB0000}"/>
    <cellStyle name="Normal 2 2 2 2 4" xfId="51994" xr:uid="{00000000-0005-0000-0000-000020CB0000}"/>
    <cellStyle name="Normal 2 2 2 2 4 2" xfId="51995" xr:uid="{00000000-0005-0000-0000-000021CB0000}"/>
    <cellStyle name="Normal 2 2 2 2 4 2 2" xfId="51996" xr:uid="{00000000-0005-0000-0000-000022CB0000}"/>
    <cellStyle name="Normal 2 2 2 2 4 2 2 2" xfId="51997" xr:uid="{00000000-0005-0000-0000-000023CB0000}"/>
    <cellStyle name="Normal 2 2 2 2 4 2 2 3" xfId="51998" xr:uid="{00000000-0005-0000-0000-000024CB0000}"/>
    <cellStyle name="Normal 2 2 2 2 4 2 3" xfId="51999" xr:uid="{00000000-0005-0000-0000-000025CB0000}"/>
    <cellStyle name="Normal 2 2 2 2 4 2 4" xfId="52000" xr:uid="{00000000-0005-0000-0000-000026CB0000}"/>
    <cellStyle name="Normal 2 2 2 2 4 3" xfId="52001" xr:uid="{00000000-0005-0000-0000-000027CB0000}"/>
    <cellStyle name="Normal 2 2 2 2 4 3 2" xfId="52002" xr:uid="{00000000-0005-0000-0000-000028CB0000}"/>
    <cellStyle name="Normal 2 2 2 2 4 3 3" xfId="52003" xr:uid="{00000000-0005-0000-0000-000029CB0000}"/>
    <cellStyle name="Normal 2 2 2 2 4 3 4" xfId="52004" xr:uid="{00000000-0005-0000-0000-00002ACB0000}"/>
    <cellStyle name="Normal 2 2 2 2 4 4" xfId="52005" xr:uid="{00000000-0005-0000-0000-00002BCB0000}"/>
    <cellStyle name="Normal 2 2 2 2 4 5" xfId="52006" xr:uid="{00000000-0005-0000-0000-00002CCB0000}"/>
    <cellStyle name="Normal 2 2 2 2 4 6" xfId="52007" xr:uid="{00000000-0005-0000-0000-00002DCB0000}"/>
    <cellStyle name="Normal 2 2 2 2 4 7" xfId="52008" xr:uid="{00000000-0005-0000-0000-00002ECB0000}"/>
    <cellStyle name="Normal 2 2 2 2 5" xfId="52009" xr:uid="{00000000-0005-0000-0000-00002FCB0000}"/>
    <cellStyle name="Normal 2 2 2 2 5 2" xfId="52010" xr:uid="{00000000-0005-0000-0000-000030CB0000}"/>
    <cellStyle name="Normal 2 2 2 2 5 2 2" xfId="52011" xr:uid="{00000000-0005-0000-0000-000031CB0000}"/>
    <cellStyle name="Normal 2 2 2 2 5 2 3" xfId="52012" xr:uid="{00000000-0005-0000-0000-000032CB0000}"/>
    <cellStyle name="Normal 2 2 2 2 5 2 4" xfId="52013" xr:uid="{00000000-0005-0000-0000-000033CB0000}"/>
    <cellStyle name="Normal 2 2 2 2 5 3" xfId="52014" xr:uid="{00000000-0005-0000-0000-000034CB0000}"/>
    <cellStyle name="Normal 2 2 2 2 5 4" xfId="52015" xr:uid="{00000000-0005-0000-0000-000035CB0000}"/>
    <cellStyle name="Normal 2 2 2 2 5 5" xfId="52016" xr:uid="{00000000-0005-0000-0000-000036CB0000}"/>
    <cellStyle name="Normal 2 2 2 2 5 6" xfId="52017" xr:uid="{00000000-0005-0000-0000-000037CB0000}"/>
    <cellStyle name="Normal 2 2 2 2 6" xfId="52018" xr:uid="{00000000-0005-0000-0000-000038CB0000}"/>
    <cellStyle name="Normal 2 2 2 2 6 2" xfId="52019" xr:uid="{00000000-0005-0000-0000-000039CB0000}"/>
    <cellStyle name="Normal 2 2 2 2 6 3" xfId="52020" xr:uid="{00000000-0005-0000-0000-00003ACB0000}"/>
    <cellStyle name="Normal 2 2 2 2 6 4" xfId="52021" xr:uid="{00000000-0005-0000-0000-00003BCB0000}"/>
    <cellStyle name="Normal 2 2 2 2 6 5" xfId="52022" xr:uid="{00000000-0005-0000-0000-00003CCB0000}"/>
    <cellStyle name="Normal 2 2 2 2 7" xfId="52023" xr:uid="{00000000-0005-0000-0000-00003DCB0000}"/>
    <cellStyle name="Normal 2 2 2 2 7 2" xfId="52024" xr:uid="{00000000-0005-0000-0000-00003ECB0000}"/>
    <cellStyle name="Normal 2 2 2 2 7 3" xfId="52025" xr:uid="{00000000-0005-0000-0000-00003FCB0000}"/>
    <cellStyle name="Normal 2 2 2 2 8" xfId="52026" xr:uid="{00000000-0005-0000-0000-000040CB0000}"/>
    <cellStyle name="Normal 2 2 2 2 9" xfId="52027" xr:uid="{00000000-0005-0000-0000-000041CB0000}"/>
    <cellStyle name="Normal 2 2 2 2_Nøkkeltall" xfId="52028" xr:uid="{00000000-0005-0000-0000-000042CB0000}"/>
    <cellStyle name="Normal 2 2 2 3" xfId="52029" xr:uid="{00000000-0005-0000-0000-000043CB0000}"/>
    <cellStyle name="Normal 2 2 2 3 10" xfId="52030" xr:uid="{00000000-0005-0000-0000-000044CB0000}"/>
    <cellStyle name="Normal 2 2 2 3 11" xfId="52031" xr:uid="{00000000-0005-0000-0000-000045CB0000}"/>
    <cellStyle name="Normal 2 2 2 3 12" xfId="52032" xr:uid="{00000000-0005-0000-0000-000046CB0000}"/>
    <cellStyle name="Normal 2 2 2 3 2" xfId="52033" xr:uid="{00000000-0005-0000-0000-000047CB0000}"/>
    <cellStyle name="Normal 2 2 2 3 2 2" xfId="52034" xr:uid="{00000000-0005-0000-0000-000048CB0000}"/>
    <cellStyle name="Normal 2 2 2 3 2 2 2" xfId="52035" xr:uid="{00000000-0005-0000-0000-000049CB0000}"/>
    <cellStyle name="Normal 2 2 2 3 2 2 2 2" xfId="52036" xr:uid="{00000000-0005-0000-0000-00004ACB0000}"/>
    <cellStyle name="Normal 2 2 2 3 2 2 2 2 2" xfId="52037" xr:uid="{00000000-0005-0000-0000-00004BCB0000}"/>
    <cellStyle name="Normal 2 2 2 3 2 2 2 2 3" xfId="52038" xr:uid="{00000000-0005-0000-0000-00004CCB0000}"/>
    <cellStyle name="Normal 2 2 2 3 2 2 2 3" xfId="52039" xr:uid="{00000000-0005-0000-0000-00004DCB0000}"/>
    <cellStyle name="Normal 2 2 2 3 2 2 2 4" xfId="52040" xr:uid="{00000000-0005-0000-0000-00004ECB0000}"/>
    <cellStyle name="Normal 2 2 2 3 2 2 3" xfId="52041" xr:uid="{00000000-0005-0000-0000-00004FCB0000}"/>
    <cellStyle name="Normal 2 2 2 3 2 2 3 2" xfId="52042" xr:uid="{00000000-0005-0000-0000-000050CB0000}"/>
    <cellStyle name="Normal 2 2 2 3 2 2 3 3" xfId="52043" xr:uid="{00000000-0005-0000-0000-000051CB0000}"/>
    <cellStyle name="Normal 2 2 2 3 2 2 3 4" xfId="52044" xr:uid="{00000000-0005-0000-0000-000052CB0000}"/>
    <cellStyle name="Normal 2 2 2 3 2 2 4" xfId="52045" xr:uid="{00000000-0005-0000-0000-000053CB0000}"/>
    <cellStyle name="Normal 2 2 2 3 2 2 5" xfId="52046" xr:uid="{00000000-0005-0000-0000-000054CB0000}"/>
    <cellStyle name="Normal 2 2 2 3 2 2 6" xfId="52047" xr:uid="{00000000-0005-0000-0000-000055CB0000}"/>
    <cellStyle name="Normal 2 2 2 3 2 2 7" xfId="52048" xr:uid="{00000000-0005-0000-0000-000056CB0000}"/>
    <cellStyle name="Normal 2 2 2 3 2 3" xfId="52049" xr:uid="{00000000-0005-0000-0000-000057CB0000}"/>
    <cellStyle name="Normal 2 2 2 3 2 3 2" xfId="52050" xr:uid="{00000000-0005-0000-0000-000058CB0000}"/>
    <cellStyle name="Normal 2 2 2 3 2 3 2 2" xfId="52051" xr:uid="{00000000-0005-0000-0000-000059CB0000}"/>
    <cellStyle name="Normal 2 2 2 3 2 3 2 3" xfId="52052" xr:uid="{00000000-0005-0000-0000-00005ACB0000}"/>
    <cellStyle name="Normal 2 2 2 3 2 3 3" xfId="52053" xr:uid="{00000000-0005-0000-0000-00005BCB0000}"/>
    <cellStyle name="Normal 2 2 2 3 2 3 4" xfId="52054" xr:uid="{00000000-0005-0000-0000-00005CCB0000}"/>
    <cellStyle name="Normal 2 2 2 3 2 4" xfId="52055" xr:uid="{00000000-0005-0000-0000-00005DCB0000}"/>
    <cellStyle name="Normal 2 2 2 3 2 4 2" xfId="52056" xr:uid="{00000000-0005-0000-0000-00005ECB0000}"/>
    <cellStyle name="Normal 2 2 2 3 2 4 3" xfId="52057" xr:uid="{00000000-0005-0000-0000-00005FCB0000}"/>
    <cellStyle name="Normal 2 2 2 3 2 4 4" xfId="52058" xr:uid="{00000000-0005-0000-0000-000060CB0000}"/>
    <cellStyle name="Normal 2 2 2 3 2 5" xfId="52059" xr:uid="{00000000-0005-0000-0000-000061CB0000}"/>
    <cellStyle name="Normal 2 2 2 3 2 6" xfId="52060" xr:uid="{00000000-0005-0000-0000-000062CB0000}"/>
    <cellStyle name="Normal 2 2 2 3 2 7" xfId="52061" xr:uid="{00000000-0005-0000-0000-000063CB0000}"/>
    <cellStyle name="Normal 2 2 2 3 2 8" xfId="52062" xr:uid="{00000000-0005-0000-0000-000064CB0000}"/>
    <cellStyle name="Normal 2 2 2 3 3" xfId="52063" xr:uid="{00000000-0005-0000-0000-000065CB0000}"/>
    <cellStyle name="Normal 2 2 2 3 3 2" xfId="52064" xr:uid="{00000000-0005-0000-0000-000066CB0000}"/>
    <cellStyle name="Normal 2 2 2 3 3 2 2" xfId="52065" xr:uid="{00000000-0005-0000-0000-000067CB0000}"/>
    <cellStyle name="Normal 2 2 2 3 3 2 2 2" xfId="52066" xr:uid="{00000000-0005-0000-0000-000068CB0000}"/>
    <cellStyle name="Normal 2 2 2 3 3 2 2 3" xfId="52067" xr:uid="{00000000-0005-0000-0000-000069CB0000}"/>
    <cellStyle name="Normal 2 2 2 3 3 2 3" xfId="52068" xr:uid="{00000000-0005-0000-0000-00006ACB0000}"/>
    <cellStyle name="Normal 2 2 2 3 3 2 4" xfId="52069" xr:uid="{00000000-0005-0000-0000-00006BCB0000}"/>
    <cellStyle name="Normal 2 2 2 3 3 3" xfId="52070" xr:uid="{00000000-0005-0000-0000-00006CCB0000}"/>
    <cellStyle name="Normal 2 2 2 3 3 3 2" xfId="52071" xr:uid="{00000000-0005-0000-0000-00006DCB0000}"/>
    <cellStyle name="Normal 2 2 2 3 3 3 3" xfId="52072" xr:uid="{00000000-0005-0000-0000-00006ECB0000}"/>
    <cellStyle name="Normal 2 2 2 3 3 3 4" xfId="52073" xr:uid="{00000000-0005-0000-0000-00006FCB0000}"/>
    <cellStyle name="Normal 2 2 2 3 3 4" xfId="52074" xr:uid="{00000000-0005-0000-0000-000070CB0000}"/>
    <cellStyle name="Normal 2 2 2 3 3 5" xfId="52075" xr:uid="{00000000-0005-0000-0000-000071CB0000}"/>
    <cellStyle name="Normal 2 2 2 3 3 6" xfId="52076" xr:uid="{00000000-0005-0000-0000-000072CB0000}"/>
    <cellStyle name="Normal 2 2 2 3 3 7" xfId="52077" xr:uid="{00000000-0005-0000-0000-000073CB0000}"/>
    <cellStyle name="Normal 2 2 2 3 4" xfId="52078" xr:uid="{00000000-0005-0000-0000-000074CB0000}"/>
    <cellStyle name="Normal 2 2 2 3 4 2" xfId="52079" xr:uid="{00000000-0005-0000-0000-000075CB0000}"/>
    <cellStyle name="Normal 2 2 2 3 4 2 2" xfId="52080" xr:uid="{00000000-0005-0000-0000-000076CB0000}"/>
    <cellStyle name="Normal 2 2 2 3 4 2 3" xfId="52081" xr:uid="{00000000-0005-0000-0000-000077CB0000}"/>
    <cellStyle name="Normal 2 2 2 3 4 3" xfId="52082" xr:uid="{00000000-0005-0000-0000-000078CB0000}"/>
    <cellStyle name="Normal 2 2 2 3 4 4" xfId="52083" xr:uid="{00000000-0005-0000-0000-000079CB0000}"/>
    <cellStyle name="Normal 2 2 2 3 4 5" xfId="52084" xr:uid="{00000000-0005-0000-0000-00007ACB0000}"/>
    <cellStyle name="Normal 2 2 2 3 5" xfId="52085" xr:uid="{00000000-0005-0000-0000-00007BCB0000}"/>
    <cellStyle name="Normal 2 2 2 3 5 2" xfId="52086" xr:uid="{00000000-0005-0000-0000-00007CCB0000}"/>
    <cellStyle name="Normal 2 2 2 3 5 3" xfId="52087" xr:uid="{00000000-0005-0000-0000-00007DCB0000}"/>
    <cellStyle name="Normal 2 2 2 3 5 4" xfId="52088" xr:uid="{00000000-0005-0000-0000-00007ECB0000}"/>
    <cellStyle name="Normal 2 2 2 3 5 5" xfId="52089" xr:uid="{00000000-0005-0000-0000-00007FCB0000}"/>
    <cellStyle name="Normal 2 2 2 3 6" xfId="52090" xr:uid="{00000000-0005-0000-0000-000080CB0000}"/>
    <cellStyle name="Normal 2 2 2 3 7" xfId="52091" xr:uid="{00000000-0005-0000-0000-000081CB0000}"/>
    <cellStyle name="Normal 2 2 2 3 8" xfId="52092" xr:uid="{00000000-0005-0000-0000-000082CB0000}"/>
    <cellStyle name="Normal 2 2 2 3 9" xfId="52093" xr:uid="{00000000-0005-0000-0000-000083CB0000}"/>
    <cellStyle name="Normal 2 2 2 4" xfId="52094" xr:uid="{00000000-0005-0000-0000-000084CB0000}"/>
    <cellStyle name="Normal 2 2 2 4 2" xfId="52095" xr:uid="{00000000-0005-0000-0000-000085CB0000}"/>
    <cellStyle name="Normal 2 2 2 4 2 2" xfId="52096" xr:uid="{00000000-0005-0000-0000-000086CB0000}"/>
    <cellStyle name="Normal 2 2 2 4 2 2 2" xfId="52097" xr:uid="{00000000-0005-0000-0000-000087CB0000}"/>
    <cellStyle name="Normal 2 2 2 4 2 2 2 2" xfId="52098" xr:uid="{00000000-0005-0000-0000-000088CB0000}"/>
    <cellStyle name="Normal 2 2 2 4 2 2 2 3" xfId="52099" xr:uid="{00000000-0005-0000-0000-000089CB0000}"/>
    <cellStyle name="Normal 2 2 2 4 2 2 3" xfId="52100" xr:uid="{00000000-0005-0000-0000-00008ACB0000}"/>
    <cellStyle name="Normal 2 2 2 4 2 2 4" xfId="52101" xr:uid="{00000000-0005-0000-0000-00008BCB0000}"/>
    <cellStyle name="Normal 2 2 2 4 2 3" xfId="52102" xr:uid="{00000000-0005-0000-0000-00008CCB0000}"/>
    <cellStyle name="Normal 2 2 2 4 2 3 2" xfId="52103" xr:uid="{00000000-0005-0000-0000-00008DCB0000}"/>
    <cellStyle name="Normal 2 2 2 4 2 3 3" xfId="52104" xr:uid="{00000000-0005-0000-0000-00008ECB0000}"/>
    <cellStyle name="Normal 2 2 2 4 2 3 4" xfId="52105" xr:uid="{00000000-0005-0000-0000-00008FCB0000}"/>
    <cellStyle name="Normal 2 2 2 4 2 4" xfId="52106" xr:uid="{00000000-0005-0000-0000-000090CB0000}"/>
    <cellStyle name="Normal 2 2 2 4 2 5" xfId="52107" xr:uid="{00000000-0005-0000-0000-000091CB0000}"/>
    <cellStyle name="Normal 2 2 2 4 2 6" xfId="52108" xr:uid="{00000000-0005-0000-0000-000092CB0000}"/>
    <cellStyle name="Normal 2 2 2 4 2 7" xfId="52109" xr:uid="{00000000-0005-0000-0000-000093CB0000}"/>
    <cellStyle name="Normal 2 2 2 4 3" xfId="52110" xr:uid="{00000000-0005-0000-0000-000094CB0000}"/>
    <cellStyle name="Normal 2 2 2 4 3 2" xfId="52111" xr:uid="{00000000-0005-0000-0000-000095CB0000}"/>
    <cellStyle name="Normal 2 2 2 4 3 2 2" xfId="52112" xr:uid="{00000000-0005-0000-0000-000096CB0000}"/>
    <cellStyle name="Normal 2 2 2 4 3 2 3" xfId="52113" xr:uid="{00000000-0005-0000-0000-000097CB0000}"/>
    <cellStyle name="Normal 2 2 2 4 3 3" xfId="52114" xr:uid="{00000000-0005-0000-0000-000098CB0000}"/>
    <cellStyle name="Normal 2 2 2 4 3 4" xfId="52115" xr:uid="{00000000-0005-0000-0000-000099CB0000}"/>
    <cellStyle name="Normal 2 2 2 4 4" xfId="52116" xr:uid="{00000000-0005-0000-0000-00009ACB0000}"/>
    <cellStyle name="Normal 2 2 2 4 4 2" xfId="52117" xr:uid="{00000000-0005-0000-0000-00009BCB0000}"/>
    <cellStyle name="Normal 2 2 2 4 4 3" xfId="52118" xr:uid="{00000000-0005-0000-0000-00009CCB0000}"/>
    <cellStyle name="Normal 2 2 2 4 4 4" xfId="52119" xr:uid="{00000000-0005-0000-0000-00009DCB0000}"/>
    <cellStyle name="Normal 2 2 2 4 5" xfId="52120" xr:uid="{00000000-0005-0000-0000-00009ECB0000}"/>
    <cellStyle name="Normal 2 2 2 4 6" xfId="52121" xr:uid="{00000000-0005-0000-0000-00009FCB0000}"/>
    <cellStyle name="Normal 2 2 2 4 7" xfId="52122" xr:uid="{00000000-0005-0000-0000-0000A0CB0000}"/>
    <cellStyle name="Normal 2 2 2 4 8" xfId="52123" xr:uid="{00000000-0005-0000-0000-0000A1CB0000}"/>
    <cellStyle name="Normal 2 2 2 5" xfId="52124" xr:uid="{00000000-0005-0000-0000-0000A2CB0000}"/>
    <cellStyle name="Normal 2 2 2 5 2" xfId="52125" xr:uid="{00000000-0005-0000-0000-0000A3CB0000}"/>
    <cellStyle name="Normal 2 2 2 5 2 2" xfId="52126" xr:uid="{00000000-0005-0000-0000-0000A4CB0000}"/>
    <cellStyle name="Normal 2 2 2 5 3" xfId="52127" xr:uid="{00000000-0005-0000-0000-0000A5CB0000}"/>
    <cellStyle name="Normal 2 2 2 5 3 2" xfId="52128" xr:uid="{00000000-0005-0000-0000-0000A6CB0000}"/>
    <cellStyle name="Normal 2 2 2 5 4" xfId="52129" xr:uid="{00000000-0005-0000-0000-0000A7CB0000}"/>
    <cellStyle name="Normal 2 2 2 5 5" xfId="52130" xr:uid="{00000000-0005-0000-0000-0000A8CB0000}"/>
    <cellStyle name="Normal 2 2 2 5 6" xfId="6" xr:uid="{00000000-0005-0000-0000-0000A9CB0000}"/>
    <cellStyle name="Normal 2 2 2 6" xfId="52131" xr:uid="{00000000-0005-0000-0000-0000AACB0000}"/>
    <cellStyle name="Normal 2 2 2 6 2" xfId="52132" xr:uid="{00000000-0005-0000-0000-0000ABCB0000}"/>
    <cellStyle name="Normal 2 2 2 6 2 2" xfId="52133" xr:uid="{00000000-0005-0000-0000-0000ACCB0000}"/>
    <cellStyle name="Normal 2 2 2 6 2 2 2" xfId="52134" xr:uid="{00000000-0005-0000-0000-0000ADCB0000}"/>
    <cellStyle name="Normal 2 2 2 6 2 2 3" xfId="52135" xr:uid="{00000000-0005-0000-0000-0000AECB0000}"/>
    <cellStyle name="Normal 2 2 2 6 2 3" xfId="52136" xr:uid="{00000000-0005-0000-0000-0000AFCB0000}"/>
    <cellStyle name="Normal 2 2 2 6 2 4" xfId="52137" xr:uid="{00000000-0005-0000-0000-0000B0CB0000}"/>
    <cellStyle name="Normal 2 2 2 6 3" xfId="52138" xr:uid="{00000000-0005-0000-0000-0000B1CB0000}"/>
    <cellStyle name="Normal 2 2 2 6 3 2" xfId="52139" xr:uid="{00000000-0005-0000-0000-0000B2CB0000}"/>
    <cellStyle name="Normal 2 2 2 6 3 3" xfId="52140" xr:uid="{00000000-0005-0000-0000-0000B3CB0000}"/>
    <cellStyle name="Normal 2 2 2 6 4" xfId="52141" xr:uid="{00000000-0005-0000-0000-0000B4CB0000}"/>
    <cellStyle name="Normal 2 2 2 6 5" xfId="52142" xr:uid="{00000000-0005-0000-0000-0000B5CB0000}"/>
    <cellStyle name="Normal 2 2 2 6 6" xfId="52143" xr:uid="{00000000-0005-0000-0000-0000B6CB0000}"/>
    <cellStyle name="Normal 2 2 2 7" xfId="52144" xr:uid="{00000000-0005-0000-0000-0000B7CB0000}"/>
    <cellStyle name="Normal 2 2 2 7 2" xfId="52145" xr:uid="{00000000-0005-0000-0000-0000B8CB0000}"/>
    <cellStyle name="Normal 2 2 2 7 2 2" xfId="52146" xr:uid="{00000000-0005-0000-0000-0000B9CB0000}"/>
    <cellStyle name="Normal 2 2 2 7 2 3" xfId="52147" xr:uid="{00000000-0005-0000-0000-0000BACB0000}"/>
    <cellStyle name="Normal 2 2 2 7 3" xfId="52148" xr:uid="{00000000-0005-0000-0000-0000BBCB0000}"/>
    <cellStyle name="Normal 2 2 2 7 4" xfId="52149" xr:uid="{00000000-0005-0000-0000-0000BCCB0000}"/>
    <cellStyle name="Normal 2 2 2 7 5" xfId="52150" xr:uid="{00000000-0005-0000-0000-0000BDCB0000}"/>
    <cellStyle name="Normal 2 2 2 8" xfId="52151" xr:uid="{00000000-0005-0000-0000-0000BECB0000}"/>
    <cellStyle name="Normal 2 2 2 8 2" xfId="52152" xr:uid="{00000000-0005-0000-0000-0000BFCB0000}"/>
    <cellStyle name="Normal 2 2 2 8 3" xfId="52153" xr:uid="{00000000-0005-0000-0000-0000C0CB0000}"/>
    <cellStyle name="Normal 2 2 2 8 4" xfId="52154" xr:uid="{00000000-0005-0000-0000-0000C1CB0000}"/>
    <cellStyle name="Normal 2 2 2 8 5" xfId="52155" xr:uid="{00000000-0005-0000-0000-0000C2CB0000}"/>
    <cellStyle name="Normal 2 2 2 9" xfId="52156" xr:uid="{00000000-0005-0000-0000-0000C3CB0000}"/>
    <cellStyle name="Normal 2 2 2_Innskuddsdekning" xfId="52157" xr:uid="{00000000-0005-0000-0000-0000C4CB0000}"/>
    <cellStyle name="Normal 2 2 3" xfId="52158" xr:uid="{00000000-0005-0000-0000-0000C5CB0000}"/>
    <cellStyle name="Normal 2 2 3 10" xfId="52159" xr:uid="{00000000-0005-0000-0000-0000C6CB0000}"/>
    <cellStyle name="Normal 2 2 3 2" xfId="52160" xr:uid="{00000000-0005-0000-0000-0000C7CB0000}"/>
    <cellStyle name="Normal 2 2 3 2 2" xfId="52161" xr:uid="{00000000-0005-0000-0000-0000C8CB0000}"/>
    <cellStyle name="Normal 2 2 3 2 2 2" xfId="52162" xr:uid="{00000000-0005-0000-0000-0000C9CB0000}"/>
    <cellStyle name="Normal 2 2 3 2 2 2 2" xfId="52163" xr:uid="{00000000-0005-0000-0000-0000CACB0000}"/>
    <cellStyle name="Normal 2 2 3 2 2 2 2 2" xfId="52164" xr:uid="{00000000-0005-0000-0000-0000CBCB0000}"/>
    <cellStyle name="Normal 2 2 3 2 2 2 2 2 2" xfId="52165" xr:uid="{00000000-0005-0000-0000-0000CCCB0000}"/>
    <cellStyle name="Normal 2 2 3 2 2 2 2 3" xfId="52166" xr:uid="{00000000-0005-0000-0000-0000CDCB0000}"/>
    <cellStyle name="Normal 2 2 3 2 2 2 2 3 2" xfId="52167" xr:uid="{00000000-0005-0000-0000-0000CECB0000}"/>
    <cellStyle name="Normal 2 2 3 2 2 2 2 4" xfId="52168" xr:uid="{00000000-0005-0000-0000-0000CFCB0000}"/>
    <cellStyle name="Normal 2 2 3 2 2 2 2 5" xfId="52169" xr:uid="{00000000-0005-0000-0000-0000D0CB0000}"/>
    <cellStyle name="Normal 2 2 3 2 2 2 3" xfId="52170" xr:uid="{00000000-0005-0000-0000-0000D1CB0000}"/>
    <cellStyle name="Normal 2 2 3 2 2 2 3 2" xfId="52171" xr:uid="{00000000-0005-0000-0000-0000D2CB0000}"/>
    <cellStyle name="Normal 2 2 3 2 2 2 4" xfId="52172" xr:uid="{00000000-0005-0000-0000-0000D3CB0000}"/>
    <cellStyle name="Normal 2 2 3 2 2 2 4 2" xfId="52173" xr:uid="{00000000-0005-0000-0000-0000D4CB0000}"/>
    <cellStyle name="Normal 2 2 3 2 2 2 5" xfId="52174" xr:uid="{00000000-0005-0000-0000-0000D5CB0000}"/>
    <cellStyle name="Normal 2 2 3 2 2 2 6" xfId="52175" xr:uid="{00000000-0005-0000-0000-0000D6CB0000}"/>
    <cellStyle name="Normal 2 2 3 2 2 2 7" xfId="52176" xr:uid="{00000000-0005-0000-0000-0000D7CB0000}"/>
    <cellStyle name="Normal 2 2 3 2 2 3" xfId="52177" xr:uid="{00000000-0005-0000-0000-0000D8CB0000}"/>
    <cellStyle name="Normal 2 2 3 2 2 3 2" xfId="52178" xr:uid="{00000000-0005-0000-0000-0000D9CB0000}"/>
    <cellStyle name="Normal 2 2 3 2 2 3 2 2" xfId="52179" xr:uid="{00000000-0005-0000-0000-0000DACB0000}"/>
    <cellStyle name="Normal 2 2 3 2 2 3 3" xfId="52180" xr:uid="{00000000-0005-0000-0000-0000DBCB0000}"/>
    <cellStyle name="Normal 2 2 3 2 2 3 3 2" xfId="52181" xr:uid="{00000000-0005-0000-0000-0000DCCB0000}"/>
    <cellStyle name="Normal 2 2 3 2 2 3 4" xfId="52182" xr:uid="{00000000-0005-0000-0000-0000DDCB0000}"/>
    <cellStyle name="Normal 2 2 3 2 2 3 5" xfId="52183" xr:uid="{00000000-0005-0000-0000-0000DECB0000}"/>
    <cellStyle name="Normal 2 2 3 2 2 4" xfId="52184" xr:uid="{00000000-0005-0000-0000-0000DFCB0000}"/>
    <cellStyle name="Normal 2 2 3 2 2 4 2" xfId="52185" xr:uid="{00000000-0005-0000-0000-0000E0CB0000}"/>
    <cellStyle name="Normal 2 2 3 2 2 5" xfId="52186" xr:uid="{00000000-0005-0000-0000-0000E1CB0000}"/>
    <cellStyle name="Normal 2 2 3 2 2 5 2" xfId="52187" xr:uid="{00000000-0005-0000-0000-0000E2CB0000}"/>
    <cellStyle name="Normal 2 2 3 2 2 6" xfId="52188" xr:uid="{00000000-0005-0000-0000-0000E3CB0000}"/>
    <cellStyle name="Normal 2 2 3 2 2 7" xfId="52189" xr:uid="{00000000-0005-0000-0000-0000E4CB0000}"/>
    <cellStyle name="Normal 2 2 3 2 2 8" xfId="52190" xr:uid="{00000000-0005-0000-0000-0000E5CB0000}"/>
    <cellStyle name="Normal 2 2 3 2 3" xfId="52191" xr:uid="{00000000-0005-0000-0000-0000E6CB0000}"/>
    <cellStyle name="Normal 2 2 3 2 3 2" xfId="52192" xr:uid="{00000000-0005-0000-0000-0000E7CB0000}"/>
    <cellStyle name="Normal 2 2 3 2 3 2 2" xfId="52193" xr:uid="{00000000-0005-0000-0000-0000E8CB0000}"/>
    <cellStyle name="Normal 2 2 3 2 3 2 2 2" xfId="52194" xr:uid="{00000000-0005-0000-0000-0000E9CB0000}"/>
    <cellStyle name="Normal 2 2 3 2 3 2 3" xfId="52195" xr:uid="{00000000-0005-0000-0000-0000EACB0000}"/>
    <cellStyle name="Normal 2 2 3 2 3 2 3 2" xfId="52196" xr:uid="{00000000-0005-0000-0000-0000EBCB0000}"/>
    <cellStyle name="Normal 2 2 3 2 3 2 4" xfId="52197" xr:uid="{00000000-0005-0000-0000-0000ECCB0000}"/>
    <cellStyle name="Normal 2 2 3 2 3 2 5" xfId="52198" xr:uid="{00000000-0005-0000-0000-0000EDCB0000}"/>
    <cellStyle name="Normal 2 2 3 2 3 3" xfId="52199" xr:uid="{00000000-0005-0000-0000-0000EECB0000}"/>
    <cellStyle name="Normal 2 2 3 2 3 3 2" xfId="52200" xr:uid="{00000000-0005-0000-0000-0000EFCB0000}"/>
    <cellStyle name="Normal 2 2 3 2 3 4" xfId="52201" xr:uid="{00000000-0005-0000-0000-0000F0CB0000}"/>
    <cellStyle name="Normal 2 2 3 2 3 4 2" xfId="52202" xr:uid="{00000000-0005-0000-0000-0000F1CB0000}"/>
    <cellStyle name="Normal 2 2 3 2 3 5" xfId="52203" xr:uid="{00000000-0005-0000-0000-0000F2CB0000}"/>
    <cellStyle name="Normal 2 2 3 2 3 6" xfId="52204" xr:uid="{00000000-0005-0000-0000-0000F3CB0000}"/>
    <cellStyle name="Normal 2 2 3 2 3 7" xfId="52205" xr:uid="{00000000-0005-0000-0000-0000F4CB0000}"/>
    <cellStyle name="Normal 2 2 3 2 4" xfId="52206" xr:uid="{00000000-0005-0000-0000-0000F5CB0000}"/>
    <cellStyle name="Normal 2 2 3 2 4 2" xfId="52207" xr:uid="{00000000-0005-0000-0000-0000F6CB0000}"/>
    <cellStyle name="Normal 2 2 3 2 4 2 2" xfId="52208" xr:uid="{00000000-0005-0000-0000-0000F7CB0000}"/>
    <cellStyle name="Normal 2 2 3 2 4 3" xfId="52209" xr:uid="{00000000-0005-0000-0000-0000F8CB0000}"/>
    <cellStyle name="Normal 2 2 3 2 4 3 2" xfId="52210" xr:uid="{00000000-0005-0000-0000-0000F9CB0000}"/>
    <cellStyle name="Normal 2 2 3 2 4 4" xfId="52211" xr:uid="{00000000-0005-0000-0000-0000FACB0000}"/>
    <cellStyle name="Normal 2 2 3 2 4 5" xfId="52212" xr:uid="{00000000-0005-0000-0000-0000FBCB0000}"/>
    <cellStyle name="Normal 2 2 3 2 4 6" xfId="52213" xr:uid="{00000000-0005-0000-0000-0000FCCB0000}"/>
    <cellStyle name="Normal 2 2 3 2 5" xfId="52214" xr:uid="{00000000-0005-0000-0000-0000FDCB0000}"/>
    <cellStyle name="Normal 2 2 3 2 5 2" xfId="52215" xr:uid="{00000000-0005-0000-0000-0000FECB0000}"/>
    <cellStyle name="Normal 2 2 3 2 6" xfId="52216" xr:uid="{00000000-0005-0000-0000-0000FFCB0000}"/>
    <cellStyle name="Normal 2 2 3 2 6 2" xfId="52217" xr:uid="{00000000-0005-0000-0000-000000CC0000}"/>
    <cellStyle name="Normal 2 2 3 2 7" xfId="52218" xr:uid="{00000000-0005-0000-0000-000001CC0000}"/>
    <cellStyle name="Normal 2 2 3 2 8" xfId="52219" xr:uid="{00000000-0005-0000-0000-000002CC0000}"/>
    <cellStyle name="Normal 2 2 3 2 9" xfId="52220" xr:uid="{00000000-0005-0000-0000-000003CC0000}"/>
    <cellStyle name="Normal 2 2 3 2_Nøkkeltall" xfId="52221" xr:uid="{00000000-0005-0000-0000-000004CC0000}"/>
    <cellStyle name="Normal 2 2 3 3" xfId="52222" xr:uid="{00000000-0005-0000-0000-000005CC0000}"/>
    <cellStyle name="Normal 2 2 3 3 2" xfId="52223" xr:uid="{00000000-0005-0000-0000-000006CC0000}"/>
    <cellStyle name="Normal 2 2 3 3 2 2" xfId="52224" xr:uid="{00000000-0005-0000-0000-000007CC0000}"/>
    <cellStyle name="Normal 2 2 3 3 2 2 2" xfId="52225" xr:uid="{00000000-0005-0000-0000-000008CC0000}"/>
    <cellStyle name="Normal 2 2 3 3 2 2 2 2" xfId="52226" xr:uid="{00000000-0005-0000-0000-000009CC0000}"/>
    <cellStyle name="Normal 2 2 3 3 2 2 3" xfId="52227" xr:uid="{00000000-0005-0000-0000-00000ACC0000}"/>
    <cellStyle name="Normal 2 2 3 3 2 2 3 2" xfId="52228" xr:uid="{00000000-0005-0000-0000-00000BCC0000}"/>
    <cellStyle name="Normal 2 2 3 3 2 2 4" xfId="52229" xr:uid="{00000000-0005-0000-0000-00000CCC0000}"/>
    <cellStyle name="Normal 2 2 3 3 2 2 5" xfId="52230" xr:uid="{00000000-0005-0000-0000-00000DCC0000}"/>
    <cellStyle name="Normal 2 2 3 3 2 3" xfId="52231" xr:uid="{00000000-0005-0000-0000-00000ECC0000}"/>
    <cellStyle name="Normal 2 2 3 3 2 3 2" xfId="52232" xr:uid="{00000000-0005-0000-0000-00000FCC0000}"/>
    <cellStyle name="Normal 2 2 3 3 2 4" xfId="52233" xr:uid="{00000000-0005-0000-0000-000010CC0000}"/>
    <cellStyle name="Normal 2 2 3 3 2 4 2" xfId="52234" xr:uid="{00000000-0005-0000-0000-000011CC0000}"/>
    <cellStyle name="Normal 2 2 3 3 2 5" xfId="52235" xr:uid="{00000000-0005-0000-0000-000012CC0000}"/>
    <cellStyle name="Normal 2 2 3 3 2 6" xfId="52236" xr:uid="{00000000-0005-0000-0000-000013CC0000}"/>
    <cellStyle name="Normal 2 2 3 3 2 7" xfId="52237" xr:uid="{00000000-0005-0000-0000-000014CC0000}"/>
    <cellStyle name="Normal 2 2 3 3 3" xfId="52238" xr:uid="{00000000-0005-0000-0000-000015CC0000}"/>
    <cellStyle name="Normal 2 2 3 3 3 2" xfId="52239" xr:uid="{00000000-0005-0000-0000-000016CC0000}"/>
    <cellStyle name="Normal 2 2 3 3 3 2 2" xfId="52240" xr:uid="{00000000-0005-0000-0000-000017CC0000}"/>
    <cellStyle name="Normal 2 2 3 3 3 3" xfId="52241" xr:uid="{00000000-0005-0000-0000-000018CC0000}"/>
    <cellStyle name="Normal 2 2 3 3 3 3 2" xfId="52242" xr:uid="{00000000-0005-0000-0000-000019CC0000}"/>
    <cellStyle name="Normal 2 2 3 3 3 4" xfId="52243" xr:uid="{00000000-0005-0000-0000-00001ACC0000}"/>
    <cellStyle name="Normal 2 2 3 3 3 5" xfId="52244" xr:uid="{00000000-0005-0000-0000-00001BCC0000}"/>
    <cellStyle name="Normal 2 2 3 3 4" xfId="52245" xr:uid="{00000000-0005-0000-0000-00001CCC0000}"/>
    <cellStyle name="Normal 2 2 3 3 4 2" xfId="52246" xr:uid="{00000000-0005-0000-0000-00001DCC0000}"/>
    <cellStyle name="Normal 2 2 3 3 5" xfId="52247" xr:uid="{00000000-0005-0000-0000-00001ECC0000}"/>
    <cellStyle name="Normal 2 2 3 3 5 2" xfId="52248" xr:uid="{00000000-0005-0000-0000-00001FCC0000}"/>
    <cellStyle name="Normal 2 2 3 3 6" xfId="52249" xr:uid="{00000000-0005-0000-0000-000020CC0000}"/>
    <cellStyle name="Normal 2 2 3 3 7" xfId="52250" xr:uid="{00000000-0005-0000-0000-000021CC0000}"/>
    <cellStyle name="Normal 2 2 3 3 8" xfId="52251" xr:uid="{00000000-0005-0000-0000-000022CC0000}"/>
    <cellStyle name="Normal 2 2 3 3_Nøkkeltall" xfId="52252" xr:uid="{00000000-0005-0000-0000-000023CC0000}"/>
    <cellStyle name="Normal 2 2 3 4" xfId="52253" xr:uid="{00000000-0005-0000-0000-000024CC0000}"/>
    <cellStyle name="Normal 2 2 3 4 2" xfId="52254" xr:uid="{00000000-0005-0000-0000-000025CC0000}"/>
    <cellStyle name="Normal 2 2 3 4 2 2" xfId="52255" xr:uid="{00000000-0005-0000-0000-000026CC0000}"/>
    <cellStyle name="Normal 2 2 3 4 2 2 2" xfId="52256" xr:uid="{00000000-0005-0000-0000-000027CC0000}"/>
    <cellStyle name="Normal 2 2 3 4 2 3" xfId="52257" xr:uid="{00000000-0005-0000-0000-000028CC0000}"/>
    <cellStyle name="Normal 2 2 3 4 2 3 2" xfId="52258" xr:uid="{00000000-0005-0000-0000-000029CC0000}"/>
    <cellStyle name="Normal 2 2 3 4 2 4" xfId="52259" xr:uid="{00000000-0005-0000-0000-00002ACC0000}"/>
    <cellStyle name="Normal 2 2 3 4 2 5" xfId="52260" xr:uid="{00000000-0005-0000-0000-00002BCC0000}"/>
    <cellStyle name="Normal 2 2 3 4 3" xfId="52261" xr:uid="{00000000-0005-0000-0000-00002CCC0000}"/>
    <cellStyle name="Normal 2 2 3 4 3 2" xfId="52262" xr:uid="{00000000-0005-0000-0000-00002DCC0000}"/>
    <cellStyle name="Normal 2 2 3 4 4" xfId="52263" xr:uid="{00000000-0005-0000-0000-00002ECC0000}"/>
    <cellStyle name="Normal 2 2 3 4 4 2" xfId="52264" xr:uid="{00000000-0005-0000-0000-00002FCC0000}"/>
    <cellStyle name="Normal 2 2 3 4 5" xfId="52265" xr:uid="{00000000-0005-0000-0000-000030CC0000}"/>
    <cellStyle name="Normal 2 2 3 4 6" xfId="52266" xr:uid="{00000000-0005-0000-0000-000031CC0000}"/>
    <cellStyle name="Normal 2 2 3 4 7" xfId="52267" xr:uid="{00000000-0005-0000-0000-000032CC0000}"/>
    <cellStyle name="Normal 2 2 3 5" xfId="52268" xr:uid="{00000000-0005-0000-0000-000033CC0000}"/>
    <cellStyle name="Normal 2 2 3 5 2" xfId="52269" xr:uid="{00000000-0005-0000-0000-000034CC0000}"/>
    <cellStyle name="Normal 2 2 3 5 2 2" xfId="52270" xr:uid="{00000000-0005-0000-0000-000035CC0000}"/>
    <cellStyle name="Normal 2 2 3 5 3" xfId="52271" xr:uid="{00000000-0005-0000-0000-000036CC0000}"/>
    <cellStyle name="Normal 2 2 3 5 3 2" xfId="52272" xr:uid="{00000000-0005-0000-0000-000037CC0000}"/>
    <cellStyle name="Normal 2 2 3 5 4" xfId="52273" xr:uid="{00000000-0005-0000-0000-000038CC0000}"/>
    <cellStyle name="Normal 2 2 3 5 5" xfId="52274" xr:uid="{00000000-0005-0000-0000-000039CC0000}"/>
    <cellStyle name="Normal 2 2 3 5 6" xfId="52275" xr:uid="{00000000-0005-0000-0000-00003ACC0000}"/>
    <cellStyle name="Normal 2 2 3 6" xfId="52276" xr:uid="{00000000-0005-0000-0000-00003BCC0000}"/>
    <cellStyle name="Normal 2 2 3 6 2" xfId="52277" xr:uid="{00000000-0005-0000-0000-00003CCC0000}"/>
    <cellStyle name="Normal 2 2 3 7" xfId="52278" xr:uid="{00000000-0005-0000-0000-00003DCC0000}"/>
    <cellStyle name="Normal 2 2 3 7 2" xfId="52279" xr:uid="{00000000-0005-0000-0000-00003ECC0000}"/>
    <cellStyle name="Normal 2 2 3 8" xfId="52280" xr:uid="{00000000-0005-0000-0000-00003FCC0000}"/>
    <cellStyle name="Normal 2 2 3 9" xfId="52281" xr:uid="{00000000-0005-0000-0000-000040CC0000}"/>
    <cellStyle name="Normal 2 2 3_Innskuddsdekning" xfId="52282" xr:uid="{00000000-0005-0000-0000-000041CC0000}"/>
    <cellStyle name="Normal 2 2 4" xfId="52283" xr:uid="{00000000-0005-0000-0000-000042CC0000}"/>
    <cellStyle name="Normal 2 2 4 2" xfId="52284" xr:uid="{00000000-0005-0000-0000-000043CC0000}"/>
    <cellStyle name="Normal 2 2 4 2 2" xfId="52285" xr:uid="{00000000-0005-0000-0000-000044CC0000}"/>
    <cellStyle name="Normal 2 2 4 2 2 2" xfId="52286" xr:uid="{00000000-0005-0000-0000-000045CC0000}"/>
    <cellStyle name="Normal 2 2 4 2 2 2 2" xfId="52287" xr:uid="{00000000-0005-0000-0000-000046CC0000}"/>
    <cellStyle name="Normal 2 2 4 2 2 2 2 2" xfId="52288" xr:uid="{00000000-0005-0000-0000-000047CC0000}"/>
    <cellStyle name="Normal 2 2 4 2 2 2 3" xfId="52289" xr:uid="{00000000-0005-0000-0000-000048CC0000}"/>
    <cellStyle name="Normal 2 2 4 2 2 2 3 2" xfId="52290" xr:uid="{00000000-0005-0000-0000-000049CC0000}"/>
    <cellStyle name="Normal 2 2 4 2 2 2 4" xfId="52291" xr:uid="{00000000-0005-0000-0000-00004ACC0000}"/>
    <cellStyle name="Normal 2 2 4 2 2 2 5" xfId="52292" xr:uid="{00000000-0005-0000-0000-00004BCC0000}"/>
    <cellStyle name="Normal 2 2 4 2 2 3" xfId="52293" xr:uid="{00000000-0005-0000-0000-00004CCC0000}"/>
    <cellStyle name="Normal 2 2 4 2 2 3 2" xfId="52294" xr:uid="{00000000-0005-0000-0000-00004DCC0000}"/>
    <cellStyle name="Normal 2 2 4 2 2 4" xfId="52295" xr:uid="{00000000-0005-0000-0000-00004ECC0000}"/>
    <cellStyle name="Normal 2 2 4 2 2 4 2" xfId="52296" xr:uid="{00000000-0005-0000-0000-00004FCC0000}"/>
    <cellStyle name="Normal 2 2 4 2 2 5" xfId="52297" xr:uid="{00000000-0005-0000-0000-000050CC0000}"/>
    <cellStyle name="Normal 2 2 4 2 2 6" xfId="52298" xr:uid="{00000000-0005-0000-0000-000051CC0000}"/>
    <cellStyle name="Normal 2 2 4 2 2 7" xfId="52299" xr:uid="{00000000-0005-0000-0000-000052CC0000}"/>
    <cellStyle name="Normal 2 2 4 2 3" xfId="52300" xr:uid="{00000000-0005-0000-0000-000053CC0000}"/>
    <cellStyle name="Normal 2 2 4 2 3 2" xfId="52301" xr:uid="{00000000-0005-0000-0000-000054CC0000}"/>
    <cellStyle name="Normal 2 2 4 2 3 2 2" xfId="52302" xr:uid="{00000000-0005-0000-0000-000055CC0000}"/>
    <cellStyle name="Normal 2 2 4 2 3 3" xfId="52303" xr:uid="{00000000-0005-0000-0000-000056CC0000}"/>
    <cellStyle name="Normal 2 2 4 2 3 3 2" xfId="52304" xr:uid="{00000000-0005-0000-0000-000057CC0000}"/>
    <cellStyle name="Normal 2 2 4 2 3 4" xfId="52305" xr:uid="{00000000-0005-0000-0000-000058CC0000}"/>
    <cellStyle name="Normal 2 2 4 2 3 5" xfId="52306" xr:uid="{00000000-0005-0000-0000-000059CC0000}"/>
    <cellStyle name="Normal 2 2 4 2 4" xfId="52307" xr:uid="{00000000-0005-0000-0000-00005ACC0000}"/>
    <cellStyle name="Normal 2 2 4 2 4 2" xfId="52308" xr:uid="{00000000-0005-0000-0000-00005BCC0000}"/>
    <cellStyle name="Normal 2 2 4 2 5" xfId="52309" xr:uid="{00000000-0005-0000-0000-00005CCC0000}"/>
    <cellStyle name="Normal 2 2 4 2 5 2" xfId="52310" xr:uid="{00000000-0005-0000-0000-00005DCC0000}"/>
    <cellStyle name="Normal 2 2 4 2 6" xfId="52311" xr:uid="{00000000-0005-0000-0000-00005ECC0000}"/>
    <cellStyle name="Normal 2 2 4 2 7" xfId="52312" xr:uid="{00000000-0005-0000-0000-00005FCC0000}"/>
    <cellStyle name="Normal 2 2 4 2 8" xfId="52313" xr:uid="{00000000-0005-0000-0000-000060CC0000}"/>
    <cellStyle name="Normal 2 2 4 3" xfId="52314" xr:uid="{00000000-0005-0000-0000-000061CC0000}"/>
    <cellStyle name="Normal 2 2 4 3 2" xfId="52315" xr:uid="{00000000-0005-0000-0000-000062CC0000}"/>
    <cellStyle name="Normal 2 2 4 3 2 2" xfId="52316" xr:uid="{00000000-0005-0000-0000-000063CC0000}"/>
    <cellStyle name="Normal 2 2 4 3 2 2 2" xfId="52317" xr:uid="{00000000-0005-0000-0000-000064CC0000}"/>
    <cellStyle name="Normal 2 2 4 3 2 3" xfId="52318" xr:uid="{00000000-0005-0000-0000-000065CC0000}"/>
    <cellStyle name="Normal 2 2 4 3 2 3 2" xfId="52319" xr:uid="{00000000-0005-0000-0000-000066CC0000}"/>
    <cellStyle name="Normal 2 2 4 3 2 4" xfId="52320" xr:uid="{00000000-0005-0000-0000-000067CC0000}"/>
    <cellStyle name="Normal 2 2 4 3 2 5" xfId="52321" xr:uid="{00000000-0005-0000-0000-000068CC0000}"/>
    <cellStyle name="Normal 2 2 4 3 3" xfId="52322" xr:uid="{00000000-0005-0000-0000-000069CC0000}"/>
    <cellStyle name="Normal 2 2 4 3 3 2" xfId="52323" xr:uid="{00000000-0005-0000-0000-00006ACC0000}"/>
    <cellStyle name="Normal 2 2 4 3 4" xfId="52324" xr:uid="{00000000-0005-0000-0000-00006BCC0000}"/>
    <cellStyle name="Normal 2 2 4 3 4 2" xfId="52325" xr:uid="{00000000-0005-0000-0000-00006CCC0000}"/>
    <cellStyle name="Normal 2 2 4 3 5" xfId="52326" xr:uid="{00000000-0005-0000-0000-00006DCC0000}"/>
    <cellStyle name="Normal 2 2 4 3 6" xfId="52327" xr:uid="{00000000-0005-0000-0000-00006ECC0000}"/>
    <cellStyle name="Normal 2 2 4 3 7" xfId="52328" xr:uid="{00000000-0005-0000-0000-00006FCC0000}"/>
    <cellStyle name="Normal 2 2 4 4" xfId="52329" xr:uid="{00000000-0005-0000-0000-000070CC0000}"/>
    <cellStyle name="Normal 2 2 4 4 2" xfId="52330" xr:uid="{00000000-0005-0000-0000-000071CC0000}"/>
    <cellStyle name="Normal 2 2 4 4 2 2" xfId="52331" xr:uid="{00000000-0005-0000-0000-000072CC0000}"/>
    <cellStyle name="Normal 2 2 4 4 3" xfId="52332" xr:uid="{00000000-0005-0000-0000-000073CC0000}"/>
    <cellStyle name="Normal 2 2 4 4 3 2" xfId="52333" xr:uid="{00000000-0005-0000-0000-000074CC0000}"/>
    <cellStyle name="Normal 2 2 4 4 4" xfId="52334" xr:uid="{00000000-0005-0000-0000-000075CC0000}"/>
    <cellStyle name="Normal 2 2 4 4 5" xfId="52335" xr:uid="{00000000-0005-0000-0000-000076CC0000}"/>
    <cellStyle name="Normal 2 2 4 4 6" xfId="52336" xr:uid="{00000000-0005-0000-0000-000077CC0000}"/>
    <cellStyle name="Normal 2 2 4 5" xfId="52337" xr:uid="{00000000-0005-0000-0000-000078CC0000}"/>
    <cellStyle name="Normal 2 2 4 5 2" xfId="52338" xr:uid="{00000000-0005-0000-0000-000079CC0000}"/>
    <cellStyle name="Normal 2 2 4 6" xfId="52339" xr:uid="{00000000-0005-0000-0000-00007ACC0000}"/>
    <cellStyle name="Normal 2 2 4 6 2" xfId="52340" xr:uid="{00000000-0005-0000-0000-00007BCC0000}"/>
    <cellStyle name="Normal 2 2 4 7" xfId="52341" xr:uid="{00000000-0005-0000-0000-00007CCC0000}"/>
    <cellStyle name="Normal 2 2 4 8" xfId="52342" xr:uid="{00000000-0005-0000-0000-00007DCC0000}"/>
    <cellStyle name="Normal 2 2 4 9" xfId="52343" xr:uid="{00000000-0005-0000-0000-00007ECC0000}"/>
    <cellStyle name="Normal 2 2 4_Innskuddsdekning" xfId="52344" xr:uid="{00000000-0005-0000-0000-00007FCC0000}"/>
    <cellStyle name="Normal 2 2 5" xfId="52345" xr:uid="{00000000-0005-0000-0000-000080CC0000}"/>
    <cellStyle name="Normal 2 2 5 2" xfId="52346" xr:uid="{00000000-0005-0000-0000-000081CC0000}"/>
    <cellStyle name="Normal 2 2 5 2 2" xfId="52347" xr:uid="{00000000-0005-0000-0000-000082CC0000}"/>
    <cellStyle name="Normal 2 2 5 2 2 2" xfId="52348" xr:uid="{00000000-0005-0000-0000-000083CC0000}"/>
    <cellStyle name="Normal 2 2 5 2 2 2 2" xfId="52349" xr:uid="{00000000-0005-0000-0000-000084CC0000}"/>
    <cellStyle name="Normal 2 2 5 2 2 3" xfId="52350" xr:uid="{00000000-0005-0000-0000-000085CC0000}"/>
    <cellStyle name="Normal 2 2 5 2 2 3 2" xfId="52351" xr:uid="{00000000-0005-0000-0000-000086CC0000}"/>
    <cellStyle name="Normal 2 2 5 2 2 4" xfId="52352" xr:uid="{00000000-0005-0000-0000-000087CC0000}"/>
    <cellStyle name="Normal 2 2 5 2 2 5" xfId="52353" xr:uid="{00000000-0005-0000-0000-000088CC0000}"/>
    <cellStyle name="Normal 2 2 5 2 3" xfId="52354" xr:uid="{00000000-0005-0000-0000-000089CC0000}"/>
    <cellStyle name="Normal 2 2 5 2 3 2" xfId="52355" xr:uid="{00000000-0005-0000-0000-00008ACC0000}"/>
    <cellStyle name="Normal 2 2 5 2 4" xfId="52356" xr:uid="{00000000-0005-0000-0000-00008BCC0000}"/>
    <cellStyle name="Normal 2 2 5 2 4 2" xfId="52357" xr:uid="{00000000-0005-0000-0000-00008CCC0000}"/>
    <cellStyle name="Normal 2 2 5 2 5" xfId="52358" xr:uid="{00000000-0005-0000-0000-00008DCC0000}"/>
    <cellStyle name="Normal 2 2 5 2 6" xfId="52359" xr:uid="{00000000-0005-0000-0000-00008ECC0000}"/>
    <cellStyle name="Normal 2 2 5 2 7" xfId="52360" xr:uid="{00000000-0005-0000-0000-00008FCC0000}"/>
    <cellStyle name="Normal 2 2 5 3" xfId="52361" xr:uid="{00000000-0005-0000-0000-000090CC0000}"/>
    <cellStyle name="Normal 2 2 5 3 2" xfId="52362" xr:uid="{00000000-0005-0000-0000-000091CC0000}"/>
    <cellStyle name="Normal 2 2 5 3 2 2" xfId="52363" xr:uid="{00000000-0005-0000-0000-000092CC0000}"/>
    <cellStyle name="Normal 2 2 5 3 3" xfId="52364" xr:uid="{00000000-0005-0000-0000-000093CC0000}"/>
    <cellStyle name="Normal 2 2 5 3 3 2" xfId="52365" xr:uid="{00000000-0005-0000-0000-000094CC0000}"/>
    <cellStyle name="Normal 2 2 5 3 4" xfId="52366" xr:uid="{00000000-0005-0000-0000-000095CC0000}"/>
    <cellStyle name="Normal 2 2 5 3 5" xfId="52367" xr:uid="{00000000-0005-0000-0000-000096CC0000}"/>
    <cellStyle name="Normal 2 2 5 4" xfId="52368" xr:uid="{00000000-0005-0000-0000-000097CC0000}"/>
    <cellStyle name="Normal 2 2 5 4 2" xfId="52369" xr:uid="{00000000-0005-0000-0000-000098CC0000}"/>
    <cellStyle name="Normal 2 2 5 5" xfId="52370" xr:uid="{00000000-0005-0000-0000-000099CC0000}"/>
    <cellStyle name="Normal 2 2 5 5 2" xfId="52371" xr:uid="{00000000-0005-0000-0000-00009ACC0000}"/>
    <cellStyle name="Normal 2 2 5 6" xfId="52372" xr:uid="{00000000-0005-0000-0000-00009BCC0000}"/>
    <cellStyle name="Normal 2 2 5 7" xfId="52373" xr:uid="{00000000-0005-0000-0000-00009CCC0000}"/>
    <cellStyle name="Normal 2 2 5 8" xfId="52374" xr:uid="{00000000-0005-0000-0000-00009DCC0000}"/>
    <cellStyle name="Normal 2 2 5_Nøkkeltall" xfId="52375" xr:uid="{00000000-0005-0000-0000-00009ECC0000}"/>
    <cellStyle name="Normal 2 2 6" xfId="52376" xr:uid="{00000000-0005-0000-0000-00009FCC0000}"/>
    <cellStyle name="Normal 2 2 6 2" xfId="52377" xr:uid="{00000000-0005-0000-0000-0000A0CC0000}"/>
    <cellStyle name="Normal 2 2 6 2 2" xfId="52378" xr:uid="{00000000-0005-0000-0000-0000A1CC0000}"/>
    <cellStyle name="Normal 2 2 6 2 2 2" xfId="52379" xr:uid="{00000000-0005-0000-0000-0000A2CC0000}"/>
    <cellStyle name="Normal 2 2 6 2 3" xfId="52380" xr:uid="{00000000-0005-0000-0000-0000A3CC0000}"/>
    <cellStyle name="Normal 2 2 6 2 3 2" xfId="52381" xr:uid="{00000000-0005-0000-0000-0000A4CC0000}"/>
    <cellStyle name="Normal 2 2 6 2 4" xfId="52382" xr:uid="{00000000-0005-0000-0000-0000A5CC0000}"/>
    <cellStyle name="Normal 2 2 6 2 5" xfId="52383" xr:uid="{00000000-0005-0000-0000-0000A6CC0000}"/>
    <cellStyle name="Normal 2 2 6 3" xfId="52384" xr:uid="{00000000-0005-0000-0000-0000A7CC0000}"/>
    <cellStyle name="Normal 2 2 6 3 2" xfId="52385" xr:uid="{00000000-0005-0000-0000-0000A8CC0000}"/>
    <cellStyle name="Normal 2 2 6 4" xfId="52386" xr:uid="{00000000-0005-0000-0000-0000A9CC0000}"/>
    <cellStyle name="Normal 2 2 6 4 2" xfId="52387" xr:uid="{00000000-0005-0000-0000-0000AACC0000}"/>
    <cellStyle name="Normal 2 2 6 5" xfId="52388" xr:uid="{00000000-0005-0000-0000-0000ABCC0000}"/>
    <cellStyle name="Normal 2 2 6 6" xfId="52389" xr:uid="{00000000-0005-0000-0000-0000ACCC0000}"/>
    <cellStyle name="Normal 2 2 6 7" xfId="52390" xr:uid="{00000000-0005-0000-0000-0000ADCC0000}"/>
    <cellStyle name="Normal 2 2 6_Nøkkeltall" xfId="52391" xr:uid="{00000000-0005-0000-0000-0000AECC0000}"/>
    <cellStyle name="Normal 2 2 7" xfId="52392" xr:uid="{00000000-0005-0000-0000-0000AFCC0000}"/>
    <cellStyle name="Normal 2 2 7 2" xfId="52393" xr:uid="{00000000-0005-0000-0000-0000B0CC0000}"/>
    <cellStyle name="Normal 2 2 7 2 2" xfId="52394" xr:uid="{00000000-0005-0000-0000-0000B1CC0000}"/>
    <cellStyle name="Normal 2 2 7 2 2 2" xfId="52395" xr:uid="{00000000-0005-0000-0000-0000B2CC0000}"/>
    <cellStyle name="Normal 2 2 7 2 3" xfId="52396" xr:uid="{00000000-0005-0000-0000-0000B3CC0000}"/>
    <cellStyle name="Normal 2 2 7 2 3 2" xfId="52397" xr:uid="{00000000-0005-0000-0000-0000B4CC0000}"/>
    <cellStyle name="Normal 2 2 7 2 4" xfId="52398" xr:uid="{00000000-0005-0000-0000-0000B5CC0000}"/>
    <cellStyle name="Normal 2 2 7 2 5" xfId="52399" xr:uid="{00000000-0005-0000-0000-0000B6CC0000}"/>
    <cellStyle name="Normal 2 2 7 3" xfId="52400" xr:uid="{00000000-0005-0000-0000-0000B7CC0000}"/>
    <cellStyle name="Normal 2 2 7 3 2" xfId="52401" xr:uid="{00000000-0005-0000-0000-0000B8CC0000}"/>
    <cellStyle name="Normal 2 2 7 4" xfId="52402" xr:uid="{00000000-0005-0000-0000-0000B9CC0000}"/>
    <cellStyle name="Normal 2 2 7 4 2" xfId="52403" xr:uid="{00000000-0005-0000-0000-0000BACC0000}"/>
    <cellStyle name="Normal 2 2 7 5" xfId="52404" xr:uid="{00000000-0005-0000-0000-0000BBCC0000}"/>
    <cellStyle name="Normal 2 2 7 6" xfId="52405" xr:uid="{00000000-0005-0000-0000-0000BCCC0000}"/>
    <cellStyle name="Normal 2 2 7 7" xfId="52406" xr:uid="{00000000-0005-0000-0000-0000BDCC0000}"/>
    <cellStyle name="Normal 2 2 8" xfId="52407" xr:uid="{00000000-0005-0000-0000-0000BECC0000}"/>
    <cellStyle name="Normal 2 2 8 2" xfId="52408" xr:uid="{00000000-0005-0000-0000-0000BFCC0000}"/>
    <cellStyle name="Normal 2 2 8 2 2" xfId="52409" xr:uid="{00000000-0005-0000-0000-0000C0CC0000}"/>
    <cellStyle name="Normal 2 2 8 3" xfId="52410" xr:uid="{00000000-0005-0000-0000-0000C1CC0000}"/>
    <cellStyle name="Normal 2 2 8 3 2" xfId="52411" xr:uid="{00000000-0005-0000-0000-0000C2CC0000}"/>
    <cellStyle name="Normal 2 2 8 4" xfId="52412" xr:uid="{00000000-0005-0000-0000-0000C3CC0000}"/>
    <cellStyle name="Normal 2 2 8 5" xfId="52413" xr:uid="{00000000-0005-0000-0000-0000C4CC0000}"/>
    <cellStyle name="Normal 2 2 9" xfId="52414" xr:uid="{00000000-0005-0000-0000-0000C5CC0000}"/>
    <cellStyle name="Normal 2 2 9 2" xfId="52415" xr:uid="{00000000-0005-0000-0000-0000C6CC0000}"/>
    <cellStyle name="Normal 2 2 9 2 2" xfId="52416" xr:uid="{00000000-0005-0000-0000-0000C7CC0000}"/>
    <cellStyle name="Normal 2 2 9 3" xfId="52417" xr:uid="{00000000-0005-0000-0000-0000C8CC0000}"/>
    <cellStyle name="Normal 2 2 9 4" xfId="52418" xr:uid="{00000000-0005-0000-0000-0000C9CC0000}"/>
    <cellStyle name="Normal 2 2_3. Chng in credit spreads" xfId="52419" xr:uid="{00000000-0005-0000-0000-0000CACC0000}"/>
    <cellStyle name="Normal 2 20" xfId="52420" xr:uid="{00000000-0005-0000-0000-0000CBCC0000}"/>
    <cellStyle name="Normal 2 21" xfId="52421" xr:uid="{00000000-0005-0000-0000-0000CCCC0000}"/>
    <cellStyle name="Normal 2 22" xfId="52422" xr:uid="{00000000-0005-0000-0000-0000CDCC0000}"/>
    <cellStyle name="Normal 2 23" xfId="52423" xr:uid="{00000000-0005-0000-0000-0000CECC0000}"/>
    <cellStyle name="Normal 2 24" xfId="52424" xr:uid="{00000000-0005-0000-0000-0000CFCC0000}"/>
    <cellStyle name="Normal 2 25" xfId="52425" xr:uid="{00000000-0005-0000-0000-0000D0CC0000}"/>
    <cellStyle name="Normal 2 3" xfId="52426" xr:uid="{00000000-0005-0000-0000-0000D1CC0000}"/>
    <cellStyle name="Normal 2 3 10" xfId="52427" xr:uid="{00000000-0005-0000-0000-0000D2CC0000}"/>
    <cellStyle name="Normal 2 3 10 2" xfId="52428" xr:uid="{00000000-0005-0000-0000-0000D3CC0000}"/>
    <cellStyle name="Normal 2 3 10 2 2" xfId="52429" xr:uid="{00000000-0005-0000-0000-0000D4CC0000}"/>
    <cellStyle name="Normal 2 3 10 3" xfId="52430" xr:uid="{00000000-0005-0000-0000-0000D5CC0000}"/>
    <cellStyle name="Normal 2 3 11" xfId="52431" xr:uid="{00000000-0005-0000-0000-0000D6CC0000}"/>
    <cellStyle name="Normal 2 3 11 2" xfId="52432" xr:uid="{00000000-0005-0000-0000-0000D7CC0000}"/>
    <cellStyle name="Normal 2 3 11 2 2" xfId="52433" xr:uid="{00000000-0005-0000-0000-0000D8CC0000}"/>
    <cellStyle name="Normal 2 3 11 3" xfId="52434" xr:uid="{00000000-0005-0000-0000-0000D9CC0000}"/>
    <cellStyle name="Normal 2 3 12" xfId="52435" xr:uid="{00000000-0005-0000-0000-0000DACC0000}"/>
    <cellStyle name="Normal 2 3 12 2" xfId="52436" xr:uid="{00000000-0005-0000-0000-0000DBCC0000}"/>
    <cellStyle name="Normal 2 3 13" xfId="52437" xr:uid="{00000000-0005-0000-0000-0000DCCC0000}"/>
    <cellStyle name="Normal 2 3 2" xfId="52438" xr:uid="{00000000-0005-0000-0000-0000DDCC0000}"/>
    <cellStyle name="Normal 2 3 2 2" xfId="52439" xr:uid="{00000000-0005-0000-0000-0000DECC0000}"/>
    <cellStyle name="Normal 2 3 2 2 2" xfId="52440" xr:uid="{00000000-0005-0000-0000-0000DFCC0000}"/>
    <cellStyle name="Normal 2 3 2 2 2 2" xfId="52441" xr:uid="{00000000-0005-0000-0000-0000E0CC0000}"/>
    <cellStyle name="Normal 2 3 2 2 2 2 2" xfId="52442" xr:uid="{00000000-0005-0000-0000-0000E1CC0000}"/>
    <cellStyle name="Normal 2 3 2 2 2 2 2 2" xfId="52443" xr:uid="{00000000-0005-0000-0000-0000E2CC0000}"/>
    <cellStyle name="Normal 2 3 2 2 2 2 2 2 2" xfId="52444" xr:uid="{00000000-0005-0000-0000-0000E3CC0000}"/>
    <cellStyle name="Normal 2 3 2 2 2 2 2 2 2 2" xfId="52445" xr:uid="{00000000-0005-0000-0000-0000E4CC0000}"/>
    <cellStyle name="Normal 2 3 2 2 2 2 2 2 2 3" xfId="52446" xr:uid="{00000000-0005-0000-0000-0000E5CC0000}"/>
    <cellStyle name="Normal 2 3 2 2 2 2 2 2 3" xfId="52447" xr:uid="{00000000-0005-0000-0000-0000E6CC0000}"/>
    <cellStyle name="Normal 2 3 2 2 2 2 2 2 4" xfId="52448" xr:uid="{00000000-0005-0000-0000-0000E7CC0000}"/>
    <cellStyle name="Normal 2 3 2 2 2 2 2 3" xfId="52449" xr:uid="{00000000-0005-0000-0000-0000E8CC0000}"/>
    <cellStyle name="Normal 2 3 2 2 2 2 2 3 2" xfId="52450" xr:uid="{00000000-0005-0000-0000-0000E9CC0000}"/>
    <cellStyle name="Normal 2 3 2 2 2 2 2 3 3" xfId="52451" xr:uid="{00000000-0005-0000-0000-0000EACC0000}"/>
    <cellStyle name="Normal 2 3 2 2 2 2 2 4" xfId="52452" xr:uid="{00000000-0005-0000-0000-0000EBCC0000}"/>
    <cellStyle name="Normal 2 3 2 2 2 2 2 5" xfId="52453" xr:uid="{00000000-0005-0000-0000-0000ECCC0000}"/>
    <cellStyle name="Normal 2 3 2 2 2 2 3" xfId="52454" xr:uid="{00000000-0005-0000-0000-0000EDCC0000}"/>
    <cellStyle name="Normal 2 3 2 2 2 2 3 2" xfId="52455" xr:uid="{00000000-0005-0000-0000-0000EECC0000}"/>
    <cellStyle name="Normal 2 3 2 2 2 2 3 2 2" xfId="52456" xr:uid="{00000000-0005-0000-0000-0000EFCC0000}"/>
    <cellStyle name="Normal 2 3 2 2 2 2 3 2 3" xfId="52457" xr:uid="{00000000-0005-0000-0000-0000F0CC0000}"/>
    <cellStyle name="Normal 2 3 2 2 2 2 3 3" xfId="52458" xr:uid="{00000000-0005-0000-0000-0000F1CC0000}"/>
    <cellStyle name="Normal 2 3 2 2 2 2 3 4" xfId="52459" xr:uid="{00000000-0005-0000-0000-0000F2CC0000}"/>
    <cellStyle name="Normal 2 3 2 2 2 2 4" xfId="52460" xr:uid="{00000000-0005-0000-0000-0000F3CC0000}"/>
    <cellStyle name="Normal 2 3 2 2 2 2 4 2" xfId="52461" xr:uid="{00000000-0005-0000-0000-0000F4CC0000}"/>
    <cellStyle name="Normal 2 3 2 2 2 2 4 3" xfId="52462" xr:uid="{00000000-0005-0000-0000-0000F5CC0000}"/>
    <cellStyle name="Normal 2 3 2 2 2 2 5" xfId="52463" xr:uid="{00000000-0005-0000-0000-0000F6CC0000}"/>
    <cellStyle name="Normal 2 3 2 2 2 2 6" xfId="52464" xr:uid="{00000000-0005-0000-0000-0000F7CC0000}"/>
    <cellStyle name="Normal 2 3 2 2 2 2_Innskuddsdekning" xfId="52465" xr:uid="{00000000-0005-0000-0000-0000F8CC0000}"/>
    <cellStyle name="Normal 2 3 2 2 2 3" xfId="52466" xr:uid="{00000000-0005-0000-0000-0000F9CC0000}"/>
    <cellStyle name="Normal 2 3 2 2 2 3 2" xfId="52467" xr:uid="{00000000-0005-0000-0000-0000FACC0000}"/>
    <cellStyle name="Normal 2 3 2 2 2 3 2 2" xfId="52468" xr:uid="{00000000-0005-0000-0000-0000FBCC0000}"/>
    <cellStyle name="Normal 2 3 2 2 2 3 2 2 2" xfId="52469" xr:uid="{00000000-0005-0000-0000-0000FCCC0000}"/>
    <cellStyle name="Normal 2 3 2 2 2 3 2 2 3" xfId="52470" xr:uid="{00000000-0005-0000-0000-0000FDCC0000}"/>
    <cellStyle name="Normal 2 3 2 2 2 3 2 3" xfId="52471" xr:uid="{00000000-0005-0000-0000-0000FECC0000}"/>
    <cellStyle name="Normal 2 3 2 2 2 3 2 4" xfId="52472" xr:uid="{00000000-0005-0000-0000-0000FFCC0000}"/>
    <cellStyle name="Normal 2 3 2 2 2 3 3" xfId="52473" xr:uid="{00000000-0005-0000-0000-000000CD0000}"/>
    <cellStyle name="Normal 2 3 2 2 2 3 3 2" xfId="52474" xr:uid="{00000000-0005-0000-0000-000001CD0000}"/>
    <cellStyle name="Normal 2 3 2 2 2 3 3 3" xfId="52475" xr:uid="{00000000-0005-0000-0000-000002CD0000}"/>
    <cellStyle name="Normal 2 3 2 2 2 3 4" xfId="52476" xr:uid="{00000000-0005-0000-0000-000003CD0000}"/>
    <cellStyle name="Normal 2 3 2 2 2 3 5" xfId="52477" xr:uid="{00000000-0005-0000-0000-000004CD0000}"/>
    <cellStyle name="Normal 2 3 2 2 2 4" xfId="52478" xr:uid="{00000000-0005-0000-0000-000005CD0000}"/>
    <cellStyle name="Normal 2 3 2 2 2 4 2" xfId="52479" xr:uid="{00000000-0005-0000-0000-000006CD0000}"/>
    <cellStyle name="Normal 2 3 2 2 2 4 2 2" xfId="52480" xr:uid="{00000000-0005-0000-0000-000007CD0000}"/>
    <cellStyle name="Normal 2 3 2 2 2 4 2 3" xfId="52481" xr:uid="{00000000-0005-0000-0000-000008CD0000}"/>
    <cellStyle name="Normal 2 3 2 2 2 4 3" xfId="52482" xr:uid="{00000000-0005-0000-0000-000009CD0000}"/>
    <cellStyle name="Normal 2 3 2 2 2 4 4" xfId="52483" xr:uid="{00000000-0005-0000-0000-00000ACD0000}"/>
    <cellStyle name="Normal 2 3 2 2 2 5" xfId="52484" xr:uid="{00000000-0005-0000-0000-00000BCD0000}"/>
    <cellStyle name="Normal 2 3 2 2 2 5 2" xfId="52485" xr:uid="{00000000-0005-0000-0000-00000CCD0000}"/>
    <cellStyle name="Normal 2 3 2 2 2 5 3" xfId="52486" xr:uid="{00000000-0005-0000-0000-00000DCD0000}"/>
    <cellStyle name="Normal 2 3 2 2 2 6" xfId="52487" xr:uid="{00000000-0005-0000-0000-00000ECD0000}"/>
    <cellStyle name="Normal 2 3 2 2 2 7" xfId="52488" xr:uid="{00000000-0005-0000-0000-00000FCD0000}"/>
    <cellStyle name="Normal 2 3 2 2 2_3. Chng in credit spreads" xfId="52489" xr:uid="{00000000-0005-0000-0000-000010CD0000}"/>
    <cellStyle name="Normal 2 3 2 2 3" xfId="52490" xr:uid="{00000000-0005-0000-0000-000011CD0000}"/>
    <cellStyle name="Normal 2 3 2 2 3 2" xfId="52491" xr:uid="{00000000-0005-0000-0000-000012CD0000}"/>
    <cellStyle name="Normal 2 3 2 2 3 2 2" xfId="52492" xr:uid="{00000000-0005-0000-0000-000013CD0000}"/>
    <cellStyle name="Normal 2 3 2 2 3 2 2 2" xfId="52493" xr:uid="{00000000-0005-0000-0000-000014CD0000}"/>
    <cellStyle name="Normal 2 3 2 2 3 2 2 2 2" xfId="52494" xr:uid="{00000000-0005-0000-0000-000015CD0000}"/>
    <cellStyle name="Normal 2 3 2 2 3 2 2 2 3" xfId="52495" xr:uid="{00000000-0005-0000-0000-000016CD0000}"/>
    <cellStyle name="Normal 2 3 2 2 3 2 2 3" xfId="52496" xr:uid="{00000000-0005-0000-0000-000017CD0000}"/>
    <cellStyle name="Normal 2 3 2 2 3 2 2 4" xfId="52497" xr:uid="{00000000-0005-0000-0000-000018CD0000}"/>
    <cellStyle name="Normal 2 3 2 2 3 2 3" xfId="52498" xr:uid="{00000000-0005-0000-0000-000019CD0000}"/>
    <cellStyle name="Normal 2 3 2 2 3 2 3 2" xfId="52499" xr:uid="{00000000-0005-0000-0000-00001ACD0000}"/>
    <cellStyle name="Normal 2 3 2 2 3 2 3 3" xfId="52500" xr:uid="{00000000-0005-0000-0000-00001BCD0000}"/>
    <cellStyle name="Normal 2 3 2 2 3 2 4" xfId="52501" xr:uid="{00000000-0005-0000-0000-00001CCD0000}"/>
    <cellStyle name="Normal 2 3 2 2 3 2 5" xfId="52502" xr:uid="{00000000-0005-0000-0000-00001DCD0000}"/>
    <cellStyle name="Normal 2 3 2 2 3 2_Innskuddsdekning" xfId="52503" xr:uid="{00000000-0005-0000-0000-00001ECD0000}"/>
    <cellStyle name="Normal 2 3 2 2 3 3" xfId="52504" xr:uid="{00000000-0005-0000-0000-00001FCD0000}"/>
    <cellStyle name="Normal 2 3 2 2 3 3 2" xfId="52505" xr:uid="{00000000-0005-0000-0000-000020CD0000}"/>
    <cellStyle name="Normal 2 3 2 2 3 3 2 2" xfId="52506" xr:uid="{00000000-0005-0000-0000-000021CD0000}"/>
    <cellStyle name="Normal 2 3 2 2 3 3 2 3" xfId="52507" xr:uid="{00000000-0005-0000-0000-000022CD0000}"/>
    <cellStyle name="Normal 2 3 2 2 3 3 3" xfId="52508" xr:uid="{00000000-0005-0000-0000-000023CD0000}"/>
    <cellStyle name="Normal 2 3 2 2 3 3 4" xfId="52509" xr:uid="{00000000-0005-0000-0000-000024CD0000}"/>
    <cellStyle name="Normal 2 3 2 2 3 4" xfId="52510" xr:uid="{00000000-0005-0000-0000-000025CD0000}"/>
    <cellStyle name="Normal 2 3 2 2 3 4 2" xfId="52511" xr:uid="{00000000-0005-0000-0000-000026CD0000}"/>
    <cellStyle name="Normal 2 3 2 2 3 4 3" xfId="52512" xr:uid="{00000000-0005-0000-0000-000027CD0000}"/>
    <cellStyle name="Normal 2 3 2 2 3 5" xfId="52513" xr:uid="{00000000-0005-0000-0000-000028CD0000}"/>
    <cellStyle name="Normal 2 3 2 2 3 6" xfId="52514" xr:uid="{00000000-0005-0000-0000-000029CD0000}"/>
    <cellStyle name="Normal 2 3 2 2 3_3. Chng in credit spreads" xfId="52515" xr:uid="{00000000-0005-0000-0000-00002ACD0000}"/>
    <cellStyle name="Normal 2 3 2 2 4" xfId="52516" xr:uid="{00000000-0005-0000-0000-00002BCD0000}"/>
    <cellStyle name="Normal 2 3 2 2 4 2" xfId="52517" xr:uid="{00000000-0005-0000-0000-00002CCD0000}"/>
    <cellStyle name="Normal 2 3 2 2 4 2 2" xfId="52518" xr:uid="{00000000-0005-0000-0000-00002DCD0000}"/>
    <cellStyle name="Normal 2 3 2 2 4 2 2 2" xfId="52519" xr:uid="{00000000-0005-0000-0000-00002ECD0000}"/>
    <cellStyle name="Normal 2 3 2 2 4 2 2 3" xfId="52520" xr:uid="{00000000-0005-0000-0000-00002FCD0000}"/>
    <cellStyle name="Normal 2 3 2 2 4 2 3" xfId="52521" xr:uid="{00000000-0005-0000-0000-000030CD0000}"/>
    <cellStyle name="Normal 2 3 2 2 4 2 4" xfId="52522" xr:uid="{00000000-0005-0000-0000-000031CD0000}"/>
    <cellStyle name="Normal 2 3 2 2 4 2_Innskuddsdekning" xfId="52523" xr:uid="{00000000-0005-0000-0000-000032CD0000}"/>
    <cellStyle name="Normal 2 3 2 2 4 3" xfId="52524" xr:uid="{00000000-0005-0000-0000-000033CD0000}"/>
    <cellStyle name="Normal 2 3 2 2 4 3 2" xfId="52525" xr:uid="{00000000-0005-0000-0000-000034CD0000}"/>
    <cellStyle name="Normal 2 3 2 2 4 3 3" xfId="52526" xr:uid="{00000000-0005-0000-0000-000035CD0000}"/>
    <cellStyle name="Normal 2 3 2 2 4 4" xfId="52527" xr:uid="{00000000-0005-0000-0000-000036CD0000}"/>
    <cellStyle name="Normal 2 3 2 2 4 5" xfId="52528" xr:uid="{00000000-0005-0000-0000-000037CD0000}"/>
    <cellStyle name="Normal 2 3 2 2 4_3. Chng in credit spreads" xfId="52529" xr:uid="{00000000-0005-0000-0000-000038CD0000}"/>
    <cellStyle name="Normal 2 3 2 2 5" xfId="52530" xr:uid="{00000000-0005-0000-0000-000039CD0000}"/>
    <cellStyle name="Normal 2 3 2 2 5 2" xfId="52531" xr:uid="{00000000-0005-0000-0000-00003ACD0000}"/>
    <cellStyle name="Normal 2 3 2 2 5 2 2" xfId="52532" xr:uid="{00000000-0005-0000-0000-00003BCD0000}"/>
    <cellStyle name="Normal 2 3 2 2 5 2 3" xfId="52533" xr:uid="{00000000-0005-0000-0000-00003CCD0000}"/>
    <cellStyle name="Normal 2 3 2 2 5 2 4" xfId="52534" xr:uid="{00000000-0005-0000-0000-00003DCD0000}"/>
    <cellStyle name="Normal 2 3 2 2 5 3" xfId="52535" xr:uid="{00000000-0005-0000-0000-00003ECD0000}"/>
    <cellStyle name="Normal 2 3 2 2 5 4" xfId="52536" xr:uid="{00000000-0005-0000-0000-00003FCD0000}"/>
    <cellStyle name="Normal 2 3 2 2 5 5" xfId="52537" xr:uid="{00000000-0005-0000-0000-000040CD0000}"/>
    <cellStyle name="Normal 2 3 2 2 5_Innskuddsdekning" xfId="52538" xr:uid="{00000000-0005-0000-0000-000041CD0000}"/>
    <cellStyle name="Normal 2 3 2 2 6" xfId="52539" xr:uid="{00000000-0005-0000-0000-000042CD0000}"/>
    <cellStyle name="Normal 2 3 2 2 6 2" xfId="52540" xr:uid="{00000000-0005-0000-0000-000043CD0000}"/>
    <cellStyle name="Normal 2 3 2 2 6 3" xfId="52541" xr:uid="{00000000-0005-0000-0000-000044CD0000}"/>
    <cellStyle name="Normal 2 3 2 2 6 4" xfId="52542" xr:uid="{00000000-0005-0000-0000-000045CD0000}"/>
    <cellStyle name="Normal 2 3 2 2 7" xfId="52543" xr:uid="{00000000-0005-0000-0000-000046CD0000}"/>
    <cellStyle name="Normal 2 3 2 2 8" xfId="52544" xr:uid="{00000000-0005-0000-0000-000047CD0000}"/>
    <cellStyle name="Normal 2 3 2 2 9" xfId="52545" xr:uid="{00000000-0005-0000-0000-000048CD0000}"/>
    <cellStyle name="Normal 2 3 2 2_3. Chng in credit spreads" xfId="52546" xr:uid="{00000000-0005-0000-0000-000049CD0000}"/>
    <cellStyle name="Normal 2 3 2 3" xfId="52547" xr:uid="{00000000-0005-0000-0000-00004ACD0000}"/>
    <cellStyle name="Normal 2 3 2 3 2" xfId="52548" xr:uid="{00000000-0005-0000-0000-00004BCD0000}"/>
    <cellStyle name="Normal 2 3 2 3 2 2" xfId="52549" xr:uid="{00000000-0005-0000-0000-00004CCD0000}"/>
    <cellStyle name="Normal 2 3 2 3 2 2 2" xfId="52550" xr:uid="{00000000-0005-0000-0000-00004DCD0000}"/>
    <cellStyle name="Normal 2 3 2 3 2 2 2 2" xfId="52551" xr:uid="{00000000-0005-0000-0000-00004ECD0000}"/>
    <cellStyle name="Normal 2 3 2 3 2 2 2 2 2" xfId="52552" xr:uid="{00000000-0005-0000-0000-00004FCD0000}"/>
    <cellStyle name="Normal 2 3 2 3 2 2 2 2 3" xfId="52553" xr:uid="{00000000-0005-0000-0000-000050CD0000}"/>
    <cellStyle name="Normal 2 3 2 3 2 2 2 3" xfId="52554" xr:uid="{00000000-0005-0000-0000-000051CD0000}"/>
    <cellStyle name="Normal 2 3 2 3 2 2 2 4" xfId="52555" xr:uid="{00000000-0005-0000-0000-000052CD0000}"/>
    <cellStyle name="Normal 2 3 2 3 2 2 3" xfId="52556" xr:uid="{00000000-0005-0000-0000-000053CD0000}"/>
    <cellStyle name="Normal 2 3 2 3 2 2 3 2" xfId="52557" xr:uid="{00000000-0005-0000-0000-000054CD0000}"/>
    <cellStyle name="Normal 2 3 2 3 2 2 3 3" xfId="52558" xr:uid="{00000000-0005-0000-0000-000055CD0000}"/>
    <cellStyle name="Normal 2 3 2 3 2 2 4" xfId="52559" xr:uid="{00000000-0005-0000-0000-000056CD0000}"/>
    <cellStyle name="Normal 2 3 2 3 2 2 5" xfId="52560" xr:uid="{00000000-0005-0000-0000-000057CD0000}"/>
    <cellStyle name="Normal 2 3 2 3 2 3" xfId="52561" xr:uid="{00000000-0005-0000-0000-000058CD0000}"/>
    <cellStyle name="Normal 2 3 2 3 2 3 2" xfId="52562" xr:uid="{00000000-0005-0000-0000-000059CD0000}"/>
    <cellStyle name="Normal 2 3 2 3 2 3 2 2" xfId="52563" xr:uid="{00000000-0005-0000-0000-00005ACD0000}"/>
    <cellStyle name="Normal 2 3 2 3 2 3 2 3" xfId="52564" xr:uid="{00000000-0005-0000-0000-00005BCD0000}"/>
    <cellStyle name="Normal 2 3 2 3 2 3 3" xfId="52565" xr:uid="{00000000-0005-0000-0000-00005CCD0000}"/>
    <cellStyle name="Normal 2 3 2 3 2 3 4" xfId="52566" xr:uid="{00000000-0005-0000-0000-00005DCD0000}"/>
    <cellStyle name="Normal 2 3 2 3 2 4" xfId="52567" xr:uid="{00000000-0005-0000-0000-00005ECD0000}"/>
    <cellStyle name="Normal 2 3 2 3 2 4 2" xfId="52568" xr:uid="{00000000-0005-0000-0000-00005FCD0000}"/>
    <cellStyle name="Normal 2 3 2 3 2 4 3" xfId="52569" xr:uid="{00000000-0005-0000-0000-000060CD0000}"/>
    <cellStyle name="Normal 2 3 2 3 2 5" xfId="52570" xr:uid="{00000000-0005-0000-0000-000061CD0000}"/>
    <cellStyle name="Normal 2 3 2 3 2 6" xfId="52571" xr:uid="{00000000-0005-0000-0000-000062CD0000}"/>
    <cellStyle name="Normal 2 3 2 3 2_Innskuddsdekning" xfId="52572" xr:uid="{00000000-0005-0000-0000-000063CD0000}"/>
    <cellStyle name="Normal 2 3 2 3 3" xfId="52573" xr:uid="{00000000-0005-0000-0000-000064CD0000}"/>
    <cellStyle name="Normal 2 3 2 3 3 2" xfId="52574" xr:uid="{00000000-0005-0000-0000-000065CD0000}"/>
    <cellStyle name="Normal 2 3 2 3 3 2 2" xfId="52575" xr:uid="{00000000-0005-0000-0000-000066CD0000}"/>
    <cellStyle name="Normal 2 3 2 3 3 2 2 2" xfId="52576" xr:uid="{00000000-0005-0000-0000-000067CD0000}"/>
    <cellStyle name="Normal 2 3 2 3 3 2 2 3" xfId="52577" xr:uid="{00000000-0005-0000-0000-000068CD0000}"/>
    <cellStyle name="Normal 2 3 2 3 3 2 3" xfId="52578" xr:uid="{00000000-0005-0000-0000-000069CD0000}"/>
    <cellStyle name="Normal 2 3 2 3 3 2 4" xfId="52579" xr:uid="{00000000-0005-0000-0000-00006ACD0000}"/>
    <cellStyle name="Normal 2 3 2 3 3 3" xfId="52580" xr:uid="{00000000-0005-0000-0000-00006BCD0000}"/>
    <cellStyle name="Normal 2 3 2 3 3 3 2" xfId="52581" xr:uid="{00000000-0005-0000-0000-00006CCD0000}"/>
    <cellStyle name="Normal 2 3 2 3 3 3 3" xfId="52582" xr:uid="{00000000-0005-0000-0000-00006DCD0000}"/>
    <cellStyle name="Normal 2 3 2 3 3 4" xfId="52583" xr:uid="{00000000-0005-0000-0000-00006ECD0000}"/>
    <cellStyle name="Normal 2 3 2 3 3 5" xfId="52584" xr:uid="{00000000-0005-0000-0000-00006FCD0000}"/>
    <cellStyle name="Normal 2 3 2 3 4" xfId="52585" xr:uid="{00000000-0005-0000-0000-000070CD0000}"/>
    <cellStyle name="Normal 2 3 2 3 4 2" xfId="52586" xr:uid="{00000000-0005-0000-0000-000071CD0000}"/>
    <cellStyle name="Normal 2 3 2 3 4 2 2" xfId="52587" xr:uid="{00000000-0005-0000-0000-000072CD0000}"/>
    <cellStyle name="Normal 2 3 2 3 4 2 3" xfId="52588" xr:uid="{00000000-0005-0000-0000-000073CD0000}"/>
    <cellStyle name="Normal 2 3 2 3 4 3" xfId="52589" xr:uid="{00000000-0005-0000-0000-000074CD0000}"/>
    <cellStyle name="Normal 2 3 2 3 4 4" xfId="52590" xr:uid="{00000000-0005-0000-0000-000075CD0000}"/>
    <cellStyle name="Normal 2 3 2 3 5" xfId="52591" xr:uid="{00000000-0005-0000-0000-000076CD0000}"/>
    <cellStyle name="Normal 2 3 2 3 5 2" xfId="52592" xr:uid="{00000000-0005-0000-0000-000077CD0000}"/>
    <cellStyle name="Normal 2 3 2 3 5 3" xfId="52593" xr:uid="{00000000-0005-0000-0000-000078CD0000}"/>
    <cellStyle name="Normal 2 3 2 3 6" xfId="52594" xr:uid="{00000000-0005-0000-0000-000079CD0000}"/>
    <cellStyle name="Normal 2 3 2 3 7" xfId="52595" xr:uid="{00000000-0005-0000-0000-00007ACD0000}"/>
    <cellStyle name="Normal 2 3 2 3_3. Chng in credit spreads" xfId="52596" xr:uid="{00000000-0005-0000-0000-00007BCD0000}"/>
    <cellStyle name="Normal 2 3 2 4" xfId="52597" xr:uid="{00000000-0005-0000-0000-00007CCD0000}"/>
    <cellStyle name="Normal 2 3 2 4 2" xfId="52598" xr:uid="{00000000-0005-0000-0000-00007DCD0000}"/>
    <cellStyle name="Normal 2 3 2 4 2 2" xfId="52599" xr:uid="{00000000-0005-0000-0000-00007ECD0000}"/>
    <cellStyle name="Normal 2 3 2 4 2 2 2" xfId="52600" xr:uid="{00000000-0005-0000-0000-00007FCD0000}"/>
    <cellStyle name="Normal 2 3 2 4 2 2 2 2" xfId="52601" xr:uid="{00000000-0005-0000-0000-000080CD0000}"/>
    <cellStyle name="Normal 2 3 2 4 2 2 2 3" xfId="52602" xr:uid="{00000000-0005-0000-0000-000081CD0000}"/>
    <cellStyle name="Normal 2 3 2 4 2 2 3" xfId="52603" xr:uid="{00000000-0005-0000-0000-000082CD0000}"/>
    <cellStyle name="Normal 2 3 2 4 2 2 4" xfId="52604" xr:uid="{00000000-0005-0000-0000-000083CD0000}"/>
    <cellStyle name="Normal 2 3 2 4 2 3" xfId="52605" xr:uid="{00000000-0005-0000-0000-000084CD0000}"/>
    <cellStyle name="Normal 2 3 2 4 2 3 2" xfId="52606" xr:uid="{00000000-0005-0000-0000-000085CD0000}"/>
    <cellStyle name="Normal 2 3 2 4 2 3 3" xfId="52607" xr:uid="{00000000-0005-0000-0000-000086CD0000}"/>
    <cellStyle name="Normal 2 3 2 4 2 4" xfId="52608" xr:uid="{00000000-0005-0000-0000-000087CD0000}"/>
    <cellStyle name="Normal 2 3 2 4 2 5" xfId="52609" xr:uid="{00000000-0005-0000-0000-000088CD0000}"/>
    <cellStyle name="Normal 2 3 2 4 2_Innskuddsdekning" xfId="52610" xr:uid="{00000000-0005-0000-0000-000089CD0000}"/>
    <cellStyle name="Normal 2 3 2 4 3" xfId="52611" xr:uid="{00000000-0005-0000-0000-00008ACD0000}"/>
    <cellStyle name="Normal 2 3 2 4 3 2" xfId="52612" xr:uid="{00000000-0005-0000-0000-00008BCD0000}"/>
    <cellStyle name="Normal 2 3 2 4 3 2 2" xfId="52613" xr:uid="{00000000-0005-0000-0000-00008CCD0000}"/>
    <cellStyle name="Normal 2 3 2 4 3 2 3" xfId="52614" xr:uid="{00000000-0005-0000-0000-00008DCD0000}"/>
    <cellStyle name="Normal 2 3 2 4 3 3" xfId="52615" xr:uid="{00000000-0005-0000-0000-00008ECD0000}"/>
    <cellStyle name="Normal 2 3 2 4 3 4" xfId="52616" xr:uid="{00000000-0005-0000-0000-00008FCD0000}"/>
    <cellStyle name="Normal 2 3 2 4 4" xfId="52617" xr:uid="{00000000-0005-0000-0000-000090CD0000}"/>
    <cellStyle name="Normal 2 3 2 4 4 2" xfId="52618" xr:uid="{00000000-0005-0000-0000-000091CD0000}"/>
    <cellStyle name="Normal 2 3 2 4 4 3" xfId="52619" xr:uid="{00000000-0005-0000-0000-000092CD0000}"/>
    <cellStyle name="Normal 2 3 2 4 5" xfId="52620" xr:uid="{00000000-0005-0000-0000-000093CD0000}"/>
    <cellStyle name="Normal 2 3 2 4 6" xfId="52621" xr:uid="{00000000-0005-0000-0000-000094CD0000}"/>
    <cellStyle name="Normal 2 3 2 4_3. Chng in credit spreads" xfId="52622" xr:uid="{00000000-0005-0000-0000-000095CD0000}"/>
    <cellStyle name="Normal 2 3 2 5" xfId="52623" xr:uid="{00000000-0005-0000-0000-000096CD0000}"/>
    <cellStyle name="Normal 2 3 2 5 2" xfId="52624" xr:uid="{00000000-0005-0000-0000-000097CD0000}"/>
    <cellStyle name="Normal 2 3 2 5 2 2" xfId="52625" xr:uid="{00000000-0005-0000-0000-000098CD0000}"/>
    <cellStyle name="Normal 2 3 2 5 2 2 2" xfId="52626" xr:uid="{00000000-0005-0000-0000-000099CD0000}"/>
    <cellStyle name="Normal 2 3 2 5 2 2 2 2" xfId="52627" xr:uid="{00000000-0005-0000-0000-00009ACD0000}"/>
    <cellStyle name="Normal 2 3 2 5 2 2 3" xfId="52628" xr:uid="{00000000-0005-0000-0000-00009BCD0000}"/>
    <cellStyle name="Normal 2 3 2 5 2 2 4" xfId="52629" xr:uid="{00000000-0005-0000-0000-00009CCD0000}"/>
    <cellStyle name="Normal 2 3 2 5 2 3" xfId="52630" xr:uid="{00000000-0005-0000-0000-00009DCD0000}"/>
    <cellStyle name="Normal 2 3 2 5 2 3 2" xfId="52631" xr:uid="{00000000-0005-0000-0000-00009ECD0000}"/>
    <cellStyle name="Normal 2 3 2 5 2 4" xfId="52632" xr:uid="{00000000-0005-0000-0000-00009FCD0000}"/>
    <cellStyle name="Normal 2 3 2 5 2 5" xfId="52633" xr:uid="{00000000-0005-0000-0000-0000A0CD0000}"/>
    <cellStyle name="Normal 2 3 2 5 2_Innskuddsdekning" xfId="52634" xr:uid="{00000000-0005-0000-0000-0000A1CD0000}"/>
    <cellStyle name="Normal 2 3 2 5 3" xfId="52635" xr:uid="{00000000-0005-0000-0000-0000A2CD0000}"/>
    <cellStyle name="Normal 2 3 2 5 3 2" xfId="52636" xr:uid="{00000000-0005-0000-0000-0000A3CD0000}"/>
    <cellStyle name="Normal 2 3 2 5 3 2 2" xfId="52637" xr:uid="{00000000-0005-0000-0000-0000A4CD0000}"/>
    <cellStyle name="Normal 2 3 2 5 3 3" xfId="52638" xr:uid="{00000000-0005-0000-0000-0000A5CD0000}"/>
    <cellStyle name="Normal 2 3 2 5 3 4" xfId="52639" xr:uid="{00000000-0005-0000-0000-0000A6CD0000}"/>
    <cellStyle name="Normal 2 3 2 5 4" xfId="52640" xr:uid="{00000000-0005-0000-0000-0000A7CD0000}"/>
    <cellStyle name="Normal 2 3 2 5 4 2" xfId="52641" xr:uid="{00000000-0005-0000-0000-0000A8CD0000}"/>
    <cellStyle name="Normal 2 3 2 5 5" xfId="52642" xr:uid="{00000000-0005-0000-0000-0000A9CD0000}"/>
    <cellStyle name="Normal 2 3 2 5 6" xfId="52643" xr:uid="{00000000-0005-0000-0000-0000AACD0000}"/>
    <cellStyle name="Normal 2 3 2 5_3. Chng in credit spreads" xfId="52644" xr:uid="{00000000-0005-0000-0000-0000ABCD0000}"/>
    <cellStyle name="Normal 2 3 2 6" xfId="52645" xr:uid="{00000000-0005-0000-0000-0000ACCD0000}"/>
    <cellStyle name="Normal 2 3 2 6 2" xfId="52646" xr:uid="{00000000-0005-0000-0000-0000ADCD0000}"/>
    <cellStyle name="Normal 2 3 2 6 2 2" xfId="52647" xr:uid="{00000000-0005-0000-0000-0000AECD0000}"/>
    <cellStyle name="Normal 2 3 2 6 2_Innskuddsdekning" xfId="52648" xr:uid="{00000000-0005-0000-0000-0000AFCD0000}"/>
    <cellStyle name="Normal 2 3 2 6 3" xfId="52649" xr:uid="{00000000-0005-0000-0000-0000B0CD0000}"/>
    <cellStyle name="Normal 2 3 2 6_3. Chng in credit spreads" xfId="52650" xr:uid="{00000000-0005-0000-0000-0000B1CD0000}"/>
    <cellStyle name="Normal 2 3 2 7" xfId="52651" xr:uid="{00000000-0005-0000-0000-0000B2CD0000}"/>
    <cellStyle name="Normal 2 3 2 7 2" xfId="52652" xr:uid="{00000000-0005-0000-0000-0000B3CD0000}"/>
    <cellStyle name="Normal 2 3 2 7_Innskuddsdekning" xfId="52653" xr:uid="{00000000-0005-0000-0000-0000B4CD0000}"/>
    <cellStyle name="Normal 2 3 2_3. Chng in credit spreads" xfId="52654" xr:uid="{00000000-0005-0000-0000-0000B5CD0000}"/>
    <cellStyle name="Normal 2 3 3" xfId="52655" xr:uid="{00000000-0005-0000-0000-0000B6CD0000}"/>
    <cellStyle name="Normal 2 3 3 10" xfId="52656" xr:uid="{00000000-0005-0000-0000-0000B7CD0000}"/>
    <cellStyle name="Normal 2 3 3 2" xfId="52657" xr:uid="{00000000-0005-0000-0000-0000B8CD0000}"/>
    <cellStyle name="Normal 2 3 3 2 2" xfId="52658" xr:uid="{00000000-0005-0000-0000-0000B9CD0000}"/>
    <cellStyle name="Normal 2 3 3 2 2 2" xfId="52659" xr:uid="{00000000-0005-0000-0000-0000BACD0000}"/>
    <cellStyle name="Normal 2 3 3 2 2 2 2" xfId="52660" xr:uid="{00000000-0005-0000-0000-0000BBCD0000}"/>
    <cellStyle name="Normal 2 3 3 2 2 2 2 2" xfId="52661" xr:uid="{00000000-0005-0000-0000-0000BCCD0000}"/>
    <cellStyle name="Normal 2 3 3 2 2 2 2 2 2" xfId="52662" xr:uid="{00000000-0005-0000-0000-0000BDCD0000}"/>
    <cellStyle name="Normal 2 3 3 2 2 2 2 2 3" xfId="52663" xr:uid="{00000000-0005-0000-0000-0000BECD0000}"/>
    <cellStyle name="Normal 2 3 3 2 2 2 2 2 4" xfId="52664" xr:uid="{00000000-0005-0000-0000-0000BFCD0000}"/>
    <cellStyle name="Normal 2 3 3 2 2 2 2 3" xfId="52665" xr:uid="{00000000-0005-0000-0000-0000C0CD0000}"/>
    <cellStyle name="Normal 2 3 3 2 2 2 2 4" xfId="52666" xr:uid="{00000000-0005-0000-0000-0000C1CD0000}"/>
    <cellStyle name="Normal 2 3 3 2 2 2 2 5" xfId="52667" xr:uid="{00000000-0005-0000-0000-0000C2CD0000}"/>
    <cellStyle name="Normal 2 3 3 2 2 2 3" xfId="52668" xr:uid="{00000000-0005-0000-0000-0000C3CD0000}"/>
    <cellStyle name="Normal 2 3 3 2 2 2 3 2" xfId="52669" xr:uid="{00000000-0005-0000-0000-0000C4CD0000}"/>
    <cellStyle name="Normal 2 3 3 2 2 2 3 3" xfId="52670" xr:uid="{00000000-0005-0000-0000-0000C5CD0000}"/>
    <cellStyle name="Normal 2 3 3 2 2 2 3 4" xfId="52671" xr:uid="{00000000-0005-0000-0000-0000C6CD0000}"/>
    <cellStyle name="Normal 2 3 3 2 2 2 4" xfId="52672" xr:uid="{00000000-0005-0000-0000-0000C7CD0000}"/>
    <cellStyle name="Normal 2 3 3 2 2 2 5" xfId="52673" xr:uid="{00000000-0005-0000-0000-0000C8CD0000}"/>
    <cellStyle name="Normal 2 3 3 2 2 2 6" xfId="52674" xr:uid="{00000000-0005-0000-0000-0000C9CD0000}"/>
    <cellStyle name="Normal 2 3 3 2 2 2_Innskuddsdekning" xfId="52675" xr:uid="{00000000-0005-0000-0000-0000CACD0000}"/>
    <cellStyle name="Normal 2 3 3 2 2 3" xfId="52676" xr:uid="{00000000-0005-0000-0000-0000CBCD0000}"/>
    <cellStyle name="Normal 2 3 3 2 2 3 2" xfId="52677" xr:uid="{00000000-0005-0000-0000-0000CCCD0000}"/>
    <cellStyle name="Normal 2 3 3 2 2 3 2 2" xfId="52678" xr:uid="{00000000-0005-0000-0000-0000CDCD0000}"/>
    <cellStyle name="Normal 2 3 3 2 2 3 2 3" xfId="52679" xr:uid="{00000000-0005-0000-0000-0000CECD0000}"/>
    <cellStyle name="Normal 2 3 3 2 2 3 2 4" xfId="52680" xr:uid="{00000000-0005-0000-0000-0000CFCD0000}"/>
    <cellStyle name="Normal 2 3 3 2 2 3 3" xfId="52681" xr:uid="{00000000-0005-0000-0000-0000D0CD0000}"/>
    <cellStyle name="Normal 2 3 3 2 2 3 4" xfId="52682" xr:uid="{00000000-0005-0000-0000-0000D1CD0000}"/>
    <cellStyle name="Normal 2 3 3 2 2 3 5" xfId="52683" xr:uid="{00000000-0005-0000-0000-0000D2CD0000}"/>
    <cellStyle name="Normal 2 3 3 2 2 4" xfId="52684" xr:uid="{00000000-0005-0000-0000-0000D3CD0000}"/>
    <cellStyle name="Normal 2 3 3 2 2 4 2" xfId="52685" xr:uid="{00000000-0005-0000-0000-0000D4CD0000}"/>
    <cellStyle name="Normal 2 3 3 2 2 4 3" xfId="52686" xr:uid="{00000000-0005-0000-0000-0000D5CD0000}"/>
    <cellStyle name="Normal 2 3 3 2 2 4 4" xfId="52687" xr:uid="{00000000-0005-0000-0000-0000D6CD0000}"/>
    <cellStyle name="Normal 2 3 3 2 2 5" xfId="52688" xr:uid="{00000000-0005-0000-0000-0000D7CD0000}"/>
    <cellStyle name="Normal 2 3 3 2 2 6" xfId="52689" xr:uid="{00000000-0005-0000-0000-0000D8CD0000}"/>
    <cellStyle name="Normal 2 3 3 2 2 7" xfId="52690" xr:uid="{00000000-0005-0000-0000-0000D9CD0000}"/>
    <cellStyle name="Normal 2 3 3 2 2_3. Chng in credit spreads" xfId="52691" xr:uid="{00000000-0005-0000-0000-0000DACD0000}"/>
    <cellStyle name="Normal 2 3 3 2 3" xfId="52692" xr:uid="{00000000-0005-0000-0000-0000DBCD0000}"/>
    <cellStyle name="Normal 2 3 3 2 3 2" xfId="52693" xr:uid="{00000000-0005-0000-0000-0000DCCD0000}"/>
    <cellStyle name="Normal 2 3 3 2 3 2 2" xfId="52694" xr:uid="{00000000-0005-0000-0000-0000DDCD0000}"/>
    <cellStyle name="Normal 2 3 3 2 3 2 2 2" xfId="52695" xr:uid="{00000000-0005-0000-0000-0000DECD0000}"/>
    <cellStyle name="Normal 2 3 3 2 3 2 2 3" xfId="52696" xr:uid="{00000000-0005-0000-0000-0000DFCD0000}"/>
    <cellStyle name="Normal 2 3 3 2 3 2 2 4" xfId="52697" xr:uid="{00000000-0005-0000-0000-0000E0CD0000}"/>
    <cellStyle name="Normal 2 3 3 2 3 2 3" xfId="52698" xr:uid="{00000000-0005-0000-0000-0000E1CD0000}"/>
    <cellStyle name="Normal 2 3 3 2 3 2 4" xfId="52699" xr:uid="{00000000-0005-0000-0000-0000E2CD0000}"/>
    <cellStyle name="Normal 2 3 3 2 3 2 5" xfId="52700" xr:uid="{00000000-0005-0000-0000-0000E3CD0000}"/>
    <cellStyle name="Normal 2 3 3 2 3 2_Innskuddsdekning" xfId="52701" xr:uid="{00000000-0005-0000-0000-0000E4CD0000}"/>
    <cellStyle name="Normal 2 3 3 2 3 3" xfId="52702" xr:uid="{00000000-0005-0000-0000-0000E5CD0000}"/>
    <cellStyle name="Normal 2 3 3 2 3 3 2" xfId="52703" xr:uid="{00000000-0005-0000-0000-0000E6CD0000}"/>
    <cellStyle name="Normal 2 3 3 2 3 3 3" xfId="52704" xr:uid="{00000000-0005-0000-0000-0000E7CD0000}"/>
    <cellStyle name="Normal 2 3 3 2 3 3 4" xfId="52705" xr:uid="{00000000-0005-0000-0000-0000E8CD0000}"/>
    <cellStyle name="Normal 2 3 3 2 3 4" xfId="52706" xr:uid="{00000000-0005-0000-0000-0000E9CD0000}"/>
    <cellStyle name="Normal 2 3 3 2 3 5" xfId="52707" xr:uid="{00000000-0005-0000-0000-0000EACD0000}"/>
    <cellStyle name="Normal 2 3 3 2 3 6" xfId="52708" xr:uid="{00000000-0005-0000-0000-0000EBCD0000}"/>
    <cellStyle name="Normal 2 3 3 2 3_3. Chng in credit spreads" xfId="52709" xr:uid="{00000000-0005-0000-0000-0000ECCD0000}"/>
    <cellStyle name="Normal 2 3 3 2 4" xfId="52710" xr:uid="{00000000-0005-0000-0000-0000EDCD0000}"/>
    <cellStyle name="Normal 2 3 3 2 4 2" xfId="52711" xr:uid="{00000000-0005-0000-0000-0000EECD0000}"/>
    <cellStyle name="Normal 2 3 3 2 4 2 2" xfId="52712" xr:uid="{00000000-0005-0000-0000-0000EFCD0000}"/>
    <cellStyle name="Normal 2 3 3 2 4 2 3" xfId="52713" xr:uid="{00000000-0005-0000-0000-0000F0CD0000}"/>
    <cellStyle name="Normal 2 3 3 2 4 2 4" xfId="52714" xr:uid="{00000000-0005-0000-0000-0000F1CD0000}"/>
    <cellStyle name="Normal 2 3 3 2 4 2_Innskuddsdekning" xfId="52715" xr:uid="{00000000-0005-0000-0000-0000F2CD0000}"/>
    <cellStyle name="Normal 2 3 3 2 4 3" xfId="52716" xr:uid="{00000000-0005-0000-0000-0000F3CD0000}"/>
    <cellStyle name="Normal 2 3 3 2 4 4" xfId="52717" xr:uid="{00000000-0005-0000-0000-0000F4CD0000}"/>
    <cellStyle name="Normal 2 3 3 2 4 5" xfId="52718" xr:uid="{00000000-0005-0000-0000-0000F5CD0000}"/>
    <cellStyle name="Normal 2 3 3 2 4_3. Chng in credit spreads" xfId="52719" xr:uid="{00000000-0005-0000-0000-0000F6CD0000}"/>
    <cellStyle name="Normal 2 3 3 2 5" xfId="52720" xr:uid="{00000000-0005-0000-0000-0000F7CD0000}"/>
    <cellStyle name="Normal 2 3 3 2 5 2" xfId="52721" xr:uid="{00000000-0005-0000-0000-0000F8CD0000}"/>
    <cellStyle name="Normal 2 3 3 2 5 2 2" xfId="52722" xr:uid="{00000000-0005-0000-0000-0000F9CD0000}"/>
    <cellStyle name="Normal 2 3 3 2 5 3" xfId="52723" xr:uid="{00000000-0005-0000-0000-0000FACD0000}"/>
    <cellStyle name="Normal 2 3 3 2 5 4" xfId="52724" xr:uid="{00000000-0005-0000-0000-0000FBCD0000}"/>
    <cellStyle name="Normal 2 3 3 2 5 5" xfId="52725" xr:uid="{00000000-0005-0000-0000-0000FCCD0000}"/>
    <cellStyle name="Normal 2 3 3 2 5_Innskuddsdekning" xfId="52726" xr:uid="{00000000-0005-0000-0000-0000FDCD0000}"/>
    <cellStyle name="Normal 2 3 3 2 6" xfId="52727" xr:uid="{00000000-0005-0000-0000-0000FECD0000}"/>
    <cellStyle name="Normal 2 3 3 2 6 2" xfId="52728" xr:uid="{00000000-0005-0000-0000-0000FFCD0000}"/>
    <cellStyle name="Normal 2 3 3 2 7" xfId="52729" xr:uid="{00000000-0005-0000-0000-000000CE0000}"/>
    <cellStyle name="Normal 2 3 3 2 8" xfId="52730" xr:uid="{00000000-0005-0000-0000-000001CE0000}"/>
    <cellStyle name="Normal 2 3 3 2 9" xfId="52731" xr:uid="{00000000-0005-0000-0000-000002CE0000}"/>
    <cellStyle name="Normal 2 3 3 2_3. Chng in credit spreads" xfId="52732" xr:uid="{00000000-0005-0000-0000-000003CE0000}"/>
    <cellStyle name="Normal 2 3 3 3" xfId="52733" xr:uid="{00000000-0005-0000-0000-000004CE0000}"/>
    <cellStyle name="Normal 2 3 3 3 2" xfId="52734" xr:uid="{00000000-0005-0000-0000-000005CE0000}"/>
    <cellStyle name="Normal 2 3 3 3 2 2" xfId="52735" xr:uid="{00000000-0005-0000-0000-000006CE0000}"/>
    <cellStyle name="Normal 2 3 3 3 2 2 2" xfId="52736" xr:uid="{00000000-0005-0000-0000-000007CE0000}"/>
    <cellStyle name="Normal 2 3 3 3 2 2 2 2" xfId="52737" xr:uid="{00000000-0005-0000-0000-000008CE0000}"/>
    <cellStyle name="Normal 2 3 3 3 2 2 2 3" xfId="52738" xr:uid="{00000000-0005-0000-0000-000009CE0000}"/>
    <cellStyle name="Normal 2 3 3 3 2 2 2 4" xfId="52739" xr:uid="{00000000-0005-0000-0000-00000ACE0000}"/>
    <cellStyle name="Normal 2 3 3 3 2 2 3" xfId="52740" xr:uid="{00000000-0005-0000-0000-00000BCE0000}"/>
    <cellStyle name="Normal 2 3 3 3 2 2 4" xfId="52741" xr:uid="{00000000-0005-0000-0000-00000CCE0000}"/>
    <cellStyle name="Normal 2 3 3 3 2 2 5" xfId="52742" xr:uid="{00000000-0005-0000-0000-00000DCE0000}"/>
    <cellStyle name="Normal 2 3 3 3 2 3" xfId="52743" xr:uid="{00000000-0005-0000-0000-00000ECE0000}"/>
    <cellStyle name="Normal 2 3 3 3 2 3 2" xfId="52744" xr:uid="{00000000-0005-0000-0000-00000FCE0000}"/>
    <cellStyle name="Normal 2 3 3 3 2 3 3" xfId="52745" xr:uid="{00000000-0005-0000-0000-000010CE0000}"/>
    <cellStyle name="Normal 2 3 3 3 2 3 4" xfId="52746" xr:uid="{00000000-0005-0000-0000-000011CE0000}"/>
    <cellStyle name="Normal 2 3 3 3 2 4" xfId="52747" xr:uid="{00000000-0005-0000-0000-000012CE0000}"/>
    <cellStyle name="Normal 2 3 3 3 2 5" xfId="52748" xr:uid="{00000000-0005-0000-0000-000013CE0000}"/>
    <cellStyle name="Normal 2 3 3 3 2 6" xfId="52749" xr:uid="{00000000-0005-0000-0000-000014CE0000}"/>
    <cellStyle name="Normal 2 3 3 3 2_Innskuddsdekning" xfId="52750" xr:uid="{00000000-0005-0000-0000-000015CE0000}"/>
    <cellStyle name="Normal 2 3 3 3 3" xfId="52751" xr:uid="{00000000-0005-0000-0000-000016CE0000}"/>
    <cellStyle name="Normal 2 3 3 3 3 2" xfId="52752" xr:uid="{00000000-0005-0000-0000-000017CE0000}"/>
    <cellStyle name="Normal 2 3 3 3 3 2 2" xfId="52753" xr:uid="{00000000-0005-0000-0000-000018CE0000}"/>
    <cellStyle name="Normal 2 3 3 3 3 2 3" xfId="52754" xr:uid="{00000000-0005-0000-0000-000019CE0000}"/>
    <cellStyle name="Normal 2 3 3 3 3 2 4" xfId="52755" xr:uid="{00000000-0005-0000-0000-00001ACE0000}"/>
    <cellStyle name="Normal 2 3 3 3 3 3" xfId="52756" xr:uid="{00000000-0005-0000-0000-00001BCE0000}"/>
    <cellStyle name="Normal 2 3 3 3 3 4" xfId="52757" xr:uid="{00000000-0005-0000-0000-00001CCE0000}"/>
    <cellStyle name="Normal 2 3 3 3 3 5" xfId="52758" xr:uid="{00000000-0005-0000-0000-00001DCE0000}"/>
    <cellStyle name="Normal 2 3 3 3 4" xfId="52759" xr:uid="{00000000-0005-0000-0000-00001ECE0000}"/>
    <cellStyle name="Normal 2 3 3 3 4 2" xfId="52760" xr:uid="{00000000-0005-0000-0000-00001FCE0000}"/>
    <cellStyle name="Normal 2 3 3 3 4 3" xfId="52761" xr:uid="{00000000-0005-0000-0000-000020CE0000}"/>
    <cellStyle name="Normal 2 3 3 3 4 4" xfId="52762" xr:uid="{00000000-0005-0000-0000-000021CE0000}"/>
    <cellStyle name="Normal 2 3 3 3 5" xfId="52763" xr:uid="{00000000-0005-0000-0000-000022CE0000}"/>
    <cellStyle name="Normal 2 3 3 3 6" xfId="52764" xr:uid="{00000000-0005-0000-0000-000023CE0000}"/>
    <cellStyle name="Normal 2 3 3 3 7" xfId="52765" xr:uid="{00000000-0005-0000-0000-000024CE0000}"/>
    <cellStyle name="Normal 2 3 3 3_3. Chng in credit spreads" xfId="52766" xr:uid="{00000000-0005-0000-0000-000025CE0000}"/>
    <cellStyle name="Normal 2 3 3 4" xfId="52767" xr:uid="{00000000-0005-0000-0000-000026CE0000}"/>
    <cellStyle name="Normal 2 3 3 4 2" xfId="52768" xr:uid="{00000000-0005-0000-0000-000027CE0000}"/>
    <cellStyle name="Normal 2 3 3 4 2 2" xfId="52769" xr:uid="{00000000-0005-0000-0000-000028CE0000}"/>
    <cellStyle name="Normal 2 3 3 4 2 2 2" xfId="52770" xr:uid="{00000000-0005-0000-0000-000029CE0000}"/>
    <cellStyle name="Normal 2 3 3 4 2 2 3" xfId="52771" xr:uid="{00000000-0005-0000-0000-00002ACE0000}"/>
    <cellStyle name="Normal 2 3 3 4 2 2 4" xfId="52772" xr:uid="{00000000-0005-0000-0000-00002BCE0000}"/>
    <cellStyle name="Normal 2 3 3 4 2 3" xfId="52773" xr:uid="{00000000-0005-0000-0000-00002CCE0000}"/>
    <cellStyle name="Normal 2 3 3 4 2 4" xfId="52774" xr:uid="{00000000-0005-0000-0000-00002DCE0000}"/>
    <cellStyle name="Normal 2 3 3 4 2 5" xfId="52775" xr:uid="{00000000-0005-0000-0000-00002ECE0000}"/>
    <cellStyle name="Normal 2 3 3 4 2_Innskuddsdekning" xfId="52776" xr:uid="{00000000-0005-0000-0000-00002FCE0000}"/>
    <cellStyle name="Normal 2 3 3 4 3" xfId="52777" xr:uid="{00000000-0005-0000-0000-000030CE0000}"/>
    <cellStyle name="Normal 2 3 3 4 3 2" xfId="52778" xr:uid="{00000000-0005-0000-0000-000031CE0000}"/>
    <cellStyle name="Normal 2 3 3 4 3 3" xfId="52779" xr:uid="{00000000-0005-0000-0000-000032CE0000}"/>
    <cellStyle name="Normal 2 3 3 4 3 4" xfId="52780" xr:uid="{00000000-0005-0000-0000-000033CE0000}"/>
    <cellStyle name="Normal 2 3 3 4 4" xfId="52781" xr:uid="{00000000-0005-0000-0000-000034CE0000}"/>
    <cellStyle name="Normal 2 3 3 4 5" xfId="52782" xr:uid="{00000000-0005-0000-0000-000035CE0000}"/>
    <cellStyle name="Normal 2 3 3 4 6" xfId="52783" xr:uid="{00000000-0005-0000-0000-000036CE0000}"/>
    <cellStyle name="Normal 2 3 3 4_3. Chng in credit spreads" xfId="52784" xr:uid="{00000000-0005-0000-0000-000037CE0000}"/>
    <cellStyle name="Normal 2 3 3 5" xfId="52785" xr:uid="{00000000-0005-0000-0000-000038CE0000}"/>
    <cellStyle name="Normal 2 3 3 5 2" xfId="52786" xr:uid="{00000000-0005-0000-0000-000039CE0000}"/>
    <cellStyle name="Normal 2 3 3 5 2 2" xfId="52787" xr:uid="{00000000-0005-0000-0000-00003ACE0000}"/>
    <cellStyle name="Normal 2 3 3 5 2 3" xfId="52788" xr:uid="{00000000-0005-0000-0000-00003BCE0000}"/>
    <cellStyle name="Normal 2 3 3 5 2 4" xfId="52789" xr:uid="{00000000-0005-0000-0000-00003CCE0000}"/>
    <cellStyle name="Normal 2 3 3 5 2_Innskuddsdekning" xfId="52790" xr:uid="{00000000-0005-0000-0000-00003DCE0000}"/>
    <cellStyle name="Normal 2 3 3 5 3" xfId="52791" xr:uid="{00000000-0005-0000-0000-00003ECE0000}"/>
    <cellStyle name="Normal 2 3 3 5 4" xfId="52792" xr:uid="{00000000-0005-0000-0000-00003FCE0000}"/>
    <cellStyle name="Normal 2 3 3 5 5" xfId="52793" xr:uid="{00000000-0005-0000-0000-000040CE0000}"/>
    <cellStyle name="Normal 2 3 3 5_3. Chng in credit spreads" xfId="52794" xr:uid="{00000000-0005-0000-0000-000041CE0000}"/>
    <cellStyle name="Normal 2 3 3 6" xfId="52795" xr:uid="{00000000-0005-0000-0000-000042CE0000}"/>
    <cellStyle name="Normal 2 3 3 6 2" xfId="52796" xr:uid="{00000000-0005-0000-0000-000043CE0000}"/>
    <cellStyle name="Normal 2 3 3 6 2 2" xfId="52797" xr:uid="{00000000-0005-0000-0000-000044CE0000}"/>
    <cellStyle name="Normal 2 3 3 6 3" xfId="52798" xr:uid="{00000000-0005-0000-0000-000045CE0000}"/>
    <cellStyle name="Normal 2 3 3 6 4" xfId="52799" xr:uid="{00000000-0005-0000-0000-000046CE0000}"/>
    <cellStyle name="Normal 2 3 3 6 5" xfId="52800" xr:uid="{00000000-0005-0000-0000-000047CE0000}"/>
    <cellStyle name="Normal 2 3 3 6_Innskuddsdekning" xfId="52801" xr:uid="{00000000-0005-0000-0000-000048CE0000}"/>
    <cellStyle name="Normal 2 3 3 7" xfId="52802" xr:uid="{00000000-0005-0000-0000-000049CE0000}"/>
    <cellStyle name="Normal 2 3 3 7 2" xfId="52803" xr:uid="{00000000-0005-0000-0000-00004ACE0000}"/>
    <cellStyle name="Normal 2 3 3 8" xfId="52804" xr:uid="{00000000-0005-0000-0000-00004BCE0000}"/>
    <cellStyle name="Normal 2 3 3 9" xfId="52805" xr:uid="{00000000-0005-0000-0000-00004CCE0000}"/>
    <cellStyle name="Normal 2 3 3_3. Chng in credit spreads" xfId="52806" xr:uid="{00000000-0005-0000-0000-00004DCE0000}"/>
    <cellStyle name="Normal 2 3 4" xfId="52807" xr:uid="{00000000-0005-0000-0000-00004ECE0000}"/>
    <cellStyle name="Normal 2 3 4 10" xfId="52808" xr:uid="{00000000-0005-0000-0000-00004FCE0000}"/>
    <cellStyle name="Normal 2 3 4 2" xfId="52809" xr:uid="{00000000-0005-0000-0000-000050CE0000}"/>
    <cellStyle name="Normal 2 3 4 2 2" xfId="52810" xr:uid="{00000000-0005-0000-0000-000051CE0000}"/>
    <cellStyle name="Normal 2 3 4 2 2 2" xfId="52811" xr:uid="{00000000-0005-0000-0000-000052CE0000}"/>
    <cellStyle name="Normal 2 3 4 2 2 2 2" xfId="52812" xr:uid="{00000000-0005-0000-0000-000053CE0000}"/>
    <cellStyle name="Normal 2 3 4 2 2 2 2 2" xfId="52813" xr:uid="{00000000-0005-0000-0000-000054CE0000}"/>
    <cellStyle name="Normal 2 3 4 2 2 2 2 2 2" xfId="52814" xr:uid="{00000000-0005-0000-0000-000055CE0000}"/>
    <cellStyle name="Normal 2 3 4 2 2 2 2 3" xfId="52815" xr:uid="{00000000-0005-0000-0000-000056CE0000}"/>
    <cellStyle name="Normal 2 3 4 2 2 2 2 4" xfId="52816" xr:uid="{00000000-0005-0000-0000-000057CE0000}"/>
    <cellStyle name="Normal 2 3 4 2 2 2 2 5" xfId="52817" xr:uid="{00000000-0005-0000-0000-000058CE0000}"/>
    <cellStyle name="Normal 2 3 4 2 2 2 3" xfId="52818" xr:uid="{00000000-0005-0000-0000-000059CE0000}"/>
    <cellStyle name="Normal 2 3 4 2 2 2 3 2" xfId="52819" xr:uid="{00000000-0005-0000-0000-00005ACE0000}"/>
    <cellStyle name="Normal 2 3 4 2 2 2 4" xfId="52820" xr:uid="{00000000-0005-0000-0000-00005BCE0000}"/>
    <cellStyle name="Normal 2 3 4 2 2 2 5" xfId="52821" xr:uid="{00000000-0005-0000-0000-00005CCE0000}"/>
    <cellStyle name="Normal 2 3 4 2 2 2 6" xfId="52822" xr:uid="{00000000-0005-0000-0000-00005DCE0000}"/>
    <cellStyle name="Normal 2 3 4 2 2 2_Innskuddsdekning" xfId="52823" xr:uid="{00000000-0005-0000-0000-00005ECE0000}"/>
    <cellStyle name="Normal 2 3 4 2 2 3" xfId="52824" xr:uid="{00000000-0005-0000-0000-00005FCE0000}"/>
    <cellStyle name="Normal 2 3 4 2 2 3 2" xfId="52825" xr:uid="{00000000-0005-0000-0000-000060CE0000}"/>
    <cellStyle name="Normal 2 3 4 2 2 3 2 2" xfId="52826" xr:uid="{00000000-0005-0000-0000-000061CE0000}"/>
    <cellStyle name="Normal 2 3 4 2 2 3 3" xfId="52827" xr:uid="{00000000-0005-0000-0000-000062CE0000}"/>
    <cellStyle name="Normal 2 3 4 2 2 3 4" xfId="52828" xr:uid="{00000000-0005-0000-0000-000063CE0000}"/>
    <cellStyle name="Normal 2 3 4 2 2 3 5" xfId="52829" xr:uid="{00000000-0005-0000-0000-000064CE0000}"/>
    <cellStyle name="Normal 2 3 4 2 2 4" xfId="52830" xr:uid="{00000000-0005-0000-0000-000065CE0000}"/>
    <cellStyle name="Normal 2 3 4 2 2 4 2" xfId="52831" xr:uid="{00000000-0005-0000-0000-000066CE0000}"/>
    <cellStyle name="Normal 2 3 4 2 2 5" xfId="52832" xr:uid="{00000000-0005-0000-0000-000067CE0000}"/>
    <cellStyle name="Normal 2 3 4 2 2 6" xfId="52833" xr:uid="{00000000-0005-0000-0000-000068CE0000}"/>
    <cellStyle name="Normal 2 3 4 2 2 7" xfId="52834" xr:uid="{00000000-0005-0000-0000-000069CE0000}"/>
    <cellStyle name="Normal 2 3 4 2 2_3. Chng in credit spreads" xfId="52835" xr:uid="{00000000-0005-0000-0000-00006ACE0000}"/>
    <cellStyle name="Normal 2 3 4 2 3" xfId="52836" xr:uid="{00000000-0005-0000-0000-00006BCE0000}"/>
    <cellStyle name="Normal 2 3 4 2 3 2" xfId="52837" xr:uid="{00000000-0005-0000-0000-00006CCE0000}"/>
    <cellStyle name="Normal 2 3 4 2 3 2 2" xfId="52838" xr:uid="{00000000-0005-0000-0000-00006DCE0000}"/>
    <cellStyle name="Normal 2 3 4 2 3 2 2 2" xfId="52839" xr:uid="{00000000-0005-0000-0000-00006ECE0000}"/>
    <cellStyle name="Normal 2 3 4 2 3 2 3" xfId="52840" xr:uid="{00000000-0005-0000-0000-00006FCE0000}"/>
    <cellStyle name="Normal 2 3 4 2 3 2 4" xfId="52841" xr:uid="{00000000-0005-0000-0000-000070CE0000}"/>
    <cellStyle name="Normal 2 3 4 2 3 2 5" xfId="52842" xr:uid="{00000000-0005-0000-0000-000071CE0000}"/>
    <cellStyle name="Normal 2 3 4 2 3 2_Innskuddsdekning" xfId="52843" xr:uid="{00000000-0005-0000-0000-000072CE0000}"/>
    <cellStyle name="Normal 2 3 4 2 3 3" xfId="52844" xr:uid="{00000000-0005-0000-0000-000073CE0000}"/>
    <cellStyle name="Normal 2 3 4 2 3 3 2" xfId="52845" xr:uid="{00000000-0005-0000-0000-000074CE0000}"/>
    <cellStyle name="Normal 2 3 4 2 3 4" xfId="52846" xr:uid="{00000000-0005-0000-0000-000075CE0000}"/>
    <cellStyle name="Normal 2 3 4 2 3 5" xfId="52847" xr:uid="{00000000-0005-0000-0000-000076CE0000}"/>
    <cellStyle name="Normal 2 3 4 2 3 6" xfId="52848" xr:uid="{00000000-0005-0000-0000-000077CE0000}"/>
    <cellStyle name="Normal 2 3 4 2 3_3. Chng in credit spreads" xfId="52849" xr:uid="{00000000-0005-0000-0000-000078CE0000}"/>
    <cellStyle name="Normal 2 3 4 2 4" xfId="52850" xr:uid="{00000000-0005-0000-0000-000079CE0000}"/>
    <cellStyle name="Normal 2 3 4 2 4 2" xfId="52851" xr:uid="{00000000-0005-0000-0000-00007ACE0000}"/>
    <cellStyle name="Normal 2 3 4 2 4 2 2" xfId="52852" xr:uid="{00000000-0005-0000-0000-00007BCE0000}"/>
    <cellStyle name="Normal 2 3 4 2 4 3" xfId="52853" xr:uid="{00000000-0005-0000-0000-00007CCE0000}"/>
    <cellStyle name="Normal 2 3 4 2 4 4" xfId="52854" xr:uid="{00000000-0005-0000-0000-00007DCE0000}"/>
    <cellStyle name="Normal 2 3 4 2 4 5" xfId="52855" xr:uid="{00000000-0005-0000-0000-00007ECE0000}"/>
    <cellStyle name="Normal 2 3 4 2 4_Innskuddsdekning" xfId="52856" xr:uid="{00000000-0005-0000-0000-00007FCE0000}"/>
    <cellStyle name="Normal 2 3 4 2 5" xfId="52857" xr:uid="{00000000-0005-0000-0000-000080CE0000}"/>
    <cellStyle name="Normal 2 3 4 2 5 2" xfId="52858" xr:uid="{00000000-0005-0000-0000-000081CE0000}"/>
    <cellStyle name="Normal 2 3 4 2 6" xfId="52859" xr:uid="{00000000-0005-0000-0000-000082CE0000}"/>
    <cellStyle name="Normal 2 3 4 2 7" xfId="52860" xr:uid="{00000000-0005-0000-0000-000083CE0000}"/>
    <cellStyle name="Normal 2 3 4 2 8" xfId="52861" xr:uid="{00000000-0005-0000-0000-000084CE0000}"/>
    <cellStyle name="Normal 2 3 4 2_3. Chng in credit spreads" xfId="52862" xr:uid="{00000000-0005-0000-0000-000085CE0000}"/>
    <cellStyle name="Normal 2 3 4 3" xfId="52863" xr:uid="{00000000-0005-0000-0000-000086CE0000}"/>
    <cellStyle name="Normal 2 3 4 3 2" xfId="52864" xr:uid="{00000000-0005-0000-0000-000087CE0000}"/>
    <cellStyle name="Normal 2 3 4 3 2 2" xfId="52865" xr:uid="{00000000-0005-0000-0000-000088CE0000}"/>
    <cellStyle name="Normal 2 3 4 3 2 2 2" xfId="52866" xr:uid="{00000000-0005-0000-0000-000089CE0000}"/>
    <cellStyle name="Normal 2 3 4 3 2 2 2 2" xfId="52867" xr:uid="{00000000-0005-0000-0000-00008ACE0000}"/>
    <cellStyle name="Normal 2 3 4 3 2 2 3" xfId="52868" xr:uid="{00000000-0005-0000-0000-00008BCE0000}"/>
    <cellStyle name="Normal 2 3 4 3 2 2 4" xfId="52869" xr:uid="{00000000-0005-0000-0000-00008CCE0000}"/>
    <cellStyle name="Normal 2 3 4 3 2 2 5" xfId="52870" xr:uid="{00000000-0005-0000-0000-00008DCE0000}"/>
    <cellStyle name="Normal 2 3 4 3 2 3" xfId="52871" xr:uid="{00000000-0005-0000-0000-00008ECE0000}"/>
    <cellStyle name="Normal 2 3 4 3 2 3 2" xfId="52872" xr:uid="{00000000-0005-0000-0000-00008FCE0000}"/>
    <cellStyle name="Normal 2 3 4 3 2 4" xfId="52873" xr:uid="{00000000-0005-0000-0000-000090CE0000}"/>
    <cellStyle name="Normal 2 3 4 3 2 5" xfId="52874" xr:uid="{00000000-0005-0000-0000-000091CE0000}"/>
    <cellStyle name="Normal 2 3 4 3 2 6" xfId="52875" xr:uid="{00000000-0005-0000-0000-000092CE0000}"/>
    <cellStyle name="Normal 2 3 4 3 2_Innskuddsdekning" xfId="52876" xr:uid="{00000000-0005-0000-0000-000093CE0000}"/>
    <cellStyle name="Normal 2 3 4 3 3" xfId="52877" xr:uid="{00000000-0005-0000-0000-000094CE0000}"/>
    <cellStyle name="Normal 2 3 4 3 3 2" xfId="52878" xr:uid="{00000000-0005-0000-0000-000095CE0000}"/>
    <cellStyle name="Normal 2 3 4 3 3 2 2" xfId="52879" xr:uid="{00000000-0005-0000-0000-000096CE0000}"/>
    <cellStyle name="Normal 2 3 4 3 3 3" xfId="52880" xr:uid="{00000000-0005-0000-0000-000097CE0000}"/>
    <cellStyle name="Normal 2 3 4 3 3 4" xfId="52881" xr:uid="{00000000-0005-0000-0000-000098CE0000}"/>
    <cellStyle name="Normal 2 3 4 3 3 5" xfId="52882" xr:uid="{00000000-0005-0000-0000-000099CE0000}"/>
    <cellStyle name="Normal 2 3 4 3 4" xfId="52883" xr:uid="{00000000-0005-0000-0000-00009ACE0000}"/>
    <cellStyle name="Normal 2 3 4 3 4 2" xfId="52884" xr:uid="{00000000-0005-0000-0000-00009BCE0000}"/>
    <cellStyle name="Normal 2 3 4 3 5" xfId="52885" xr:uid="{00000000-0005-0000-0000-00009CCE0000}"/>
    <cellStyle name="Normal 2 3 4 3 6" xfId="52886" xr:uid="{00000000-0005-0000-0000-00009DCE0000}"/>
    <cellStyle name="Normal 2 3 4 3 7" xfId="52887" xr:uid="{00000000-0005-0000-0000-00009ECE0000}"/>
    <cellStyle name="Normal 2 3 4 3_3. Chng in credit spreads" xfId="52888" xr:uid="{00000000-0005-0000-0000-00009FCE0000}"/>
    <cellStyle name="Normal 2 3 4 4" xfId="52889" xr:uid="{00000000-0005-0000-0000-0000A0CE0000}"/>
    <cellStyle name="Normal 2 3 4 4 2" xfId="52890" xr:uid="{00000000-0005-0000-0000-0000A1CE0000}"/>
    <cellStyle name="Normal 2 3 4 4 2 2" xfId="52891" xr:uid="{00000000-0005-0000-0000-0000A2CE0000}"/>
    <cellStyle name="Normal 2 3 4 4 2 2 2" xfId="52892" xr:uid="{00000000-0005-0000-0000-0000A3CE0000}"/>
    <cellStyle name="Normal 2 3 4 4 2 3" xfId="52893" xr:uid="{00000000-0005-0000-0000-0000A4CE0000}"/>
    <cellStyle name="Normal 2 3 4 4 2 4" xfId="52894" xr:uid="{00000000-0005-0000-0000-0000A5CE0000}"/>
    <cellStyle name="Normal 2 3 4 4 2 5" xfId="52895" xr:uid="{00000000-0005-0000-0000-0000A6CE0000}"/>
    <cellStyle name="Normal 2 3 4 4 2_Innskuddsdekning" xfId="52896" xr:uid="{00000000-0005-0000-0000-0000A7CE0000}"/>
    <cellStyle name="Normal 2 3 4 4 3" xfId="52897" xr:uid="{00000000-0005-0000-0000-0000A8CE0000}"/>
    <cellStyle name="Normal 2 3 4 4 3 2" xfId="52898" xr:uid="{00000000-0005-0000-0000-0000A9CE0000}"/>
    <cellStyle name="Normal 2 3 4 4 4" xfId="52899" xr:uid="{00000000-0005-0000-0000-0000AACE0000}"/>
    <cellStyle name="Normal 2 3 4 4 5" xfId="52900" xr:uid="{00000000-0005-0000-0000-0000ABCE0000}"/>
    <cellStyle name="Normal 2 3 4 4 6" xfId="52901" xr:uid="{00000000-0005-0000-0000-0000ACCE0000}"/>
    <cellStyle name="Normal 2 3 4 4_3. Chng in credit spreads" xfId="52902" xr:uid="{00000000-0005-0000-0000-0000ADCE0000}"/>
    <cellStyle name="Normal 2 3 4 5" xfId="52903" xr:uid="{00000000-0005-0000-0000-0000AECE0000}"/>
    <cellStyle name="Normal 2 3 4 5 2" xfId="52904" xr:uid="{00000000-0005-0000-0000-0000AFCE0000}"/>
    <cellStyle name="Normal 2 3 4 5 2 2" xfId="52905" xr:uid="{00000000-0005-0000-0000-0000B0CE0000}"/>
    <cellStyle name="Normal 2 3 4 5 2_Innskuddsdekning" xfId="52906" xr:uid="{00000000-0005-0000-0000-0000B1CE0000}"/>
    <cellStyle name="Normal 2 3 4 5 3" xfId="52907" xr:uid="{00000000-0005-0000-0000-0000B2CE0000}"/>
    <cellStyle name="Normal 2 3 4 5 4" xfId="52908" xr:uid="{00000000-0005-0000-0000-0000B3CE0000}"/>
    <cellStyle name="Normal 2 3 4 5 5" xfId="52909" xr:uid="{00000000-0005-0000-0000-0000B4CE0000}"/>
    <cellStyle name="Normal 2 3 4 5_3. Chng in credit spreads" xfId="52910" xr:uid="{00000000-0005-0000-0000-0000B5CE0000}"/>
    <cellStyle name="Normal 2 3 4 6" xfId="52911" xr:uid="{00000000-0005-0000-0000-0000B6CE0000}"/>
    <cellStyle name="Normal 2 3 4 6 2" xfId="52912" xr:uid="{00000000-0005-0000-0000-0000B7CE0000}"/>
    <cellStyle name="Normal 2 3 4 6 2 2" xfId="52913" xr:uid="{00000000-0005-0000-0000-0000B8CE0000}"/>
    <cellStyle name="Normal 2 3 4 6 3" xfId="52914" xr:uid="{00000000-0005-0000-0000-0000B9CE0000}"/>
    <cellStyle name="Normal 2 3 4 6_Innskuddsdekning" xfId="52915" xr:uid="{00000000-0005-0000-0000-0000BACE0000}"/>
    <cellStyle name="Normal 2 3 4 7" xfId="52916" xr:uid="{00000000-0005-0000-0000-0000BBCE0000}"/>
    <cellStyle name="Normal 2 3 4 7 2" xfId="52917" xr:uid="{00000000-0005-0000-0000-0000BCCE0000}"/>
    <cellStyle name="Normal 2 3 4 8" xfId="52918" xr:uid="{00000000-0005-0000-0000-0000BDCE0000}"/>
    <cellStyle name="Normal 2 3 4 9" xfId="52919" xr:uid="{00000000-0005-0000-0000-0000BECE0000}"/>
    <cellStyle name="Normal 2 3 4_3. Chng in credit spreads" xfId="52920" xr:uid="{00000000-0005-0000-0000-0000BFCE0000}"/>
    <cellStyle name="Normal 2 3 5" xfId="52921" xr:uid="{00000000-0005-0000-0000-0000C0CE0000}"/>
    <cellStyle name="Normal 2 3 5 2" xfId="52922" xr:uid="{00000000-0005-0000-0000-0000C1CE0000}"/>
    <cellStyle name="Normal 2 3 5 2 2" xfId="52923" xr:uid="{00000000-0005-0000-0000-0000C2CE0000}"/>
    <cellStyle name="Normal 2 3 5 2 2 2" xfId="52924" xr:uid="{00000000-0005-0000-0000-0000C3CE0000}"/>
    <cellStyle name="Normal 2 3 5 2 2 2 2" xfId="52925" xr:uid="{00000000-0005-0000-0000-0000C4CE0000}"/>
    <cellStyle name="Normal 2 3 5 2 2 2 2 2" xfId="52926" xr:uid="{00000000-0005-0000-0000-0000C5CE0000}"/>
    <cellStyle name="Normal 2 3 5 2 2 2 3" xfId="52927" xr:uid="{00000000-0005-0000-0000-0000C6CE0000}"/>
    <cellStyle name="Normal 2 3 5 2 2 2 4" xfId="52928" xr:uid="{00000000-0005-0000-0000-0000C7CE0000}"/>
    <cellStyle name="Normal 2 3 5 2 2 2 5" xfId="52929" xr:uid="{00000000-0005-0000-0000-0000C8CE0000}"/>
    <cellStyle name="Normal 2 3 5 2 2 3" xfId="52930" xr:uid="{00000000-0005-0000-0000-0000C9CE0000}"/>
    <cellStyle name="Normal 2 3 5 2 2 3 2" xfId="52931" xr:uid="{00000000-0005-0000-0000-0000CACE0000}"/>
    <cellStyle name="Normal 2 3 5 2 2 4" xfId="52932" xr:uid="{00000000-0005-0000-0000-0000CBCE0000}"/>
    <cellStyle name="Normal 2 3 5 2 2 5" xfId="52933" xr:uid="{00000000-0005-0000-0000-0000CCCE0000}"/>
    <cellStyle name="Normal 2 3 5 2 2 6" xfId="52934" xr:uid="{00000000-0005-0000-0000-0000CDCE0000}"/>
    <cellStyle name="Normal 2 3 5 2 2_Innskuddsdekning" xfId="52935" xr:uid="{00000000-0005-0000-0000-0000CECE0000}"/>
    <cellStyle name="Normal 2 3 5 2 3" xfId="52936" xr:uid="{00000000-0005-0000-0000-0000CFCE0000}"/>
    <cellStyle name="Normal 2 3 5 2 3 2" xfId="52937" xr:uid="{00000000-0005-0000-0000-0000D0CE0000}"/>
    <cellStyle name="Normal 2 3 5 2 3 2 2" xfId="52938" xr:uid="{00000000-0005-0000-0000-0000D1CE0000}"/>
    <cellStyle name="Normal 2 3 5 2 3 3" xfId="52939" xr:uid="{00000000-0005-0000-0000-0000D2CE0000}"/>
    <cellStyle name="Normal 2 3 5 2 3 4" xfId="52940" xr:uid="{00000000-0005-0000-0000-0000D3CE0000}"/>
    <cellStyle name="Normal 2 3 5 2 3 5" xfId="52941" xr:uid="{00000000-0005-0000-0000-0000D4CE0000}"/>
    <cellStyle name="Normal 2 3 5 2 4" xfId="52942" xr:uid="{00000000-0005-0000-0000-0000D5CE0000}"/>
    <cellStyle name="Normal 2 3 5 2 4 2" xfId="52943" xr:uid="{00000000-0005-0000-0000-0000D6CE0000}"/>
    <cellStyle name="Normal 2 3 5 2 5" xfId="52944" xr:uid="{00000000-0005-0000-0000-0000D7CE0000}"/>
    <cellStyle name="Normal 2 3 5 2 6" xfId="52945" xr:uid="{00000000-0005-0000-0000-0000D8CE0000}"/>
    <cellStyle name="Normal 2 3 5 2 7" xfId="52946" xr:uid="{00000000-0005-0000-0000-0000D9CE0000}"/>
    <cellStyle name="Normal 2 3 5 2_3. Chng in credit spreads" xfId="52947" xr:uid="{00000000-0005-0000-0000-0000DACE0000}"/>
    <cellStyle name="Normal 2 3 5 3" xfId="52948" xr:uid="{00000000-0005-0000-0000-0000DBCE0000}"/>
    <cellStyle name="Normal 2 3 5 3 2" xfId="52949" xr:uid="{00000000-0005-0000-0000-0000DCCE0000}"/>
    <cellStyle name="Normal 2 3 5 3 2 2" xfId="52950" xr:uid="{00000000-0005-0000-0000-0000DDCE0000}"/>
    <cellStyle name="Normal 2 3 5 3 2 2 2" xfId="52951" xr:uid="{00000000-0005-0000-0000-0000DECE0000}"/>
    <cellStyle name="Normal 2 3 5 3 2 3" xfId="52952" xr:uid="{00000000-0005-0000-0000-0000DFCE0000}"/>
    <cellStyle name="Normal 2 3 5 3 2 4" xfId="52953" xr:uid="{00000000-0005-0000-0000-0000E0CE0000}"/>
    <cellStyle name="Normal 2 3 5 3 2 5" xfId="52954" xr:uid="{00000000-0005-0000-0000-0000E1CE0000}"/>
    <cellStyle name="Normal 2 3 5 3 2_Innskuddsdekning" xfId="52955" xr:uid="{00000000-0005-0000-0000-0000E2CE0000}"/>
    <cellStyle name="Normal 2 3 5 3 3" xfId="52956" xr:uid="{00000000-0005-0000-0000-0000E3CE0000}"/>
    <cellStyle name="Normal 2 3 5 3 3 2" xfId="52957" xr:uid="{00000000-0005-0000-0000-0000E4CE0000}"/>
    <cellStyle name="Normal 2 3 5 3 4" xfId="52958" xr:uid="{00000000-0005-0000-0000-0000E5CE0000}"/>
    <cellStyle name="Normal 2 3 5 3 5" xfId="52959" xr:uid="{00000000-0005-0000-0000-0000E6CE0000}"/>
    <cellStyle name="Normal 2 3 5 3 6" xfId="52960" xr:uid="{00000000-0005-0000-0000-0000E7CE0000}"/>
    <cellStyle name="Normal 2 3 5 3_3. Chng in credit spreads" xfId="52961" xr:uid="{00000000-0005-0000-0000-0000E8CE0000}"/>
    <cellStyle name="Normal 2 3 5 4" xfId="52962" xr:uid="{00000000-0005-0000-0000-0000E9CE0000}"/>
    <cellStyle name="Normal 2 3 5 4 2" xfId="52963" xr:uid="{00000000-0005-0000-0000-0000EACE0000}"/>
    <cellStyle name="Normal 2 3 5 4 2 2" xfId="52964" xr:uid="{00000000-0005-0000-0000-0000EBCE0000}"/>
    <cellStyle name="Normal 2 3 5 4 2_Innskuddsdekning" xfId="52965" xr:uid="{00000000-0005-0000-0000-0000ECCE0000}"/>
    <cellStyle name="Normal 2 3 5 4 3" xfId="52966" xr:uid="{00000000-0005-0000-0000-0000EDCE0000}"/>
    <cellStyle name="Normal 2 3 5 4 4" xfId="52967" xr:uid="{00000000-0005-0000-0000-0000EECE0000}"/>
    <cellStyle name="Normal 2 3 5 4 5" xfId="52968" xr:uid="{00000000-0005-0000-0000-0000EFCE0000}"/>
    <cellStyle name="Normal 2 3 5 4_3. Chng in credit spreads" xfId="52969" xr:uid="{00000000-0005-0000-0000-0000F0CE0000}"/>
    <cellStyle name="Normal 2 3 5 5" xfId="52970" xr:uid="{00000000-0005-0000-0000-0000F1CE0000}"/>
    <cellStyle name="Normal 2 3 5 5 2" xfId="52971" xr:uid="{00000000-0005-0000-0000-0000F2CE0000}"/>
    <cellStyle name="Normal 2 3 5 5_Innskuddsdekning" xfId="52972" xr:uid="{00000000-0005-0000-0000-0000F3CE0000}"/>
    <cellStyle name="Normal 2 3 5 6" xfId="52973" xr:uid="{00000000-0005-0000-0000-0000F4CE0000}"/>
    <cellStyle name="Normal 2 3 5 7" xfId="52974" xr:uid="{00000000-0005-0000-0000-0000F5CE0000}"/>
    <cellStyle name="Normal 2 3 5 8" xfId="52975" xr:uid="{00000000-0005-0000-0000-0000F6CE0000}"/>
    <cellStyle name="Normal 2 3 5_3. Chng in credit spreads" xfId="52976" xr:uid="{00000000-0005-0000-0000-0000F7CE0000}"/>
    <cellStyle name="Normal 2 3 6" xfId="52977" xr:uid="{00000000-0005-0000-0000-0000F8CE0000}"/>
    <cellStyle name="Normal 2 3 6 2" xfId="52978" xr:uid="{00000000-0005-0000-0000-0000F9CE0000}"/>
    <cellStyle name="Normal 2 3 6 2 2" xfId="52979" xr:uid="{00000000-0005-0000-0000-0000FACE0000}"/>
    <cellStyle name="Normal 2 3 6 2 2 2" xfId="52980" xr:uid="{00000000-0005-0000-0000-0000FBCE0000}"/>
    <cellStyle name="Normal 2 3 6 2 2 2 2" xfId="52981" xr:uid="{00000000-0005-0000-0000-0000FCCE0000}"/>
    <cellStyle name="Normal 2 3 6 2 2 2 3" xfId="52982" xr:uid="{00000000-0005-0000-0000-0000FDCE0000}"/>
    <cellStyle name="Normal 2 3 6 2 2 2 4" xfId="52983" xr:uid="{00000000-0005-0000-0000-0000FECE0000}"/>
    <cellStyle name="Normal 2 3 6 2 2 3" xfId="52984" xr:uid="{00000000-0005-0000-0000-0000FFCE0000}"/>
    <cellStyle name="Normal 2 3 6 2 2 4" xfId="52985" xr:uid="{00000000-0005-0000-0000-000000CF0000}"/>
    <cellStyle name="Normal 2 3 6 2 2 5" xfId="52986" xr:uid="{00000000-0005-0000-0000-000001CF0000}"/>
    <cellStyle name="Normal 2 3 6 2 3" xfId="52987" xr:uid="{00000000-0005-0000-0000-000002CF0000}"/>
    <cellStyle name="Normal 2 3 6 2 3 2" xfId="52988" xr:uid="{00000000-0005-0000-0000-000003CF0000}"/>
    <cellStyle name="Normal 2 3 6 2 3 3" xfId="52989" xr:uid="{00000000-0005-0000-0000-000004CF0000}"/>
    <cellStyle name="Normal 2 3 6 2 3 4" xfId="52990" xr:uid="{00000000-0005-0000-0000-000005CF0000}"/>
    <cellStyle name="Normal 2 3 6 2 4" xfId="52991" xr:uid="{00000000-0005-0000-0000-000006CF0000}"/>
    <cellStyle name="Normal 2 3 6 2 5" xfId="52992" xr:uid="{00000000-0005-0000-0000-000007CF0000}"/>
    <cellStyle name="Normal 2 3 6 2 6" xfId="52993" xr:uid="{00000000-0005-0000-0000-000008CF0000}"/>
    <cellStyle name="Normal 2 3 6 2_Innskuddsdekning" xfId="52994" xr:uid="{00000000-0005-0000-0000-000009CF0000}"/>
    <cellStyle name="Normal 2 3 6 3" xfId="52995" xr:uid="{00000000-0005-0000-0000-00000ACF0000}"/>
    <cellStyle name="Normal 2 3 6 3 2" xfId="52996" xr:uid="{00000000-0005-0000-0000-00000BCF0000}"/>
    <cellStyle name="Normal 2 3 6 3 2 2" xfId="52997" xr:uid="{00000000-0005-0000-0000-00000CCF0000}"/>
    <cellStyle name="Normal 2 3 6 3 2 3" xfId="52998" xr:uid="{00000000-0005-0000-0000-00000DCF0000}"/>
    <cellStyle name="Normal 2 3 6 3 2 4" xfId="52999" xr:uid="{00000000-0005-0000-0000-00000ECF0000}"/>
    <cellStyle name="Normal 2 3 6 3 3" xfId="53000" xr:uid="{00000000-0005-0000-0000-00000FCF0000}"/>
    <cellStyle name="Normal 2 3 6 3 4" xfId="53001" xr:uid="{00000000-0005-0000-0000-000010CF0000}"/>
    <cellStyle name="Normal 2 3 6 3 5" xfId="53002" xr:uid="{00000000-0005-0000-0000-000011CF0000}"/>
    <cellStyle name="Normal 2 3 6 4" xfId="53003" xr:uid="{00000000-0005-0000-0000-000012CF0000}"/>
    <cellStyle name="Normal 2 3 6 4 2" xfId="53004" xr:uid="{00000000-0005-0000-0000-000013CF0000}"/>
    <cellStyle name="Normal 2 3 6 4 3" xfId="53005" xr:uid="{00000000-0005-0000-0000-000014CF0000}"/>
    <cellStyle name="Normal 2 3 6 4 4" xfId="53006" xr:uid="{00000000-0005-0000-0000-000015CF0000}"/>
    <cellStyle name="Normal 2 3 6 5" xfId="53007" xr:uid="{00000000-0005-0000-0000-000016CF0000}"/>
    <cellStyle name="Normal 2 3 6 6" xfId="53008" xr:uid="{00000000-0005-0000-0000-000017CF0000}"/>
    <cellStyle name="Normal 2 3 6 7" xfId="53009" xr:uid="{00000000-0005-0000-0000-000018CF0000}"/>
    <cellStyle name="Normal 2 3 6_3. Chng in credit spreads" xfId="53010" xr:uid="{00000000-0005-0000-0000-000019CF0000}"/>
    <cellStyle name="Normal 2 3 7" xfId="53011" xr:uid="{00000000-0005-0000-0000-00001ACF0000}"/>
    <cellStyle name="Normal 2 3 7 2" xfId="53012" xr:uid="{00000000-0005-0000-0000-00001BCF0000}"/>
    <cellStyle name="Normal 2 3 7 2 2" xfId="53013" xr:uid="{00000000-0005-0000-0000-00001CCF0000}"/>
    <cellStyle name="Normal 2 3 7 2 2 2" xfId="53014" xr:uid="{00000000-0005-0000-0000-00001DCF0000}"/>
    <cellStyle name="Normal 2 3 7 2 2 2 2" xfId="53015" xr:uid="{00000000-0005-0000-0000-00001ECF0000}"/>
    <cellStyle name="Normal 2 3 7 2 2 3" xfId="53016" xr:uid="{00000000-0005-0000-0000-00001FCF0000}"/>
    <cellStyle name="Normal 2 3 7 2 3" xfId="53017" xr:uid="{00000000-0005-0000-0000-000020CF0000}"/>
    <cellStyle name="Normal 2 3 7 2 3 2" xfId="53018" xr:uid="{00000000-0005-0000-0000-000021CF0000}"/>
    <cellStyle name="Normal 2 3 7 2 4" xfId="53019" xr:uid="{00000000-0005-0000-0000-000022CF0000}"/>
    <cellStyle name="Normal 2 3 7 2_Innskuddsdekning" xfId="53020" xr:uid="{00000000-0005-0000-0000-000023CF0000}"/>
    <cellStyle name="Normal 2 3 7 3" xfId="53021" xr:uid="{00000000-0005-0000-0000-000024CF0000}"/>
    <cellStyle name="Normal 2 3 7 3 2" xfId="53022" xr:uid="{00000000-0005-0000-0000-000025CF0000}"/>
    <cellStyle name="Normal 2 3 7 3 2 2" xfId="53023" xr:uid="{00000000-0005-0000-0000-000026CF0000}"/>
    <cellStyle name="Normal 2 3 7 3 3" xfId="53024" xr:uid="{00000000-0005-0000-0000-000027CF0000}"/>
    <cellStyle name="Normal 2 3 7 4" xfId="53025" xr:uid="{00000000-0005-0000-0000-000028CF0000}"/>
    <cellStyle name="Normal 2 3 7 4 2" xfId="53026" xr:uid="{00000000-0005-0000-0000-000029CF0000}"/>
    <cellStyle name="Normal 2 3 7 5" xfId="53027" xr:uid="{00000000-0005-0000-0000-00002ACF0000}"/>
    <cellStyle name="Normal 2 3 7_3. Chng in credit spreads" xfId="53028" xr:uid="{00000000-0005-0000-0000-00002BCF0000}"/>
    <cellStyle name="Normal 2 3 8" xfId="53029" xr:uid="{00000000-0005-0000-0000-00002CCF0000}"/>
    <cellStyle name="Normal 2 3 8 2" xfId="53030" xr:uid="{00000000-0005-0000-0000-00002DCF0000}"/>
    <cellStyle name="Normal 2 3 8 2 2" xfId="53031" xr:uid="{00000000-0005-0000-0000-00002ECF0000}"/>
    <cellStyle name="Normal 2 3 8 2 2 2" xfId="53032" xr:uid="{00000000-0005-0000-0000-00002FCF0000}"/>
    <cellStyle name="Normal 2 3 8 2 3" xfId="53033" xr:uid="{00000000-0005-0000-0000-000030CF0000}"/>
    <cellStyle name="Normal 2 3 8 2_Innskuddsdekning" xfId="53034" xr:uid="{00000000-0005-0000-0000-000031CF0000}"/>
    <cellStyle name="Normal 2 3 8 3" xfId="53035" xr:uid="{00000000-0005-0000-0000-000032CF0000}"/>
    <cellStyle name="Normal 2 3 8 3 2" xfId="53036" xr:uid="{00000000-0005-0000-0000-000033CF0000}"/>
    <cellStyle name="Normal 2 3 8 4" xfId="53037" xr:uid="{00000000-0005-0000-0000-000034CF0000}"/>
    <cellStyle name="Normal 2 3 8_3. Chng in credit spreads" xfId="53038" xr:uid="{00000000-0005-0000-0000-000035CF0000}"/>
    <cellStyle name="Normal 2 3 9" xfId="53039" xr:uid="{00000000-0005-0000-0000-000036CF0000}"/>
    <cellStyle name="Normal 2 3 9 2" xfId="53040" xr:uid="{00000000-0005-0000-0000-000037CF0000}"/>
    <cellStyle name="Normal 2 3 9 2 2" xfId="53041" xr:uid="{00000000-0005-0000-0000-000038CF0000}"/>
    <cellStyle name="Normal 2 3 9 3" xfId="53042" xr:uid="{00000000-0005-0000-0000-000039CF0000}"/>
    <cellStyle name="Normal 2 3_7. Other MTM adjustments" xfId="53043" xr:uid="{00000000-0005-0000-0000-00003ACF0000}"/>
    <cellStyle name="Normal 2 4" xfId="53044" xr:uid="{00000000-0005-0000-0000-00003BCF0000}"/>
    <cellStyle name="Normal 2 4 10" xfId="53045" xr:uid="{00000000-0005-0000-0000-00003CCF0000}"/>
    <cellStyle name="Normal 2 4 10 2" xfId="53046" xr:uid="{00000000-0005-0000-0000-00003DCF0000}"/>
    <cellStyle name="Normal 2 4 10 2 2" xfId="53047" xr:uid="{00000000-0005-0000-0000-00003ECF0000}"/>
    <cellStyle name="Normal 2 4 10 3" xfId="53048" xr:uid="{00000000-0005-0000-0000-00003FCF0000}"/>
    <cellStyle name="Normal 2 4 11" xfId="53049" xr:uid="{00000000-0005-0000-0000-000040CF0000}"/>
    <cellStyle name="Normal 2 4 11 2" xfId="53050" xr:uid="{00000000-0005-0000-0000-000041CF0000}"/>
    <cellStyle name="Normal 2 4 12" xfId="53051" xr:uid="{00000000-0005-0000-0000-000042CF0000}"/>
    <cellStyle name="Normal 2 4 13" xfId="53052" xr:uid="{00000000-0005-0000-0000-000043CF0000}"/>
    <cellStyle name="Normal 2 4 14" xfId="53053" xr:uid="{00000000-0005-0000-0000-000044CF0000}"/>
    <cellStyle name="Normal 2 4 15" xfId="53054" xr:uid="{00000000-0005-0000-0000-000045CF0000}"/>
    <cellStyle name="Normal 2 4 2" xfId="53055" xr:uid="{00000000-0005-0000-0000-000046CF0000}"/>
    <cellStyle name="Normal 2 4 2 10" xfId="53056" xr:uid="{00000000-0005-0000-0000-000047CF0000}"/>
    <cellStyle name="Normal 2 4 2 2" xfId="53057" xr:uid="{00000000-0005-0000-0000-000048CF0000}"/>
    <cellStyle name="Normal 2 4 2 2 2" xfId="53058" xr:uid="{00000000-0005-0000-0000-000049CF0000}"/>
    <cellStyle name="Normal 2 4 2 2 2 2" xfId="53059" xr:uid="{00000000-0005-0000-0000-00004ACF0000}"/>
    <cellStyle name="Normal 2 4 2 2 2 2 2" xfId="53060" xr:uid="{00000000-0005-0000-0000-00004BCF0000}"/>
    <cellStyle name="Normal 2 4 2 2 2 2 2 2" xfId="53061" xr:uid="{00000000-0005-0000-0000-00004CCF0000}"/>
    <cellStyle name="Normal 2 4 2 2 2 2 2 2 2" xfId="53062" xr:uid="{00000000-0005-0000-0000-00004DCF0000}"/>
    <cellStyle name="Normal 2 4 2 2 2 2 2 3" xfId="53063" xr:uid="{00000000-0005-0000-0000-00004ECF0000}"/>
    <cellStyle name="Normal 2 4 2 2 2 2 3" xfId="53064" xr:uid="{00000000-0005-0000-0000-00004FCF0000}"/>
    <cellStyle name="Normal 2 4 2 2 2 2 3 2" xfId="53065" xr:uid="{00000000-0005-0000-0000-000050CF0000}"/>
    <cellStyle name="Normal 2 4 2 2 2 2 4" xfId="53066" xr:uid="{00000000-0005-0000-0000-000051CF0000}"/>
    <cellStyle name="Normal 2 4 2 2 2 2_Innskuddsdekning" xfId="53067" xr:uid="{00000000-0005-0000-0000-000052CF0000}"/>
    <cellStyle name="Normal 2 4 2 2 2 3" xfId="53068" xr:uid="{00000000-0005-0000-0000-000053CF0000}"/>
    <cellStyle name="Normal 2 4 2 2 2 3 2" xfId="53069" xr:uid="{00000000-0005-0000-0000-000054CF0000}"/>
    <cellStyle name="Normal 2 4 2 2 2 3 2 2" xfId="53070" xr:uid="{00000000-0005-0000-0000-000055CF0000}"/>
    <cellStyle name="Normal 2 4 2 2 2 3 3" xfId="53071" xr:uid="{00000000-0005-0000-0000-000056CF0000}"/>
    <cellStyle name="Normal 2 4 2 2 2 4" xfId="53072" xr:uid="{00000000-0005-0000-0000-000057CF0000}"/>
    <cellStyle name="Normal 2 4 2 2 2 4 2" xfId="53073" xr:uid="{00000000-0005-0000-0000-000058CF0000}"/>
    <cellStyle name="Normal 2 4 2 2 2 5" xfId="53074" xr:uid="{00000000-0005-0000-0000-000059CF0000}"/>
    <cellStyle name="Normal 2 4 2 2 2 6" xfId="53075" xr:uid="{00000000-0005-0000-0000-00005ACF0000}"/>
    <cellStyle name="Normal 2 4 2 2 2 7" xfId="53076" xr:uid="{00000000-0005-0000-0000-00005BCF0000}"/>
    <cellStyle name="Normal 2 4 2 2 2_3. Chng in credit spreads" xfId="53077" xr:uid="{00000000-0005-0000-0000-00005CCF0000}"/>
    <cellStyle name="Normal 2 4 2 2 3" xfId="53078" xr:uid="{00000000-0005-0000-0000-00005DCF0000}"/>
    <cellStyle name="Normal 2 4 2 2 3 2" xfId="53079" xr:uid="{00000000-0005-0000-0000-00005ECF0000}"/>
    <cellStyle name="Normal 2 4 2 2 3 2 2" xfId="53080" xr:uid="{00000000-0005-0000-0000-00005FCF0000}"/>
    <cellStyle name="Normal 2 4 2 2 3 2 2 2" xfId="53081" xr:uid="{00000000-0005-0000-0000-000060CF0000}"/>
    <cellStyle name="Normal 2 4 2 2 3 2 3" xfId="53082" xr:uid="{00000000-0005-0000-0000-000061CF0000}"/>
    <cellStyle name="Normal 2 4 2 2 3 2_Innskuddsdekning" xfId="53083" xr:uid="{00000000-0005-0000-0000-000062CF0000}"/>
    <cellStyle name="Normal 2 4 2 2 3 3" xfId="53084" xr:uid="{00000000-0005-0000-0000-000063CF0000}"/>
    <cellStyle name="Normal 2 4 2 2 3 3 2" xfId="53085" xr:uid="{00000000-0005-0000-0000-000064CF0000}"/>
    <cellStyle name="Normal 2 4 2 2 3 4" xfId="53086" xr:uid="{00000000-0005-0000-0000-000065CF0000}"/>
    <cellStyle name="Normal 2 4 2 2 3_3. Chng in credit spreads" xfId="53087" xr:uid="{00000000-0005-0000-0000-000066CF0000}"/>
    <cellStyle name="Normal 2 4 2 2 4" xfId="53088" xr:uid="{00000000-0005-0000-0000-000067CF0000}"/>
    <cellStyle name="Normal 2 4 2 2 4 2" xfId="53089" xr:uid="{00000000-0005-0000-0000-000068CF0000}"/>
    <cellStyle name="Normal 2 4 2 2 4 2 2" xfId="53090" xr:uid="{00000000-0005-0000-0000-000069CF0000}"/>
    <cellStyle name="Normal 2 4 2 2 4 2_Innskuddsdekning" xfId="53091" xr:uid="{00000000-0005-0000-0000-00006ACF0000}"/>
    <cellStyle name="Normal 2 4 2 2 4 3" xfId="53092" xr:uid="{00000000-0005-0000-0000-00006BCF0000}"/>
    <cellStyle name="Normal 2 4 2 2 4_3. Chng in credit spreads" xfId="53093" xr:uid="{00000000-0005-0000-0000-00006CCF0000}"/>
    <cellStyle name="Normal 2 4 2 2 5" xfId="53094" xr:uid="{00000000-0005-0000-0000-00006DCF0000}"/>
    <cellStyle name="Normal 2 4 2 2 5 2" xfId="53095" xr:uid="{00000000-0005-0000-0000-00006ECF0000}"/>
    <cellStyle name="Normal 2 4 2 2 5 2 2" xfId="53096" xr:uid="{00000000-0005-0000-0000-00006FCF0000}"/>
    <cellStyle name="Normal 2 4 2 2 5 3" xfId="53097" xr:uid="{00000000-0005-0000-0000-000070CF0000}"/>
    <cellStyle name="Normal 2 4 2 2 5_Innskuddsdekning" xfId="53098" xr:uid="{00000000-0005-0000-0000-000071CF0000}"/>
    <cellStyle name="Normal 2 4 2 2 6" xfId="53099" xr:uid="{00000000-0005-0000-0000-000072CF0000}"/>
    <cellStyle name="Normal 2 4 2 2 6 2" xfId="53100" xr:uid="{00000000-0005-0000-0000-000073CF0000}"/>
    <cellStyle name="Normal 2 4 2 2 7" xfId="53101" xr:uid="{00000000-0005-0000-0000-000074CF0000}"/>
    <cellStyle name="Normal 2 4 2 2 8" xfId="53102" xr:uid="{00000000-0005-0000-0000-000075CF0000}"/>
    <cellStyle name="Normal 2 4 2 2 9" xfId="53103" xr:uid="{00000000-0005-0000-0000-000076CF0000}"/>
    <cellStyle name="Normal 2 4 2 2_3. Chng in credit spreads" xfId="53104" xr:uid="{00000000-0005-0000-0000-000077CF0000}"/>
    <cellStyle name="Normal 2 4 2 3" xfId="53105" xr:uid="{00000000-0005-0000-0000-000078CF0000}"/>
    <cellStyle name="Normal 2 4 2 3 2" xfId="53106" xr:uid="{00000000-0005-0000-0000-000079CF0000}"/>
    <cellStyle name="Normal 2 4 2 3 2 2" xfId="53107" xr:uid="{00000000-0005-0000-0000-00007ACF0000}"/>
    <cellStyle name="Normal 2 4 2 3 2 2 2" xfId="53108" xr:uid="{00000000-0005-0000-0000-00007BCF0000}"/>
    <cellStyle name="Normal 2 4 2 3 2 2 2 2" xfId="53109" xr:uid="{00000000-0005-0000-0000-00007CCF0000}"/>
    <cellStyle name="Normal 2 4 2 3 2 2 3" xfId="53110" xr:uid="{00000000-0005-0000-0000-00007DCF0000}"/>
    <cellStyle name="Normal 2 4 2 3 2 3" xfId="53111" xr:uid="{00000000-0005-0000-0000-00007ECF0000}"/>
    <cellStyle name="Normal 2 4 2 3 2 3 2" xfId="53112" xr:uid="{00000000-0005-0000-0000-00007FCF0000}"/>
    <cellStyle name="Normal 2 4 2 3 2 4" xfId="53113" xr:uid="{00000000-0005-0000-0000-000080CF0000}"/>
    <cellStyle name="Normal 2 4 2 3 2_Innskuddsdekning" xfId="53114" xr:uid="{00000000-0005-0000-0000-000081CF0000}"/>
    <cellStyle name="Normal 2 4 2 3 3" xfId="53115" xr:uid="{00000000-0005-0000-0000-000082CF0000}"/>
    <cellStyle name="Normal 2 4 2 3 3 2" xfId="53116" xr:uid="{00000000-0005-0000-0000-000083CF0000}"/>
    <cellStyle name="Normal 2 4 2 3 3 2 2" xfId="53117" xr:uid="{00000000-0005-0000-0000-000084CF0000}"/>
    <cellStyle name="Normal 2 4 2 3 3 3" xfId="53118" xr:uid="{00000000-0005-0000-0000-000085CF0000}"/>
    <cellStyle name="Normal 2 4 2 3 4" xfId="53119" xr:uid="{00000000-0005-0000-0000-000086CF0000}"/>
    <cellStyle name="Normal 2 4 2 3 4 2" xfId="53120" xr:uid="{00000000-0005-0000-0000-000087CF0000}"/>
    <cellStyle name="Normal 2 4 2 3 5" xfId="53121" xr:uid="{00000000-0005-0000-0000-000088CF0000}"/>
    <cellStyle name="Normal 2 4 2 3 6" xfId="53122" xr:uid="{00000000-0005-0000-0000-000089CF0000}"/>
    <cellStyle name="Normal 2 4 2 3 7" xfId="53123" xr:uid="{00000000-0005-0000-0000-00008ACF0000}"/>
    <cellStyle name="Normal 2 4 2 3_3. Chng in credit spreads" xfId="53124" xr:uid="{00000000-0005-0000-0000-00008BCF0000}"/>
    <cellStyle name="Normal 2 4 2 4" xfId="53125" xr:uid="{00000000-0005-0000-0000-00008CCF0000}"/>
    <cellStyle name="Normal 2 4 2 4 2" xfId="53126" xr:uid="{00000000-0005-0000-0000-00008DCF0000}"/>
    <cellStyle name="Normal 2 4 2 4 2 2" xfId="53127" xr:uid="{00000000-0005-0000-0000-00008ECF0000}"/>
    <cellStyle name="Normal 2 4 2 4 2 2 2" xfId="53128" xr:uid="{00000000-0005-0000-0000-00008FCF0000}"/>
    <cellStyle name="Normal 2 4 2 4 2 3" xfId="53129" xr:uid="{00000000-0005-0000-0000-000090CF0000}"/>
    <cellStyle name="Normal 2 4 2 4 2_Innskuddsdekning" xfId="53130" xr:uid="{00000000-0005-0000-0000-000091CF0000}"/>
    <cellStyle name="Normal 2 4 2 4 3" xfId="53131" xr:uid="{00000000-0005-0000-0000-000092CF0000}"/>
    <cellStyle name="Normal 2 4 2 4 3 2" xfId="53132" xr:uid="{00000000-0005-0000-0000-000093CF0000}"/>
    <cellStyle name="Normal 2 4 2 4 4" xfId="53133" xr:uid="{00000000-0005-0000-0000-000094CF0000}"/>
    <cellStyle name="Normal 2 4 2 4_3. Chng in credit spreads" xfId="53134" xr:uid="{00000000-0005-0000-0000-000095CF0000}"/>
    <cellStyle name="Normal 2 4 2 5" xfId="53135" xr:uid="{00000000-0005-0000-0000-000096CF0000}"/>
    <cellStyle name="Normal 2 4 2 5 2" xfId="53136" xr:uid="{00000000-0005-0000-0000-000097CF0000}"/>
    <cellStyle name="Normal 2 4 2 5 2 2" xfId="53137" xr:uid="{00000000-0005-0000-0000-000098CF0000}"/>
    <cellStyle name="Normal 2 4 2 5 2_Innskuddsdekning" xfId="53138" xr:uid="{00000000-0005-0000-0000-000099CF0000}"/>
    <cellStyle name="Normal 2 4 2 5 3" xfId="53139" xr:uid="{00000000-0005-0000-0000-00009ACF0000}"/>
    <cellStyle name="Normal 2 4 2 5_3. Chng in credit spreads" xfId="53140" xr:uid="{00000000-0005-0000-0000-00009BCF0000}"/>
    <cellStyle name="Normal 2 4 2 6" xfId="53141" xr:uid="{00000000-0005-0000-0000-00009CCF0000}"/>
    <cellStyle name="Normal 2 4 2 6 2" xfId="53142" xr:uid="{00000000-0005-0000-0000-00009DCF0000}"/>
    <cellStyle name="Normal 2 4 2 6 2 2" xfId="53143" xr:uid="{00000000-0005-0000-0000-00009ECF0000}"/>
    <cellStyle name="Normal 2 4 2 6 2_Innskuddsdekning" xfId="53144" xr:uid="{00000000-0005-0000-0000-00009FCF0000}"/>
    <cellStyle name="Normal 2 4 2 6 3" xfId="53145" xr:uid="{00000000-0005-0000-0000-0000A0CF0000}"/>
    <cellStyle name="Normal 2 4 2 6_3. Chng in credit spreads" xfId="53146" xr:uid="{00000000-0005-0000-0000-0000A1CF0000}"/>
    <cellStyle name="Normal 2 4 2 7" xfId="53147" xr:uid="{00000000-0005-0000-0000-0000A2CF0000}"/>
    <cellStyle name="Normal 2 4 2 7 2" xfId="53148" xr:uid="{00000000-0005-0000-0000-0000A3CF0000}"/>
    <cellStyle name="Normal 2 4 2 7_Innskuddsdekning" xfId="53149" xr:uid="{00000000-0005-0000-0000-0000A4CF0000}"/>
    <cellStyle name="Normal 2 4 2 8" xfId="53150" xr:uid="{00000000-0005-0000-0000-0000A5CF0000}"/>
    <cellStyle name="Normal 2 4 2 9" xfId="53151" xr:uid="{00000000-0005-0000-0000-0000A6CF0000}"/>
    <cellStyle name="Normal 2 4 2_3. Chng in credit spreads" xfId="53152" xr:uid="{00000000-0005-0000-0000-0000A7CF0000}"/>
    <cellStyle name="Normal 2 4 3" xfId="53153" xr:uid="{00000000-0005-0000-0000-0000A8CF0000}"/>
    <cellStyle name="Normal 2 4 3 10" xfId="53154" xr:uid="{00000000-0005-0000-0000-0000A9CF0000}"/>
    <cellStyle name="Normal 2 4 3 2" xfId="53155" xr:uid="{00000000-0005-0000-0000-0000AACF0000}"/>
    <cellStyle name="Normal 2 4 3 2 2" xfId="53156" xr:uid="{00000000-0005-0000-0000-0000ABCF0000}"/>
    <cellStyle name="Normal 2 4 3 2 2 2" xfId="53157" xr:uid="{00000000-0005-0000-0000-0000ACCF0000}"/>
    <cellStyle name="Normal 2 4 3 2 2 2 2" xfId="53158" xr:uid="{00000000-0005-0000-0000-0000ADCF0000}"/>
    <cellStyle name="Normal 2 4 3 2 2 2 2 2" xfId="53159" xr:uid="{00000000-0005-0000-0000-0000AECF0000}"/>
    <cellStyle name="Normal 2 4 3 2 2 2 2 2 2" xfId="53160" xr:uid="{00000000-0005-0000-0000-0000AFCF0000}"/>
    <cellStyle name="Normal 2 4 3 2 2 2 2 3" xfId="53161" xr:uid="{00000000-0005-0000-0000-0000B0CF0000}"/>
    <cellStyle name="Normal 2 4 3 2 2 2 3" xfId="53162" xr:uid="{00000000-0005-0000-0000-0000B1CF0000}"/>
    <cellStyle name="Normal 2 4 3 2 2 2 3 2" xfId="53163" xr:uid="{00000000-0005-0000-0000-0000B2CF0000}"/>
    <cellStyle name="Normal 2 4 3 2 2 2 4" xfId="53164" xr:uid="{00000000-0005-0000-0000-0000B3CF0000}"/>
    <cellStyle name="Normal 2 4 3 2 2 2_Innskuddsdekning" xfId="53165" xr:uid="{00000000-0005-0000-0000-0000B4CF0000}"/>
    <cellStyle name="Normal 2 4 3 2 2 3" xfId="53166" xr:uid="{00000000-0005-0000-0000-0000B5CF0000}"/>
    <cellStyle name="Normal 2 4 3 2 2 3 2" xfId="53167" xr:uid="{00000000-0005-0000-0000-0000B6CF0000}"/>
    <cellStyle name="Normal 2 4 3 2 2 3 2 2" xfId="53168" xr:uid="{00000000-0005-0000-0000-0000B7CF0000}"/>
    <cellStyle name="Normal 2 4 3 2 2 3 3" xfId="53169" xr:uid="{00000000-0005-0000-0000-0000B8CF0000}"/>
    <cellStyle name="Normal 2 4 3 2 2 4" xfId="53170" xr:uid="{00000000-0005-0000-0000-0000B9CF0000}"/>
    <cellStyle name="Normal 2 4 3 2 2 4 2" xfId="53171" xr:uid="{00000000-0005-0000-0000-0000BACF0000}"/>
    <cellStyle name="Normal 2 4 3 2 2 5" xfId="53172" xr:uid="{00000000-0005-0000-0000-0000BBCF0000}"/>
    <cellStyle name="Normal 2 4 3 2 2_3. Chng in credit spreads" xfId="53173" xr:uid="{00000000-0005-0000-0000-0000BCCF0000}"/>
    <cellStyle name="Normal 2 4 3 2 3" xfId="53174" xr:uid="{00000000-0005-0000-0000-0000BDCF0000}"/>
    <cellStyle name="Normal 2 4 3 2 3 2" xfId="53175" xr:uid="{00000000-0005-0000-0000-0000BECF0000}"/>
    <cellStyle name="Normal 2 4 3 2 3 2 2" xfId="53176" xr:uid="{00000000-0005-0000-0000-0000BFCF0000}"/>
    <cellStyle name="Normal 2 4 3 2 3 2 2 2" xfId="53177" xr:uid="{00000000-0005-0000-0000-0000C0CF0000}"/>
    <cellStyle name="Normal 2 4 3 2 3 2 3" xfId="53178" xr:uid="{00000000-0005-0000-0000-0000C1CF0000}"/>
    <cellStyle name="Normal 2 4 3 2 3 2_Innskuddsdekning" xfId="53179" xr:uid="{00000000-0005-0000-0000-0000C2CF0000}"/>
    <cellStyle name="Normal 2 4 3 2 3 3" xfId="53180" xr:uid="{00000000-0005-0000-0000-0000C3CF0000}"/>
    <cellStyle name="Normal 2 4 3 2 3 3 2" xfId="53181" xr:uid="{00000000-0005-0000-0000-0000C4CF0000}"/>
    <cellStyle name="Normal 2 4 3 2 3 4" xfId="53182" xr:uid="{00000000-0005-0000-0000-0000C5CF0000}"/>
    <cellStyle name="Normal 2 4 3 2 3_3. Chng in credit spreads" xfId="53183" xr:uid="{00000000-0005-0000-0000-0000C6CF0000}"/>
    <cellStyle name="Normal 2 4 3 2 4" xfId="53184" xr:uid="{00000000-0005-0000-0000-0000C7CF0000}"/>
    <cellStyle name="Normal 2 4 3 2 4 2" xfId="53185" xr:uid="{00000000-0005-0000-0000-0000C8CF0000}"/>
    <cellStyle name="Normal 2 4 3 2 4 2 2" xfId="53186" xr:uid="{00000000-0005-0000-0000-0000C9CF0000}"/>
    <cellStyle name="Normal 2 4 3 2 4 2_Innskuddsdekning" xfId="53187" xr:uid="{00000000-0005-0000-0000-0000CACF0000}"/>
    <cellStyle name="Normal 2 4 3 2 4 3" xfId="53188" xr:uid="{00000000-0005-0000-0000-0000CBCF0000}"/>
    <cellStyle name="Normal 2 4 3 2 4_3. Chng in credit spreads" xfId="53189" xr:uid="{00000000-0005-0000-0000-0000CCCF0000}"/>
    <cellStyle name="Normal 2 4 3 2 5" xfId="53190" xr:uid="{00000000-0005-0000-0000-0000CDCF0000}"/>
    <cellStyle name="Normal 2 4 3 2 5 2" xfId="53191" xr:uid="{00000000-0005-0000-0000-0000CECF0000}"/>
    <cellStyle name="Normal 2 4 3 2 5_Innskuddsdekning" xfId="53192" xr:uid="{00000000-0005-0000-0000-0000CFCF0000}"/>
    <cellStyle name="Normal 2 4 3 2 6" xfId="53193" xr:uid="{00000000-0005-0000-0000-0000D0CF0000}"/>
    <cellStyle name="Normal 2 4 3 2 7" xfId="53194" xr:uid="{00000000-0005-0000-0000-0000D1CF0000}"/>
    <cellStyle name="Normal 2 4 3 2 8" xfId="53195" xr:uid="{00000000-0005-0000-0000-0000D2CF0000}"/>
    <cellStyle name="Normal 2 4 3 2_3. Chng in credit spreads" xfId="53196" xr:uid="{00000000-0005-0000-0000-0000D3CF0000}"/>
    <cellStyle name="Normal 2 4 3 3" xfId="53197" xr:uid="{00000000-0005-0000-0000-0000D4CF0000}"/>
    <cellStyle name="Normal 2 4 3 3 2" xfId="53198" xr:uid="{00000000-0005-0000-0000-0000D5CF0000}"/>
    <cellStyle name="Normal 2 4 3 3 2 2" xfId="53199" xr:uid="{00000000-0005-0000-0000-0000D6CF0000}"/>
    <cellStyle name="Normal 2 4 3 3 2 2 2" xfId="53200" xr:uid="{00000000-0005-0000-0000-0000D7CF0000}"/>
    <cellStyle name="Normal 2 4 3 3 2 2 2 2" xfId="53201" xr:uid="{00000000-0005-0000-0000-0000D8CF0000}"/>
    <cellStyle name="Normal 2 4 3 3 2 2 3" xfId="53202" xr:uid="{00000000-0005-0000-0000-0000D9CF0000}"/>
    <cellStyle name="Normal 2 4 3 3 2 3" xfId="53203" xr:uid="{00000000-0005-0000-0000-0000DACF0000}"/>
    <cellStyle name="Normal 2 4 3 3 2 3 2" xfId="53204" xr:uid="{00000000-0005-0000-0000-0000DBCF0000}"/>
    <cellStyle name="Normal 2 4 3 3 2 4" xfId="53205" xr:uid="{00000000-0005-0000-0000-0000DCCF0000}"/>
    <cellStyle name="Normal 2 4 3 3 2_Innskuddsdekning" xfId="53206" xr:uid="{00000000-0005-0000-0000-0000DDCF0000}"/>
    <cellStyle name="Normal 2 4 3 3 3" xfId="53207" xr:uid="{00000000-0005-0000-0000-0000DECF0000}"/>
    <cellStyle name="Normal 2 4 3 3 3 2" xfId="53208" xr:uid="{00000000-0005-0000-0000-0000DFCF0000}"/>
    <cellStyle name="Normal 2 4 3 3 3 2 2" xfId="53209" xr:uid="{00000000-0005-0000-0000-0000E0CF0000}"/>
    <cellStyle name="Normal 2 4 3 3 3 3" xfId="53210" xr:uid="{00000000-0005-0000-0000-0000E1CF0000}"/>
    <cellStyle name="Normal 2 4 3 3 4" xfId="53211" xr:uid="{00000000-0005-0000-0000-0000E2CF0000}"/>
    <cellStyle name="Normal 2 4 3 3 4 2" xfId="53212" xr:uid="{00000000-0005-0000-0000-0000E3CF0000}"/>
    <cellStyle name="Normal 2 4 3 3 5" xfId="53213" xr:uid="{00000000-0005-0000-0000-0000E4CF0000}"/>
    <cellStyle name="Normal 2 4 3 3_3. Chng in credit spreads" xfId="53214" xr:uid="{00000000-0005-0000-0000-0000E5CF0000}"/>
    <cellStyle name="Normal 2 4 3 4" xfId="53215" xr:uid="{00000000-0005-0000-0000-0000E6CF0000}"/>
    <cellStyle name="Normal 2 4 3 4 2" xfId="53216" xr:uid="{00000000-0005-0000-0000-0000E7CF0000}"/>
    <cellStyle name="Normal 2 4 3 4 2 2" xfId="53217" xr:uid="{00000000-0005-0000-0000-0000E8CF0000}"/>
    <cellStyle name="Normal 2 4 3 4 2 2 2" xfId="53218" xr:uid="{00000000-0005-0000-0000-0000E9CF0000}"/>
    <cellStyle name="Normal 2 4 3 4 2 3" xfId="53219" xr:uid="{00000000-0005-0000-0000-0000EACF0000}"/>
    <cellStyle name="Normal 2 4 3 4 2_Innskuddsdekning" xfId="53220" xr:uid="{00000000-0005-0000-0000-0000EBCF0000}"/>
    <cellStyle name="Normal 2 4 3 4 3" xfId="53221" xr:uid="{00000000-0005-0000-0000-0000ECCF0000}"/>
    <cellStyle name="Normal 2 4 3 4 3 2" xfId="53222" xr:uid="{00000000-0005-0000-0000-0000EDCF0000}"/>
    <cellStyle name="Normal 2 4 3 4 4" xfId="53223" xr:uid="{00000000-0005-0000-0000-0000EECF0000}"/>
    <cellStyle name="Normal 2 4 3 4_3. Chng in credit spreads" xfId="53224" xr:uid="{00000000-0005-0000-0000-0000EFCF0000}"/>
    <cellStyle name="Normal 2 4 3 5" xfId="53225" xr:uid="{00000000-0005-0000-0000-0000F0CF0000}"/>
    <cellStyle name="Normal 2 4 3 5 2" xfId="53226" xr:uid="{00000000-0005-0000-0000-0000F1CF0000}"/>
    <cellStyle name="Normal 2 4 3 5 2 2" xfId="53227" xr:uid="{00000000-0005-0000-0000-0000F2CF0000}"/>
    <cellStyle name="Normal 2 4 3 5 2_Innskuddsdekning" xfId="53228" xr:uid="{00000000-0005-0000-0000-0000F3CF0000}"/>
    <cellStyle name="Normal 2 4 3 5 3" xfId="53229" xr:uid="{00000000-0005-0000-0000-0000F4CF0000}"/>
    <cellStyle name="Normal 2 4 3 5_3. Chng in credit spreads" xfId="53230" xr:uid="{00000000-0005-0000-0000-0000F5CF0000}"/>
    <cellStyle name="Normal 2 4 3 6" xfId="53231" xr:uid="{00000000-0005-0000-0000-0000F6CF0000}"/>
    <cellStyle name="Normal 2 4 3 6 2" xfId="53232" xr:uid="{00000000-0005-0000-0000-0000F7CF0000}"/>
    <cellStyle name="Normal 2 4 3 6 2 2" xfId="53233" xr:uid="{00000000-0005-0000-0000-0000F8CF0000}"/>
    <cellStyle name="Normal 2 4 3 6 3" xfId="53234" xr:uid="{00000000-0005-0000-0000-0000F9CF0000}"/>
    <cellStyle name="Normal 2 4 3 6_Innskuddsdekning" xfId="53235" xr:uid="{00000000-0005-0000-0000-0000FACF0000}"/>
    <cellStyle name="Normal 2 4 3 7" xfId="53236" xr:uid="{00000000-0005-0000-0000-0000FBCF0000}"/>
    <cellStyle name="Normal 2 4 3 7 2" xfId="53237" xr:uid="{00000000-0005-0000-0000-0000FCCF0000}"/>
    <cellStyle name="Normal 2 4 3 8" xfId="53238" xr:uid="{00000000-0005-0000-0000-0000FDCF0000}"/>
    <cellStyle name="Normal 2 4 3 9" xfId="53239" xr:uid="{00000000-0005-0000-0000-0000FECF0000}"/>
    <cellStyle name="Normal 2 4 3_3. Chng in credit spreads" xfId="53240" xr:uid="{00000000-0005-0000-0000-0000FFCF0000}"/>
    <cellStyle name="Normal 2 4 4" xfId="53241" xr:uid="{00000000-0005-0000-0000-000000D00000}"/>
    <cellStyle name="Normal 2 4 4 2" xfId="53242" xr:uid="{00000000-0005-0000-0000-000001D00000}"/>
    <cellStyle name="Normal 2 4 4 2 2" xfId="53243" xr:uid="{00000000-0005-0000-0000-000002D00000}"/>
    <cellStyle name="Normal 2 4 4 2 2 2" xfId="53244" xr:uid="{00000000-0005-0000-0000-000003D00000}"/>
    <cellStyle name="Normal 2 4 4 2 2 2 2" xfId="53245" xr:uid="{00000000-0005-0000-0000-000004D00000}"/>
    <cellStyle name="Normal 2 4 4 2 2 2 2 2" xfId="53246" xr:uid="{00000000-0005-0000-0000-000005D00000}"/>
    <cellStyle name="Normal 2 4 4 2 2 2 3" xfId="53247" xr:uid="{00000000-0005-0000-0000-000006D00000}"/>
    <cellStyle name="Normal 2 4 4 2 2 3" xfId="53248" xr:uid="{00000000-0005-0000-0000-000007D00000}"/>
    <cellStyle name="Normal 2 4 4 2 2 3 2" xfId="53249" xr:uid="{00000000-0005-0000-0000-000008D00000}"/>
    <cellStyle name="Normal 2 4 4 2 2 4" xfId="53250" xr:uid="{00000000-0005-0000-0000-000009D00000}"/>
    <cellStyle name="Normal 2 4 4 2 2_Innskuddsdekning" xfId="53251" xr:uid="{00000000-0005-0000-0000-00000AD00000}"/>
    <cellStyle name="Normal 2 4 4 2 3" xfId="53252" xr:uid="{00000000-0005-0000-0000-00000BD00000}"/>
    <cellStyle name="Normal 2 4 4 2 3 2" xfId="53253" xr:uid="{00000000-0005-0000-0000-00000CD00000}"/>
    <cellStyle name="Normal 2 4 4 2 3 2 2" xfId="53254" xr:uid="{00000000-0005-0000-0000-00000DD00000}"/>
    <cellStyle name="Normal 2 4 4 2 3 3" xfId="53255" xr:uid="{00000000-0005-0000-0000-00000ED00000}"/>
    <cellStyle name="Normal 2 4 4 2 4" xfId="53256" xr:uid="{00000000-0005-0000-0000-00000FD00000}"/>
    <cellStyle name="Normal 2 4 4 2 4 2" xfId="53257" xr:uid="{00000000-0005-0000-0000-000010D00000}"/>
    <cellStyle name="Normal 2 4 4 2 5" xfId="53258" xr:uid="{00000000-0005-0000-0000-000011D00000}"/>
    <cellStyle name="Normal 2 4 4 2_3. Chng in credit spreads" xfId="53259" xr:uid="{00000000-0005-0000-0000-000012D00000}"/>
    <cellStyle name="Normal 2 4 4 3" xfId="53260" xr:uid="{00000000-0005-0000-0000-000013D00000}"/>
    <cellStyle name="Normal 2 4 4 3 2" xfId="53261" xr:uid="{00000000-0005-0000-0000-000014D00000}"/>
    <cellStyle name="Normal 2 4 4 3 2 2" xfId="53262" xr:uid="{00000000-0005-0000-0000-000015D00000}"/>
    <cellStyle name="Normal 2 4 4 3 2 2 2" xfId="53263" xr:uid="{00000000-0005-0000-0000-000016D00000}"/>
    <cellStyle name="Normal 2 4 4 3 2 3" xfId="53264" xr:uid="{00000000-0005-0000-0000-000017D00000}"/>
    <cellStyle name="Normal 2 4 4 3 2_Innskuddsdekning" xfId="53265" xr:uid="{00000000-0005-0000-0000-000018D00000}"/>
    <cellStyle name="Normal 2 4 4 3 3" xfId="53266" xr:uid="{00000000-0005-0000-0000-000019D00000}"/>
    <cellStyle name="Normal 2 4 4 3 3 2" xfId="53267" xr:uid="{00000000-0005-0000-0000-00001AD00000}"/>
    <cellStyle name="Normal 2 4 4 3 4" xfId="53268" xr:uid="{00000000-0005-0000-0000-00001BD00000}"/>
    <cellStyle name="Normal 2 4 4 3_3. Chng in credit spreads" xfId="53269" xr:uid="{00000000-0005-0000-0000-00001CD00000}"/>
    <cellStyle name="Normal 2 4 4 4" xfId="53270" xr:uid="{00000000-0005-0000-0000-00001DD00000}"/>
    <cellStyle name="Normal 2 4 4 4 2" xfId="53271" xr:uid="{00000000-0005-0000-0000-00001ED00000}"/>
    <cellStyle name="Normal 2 4 4 4 2 2" xfId="53272" xr:uid="{00000000-0005-0000-0000-00001FD00000}"/>
    <cellStyle name="Normal 2 4 4 4 2_Innskuddsdekning" xfId="53273" xr:uid="{00000000-0005-0000-0000-000020D00000}"/>
    <cellStyle name="Normal 2 4 4 4 3" xfId="53274" xr:uid="{00000000-0005-0000-0000-000021D00000}"/>
    <cellStyle name="Normal 2 4 4 4_3. Chng in credit spreads" xfId="53275" xr:uid="{00000000-0005-0000-0000-000022D00000}"/>
    <cellStyle name="Normal 2 4 4 5" xfId="53276" xr:uid="{00000000-0005-0000-0000-000023D00000}"/>
    <cellStyle name="Normal 2 4 4 5 2" xfId="53277" xr:uid="{00000000-0005-0000-0000-000024D00000}"/>
    <cellStyle name="Normal 2 4 4 5_Innskuddsdekning" xfId="53278" xr:uid="{00000000-0005-0000-0000-000025D00000}"/>
    <cellStyle name="Normal 2 4 4 6" xfId="53279" xr:uid="{00000000-0005-0000-0000-000026D00000}"/>
    <cellStyle name="Normal 2 4 4 7" xfId="53280" xr:uid="{00000000-0005-0000-0000-000027D00000}"/>
    <cellStyle name="Normal 2 4 4 8" xfId="53281" xr:uid="{00000000-0005-0000-0000-000028D00000}"/>
    <cellStyle name="Normal 2 4 4_3. Chng in credit spreads" xfId="53282" xr:uid="{00000000-0005-0000-0000-000029D00000}"/>
    <cellStyle name="Normal 2 4 5" xfId="53283" xr:uid="{00000000-0005-0000-0000-00002AD00000}"/>
    <cellStyle name="Normal 2 4 5 2" xfId="53284" xr:uid="{00000000-0005-0000-0000-00002BD00000}"/>
    <cellStyle name="Normal 2 4 5 2 2" xfId="53285" xr:uid="{00000000-0005-0000-0000-00002CD00000}"/>
    <cellStyle name="Normal 2 4 5 2 2 2" xfId="53286" xr:uid="{00000000-0005-0000-0000-00002DD00000}"/>
    <cellStyle name="Normal 2 4 5 2 2 2 2" xfId="53287" xr:uid="{00000000-0005-0000-0000-00002ED00000}"/>
    <cellStyle name="Normal 2 4 5 2 2 3" xfId="53288" xr:uid="{00000000-0005-0000-0000-00002FD00000}"/>
    <cellStyle name="Normal 2 4 5 2 3" xfId="53289" xr:uid="{00000000-0005-0000-0000-000030D00000}"/>
    <cellStyle name="Normal 2 4 5 2 3 2" xfId="53290" xr:uid="{00000000-0005-0000-0000-000031D00000}"/>
    <cellStyle name="Normal 2 4 5 2 4" xfId="53291" xr:uid="{00000000-0005-0000-0000-000032D00000}"/>
    <cellStyle name="Normal 2 4 5 2_Innskuddsdekning" xfId="53292" xr:uid="{00000000-0005-0000-0000-000033D00000}"/>
    <cellStyle name="Normal 2 4 5 3" xfId="53293" xr:uid="{00000000-0005-0000-0000-000034D00000}"/>
    <cellStyle name="Normal 2 4 5 3 2" xfId="53294" xr:uid="{00000000-0005-0000-0000-000035D00000}"/>
    <cellStyle name="Normal 2 4 5 3 2 2" xfId="53295" xr:uid="{00000000-0005-0000-0000-000036D00000}"/>
    <cellStyle name="Normal 2 4 5 3 3" xfId="53296" xr:uid="{00000000-0005-0000-0000-000037D00000}"/>
    <cellStyle name="Normal 2 4 5 4" xfId="53297" xr:uid="{00000000-0005-0000-0000-000038D00000}"/>
    <cellStyle name="Normal 2 4 5 4 2" xfId="53298" xr:uid="{00000000-0005-0000-0000-000039D00000}"/>
    <cellStyle name="Normal 2 4 5 5" xfId="53299" xr:uid="{00000000-0005-0000-0000-00003AD00000}"/>
    <cellStyle name="Normal 2 4 5_3. Chng in credit spreads" xfId="53300" xr:uid="{00000000-0005-0000-0000-00003BD00000}"/>
    <cellStyle name="Normal 2 4 6" xfId="53301" xr:uid="{00000000-0005-0000-0000-00003CD00000}"/>
    <cellStyle name="Normal 2 4 6 2" xfId="53302" xr:uid="{00000000-0005-0000-0000-00003DD00000}"/>
    <cellStyle name="Normal 2 4 6 2 2" xfId="53303" xr:uid="{00000000-0005-0000-0000-00003ED00000}"/>
    <cellStyle name="Normal 2 4 6 2 2 2" xfId="53304" xr:uid="{00000000-0005-0000-0000-00003FD00000}"/>
    <cellStyle name="Normal 2 4 6 2 2 2 2" xfId="53305" xr:uid="{00000000-0005-0000-0000-000040D00000}"/>
    <cellStyle name="Normal 2 4 6 2 2 3" xfId="53306" xr:uid="{00000000-0005-0000-0000-000041D00000}"/>
    <cellStyle name="Normal 2 4 6 2 3" xfId="53307" xr:uid="{00000000-0005-0000-0000-000042D00000}"/>
    <cellStyle name="Normal 2 4 6 2 3 2" xfId="53308" xr:uid="{00000000-0005-0000-0000-000043D00000}"/>
    <cellStyle name="Normal 2 4 6 2 4" xfId="53309" xr:uid="{00000000-0005-0000-0000-000044D00000}"/>
    <cellStyle name="Normal 2 4 6 2_Innskuddsdekning" xfId="53310" xr:uid="{00000000-0005-0000-0000-000045D00000}"/>
    <cellStyle name="Normal 2 4 6 3" xfId="53311" xr:uid="{00000000-0005-0000-0000-000046D00000}"/>
    <cellStyle name="Normal 2 4 6 3 2" xfId="53312" xr:uid="{00000000-0005-0000-0000-000047D00000}"/>
    <cellStyle name="Normal 2 4 6 3 2 2" xfId="53313" xr:uid="{00000000-0005-0000-0000-000048D00000}"/>
    <cellStyle name="Normal 2 4 6 3 3" xfId="53314" xr:uid="{00000000-0005-0000-0000-000049D00000}"/>
    <cellStyle name="Normal 2 4 6 4" xfId="53315" xr:uid="{00000000-0005-0000-0000-00004AD00000}"/>
    <cellStyle name="Normal 2 4 6 4 2" xfId="53316" xr:uid="{00000000-0005-0000-0000-00004BD00000}"/>
    <cellStyle name="Normal 2 4 6 5" xfId="53317" xr:uid="{00000000-0005-0000-0000-00004CD00000}"/>
    <cellStyle name="Normal 2 4 6_3. Chng in credit spreads" xfId="53318" xr:uid="{00000000-0005-0000-0000-00004DD00000}"/>
    <cellStyle name="Normal 2 4 7" xfId="53319" xr:uid="{00000000-0005-0000-0000-00004ED00000}"/>
    <cellStyle name="Normal 2 4 7 2" xfId="53320" xr:uid="{00000000-0005-0000-0000-00004FD00000}"/>
    <cellStyle name="Normal 2 4 7 2 2" xfId="53321" xr:uid="{00000000-0005-0000-0000-000050D00000}"/>
    <cellStyle name="Normal 2 4 7 2 2 2" xfId="53322" xr:uid="{00000000-0005-0000-0000-000051D00000}"/>
    <cellStyle name="Normal 2 4 7 2 3" xfId="53323" xr:uid="{00000000-0005-0000-0000-000052D00000}"/>
    <cellStyle name="Normal 2 4 7 2_Innskuddsdekning" xfId="53324" xr:uid="{00000000-0005-0000-0000-000053D00000}"/>
    <cellStyle name="Normal 2 4 7 3" xfId="53325" xr:uid="{00000000-0005-0000-0000-000054D00000}"/>
    <cellStyle name="Normal 2 4 7 3 2" xfId="53326" xr:uid="{00000000-0005-0000-0000-000055D00000}"/>
    <cellStyle name="Normal 2 4 7 4" xfId="53327" xr:uid="{00000000-0005-0000-0000-000056D00000}"/>
    <cellStyle name="Normal 2 4 7_3. Chng in credit spreads" xfId="53328" xr:uid="{00000000-0005-0000-0000-000057D00000}"/>
    <cellStyle name="Normal 2 4 8" xfId="53329" xr:uid="{00000000-0005-0000-0000-000058D00000}"/>
    <cellStyle name="Normal 2 4 8 2" xfId="53330" xr:uid="{00000000-0005-0000-0000-000059D00000}"/>
    <cellStyle name="Normal 2 4 8 2 2" xfId="53331" xr:uid="{00000000-0005-0000-0000-00005AD00000}"/>
    <cellStyle name="Normal 2 4 8 2_Innskuddsdekning" xfId="53332" xr:uid="{00000000-0005-0000-0000-00005BD00000}"/>
    <cellStyle name="Normal 2 4 8 3" xfId="53333" xr:uid="{00000000-0005-0000-0000-00005CD00000}"/>
    <cellStyle name="Normal 2 4 8_3. Chng in credit spreads" xfId="53334" xr:uid="{00000000-0005-0000-0000-00005DD00000}"/>
    <cellStyle name="Normal 2 4 9" xfId="53335" xr:uid="{00000000-0005-0000-0000-00005ED00000}"/>
    <cellStyle name="Normal 2 4 9 2" xfId="53336" xr:uid="{00000000-0005-0000-0000-00005FD00000}"/>
    <cellStyle name="Normal 2 4 9 2 2" xfId="53337" xr:uid="{00000000-0005-0000-0000-000060D00000}"/>
    <cellStyle name="Normal 2 4 9 3" xfId="53338" xr:uid="{00000000-0005-0000-0000-000061D00000}"/>
    <cellStyle name="Normal 2 4_7. Other MTM adjustments" xfId="53339" xr:uid="{00000000-0005-0000-0000-000062D00000}"/>
    <cellStyle name="Normal 2 5" xfId="53340" xr:uid="{00000000-0005-0000-0000-000063D00000}"/>
    <cellStyle name="Normal 2 5 10" xfId="53341" xr:uid="{00000000-0005-0000-0000-000064D00000}"/>
    <cellStyle name="Normal 2 5 11" xfId="53342" xr:uid="{00000000-0005-0000-0000-000065D00000}"/>
    <cellStyle name="Normal 2 5 12" xfId="53343" xr:uid="{00000000-0005-0000-0000-000066D00000}"/>
    <cellStyle name="Normal 2 5 2" xfId="53344" xr:uid="{00000000-0005-0000-0000-000067D00000}"/>
    <cellStyle name="Normal 2 5 2 10" xfId="53345" xr:uid="{00000000-0005-0000-0000-000068D00000}"/>
    <cellStyle name="Normal 2 5 2 2" xfId="53346" xr:uid="{00000000-0005-0000-0000-000069D00000}"/>
    <cellStyle name="Normal 2 5 2 2 2" xfId="53347" xr:uid="{00000000-0005-0000-0000-00006AD00000}"/>
    <cellStyle name="Normal 2 5 2 2 2 2" xfId="53348" xr:uid="{00000000-0005-0000-0000-00006BD00000}"/>
    <cellStyle name="Normal 2 5 2 2 2 2 2" xfId="53349" xr:uid="{00000000-0005-0000-0000-00006CD00000}"/>
    <cellStyle name="Normal 2 5 2 2 2 2 2 2" xfId="53350" xr:uid="{00000000-0005-0000-0000-00006DD00000}"/>
    <cellStyle name="Normal 2 5 2 2 2 2 3" xfId="53351" xr:uid="{00000000-0005-0000-0000-00006ED00000}"/>
    <cellStyle name="Normal 2 5 2 2 2 3" xfId="53352" xr:uid="{00000000-0005-0000-0000-00006FD00000}"/>
    <cellStyle name="Normal 2 5 2 2 2 3 2" xfId="53353" xr:uid="{00000000-0005-0000-0000-000070D00000}"/>
    <cellStyle name="Normal 2 5 2 2 2 3 3" xfId="53354" xr:uid="{00000000-0005-0000-0000-000071D00000}"/>
    <cellStyle name="Normal 2 5 2 2 2 4" xfId="53355" xr:uid="{00000000-0005-0000-0000-000072D00000}"/>
    <cellStyle name="Normal 2 5 2 2 2 5" xfId="53356" xr:uid="{00000000-0005-0000-0000-000073D00000}"/>
    <cellStyle name="Normal 2 5 2 2 2 6" xfId="53357" xr:uid="{00000000-0005-0000-0000-000074D00000}"/>
    <cellStyle name="Normal 2 5 2 2 2 7" xfId="53358" xr:uid="{00000000-0005-0000-0000-000075D00000}"/>
    <cellStyle name="Normal 2 5 2 2 2 8" xfId="53359" xr:uid="{00000000-0005-0000-0000-000076D00000}"/>
    <cellStyle name="Normal 2 5 2 2 2_Innskuddsdekning" xfId="53360" xr:uid="{00000000-0005-0000-0000-000077D00000}"/>
    <cellStyle name="Normal 2 5 2 2 3" xfId="53361" xr:uid="{00000000-0005-0000-0000-000078D00000}"/>
    <cellStyle name="Normal 2 5 2 2 3 2" xfId="53362" xr:uid="{00000000-0005-0000-0000-000079D00000}"/>
    <cellStyle name="Normal 2 5 2 2 3 2 2" xfId="53363" xr:uid="{00000000-0005-0000-0000-00007AD00000}"/>
    <cellStyle name="Normal 2 5 2 2 3 3" xfId="53364" xr:uid="{00000000-0005-0000-0000-00007BD00000}"/>
    <cellStyle name="Normal 2 5 2 2 4" xfId="53365" xr:uid="{00000000-0005-0000-0000-00007CD00000}"/>
    <cellStyle name="Normal 2 5 2 2 4 2" xfId="53366" xr:uid="{00000000-0005-0000-0000-00007DD00000}"/>
    <cellStyle name="Normal 2 5 2 2 4 3" xfId="53367" xr:uid="{00000000-0005-0000-0000-00007ED00000}"/>
    <cellStyle name="Normal 2 5 2 2 5" xfId="53368" xr:uid="{00000000-0005-0000-0000-00007FD00000}"/>
    <cellStyle name="Normal 2 5 2 2 6" xfId="53369" xr:uid="{00000000-0005-0000-0000-000080D00000}"/>
    <cellStyle name="Normal 2 5 2 2 7" xfId="53370" xr:uid="{00000000-0005-0000-0000-000081D00000}"/>
    <cellStyle name="Normal 2 5 2 2 8" xfId="53371" xr:uid="{00000000-0005-0000-0000-000082D00000}"/>
    <cellStyle name="Normal 2 5 2 2 9" xfId="53372" xr:uid="{00000000-0005-0000-0000-000083D00000}"/>
    <cellStyle name="Normal 2 5 2 2_3. Chng in credit spreads" xfId="53373" xr:uid="{00000000-0005-0000-0000-000084D00000}"/>
    <cellStyle name="Normal 2 5 2 3" xfId="53374" xr:uid="{00000000-0005-0000-0000-000085D00000}"/>
    <cellStyle name="Normal 2 5 2 3 2" xfId="53375" xr:uid="{00000000-0005-0000-0000-000086D00000}"/>
    <cellStyle name="Normal 2 5 2 3 2 2" xfId="53376" xr:uid="{00000000-0005-0000-0000-000087D00000}"/>
    <cellStyle name="Normal 2 5 2 3 2 2 2" xfId="53377" xr:uid="{00000000-0005-0000-0000-000088D00000}"/>
    <cellStyle name="Normal 2 5 2 3 2 3" xfId="53378" xr:uid="{00000000-0005-0000-0000-000089D00000}"/>
    <cellStyle name="Normal 2 5 2 3 2_Innskuddsdekning" xfId="53379" xr:uid="{00000000-0005-0000-0000-00008AD00000}"/>
    <cellStyle name="Normal 2 5 2 3 3" xfId="53380" xr:uid="{00000000-0005-0000-0000-00008BD00000}"/>
    <cellStyle name="Normal 2 5 2 3 3 2" xfId="53381" xr:uid="{00000000-0005-0000-0000-00008CD00000}"/>
    <cellStyle name="Normal 2 5 2 3 3 2 2" xfId="53382" xr:uid="{00000000-0005-0000-0000-00008DD00000}"/>
    <cellStyle name="Normal 2 5 2 3 3 3" xfId="53383" xr:uid="{00000000-0005-0000-0000-00008ED00000}"/>
    <cellStyle name="Normal 2 5 2 3 4" xfId="53384" xr:uid="{00000000-0005-0000-0000-00008FD00000}"/>
    <cellStyle name="Normal 2 5 2 3 4 2" xfId="53385" xr:uid="{00000000-0005-0000-0000-000090D00000}"/>
    <cellStyle name="Normal 2 5 2 3 5" xfId="53386" xr:uid="{00000000-0005-0000-0000-000091D00000}"/>
    <cellStyle name="Normal 2 5 2 3 6" xfId="53387" xr:uid="{00000000-0005-0000-0000-000092D00000}"/>
    <cellStyle name="Normal 2 5 2 3 7" xfId="53388" xr:uid="{00000000-0005-0000-0000-000093D00000}"/>
    <cellStyle name="Normal 2 5 2 3 8" xfId="53389" xr:uid="{00000000-0005-0000-0000-000094D00000}"/>
    <cellStyle name="Normal 2 5 2 3_3. Chng in credit spreads" xfId="53390" xr:uid="{00000000-0005-0000-0000-000095D00000}"/>
    <cellStyle name="Normal 2 5 2 4" xfId="53391" xr:uid="{00000000-0005-0000-0000-000096D00000}"/>
    <cellStyle name="Normal 2 5 2 4 2" xfId="53392" xr:uid="{00000000-0005-0000-0000-000097D00000}"/>
    <cellStyle name="Normal 2 5 2 4 2 2" xfId="53393" xr:uid="{00000000-0005-0000-0000-000098D00000}"/>
    <cellStyle name="Normal 2 5 2 4 2_Innskuddsdekning" xfId="53394" xr:uid="{00000000-0005-0000-0000-000099D00000}"/>
    <cellStyle name="Normal 2 5 2 4 3" xfId="53395" xr:uid="{00000000-0005-0000-0000-00009AD00000}"/>
    <cellStyle name="Normal 2 5 2 4_3. Chng in credit spreads" xfId="53396" xr:uid="{00000000-0005-0000-0000-00009BD00000}"/>
    <cellStyle name="Normal 2 5 2 5" xfId="53397" xr:uid="{00000000-0005-0000-0000-00009CD00000}"/>
    <cellStyle name="Normal 2 5 2 5 2" xfId="53398" xr:uid="{00000000-0005-0000-0000-00009DD00000}"/>
    <cellStyle name="Normal 2 5 2 5 2 2" xfId="53399" xr:uid="{00000000-0005-0000-0000-00009ED00000}"/>
    <cellStyle name="Normal 2 5 2 5 3" xfId="53400" xr:uid="{00000000-0005-0000-0000-00009FD00000}"/>
    <cellStyle name="Normal 2 5 2 5_Innskuddsdekning" xfId="53401" xr:uid="{00000000-0005-0000-0000-0000A0D00000}"/>
    <cellStyle name="Normal 2 5 2 6" xfId="53402" xr:uid="{00000000-0005-0000-0000-0000A1D00000}"/>
    <cellStyle name="Normal 2 5 2 6 2" xfId="53403" xr:uid="{00000000-0005-0000-0000-0000A2D00000}"/>
    <cellStyle name="Normal 2 5 2 7" xfId="53404" xr:uid="{00000000-0005-0000-0000-0000A3D00000}"/>
    <cellStyle name="Normal 2 5 2 8" xfId="53405" xr:uid="{00000000-0005-0000-0000-0000A4D00000}"/>
    <cellStyle name="Normal 2 5 2 9" xfId="53406" xr:uid="{00000000-0005-0000-0000-0000A5D00000}"/>
    <cellStyle name="Normal 2 5 2_3. Chng in credit spreads" xfId="53407" xr:uid="{00000000-0005-0000-0000-0000A6D00000}"/>
    <cellStyle name="Normal 2 5 3" xfId="53408" xr:uid="{00000000-0005-0000-0000-0000A7D00000}"/>
    <cellStyle name="Normal 2 5 3 2" xfId="53409" xr:uid="{00000000-0005-0000-0000-0000A8D00000}"/>
    <cellStyle name="Normal 2 5 3 2 2" xfId="53410" xr:uid="{00000000-0005-0000-0000-0000A9D00000}"/>
    <cellStyle name="Normal 2 5 3 2 2 2" xfId="53411" xr:uid="{00000000-0005-0000-0000-0000AAD00000}"/>
    <cellStyle name="Normal 2 5 3 2 2 2 2" xfId="53412" xr:uid="{00000000-0005-0000-0000-0000ABD00000}"/>
    <cellStyle name="Normal 2 5 3 2 2 3" xfId="53413" xr:uid="{00000000-0005-0000-0000-0000ACD00000}"/>
    <cellStyle name="Normal 2 5 3 2 3" xfId="53414" xr:uid="{00000000-0005-0000-0000-0000ADD00000}"/>
    <cellStyle name="Normal 2 5 3 2 3 2" xfId="53415" xr:uid="{00000000-0005-0000-0000-0000AED00000}"/>
    <cellStyle name="Normal 2 5 3 2 3 3" xfId="53416" xr:uid="{00000000-0005-0000-0000-0000AFD00000}"/>
    <cellStyle name="Normal 2 5 3 2 4" xfId="53417" xr:uid="{00000000-0005-0000-0000-0000B0D00000}"/>
    <cellStyle name="Normal 2 5 3 2 5" xfId="53418" xr:uid="{00000000-0005-0000-0000-0000B1D00000}"/>
    <cellStyle name="Normal 2 5 3 2 6" xfId="53419" xr:uid="{00000000-0005-0000-0000-0000B2D00000}"/>
    <cellStyle name="Normal 2 5 3 2 7" xfId="53420" xr:uid="{00000000-0005-0000-0000-0000B3D00000}"/>
    <cellStyle name="Normal 2 5 3 2 8" xfId="53421" xr:uid="{00000000-0005-0000-0000-0000B4D00000}"/>
    <cellStyle name="Normal 2 5 3 2_Innskuddsdekning" xfId="53422" xr:uid="{00000000-0005-0000-0000-0000B5D00000}"/>
    <cellStyle name="Normal 2 5 3 3" xfId="53423" xr:uid="{00000000-0005-0000-0000-0000B6D00000}"/>
    <cellStyle name="Normal 2 5 3 3 2" xfId="53424" xr:uid="{00000000-0005-0000-0000-0000B7D00000}"/>
    <cellStyle name="Normal 2 5 3 3 2 2" xfId="53425" xr:uid="{00000000-0005-0000-0000-0000B8D00000}"/>
    <cellStyle name="Normal 2 5 3 3 3" xfId="53426" xr:uid="{00000000-0005-0000-0000-0000B9D00000}"/>
    <cellStyle name="Normal 2 5 3 4" xfId="53427" xr:uid="{00000000-0005-0000-0000-0000BAD00000}"/>
    <cellStyle name="Normal 2 5 3 4 2" xfId="53428" xr:uid="{00000000-0005-0000-0000-0000BBD00000}"/>
    <cellStyle name="Normal 2 5 3 4 3" xfId="53429" xr:uid="{00000000-0005-0000-0000-0000BCD00000}"/>
    <cellStyle name="Normal 2 5 3 5" xfId="53430" xr:uid="{00000000-0005-0000-0000-0000BDD00000}"/>
    <cellStyle name="Normal 2 5 3 6" xfId="53431" xr:uid="{00000000-0005-0000-0000-0000BED00000}"/>
    <cellStyle name="Normal 2 5 3 7" xfId="53432" xr:uid="{00000000-0005-0000-0000-0000BFD00000}"/>
    <cellStyle name="Normal 2 5 3 8" xfId="53433" xr:uid="{00000000-0005-0000-0000-0000C0D00000}"/>
    <cellStyle name="Normal 2 5 3 9" xfId="53434" xr:uid="{00000000-0005-0000-0000-0000C1D00000}"/>
    <cellStyle name="Normal 2 5 3_3. Chng in credit spreads" xfId="53435" xr:uid="{00000000-0005-0000-0000-0000C2D00000}"/>
    <cellStyle name="Normal 2 5 4" xfId="53436" xr:uid="{00000000-0005-0000-0000-0000C3D00000}"/>
    <cellStyle name="Normal 2 5 4 2" xfId="53437" xr:uid="{00000000-0005-0000-0000-0000C4D00000}"/>
    <cellStyle name="Normal 2 5 4 2 2" xfId="53438" xr:uid="{00000000-0005-0000-0000-0000C5D00000}"/>
    <cellStyle name="Normal 2 5 4 2 2 2" xfId="53439" xr:uid="{00000000-0005-0000-0000-0000C6D00000}"/>
    <cellStyle name="Normal 2 5 4 2 3" xfId="53440" xr:uid="{00000000-0005-0000-0000-0000C7D00000}"/>
    <cellStyle name="Normal 2 5 4 2_Innskuddsdekning" xfId="53441" xr:uid="{00000000-0005-0000-0000-0000C8D00000}"/>
    <cellStyle name="Normal 2 5 4 3" xfId="53442" xr:uid="{00000000-0005-0000-0000-0000C9D00000}"/>
    <cellStyle name="Normal 2 5 4 3 2" xfId="53443" xr:uid="{00000000-0005-0000-0000-0000CAD00000}"/>
    <cellStyle name="Normal 2 5 4 3 2 2" xfId="53444" xr:uid="{00000000-0005-0000-0000-0000CBD00000}"/>
    <cellStyle name="Normal 2 5 4 3 3" xfId="53445" xr:uid="{00000000-0005-0000-0000-0000CCD00000}"/>
    <cellStyle name="Normal 2 5 4 4" xfId="53446" xr:uid="{00000000-0005-0000-0000-0000CDD00000}"/>
    <cellStyle name="Normal 2 5 4 4 2" xfId="53447" xr:uid="{00000000-0005-0000-0000-0000CED00000}"/>
    <cellStyle name="Normal 2 5 4 5" xfId="53448" xr:uid="{00000000-0005-0000-0000-0000CFD00000}"/>
    <cellStyle name="Normal 2 5 4 6" xfId="53449" xr:uid="{00000000-0005-0000-0000-0000D0D00000}"/>
    <cellStyle name="Normal 2 5 4 7" xfId="53450" xr:uid="{00000000-0005-0000-0000-0000D1D00000}"/>
    <cellStyle name="Normal 2 5 4 8" xfId="53451" xr:uid="{00000000-0005-0000-0000-0000D2D00000}"/>
    <cellStyle name="Normal 2 5 4_3. Chng in credit spreads" xfId="53452" xr:uid="{00000000-0005-0000-0000-0000D3D00000}"/>
    <cellStyle name="Normal 2 5 5" xfId="53453" xr:uid="{00000000-0005-0000-0000-0000D4D00000}"/>
    <cellStyle name="Normal 2 5 5 2" xfId="53454" xr:uid="{00000000-0005-0000-0000-0000D5D00000}"/>
    <cellStyle name="Normal 2 5 5 2 2" xfId="53455" xr:uid="{00000000-0005-0000-0000-0000D6D00000}"/>
    <cellStyle name="Normal 2 5 5 2 2 2" xfId="53456" xr:uid="{00000000-0005-0000-0000-0000D7D00000}"/>
    <cellStyle name="Normal 2 5 5 2 3" xfId="53457" xr:uid="{00000000-0005-0000-0000-0000D8D00000}"/>
    <cellStyle name="Normal 2 5 5 2_Innskuddsdekning" xfId="53458" xr:uid="{00000000-0005-0000-0000-0000D9D00000}"/>
    <cellStyle name="Normal 2 5 5 3" xfId="53459" xr:uid="{00000000-0005-0000-0000-0000DAD00000}"/>
    <cellStyle name="Normal 2 5 5 3 2" xfId="53460" xr:uid="{00000000-0005-0000-0000-0000DBD00000}"/>
    <cellStyle name="Normal 2 5 5 3 2 2" xfId="53461" xr:uid="{00000000-0005-0000-0000-0000DCD00000}"/>
    <cellStyle name="Normal 2 5 5 3 3" xfId="53462" xr:uid="{00000000-0005-0000-0000-0000DDD00000}"/>
    <cellStyle name="Normal 2 5 5 4" xfId="53463" xr:uid="{00000000-0005-0000-0000-0000DED00000}"/>
    <cellStyle name="Normal 2 5 5 4 2" xfId="53464" xr:uid="{00000000-0005-0000-0000-0000DFD00000}"/>
    <cellStyle name="Normal 2 5 5 5" xfId="53465" xr:uid="{00000000-0005-0000-0000-0000E0D00000}"/>
    <cellStyle name="Normal 2 5 5 6" xfId="53466" xr:uid="{00000000-0005-0000-0000-0000E1D00000}"/>
    <cellStyle name="Normal 2 5 5_3. Chng in credit spreads" xfId="53467" xr:uid="{00000000-0005-0000-0000-0000E2D00000}"/>
    <cellStyle name="Normal 2 5 6" xfId="53468" xr:uid="{00000000-0005-0000-0000-0000E3D00000}"/>
    <cellStyle name="Normal 2 5 6 2" xfId="53469" xr:uid="{00000000-0005-0000-0000-0000E4D00000}"/>
    <cellStyle name="Normal 2 5 6 2 2" xfId="53470" xr:uid="{00000000-0005-0000-0000-0000E5D00000}"/>
    <cellStyle name="Normal 2 5 6 2 2 2" xfId="53471" xr:uid="{00000000-0005-0000-0000-0000E6D00000}"/>
    <cellStyle name="Normal 2 5 6 2 3" xfId="53472" xr:uid="{00000000-0005-0000-0000-0000E7D00000}"/>
    <cellStyle name="Normal 2 5 6 2_Innskuddsdekning" xfId="53473" xr:uid="{00000000-0005-0000-0000-0000E8D00000}"/>
    <cellStyle name="Normal 2 5 6 3" xfId="53474" xr:uid="{00000000-0005-0000-0000-0000E9D00000}"/>
    <cellStyle name="Normal 2 5 6 3 2" xfId="53475" xr:uid="{00000000-0005-0000-0000-0000EAD00000}"/>
    <cellStyle name="Normal 2 5 6 3 2 2" xfId="53476" xr:uid="{00000000-0005-0000-0000-0000EBD00000}"/>
    <cellStyle name="Normal 2 5 6 3 3" xfId="53477" xr:uid="{00000000-0005-0000-0000-0000ECD00000}"/>
    <cellStyle name="Normal 2 5 6 4" xfId="53478" xr:uid="{00000000-0005-0000-0000-0000EDD00000}"/>
    <cellStyle name="Normal 2 5 6 4 2" xfId="53479" xr:uid="{00000000-0005-0000-0000-0000EED00000}"/>
    <cellStyle name="Normal 2 5 6 5" xfId="53480" xr:uid="{00000000-0005-0000-0000-0000EFD00000}"/>
    <cellStyle name="Normal 2 5 6 6" xfId="53481" xr:uid="{00000000-0005-0000-0000-0000F0D00000}"/>
    <cellStyle name="Normal 2 5 6_3. Chng in credit spreads" xfId="53482" xr:uid="{00000000-0005-0000-0000-0000F1D00000}"/>
    <cellStyle name="Normal 2 5 7" xfId="53483" xr:uid="{00000000-0005-0000-0000-0000F2D00000}"/>
    <cellStyle name="Normal 2 5 7 2" xfId="53484" xr:uid="{00000000-0005-0000-0000-0000F3D00000}"/>
    <cellStyle name="Normal 2 5 7 2 2" xfId="53485" xr:uid="{00000000-0005-0000-0000-0000F4D00000}"/>
    <cellStyle name="Normal 2 5 7 3" xfId="53486" xr:uid="{00000000-0005-0000-0000-0000F5D00000}"/>
    <cellStyle name="Normal 2 5 8" xfId="53487" xr:uid="{00000000-0005-0000-0000-0000F6D00000}"/>
    <cellStyle name="Normal 2 5 8 2" xfId="53488" xr:uid="{00000000-0005-0000-0000-0000F7D00000}"/>
    <cellStyle name="Normal 2 5 8 2 2" xfId="53489" xr:uid="{00000000-0005-0000-0000-0000F8D00000}"/>
    <cellStyle name="Normal 2 5 8 3" xfId="53490" xr:uid="{00000000-0005-0000-0000-0000F9D00000}"/>
    <cellStyle name="Normal 2 5 9" xfId="53491" xr:uid="{00000000-0005-0000-0000-0000FAD00000}"/>
    <cellStyle name="Normal 2 5 9 2" xfId="53492" xr:uid="{00000000-0005-0000-0000-0000FBD00000}"/>
    <cellStyle name="Normal 2 5_3. Chng in credit spreads" xfId="53493" xr:uid="{00000000-0005-0000-0000-0000FCD00000}"/>
    <cellStyle name="Normal 2 6" xfId="53494" xr:uid="{00000000-0005-0000-0000-0000FDD00000}"/>
    <cellStyle name="Normal 2 6 10" xfId="53495" xr:uid="{00000000-0005-0000-0000-0000FED00000}"/>
    <cellStyle name="Normal 2 6 11" xfId="53496" xr:uid="{00000000-0005-0000-0000-0000FFD00000}"/>
    <cellStyle name="Normal 2 6 2" xfId="53497" xr:uid="{00000000-0005-0000-0000-000000D10000}"/>
    <cellStyle name="Normal 2 6 2 2" xfId="53498" xr:uid="{00000000-0005-0000-0000-000001D10000}"/>
    <cellStyle name="Normal 2 6 2 2 2" xfId="53499" xr:uid="{00000000-0005-0000-0000-000002D10000}"/>
    <cellStyle name="Normal 2 6 2 2 2 2" xfId="53500" xr:uid="{00000000-0005-0000-0000-000003D10000}"/>
    <cellStyle name="Normal 2 6 2 2 2 2 2" xfId="53501" xr:uid="{00000000-0005-0000-0000-000004D10000}"/>
    <cellStyle name="Normal 2 6 2 2 2 2 2 2" xfId="53502" xr:uid="{00000000-0005-0000-0000-000005D10000}"/>
    <cellStyle name="Normal 2 6 2 2 2 2 3" xfId="53503" xr:uid="{00000000-0005-0000-0000-000006D10000}"/>
    <cellStyle name="Normal 2 6 2 2 2 3" xfId="53504" xr:uid="{00000000-0005-0000-0000-000007D10000}"/>
    <cellStyle name="Normal 2 6 2 2 2 3 2" xfId="53505" xr:uid="{00000000-0005-0000-0000-000008D10000}"/>
    <cellStyle name="Normal 2 6 2 2 2 4" xfId="53506" xr:uid="{00000000-0005-0000-0000-000009D10000}"/>
    <cellStyle name="Normal 2 6 2 2 2_Innskuddsdekning" xfId="53507" xr:uid="{00000000-0005-0000-0000-00000AD10000}"/>
    <cellStyle name="Normal 2 6 2 2 3" xfId="53508" xr:uid="{00000000-0005-0000-0000-00000BD10000}"/>
    <cellStyle name="Normal 2 6 2 2 3 2" xfId="53509" xr:uid="{00000000-0005-0000-0000-00000CD10000}"/>
    <cellStyle name="Normal 2 6 2 2 3 2 2" xfId="53510" xr:uid="{00000000-0005-0000-0000-00000DD10000}"/>
    <cellStyle name="Normal 2 6 2 2 3 3" xfId="53511" xr:uid="{00000000-0005-0000-0000-00000ED10000}"/>
    <cellStyle name="Normal 2 6 2 2 4" xfId="53512" xr:uid="{00000000-0005-0000-0000-00000FD10000}"/>
    <cellStyle name="Normal 2 6 2 2 4 2" xfId="53513" xr:uid="{00000000-0005-0000-0000-000010D10000}"/>
    <cellStyle name="Normal 2 6 2 2 5" xfId="53514" xr:uid="{00000000-0005-0000-0000-000011D10000}"/>
    <cellStyle name="Normal 2 6 2 2 6" xfId="53515" xr:uid="{00000000-0005-0000-0000-000012D10000}"/>
    <cellStyle name="Normal 2 6 2 2_3. Chng in credit spreads" xfId="53516" xr:uid="{00000000-0005-0000-0000-000013D10000}"/>
    <cellStyle name="Normal 2 6 2 3" xfId="53517" xr:uid="{00000000-0005-0000-0000-000014D10000}"/>
    <cellStyle name="Normal 2 6 2 3 2" xfId="53518" xr:uid="{00000000-0005-0000-0000-000015D10000}"/>
    <cellStyle name="Normal 2 6 2 3 2 2" xfId="53519" xr:uid="{00000000-0005-0000-0000-000016D10000}"/>
    <cellStyle name="Normal 2 6 2 3 2 2 2" xfId="53520" xr:uid="{00000000-0005-0000-0000-000017D10000}"/>
    <cellStyle name="Normal 2 6 2 3 2 3" xfId="53521" xr:uid="{00000000-0005-0000-0000-000018D10000}"/>
    <cellStyle name="Normal 2 6 2 3 2_Innskuddsdekning" xfId="53522" xr:uid="{00000000-0005-0000-0000-000019D10000}"/>
    <cellStyle name="Normal 2 6 2 3 3" xfId="53523" xr:uid="{00000000-0005-0000-0000-00001AD10000}"/>
    <cellStyle name="Normal 2 6 2 3 3 2" xfId="53524" xr:uid="{00000000-0005-0000-0000-00001BD10000}"/>
    <cellStyle name="Normal 2 6 2 3 4" xfId="53525" xr:uid="{00000000-0005-0000-0000-00001CD10000}"/>
    <cellStyle name="Normal 2 6 2 3_3. Chng in credit spreads" xfId="53526" xr:uid="{00000000-0005-0000-0000-00001DD10000}"/>
    <cellStyle name="Normal 2 6 2 4" xfId="53527" xr:uid="{00000000-0005-0000-0000-00001ED10000}"/>
    <cellStyle name="Normal 2 6 2 4 2" xfId="53528" xr:uid="{00000000-0005-0000-0000-00001FD10000}"/>
    <cellStyle name="Normal 2 6 2 4 2 2" xfId="53529" xr:uid="{00000000-0005-0000-0000-000020D10000}"/>
    <cellStyle name="Normal 2 6 2 4 2_Innskuddsdekning" xfId="53530" xr:uid="{00000000-0005-0000-0000-000021D10000}"/>
    <cellStyle name="Normal 2 6 2 4 3" xfId="53531" xr:uid="{00000000-0005-0000-0000-000022D10000}"/>
    <cellStyle name="Normal 2 6 2 4_3. Chng in credit spreads" xfId="53532" xr:uid="{00000000-0005-0000-0000-000023D10000}"/>
    <cellStyle name="Normal 2 6 2 5" xfId="53533" xr:uid="{00000000-0005-0000-0000-000024D10000}"/>
    <cellStyle name="Normal 2 6 2 5 2" xfId="53534" xr:uid="{00000000-0005-0000-0000-000025D10000}"/>
    <cellStyle name="Normal 2 6 2 5 2 2" xfId="53535" xr:uid="{00000000-0005-0000-0000-000026D10000}"/>
    <cellStyle name="Normal 2 6 2 5 3" xfId="53536" xr:uid="{00000000-0005-0000-0000-000027D10000}"/>
    <cellStyle name="Normal 2 6 2 5_Innskuddsdekning" xfId="53537" xr:uid="{00000000-0005-0000-0000-000028D10000}"/>
    <cellStyle name="Normal 2 6 2 6" xfId="53538" xr:uid="{00000000-0005-0000-0000-000029D10000}"/>
    <cellStyle name="Normal 2 6 2 6 2" xfId="53539" xr:uid="{00000000-0005-0000-0000-00002AD10000}"/>
    <cellStyle name="Normal 2 6 2 7" xfId="53540" xr:uid="{00000000-0005-0000-0000-00002BD10000}"/>
    <cellStyle name="Normal 2 6 2 8" xfId="53541" xr:uid="{00000000-0005-0000-0000-00002CD10000}"/>
    <cellStyle name="Normal 2 6 2_3. Chng in credit spreads" xfId="53542" xr:uid="{00000000-0005-0000-0000-00002DD10000}"/>
    <cellStyle name="Normal 2 6 3" xfId="53543" xr:uid="{00000000-0005-0000-0000-00002ED10000}"/>
    <cellStyle name="Normal 2 6 3 2" xfId="53544" xr:uid="{00000000-0005-0000-0000-00002FD10000}"/>
    <cellStyle name="Normal 2 6 3 2 2" xfId="53545" xr:uid="{00000000-0005-0000-0000-000030D10000}"/>
    <cellStyle name="Normal 2 6 3 2 2 2" xfId="53546" xr:uid="{00000000-0005-0000-0000-000031D10000}"/>
    <cellStyle name="Normal 2 6 3 2 2 2 2" xfId="53547" xr:uid="{00000000-0005-0000-0000-000032D10000}"/>
    <cellStyle name="Normal 2 6 3 2 2 3" xfId="53548" xr:uid="{00000000-0005-0000-0000-000033D10000}"/>
    <cellStyle name="Normal 2 6 3 2 3" xfId="53549" xr:uid="{00000000-0005-0000-0000-000034D10000}"/>
    <cellStyle name="Normal 2 6 3 2 3 2" xfId="53550" xr:uid="{00000000-0005-0000-0000-000035D10000}"/>
    <cellStyle name="Normal 2 6 3 2 4" xfId="53551" xr:uid="{00000000-0005-0000-0000-000036D10000}"/>
    <cellStyle name="Normal 2 6 3 2_Innskuddsdekning" xfId="53552" xr:uid="{00000000-0005-0000-0000-000037D10000}"/>
    <cellStyle name="Normal 2 6 3 3" xfId="53553" xr:uid="{00000000-0005-0000-0000-000038D10000}"/>
    <cellStyle name="Normal 2 6 3 3 2" xfId="53554" xr:uid="{00000000-0005-0000-0000-000039D10000}"/>
    <cellStyle name="Normal 2 6 3 3 2 2" xfId="53555" xr:uid="{00000000-0005-0000-0000-00003AD10000}"/>
    <cellStyle name="Normal 2 6 3 3 3" xfId="53556" xr:uid="{00000000-0005-0000-0000-00003BD10000}"/>
    <cellStyle name="Normal 2 6 3 4" xfId="53557" xr:uid="{00000000-0005-0000-0000-00003CD10000}"/>
    <cellStyle name="Normal 2 6 3 4 2" xfId="53558" xr:uid="{00000000-0005-0000-0000-00003DD10000}"/>
    <cellStyle name="Normal 2 6 3 5" xfId="53559" xr:uid="{00000000-0005-0000-0000-00003ED10000}"/>
    <cellStyle name="Normal 2 6 3 6" xfId="53560" xr:uid="{00000000-0005-0000-0000-00003FD10000}"/>
    <cellStyle name="Normal 2 6 3_3. Chng in credit spreads" xfId="53561" xr:uid="{00000000-0005-0000-0000-000040D10000}"/>
    <cellStyle name="Normal 2 6 4" xfId="53562" xr:uid="{00000000-0005-0000-0000-000041D10000}"/>
    <cellStyle name="Normal 2 6 4 2" xfId="53563" xr:uid="{00000000-0005-0000-0000-000042D10000}"/>
    <cellStyle name="Normal 2 6 4 2 2" xfId="53564" xr:uid="{00000000-0005-0000-0000-000043D10000}"/>
    <cellStyle name="Normal 2 6 4 2 2 2" xfId="53565" xr:uid="{00000000-0005-0000-0000-000044D10000}"/>
    <cellStyle name="Normal 2 6 4 2 3" xfId="53566" xr:uid="{00000000-0005-0000-0000-000045D10000}"/>
    <cellStyle name="Normal 2 6 4 2_Innskuddsdekning" xfId="53567" xr:uid="{00000000-0005-0000-0000-000046D10000}"/>
    <cellStyle name="Normal 2 6 4 3" xfId="53568" xr:uid="{00000000-0005-0000-0000-000047D10000}"/>
    <cellStyle name="Normal 2 6 4 3 2" xfId="53569" xr:uid="{00000000-0005-0000-0000-000048D10000}"/>
    <cellStyle name="Normal 2 6 4 4" xfId="53570" xr:uid="{00000000-0005-0000-0000-000049D10000}"/>
    <cellStyle name="Normal 2 6 4_3. Chng in credit spreads" xfId="53571" xr:uid="{00000000-0005-0000-0000-00004AD10000}"/>
    <cellStyle name="Normal 2 6 5" xfId="53572" xr:uid="{00000000-0005-0000-0000-00004BD10000}"/>
    <cellStyle name="Normal 2 6 5 2" xfId="53573" xr:uid="{00000000-0005-0000-0000-00004CD10000}"/>
    <cellStyle name="Normal 2 6 5 2 2" xfId="53574" xr:uid="{00000000-0005-0000-0000-00004DD10000}"/>
    <cellStyle name="Normal 2 6 5 2_Innskuddsdekning" xfId="53575" xr:uid="{00000000-0005-0000-0000-00004ED10000}"/>
    <cellStyle name="Normal 2 6 5 3" xfId="53576" xr:uid="{00000000-0005-0000-0000-00004FD10000}"/>
    <cellStyle name="Normal 2 6 5_3. Chng in credit spreads" xfId="53577" xr:uid="{00000000-0005-0000-0000-000050D10000}"/>
    <cellStyle name="Normal 2 6 6" xfId="53578" xr:uid="{00000000-0005-0000-0000-000051D10000}"/>
    <cellStyle name="Normal 2 6 6 2" xfId="53579" xr:uid="{00000000-0005-0000-0000-000052D10000}"/>
    <cellStyle name="Normal 2 6 6 2 2" xfId="53580" xr:uid="{00000000-0005-0000-0000-000053D10000}"/>
    <cellStyle name="Normal 2 6 6 2_Innskuddsdekning" xfId="53581" xr:uid="{00000000-0005-0000-0000-000054D10000}"/>
    <cellStyle name="Normal 2 6 6 3" xfId="53582" xr:uid="{00000000-0005-0000-0000-000055D10000}"/>
    <cellStyle name="Normal 2 6 6_3. Chng in credit spreads" xfId="53583" xr:uid="{00000000-0005-0000-0000-000056D10000}"/>
    <cellStyle name="Normal 2 6 7" xfId="53584" xr:uid="{00000000-0005-0000-0000-000057D10000}"/>
    <cellStyle name="Normal 2 6 7 2" xfId="53585" xr:uid="{00000000-0005-0000-0000-000058D10000}"/>
    <cellStyle name="Normal 2 6 7_Innskuddsdekning" xfId="53586" xr:uid="{00000000-0005-0000-0000-000059D10000}"/>
    <cellStyle name="Normal 2 6 8" xfId="53587" xr:uid="{00000000-0005-0000-0000-00005AD10000}"/>
    <cellStyle name="Normal 2 6 8 2" xfId="53588" xr:uid="{00000000-0005-0000-0000-00005BD10000}"/>
    <cellStyle name="Normal 2 6 8_Nøkkeltall" xfId="53589" xr:uid="{00000000-0005-0000-0000-00005CD10000}"/>
    <cellStyle name="Normal 2 6 9" xfId="53590" xr:uid="{00000000-0005-0000-0000-00005DD10000}"/>
    <cellStyle name="Normal 2 6_3. Chng in credit spreads" xfId="53591" xr:uid="{00000000-0005-0000-0000-00005ED10000}"/>
    <cellStyle name="Normal 2 7" xfId="53592" xr:uid="{00000000-0005-0000-0000-00005FD10000}"/>
    <cellStyle name="Normal 2 7 10" xfId="53593" xr:uid="{00000000-0005-0000-0000-000060D10000}"/>
    <cellStyle name="Normal 2 7 11" xfId="53594" xr:uid="{00000000-0005-0000-0000-000061D10000}"/>
    <cellStyle name="Normal 2 7 2" xfId="53595" xr:uid="{00000000-0005-0000-0000-000062D10000}"/>
    <cellStyle name="Normal 2 7 2 2" xfId="53596" xr:uid="{00000000-0005-0000-0000-000063D10000}"/>
    <cellStyle name="Normal 2 7 2 2 2" xfId="53597" xr:uid="{00000000-0005-0000-0000-000064D10000}"/>
    <cellStyle name="Normal 2 7 2 2 2 2" xfId="53598" xr:uid="{00000000-0005-0000-0000-000065D10000}"/>
    <cellStyle name="Normal 2 7 2 2 2 2 2" xfId="53599" xr:uid="{00000000-0005-0000-0000-000066D10000}"/>
    <cellStyle name="Normal 2 7 2 2 2 2 2 2" xfId="53600" xr:uid="{00000000-0005-0000-0000-000067D10000}"/>
    <cellStyle name="Normal 2 7 2 2 2 2 3" xfId="53601" xr:uid="{00000000-0005-0000-0000-000068D10000}"/>
    <cellStyle name="Normal 2 7 2 2 2 3" xfId="53602" xr:uid="{00000000-0005-0000-0000-000069D10000}"/>
    <cellStyle name="Normal 2 7 2 2 2 3 2" xfId="53603" xr:uid="{00000000-0005-0000-0000-00006AD10000}"/>
    <cellStyle name="Normal 2 7 2 2 2 4" xfId="53604" xr:uid="{00000000-0005-0000-0000-00006BD10000}"/>
    <cellStyle name="Normal 2 7 2 2 2_Innskuddsdekning" xfId="53605" xr:uid="{00000000-0005-0000-0000-00006CD10000}"/>
    <cellStyle name="Normal 2 7 2 2 3" xfId="53606" xr:uid="{00000000-0005-0000-0000-00006DD10000}"/>
    <cellStyle name="Normal 2 7 2 2 3 2" xfId="53607" xr:uid="{00000000-0005-0000-0000-00006ED10000}"/>
    <cellStyle name="Normal 2 7 2 2 3 2 2" xfId="53608" xr:uid="{00000000-0005-0000-0000-00006FD10000}"/>
    <cellStyle name="Normal 2 7 2 2 3 3" xfId="53609" xr:uid="{00000000-0005-0000-0000-000070D10000}"/>
    <cellStyle name="Normal 2 7 2 2 4" xfId="53610" xr:uid="{00000000-0005-0000-0000-000071D10000}"/>
    <cellStyle name="Normal 2 7 2 2 4 2" xfId="53611" xr:uid="{00000000-0005-0000-0000-000072D10000}"/>
    <cellStyle name="Normal 2 7 2 2 5" xfId="53612" xr:uid="{00000000-0005-0000-0000-000073D10000}"/>
    <cellStyle name="Normal 2 7 2 2 6" xfId="53613" xr:uid="{00000000-0005-0000-0000-000074D10000}"/>
    <cellStyle name="Normal 2 7 2 2 7" xfId="53614" xr:uid="{00000000-0005-0000-0000-000075D10000}"/>
    <cellStyle name="Normal 2 7 2 2_3. Chng in credit spreads" xfId="53615" xr:uid="{00000000-0005-0000-0000-000076D10000}"/>
    <cellStyle name="Normal 2 7 2 3" xfId="53616" xr:uid="{00000000-0005-0000-0000-000077D10000}"/>
    <cellStyle name="Normal 2 7 2 3 2" xfId="53617" xr:uid="{00000000-0005-0000-0000-000078D10000}"/>
    <cellStyle name="Normal 2 7 2 3 2 2" xfId="53618" xr:uid="{00000000-0005-0000-0000-000079D10000}"/>
    <cellStyle name="Normal 2 7 2 3 2 2 2" xfId="53619" xr:uid="{00000000-0005-0000-0000-00007AD10000}"/>
    <cellStyle name="Normal 2 7 2 3 2 3" xfId="53620" xr:uid="{00000000-0005-0000-0000-00007BD10000}"/>
    <cellStyle name="Normal 2 7 2 3 2_Innskuddsdekning" xfId="53621" xr:uid="{00000000-0005-0000-0000-00007CD10000}"/>
    <cellStyle name="Normal 2 7 2 3 3" xfId="53622" xr:uid="{00000000-0005-0000-0000-00007DD10000}"/>
    <cellStyle name="Normal 2 7 2 3 3 2" xfId="53623" xr:uid="{00000000-0005-0000-0000-00007ED10000}"/>
    <cellStyle name="Normal 2 7 2 3 4" xfId="53624" xr:uid="{00000000-0005-0000-0000-00007FD10000}"/>
    <cellStyle name="Normal 2 7 2 3_3. Chng in credit spreads" xfId="53625" xr:uid="{00000000-0005-0000-0000-000080D10000}"/>
    <cellStyle name="Normal 2 7 2 4" xfId="53626" xr:uid="{00000000-0005-0000-0000-000081D10000}"/>
    <cellStyle name="Normal 2 7 2 4 2" xfId="53627" xr:uid="{00000000-0005-0000-0000-000082D10000}"/>
    <cellStyle name="Normal 2 7 2 4 2 2" xfId="53628" xr:uid="{00000000-0005-0000-0000-000083D10000}"/>
    <cellStyle name="Normal 2 7 2 4 2_Innskuddsdekning" xfId="53629" xr:uid="{00000000-0005-0000-0000-000084D10000}"/>
    <cellStyle name="Normal 2 7 2 4 3" xfId="53630" xr:uid="{00000000-0005-0000-0000-000085D10000}"/>
    <cellStyle name="Normal 2 7 2 4_3. Chng in credit spreads" xfId="53631" xr:uid="{00000000-0005-0000-0000-000086D10000}"/>
    <cellStyle name="Normal 2 7 2 5" xfId="53632" xr:uid="{00000000-0005-0000-0000-000087D10000}"/>
    <cellStyle name="Normal 2 7 2 5 2" xfId="53633" xr:uid="{00000000-0005-0000-0000-000088D10000}"/>
    <cellStyle name="Normal 2 7 2 5_Innskuddsdekning" xfId="53634" xr:uid="{00000000-0005-0000-0000-000089D10000}"/>
    <cellStyle name="Normal 2 7 2 6" xfId="53635" xr:uid="{00000000-0005-0000-0000-00008AD10000}"/>
    <cellStyle name="Normal 2 7 2 7" xfId="53636" xr:uid="{00000000-0005-0000-0000-00008BD10000}"/>
    <cellStyle name="Normal 2 7 2 8" xfId="53637" xr:uid="{00000000-0005-0000-0000-00008CD10000}"/>
    <cellStyle name="Normal 2 7 2 9" xfId="53638" xr:uid="{00000000-0005-0000-0000-00008DD10000}"/>
    <cellStyle name="Normal 2 7 2_3. Chng in credit spreads" xfId="53639" xr:uid="{00000000-0005-0000-0000-00008ED10000}"/>
    <cellStyle name="Normal 2 7 3" xfId="53640" xr:uid="{00000000-0005-0000-0000-00008FD10000}"/>
    <cellStyle name="Normal 2 7 3 2" xfId="53641" xr:uid="{00000000-0005-0000-0000-000090D10000}"/>
    <cellStyle name="Normal 2 7 3 2 2" xfId="53642" xr:uid="{00000000-0005-0000-0000-000091D10000}"/>
    <cellStyle name="Normal 2 7 3 2 2 2" xfId="53643" xr:uid="{00000000-0005-0000-0000-000092D10000}"/>
    <cellStyle name="Normal 2 7 3 2 2 2 2" xfId="53644" xr:uid="{00000000-0005-0000-0000-000093D10000}"/>
    <cellStyle name="Normal 2 7 3 2 2 3" xfId="53645" xr:uid="{00000000-0005-0000-0000-000094D10000}"/>
    <cellStyle name="Normal 2 7 3 2 3" xfId="53646" xr:uid="{00000000-0005-0000-0000-000095D10000}"/>
    <cellStyle name="Normal 2 7 3 2 3 2" xfId="53647" xr:uid="{00000000-0005-0000-0000-000096D10000}"/>
    <cellStyle name="Normal 2 7 3 2 4" xfId="53648" xr:uid="{00000000-0005-0000-0000-000097D10000}"/>
    <cellStyle name="Normal 2 7 3 2_Innskuddsdekning" xfId="53649" xr:uid="{00000000-0005-0000-0000-000098D10000}"/>
    <cellStyle name="Normal 2 7 3 3" xfId="53650" xr:uid="{00000000-0005-0000-0000-000099D10000}"/>
    <cellStyle name="Normal 2 7 3 3 2" xfId="53651" xr:uid="{00000000-0005-0000-0000-00009AD10000}"/>
    <cellStyle name="Normal 2 7 3 3 2 2" xfId="53652" xr:uid="{00000000-0005-0000-0000-00009BD10000}"/>
    <cellStyle name="Normal 2 7 3 3 3" xfId="53653" xr:uid="{00000000-0005-0000-0000-00009CD10000}"/>
    <cellStyle name="Normal 2 7 3 4" xfId="53654" xr:uid="{00000000-0005-0000-0000-00009DD10000}"/>
    <cellStyle name="Normal 2 7 3 4 2" xfId="53655" xr:uid="{00000000-0005-0000-0000-00009ED10000}"/>
    <cellStyle name="Normal 2 7 3 5" xfId="53656" xr:uid="{00000000-0005-0000-0000-00009FD10000}"/>
    <cellStyle name="Normal 2 7 3 6" xfId="53657" xr:uid="{00000000-0005-0000-0000-0000A0D10000}"/>
    <cellStyle name="Normal 2 7 3 7" xfId="53658" xr:uid="{00000000-0005-0000-0000-0000A1D10000}"/>
    <cellStyle name="Normal 2 7 3_3. Chng in credit spreads" xfId="53659" xr:uid="{00000000-0005-0000-0000-0000A2D10000}"/>
    <cellStyle name="Normal 2 7 4" xfId="53660" xr:uid="{00000000-0005-0000-0000-0000A3D10000}"/>
    <cellStyle name="Normal 2 7 4 2" xfId="53661" xr:uid="{00000000-0005-0000-0000-0000A4D10000}"/>
    <cellStyle name="Normal 2 7 4 2 2" xfId="53662" xr:uid="{00000000-0005-0000-0000-0000A5D10000}"/>
    <cellStyle name="Normal 2 7 4 2 2 2" xfId="53663" xr:uid="{00000000-0005-0000-0000-0000A6D10000}"/>
    <cellStyle name="Normal 2 7 4 2 3" xfId="53664" xr:uid="{00000000-0005-0000-0000-0000A7D10000}"/>
    <cellStyle name="Normal 2 7 4 2_Innskuddsdekning" xfId="53665" xr:uid="{00000000-0005-0000-0000-0000A8D10000}"/>
    <cellStyle name="Normal 2 7 4 3" xfId="53666" xr:uid="{00000000-0005-0000-0000-0000A9D10000}"/>
    <cellStyle name="Normal 2 7 4 3 2" xfId="53667" xr:uid="{00000000-0005-0000-0000-0000AAD10000}"/>
    <cellStyle name="Normal 2 7 4 4" xfId="53668" xr:uid="{00000000-0005-0000-0000-0000ABD10000}"/>
    <cellStyle name="Normal 2 7 4_3. Chng in credit spreads" xfId="53669" xr:uid="{00000000-0005-0000-0000-0000ACD10000}"/>
    <cellStyle name="Normal 2 7 5" xfId="53670" xr:uid="{00000000-0005-0000-0000-0000ADD10000}"/>
    <cellStyle name="Normal 2 7 5 2" xfId="53671" xr:uid="{00000000-0005-0000-0000-0000AED10000}"/>
    <cellStyle name="Normal 2 7 5 2 2" xfId="53672" xr:uid="{00000000-0005-0000-0000-0000AFD10000}"/>
    <cellStyle name="Normal 2 7 5 2_Innskuddsdekning" xfId="53673" xr:uid="{00000000-0005-0000-0000-0000B0D10000}"/>
    <cellStyle name="Normal 2 7 5 3" xfId="53674" xr:uid="{00000000-0005-0000-0000-0000B1D10000}"/>
    <cellStyle name="Normal 2 7 5_3. Chng in credit spreads" xfId="53675" xr:uid="{00000000-0005-0000-0000-0000B2D10000}"/>
    <cellStyle name="Normal 2 7 6" xfId="53676" xr:uid="{00000000-0005-0000-0000-0000B3D10000}"/>
    <cellStyle name="Normal 2 7 6 2" xfId="53677" xr:uid="{00000000-0005-0000-0000-0000B4D10000}"/>
    <cellStyle name="Normal 2 7 6 2 2" xfId="53678" xr:uid="{00000000-0005-0000-0000-0000B5D10000}"/>
    <cellStyle name="Normal 2 7 6 3" xfId="53679" xr:uid="{00000000-0005-0000-0000-0000B6D10000}"/>
    <cellStyle name="Normal 2 7 6_Innskuddsdekning" xfId="53680" xr:uid="{00000000-0005-0000-0000-0000B7D10000}"/>
    <cellStyle name="Normal 2 7 7" xfId="53681" xr:uid="{00000000-0005-0000-0000-0000B8D10000}"/>
    <cellStyle name="Normal 2 7 7 2" xfId="53682" xr:uid="{00000000-0005-0000-0000-0000B9D10000}"/>
    <cellStyle name="Normal 2 7 8" xfId="53683" xr:uid="{00000000-0005-0000-0000-0000BAD10000}"/>
    <cellStyle name="Normal 2 7 9" xfId="53684" xr:uid="{00000000-0005-0000-0000-0000BBD10000}"/>
    <cellStyle name="Normal 2 7_3. Chng in credit spreads" xfId="53685" xr:uid="{00000000-0005-0000-0000-0000BCD10000}"/>
    <cellStyle name="Normal 2 8" xfId="53686" xr:uid="{00000000-0005-0000-0000-0000BDD10000}"/>
    <cellStyle name="Normal 2 8 2" xfId="53687" xr:uid="{00000000-0005-0000-0000-0000BED10000}"/>
    <cellStyle name="Normal 2 8 2 2" xfId="53688" xr:uid="{00000000-0005-0000-0000-0000BFD10000}"/>
    <cellStyle name="Normal 2 8 2 2 2" xfId="53689" xr:uid="{00000000-0005-0000-0000-0000C0D10000}"/>
    <cellStyle name="Normal 2 8 2 2 2 2" xfId="53690" xr:uid="{00000000-0005-0000-0000-0000C1D10000}"/>
    <cellStyle name="Normal 2 8 2 2 2 2 2" xfId="53691" xr:uid="{00000000-0005-0000-0000-0000C2D10000}"/>
    <cellStyle name="Normal 2 8 2 2 2 2 2 2" xfId="53692" xr:uid="{00000000-0005-0000-0000-0000C3D10000}"/>
    <cellStyle name="Normal 2 8 2 2 2 2 3" xfId="53693" xr:uid="{00000000-0005-0000-0000-0000C4D10000}"/>
    <cellStyle name="Normal 2 8 2 2 2 3" xfId="53694" xr:uid="{00000000-0005-0000-0000-0000C5D10000}"/>
    <cellStyle name="Normal 2 8 2 2 2 3 2" xfId="53695" xr:uid="{00000000-0005-0000-0000-0000C6D10000}"/>
    <cellStyle name="Normal 2 8 2 2 2 4" xfId="53696" xr:uid="{00000000-0005-0000-0000-0000C7D10000}"/>
    <cellStyle name="Normal 2 8 2 2 2_Innskuddsdekning" xfId="53697" xr:uid="{00000000-0005-0000-0000-0000C8D10000}"/>
    <cellStyle name="Normal 2 8 2 2 3" xfId="53698" xr:uid="{00000000-0005-0000-0000-0000C9D10000}"/>
    <cellStyle name="Normal 2 8 2 2 3 2" xfId="53699" xr:uid="{00000000-0005-0000-0000-0000CAD10000}"/>
    <cellStyle name="Normal 2 8 2 2 3 2 2" xfId="53700" xr:uid="{00000000-0005-0000-0000-0000CBD10000}"/>
    <cellStyle name="Normal 2 8 2 2 3 3" xfId="53701" xr:uid="{00000000-0005-0000-0000-0000CCD10000}"/>
    <cellStyle name="Normal 2 8 2 2 4" xfId="53702" xr:uid="{00000000-0005-0000-0000-0000CDD10000}"/>
    <cellStyle name="Normal 2 8 2 2 4 2" xfId="53703" xr:uid="{00000000-0005-0000-0000-0000CED10000}"/>
    <cellStyle name="Normal 2 8 2 2 5" xfId="53704" xr:uid="{00000000-0005-0000-0000-0000CFD10000}"/>
    <cellStyle name="Normal 2 8 2 2_3. Chng in credit spreads" xfId="53705" xr:uid="{00000000-0005-0000-0000-0000D0D10000}"/>
    <cellStyle name="Normal 2 8 2 3" xfId="53706" xr:uid="{00000000-0005-0000-0000-0000D1D10000}"/>
    <cellStyle name="Normal 2 8 2 3 2" xfId="53707" xr:uid="{00000000-0005-0000-0000-0000D2D10000}"/>
    <cellStyle name="Normal 2 8 2 3 2 2" xfId="53708" xr:uid="{00000000-0005-0000-0000-0000D3D10000}"/>
    <cellStyle name="Normal 2 8 2 3 2 2 2" xfId="53709" xr:uid="{00000000-0005-0000-0000-0000D4D10000}"/>
    <cellStyle name="Normal 2 8 2 3 2 3" xfId="53710" xr:uid="{00000000-0005-0000-0000-0000D5D10000}"/>
    <cellStyle name="Normal 2 8 2 3 2_Innskuddsdekning" xfId="53711" xr:uid="{00000000-0005-0000-0000-0000D6D10000}"/>
    <cellStyle name="Normal 2 8 2 3 3" xfId="53712" xr:uid="{00000000-0005-0000-0000-0000D7D10000}"/>
    <cellStyle name="Normal 2 8 2 3 3 2" xfId="53713" xr:uid="{00000000-0005-0000-0000-0000D8D10000}"/>
    <cellStyle name="Normal 2 8 2 3 4" xfId="53714" xr:uid="{00000000-0005-0000-0000-0000D9D10000}"/>
    <cellStyle name="Normal 2 8 2 3_3. Chng in credit spreads" xfId="53715" xr:uid="{00000000-0005-0000-0000-0000DAD10000}"/>
    <cellStyle name="Normal 2 8 2 4" xfId="53716" xr:uid="{00000000-0005-0000-0000-0000DBD10000}"/>
    <cellStyle name="Normal 2 8 2 4 2" xfId="53717" xr:uid="{00000000-0005-0000-0000-0000DCD10000}"/>
    <cellStyle name="Normal 2 8 2 4 2 2" xfId="53718" xr:uid="{00000000-0005-0000-0000-0000DDD10000}"/>
    <cellStyle name="Normal 2 8 2 4 3" xfId="53719" xr:uid="{00000000-0005-0000-0000-0000DED10000}"/>
    <cellStyle name="Normal 2 8 2 4_Innskuddsdekning" xfId="53720" xr:uid="{00000000-0005-0000-0000-0000DFD10000}"/>
    <cellStyle name="Normal 2 8 2 5" xfId="53721" xr:uid="{00000000-0005-0000-0000-0000E0D10000}"/>
    <cellStyle name="Normal 2 8 2 5 2" xfId="53722" xr:uid="{00000000-0005-0000-0000-0000E1D10000}"/>
    <cellStyle name="Normal 2 8 2 6" xfId="53723" xr:uid="{00000000-0005-0000-0000-0000E2D10000}"/>
    <cellStyle name="Normal 2 8 2 7" xfId="53724" xr:uid="{00000000-0005-0000-0000-0000E3D10000}"/>
    <cellStyle name="Normal 2 8 2_3. Chng in credit spreads" xfId="53725" xr:uid="{00000000-0005-0000-0000-0000E4D10000}"/>
    <cellStyle name="Normal 2 8 3" xfId="53726" xr:uid="{00000000-0005-0000-0000-0000E5D10000}"/>
    <cellStyle name="Normal 2 8 3 2" xfId="53727" xr:uid="{00000000-0005-0000-0000-0000E6D10000}"/>
    <cellStyle name="Normal 2 8 3 2 2" xfId="53728" xr:uid="{00000000-0005-0000-0000-0000E7D10000}"/>
    <cellStyle name="Normal 2 8 3 2 2 2" xfId="53729" xr:uid="{00000000-0005-0000-0000-0000E8D10000}"/>
    <cellStyle name="Normal 2 8 3 2 2 2 2" xfId="53730" xr:uid="{00000000-0005-0000-0000-0000E9D10000}"/>
    <cellStyle name="Normal 2 8 3 2 2 3" xfId="53731" xr:uid="{00000000-0005-0000-0000-0000EAD10000}"/>
    <cellStyle name="Normal 2 8 3 2 3" xfId="53732" xr:uid="{00000000-0005-0000-0000-0000EBD10000}"/>
    <cellStyle name="Normal 2 8 3 2 3 2" xfId="53733" xr:uid="{00000000-0005-0000-0000-0000ECD10000}"/>
    <cellStyle name="Normal 2 8 3 2 4" xfId="53734" xr:uid="{00000000-0005-0000-0000-0000EDD10000}"/>
    <cellStyle name="Normal 2 8 3 2_Innskuddsdekning" xfId="53735" xr:uid="{00000000-0005-0000-0000-0000EED10000}"/>
    <cellStyle name="Normal 2 8 3 3" xfId="53736" xr:uid="{00000000-0005-0000-0000-0000EFD10000}"/>
    <cellStyle name="Normal 2 8 3 3 2" xfId="53737" xr:uid="{00000000-0005-0000-0000-0000F0D10000}"/>
    <cellStyle name="Normal 2 8 3 3 2 2" xfId="53738" xr:uid="{00000000-0005-0000-0000-0000F1D10000}"/>
    <cellStyle name="Normal 2 8 3 3 3" xfId="53739" xr:uid="{00000000-0005-0000-0000-0000F2D10000}"/>
    <cellStyle name="Normal 2 8 3 4" xfId="53740" xr:uid="{00000000-0005-0000-0000-0000F3D10000}"/>
    <cellStyle name="Normal 2 8 3 4 2" xfId="53741" xr:uid="{00000000-0005-0000-0000-0000F4D10000}"/>
    <cellStyle name="Normal 2 8 3 5" xfId="53742" xr:uid="{00000000-0005-0000-0000-0000F5D10000}"/>
    <cellStyle name="Normal 2 8 3_3. Chng in credit spreads" xfId="53743" xr:uid="{00000000-0005-0000-0000-0000F6D10000}"/>
    <cellStyle name="Normal 2 8 4" xfId="53744" xr:uid="{00000000-0005-0000-0000-0000F7D10000}"/>
    <cellStyle name="Normal 2 8 4 2" xfId="53745" xr:uid="{00000000-0005-0000-0000-0000F8D10000}"/>
    <cellStyle name="Normal 2 8 4 2 2" xfId="53746" xr:uid="{00000000-0005-0000-0000-0000F9D10000}"/>
    <cellStyle name="Normal 2 8 4 2 2 2" xfId="53747" xr:uid="{00000000-0005-0000-0000-0000FAD10000}"/>
    <cellStyle name="Normal 2 8 4 2 3" xfId="53748" xr:uid="{00000000-0005-0000-0000-0000FBD10000}"/>
    <cellStyle name="Normal 2 8 4 2_Innskuddsdekning" xfId="53749" xr:uid="{00000000-0005-0000-0000-0000FCD10000}"/>
    <cellStyle name="Normal 2 8 4 3" xfId="53750" xr:uid="{00000000-0005-0000-0000-0000FDD10000}"/>
    <cellStyle name="Normal 2 8 4 3 2" xfId="53751" xr:uid="{00000000-0005-0000-0000-0000FED10000}"/>
    <cellStyle name="Normal 2 8 4 4" xfId="53752" xr:uid="{00000000-0005-0000-0000-0000FFD10000}"/>
    <cellStyle name="Normal 2 8 4_3. Chng in credit spreads" xfId="53753" xr:uid="{00000000-0005-0000-0000-000000D20000}"/>
    <cellStyle name="Normal 2 8 5" xfId="53754" xr:uid="{00000000-0005-0000-0000-000001D20000}"/>
    <cellStyle name="Normal 2 8 5 2" xfId="53755" xr:uid="{00000000-0005-0000-0000-000002D20000}"/>
    <cellStyle name="Normal 2 8 5 2 2" xfId="53756" xr:uid="{00000000-0005-0000-0000-000003D20000}"/>
    <cellStyle name="Normal 2 8 5 2_Innskuddsdekning" xfId="53757" xr:uid="{00000000-0005-0000-0000-000004D20000}"/>
    <cellStyle name="Normal 2 8 5 3" xfId="53758" xr:uid="{00000000-0005-0000-0000-000005D20000}"/>
    <cellStyle name="Normal 2 8 5_3. Chng in credit spreads" xfId="53759" xr:uid="{00000000-0005-0000-0000-000006D20000}"/>
    <cellStyle name="Normal 2 8 6" xfId="53760" xr:uid="{00000000-0005-0000-0000-000007D20000}"/>
    <cellStyle name="Normal 2 8 6 2" xfId="53761" xr:uid="{00000000-0005-0000-0000-000008D20000}"/>
    <cellStyle name="Normal 2 8 6 2 2" xfId="53762" xr:uid="{00000000-0005-0000-0000-000009D20000}"/>
    <cellStyle name="Normal 2 8 6 3" xfId="53763" xr:uid="{00000000-0005-0000-0000-00000AD20000}"/>
    <cellStyle name="Normal 2 8 6_Innskuddsdekning" xfId="53764" xr:uid="{00000000-0005-0000-0000-00000BD20000}"/>
    <cellStyle name="Normal 2 8 7" xfId="53765" xr:uid="{00000000-0005-0000-0000-00000CD20000}"/>
    <cellStyle name="Normal 2 8 7 2" xfId="53766" xr:uid="{00000000-0005-0000-0000-00000DD20000}"/>
    <cellStyle name="Normal 2 8 8" xfId="53767" xr:uid="{00000000-0005-0000-0000-00000ED20000}"/>
    <cellStyle name="Normal 2 8 9" xfId="53768" xr:uid="{00000000-0005-0000-0000-00000FD20000}"/>
    <cellStyle name="Normal 2 8_3. Chng in credit spreads" xfId="53769" xr:uid="{00000000-0005-0000-0000-000010D20000}"/>
    <cellStyle name="Normal 2 9" xfId="53770" xr:uid="{00000000-0005-0000-0000-000011D20000}"/>
    <cellStyle name="Normal 2 9 2" xfId="53771" xr:uid="{00000000-0005-0000-0000-000012D20000}"/>
    <cellStyle name="Normal 2 9 2 2" xfId="53772" xr:uid="{00000000-0005-0000-0000-000013D20000}"/>
    <cellStyle name="Normal 2 9 2 2 2" xfId="53773" xr:uid="{00000000-0005-0000-0000-000014D20000}"/>
    <cellStyle name="Normal 2 9 2 2 2 2" xfId="53774" xr:uid="{00000000-0005-0000-0000-000015D20000}"/>
    <cellStyle name="Normal 2 9 2 2 2 2 2" xfId="53775" xr:uid="{00000000-0005-0000-0000-000016D20000}"/>
    <cellStyle name="Normal 2 9 2 2 2 3" xfId="53776" xr:uid="{00000000-0005-0000-0000-000017D20000}"/>
    <cellStyle name="Normal 2 9 2 2 3" xfId="53777" xr:uid="{00000000-0005-0000-0000-000018D20000}"/>
    <cellStyle name="Normal 2 9 2 2 3 2" xfId="53778" xr:uid="{00000000-0005-0000-0000-000019D20000}"/>
    <cellStyle name="Normal 2 9 2 2 4" xfId="53779" xr:uid="{00000000-0005-0000-0000-00001AD20000}"/>
    <cellStyle name="Normal 2 9 2 2_Innskuddsdekning" xfId="53780" xr:uid="{00000000-0005-0000-0000-00001BD20000}"/>
    <cellStyle name="Normal 2 9 2 3" xfId="53781" xr:uid="{00000000-0005-0000-0000-00001CD20000}"/>
    <cellStyle name="Normal 2 9 2 3 2" xfId="53782" xr:uid="{00000000-0005-0000-0000-00001DD20000}"/>
    <cellStyle name="Normal 2 9 2 3 2 2" xfId="53783" xr:uid="{00000000-0005-0000-0000-00001ED20000}"/>
    <cellStyle name="Normal 2 9 2 3 3" xfId="53784" xr:uid="{00000000-0005-0000-0000-00001FD20000}"/>
    <cellStyle name="Normal 2 9 2 4" xfId="53785" xr:uid="{00000000-0005-0000-0000-000020D20000}"/>
    <cellStyle name="Normal 2 9 2 4 2" xfId="53786" xr:uid="{00000000-0005-0000-0000-000021D20000}"/>
    <cellStyle name="Normal 2 9 2 5" xfId="53787" xr:uid="{00000000-0005-0000-0000-000022D20000}"/>
    <cellStyle name="Normal 2 9 2_3. Chng in credit spreads" xfId="53788" xr:uid="{00000000-0005-0000-0000-000023D20000}"/>
    <cellStyle name="Normal 2 9 3" xfId="53789" xr:uid="{00000000-0005-0000-0000-000024D20000}"/>
    <cellStyle name="Normal 2 9 3 2" xfId="53790" xr:uid="{00000000-0005-0000-0000-000025D20000}"/>
    <cellStyle name="Normal 2 9 3 2 2" xfId="53791" xr:uid="{00000000-0005-0000-0000-000026D20000}"/>
    <cellStyle name="Normal 2 9 3 2 2 2" xfId="53792" xr:uid="{00000000-0005-0000-0000-000027D20000}"/>
    <cellStyle name="Normal 2 9 3 2 3" xfId="53793" xr:uid="{00000000-0005-0000-0000-000028D20000}"/>
    <cellStyle name="Normal 2 9 3 2_Innskuddsdekning" xfId="53794" xr:uid="{00000000-0005-0000-0000-000029D20000}"/>
    <cellStyle name="Normal 2 9 3 3" xfId="53795" xr:uid="{00000000-0005-0000-0000-00002AD20000}"/>
    <cellStyle name="Normal 2 9 3 3 2" xfId="53796" xr:uid="{00000000-0005-0000-0000-00002BD20000}"/>
    <cellStyle name="Normal 2 9 3 4" xfId="53797" xr:uid="{00000000-0005-0000-0000-00002CD20000}"/>
    <cellStyle name="Normal 2 9 3_3. Chng in credit spreads" xfId="53798" xr:uid="{00000000-0005-0000-0000-00002DD20000}"/>
    <cellStyle name="Normal 2 9 4" xfId="53799" xr:uid="{00000000-0005-0000-0000-00002ED20000}"/>
    <cellStyle name="Normal 2 9 4 2" xfId="53800" xr:uid="{00000000-0005-0000-0000-00002FD20000}"/>
    <cellStyle name="Normal 2 9 4 2 2" xfId="53801" xr:uid="{00000000-0005-0000-0000-000030D20000}"/>
    <cellStyle name="Normal 2 9 4 2_Innskuddsdekning" xfId="53802" xr:uid="{00000000-0005-0000-0000-000031D20000}"/>
    <cellStyle name="Normal 2 9 4 3" xfId="53803" xr:uid="{00000000-0005-0000-0000-000032D20000}"/>
    <cellStyle name="Normal 2 9 4_3. Chng in credit spreads" xfId="53804" xr:uid="{00000000-0005-0000-0000-000033D20000}"/>
    <cellStyle name="Normal 2 9 5" xfId="53805" xr:uid="{00000000-0005-0000-0000-000034D20000}"/>
    <cellStyle name="Normal 2 9 5 2" xfId="53806" xr:uid="{00000000-0005-0000-0000-000035D20000}"/>
    <cellStyle name="Normal 2 9 5 2 2" xfId="53807" xr:uid="{00000000-0005-0000-0000-000036D20000}"/>
    <cellStyle name="Normal 2 9 5 3" xfId="53808" xr:uid="{00000000-0005-0000-0000-000037D20000}"/>
    <cellStyle name="Normal 2 9 5_Innskuddsdekning" xfId="53809" xr:uid="{00000000-0005-0000-0000-000038D20000}"/>
    <cellStyle name="Normal 2 9 6" xfId="53810" xr:uid="{00000000-0005-0000-0000-000039D20000}"/>
    <cellStyle name="Normal 2 9 6 2" xfId="53811" xr:uid="{00000000-0005-0000-0000-00003AD20000}"/>
    <cellStyle name="Normal 2 9 7" xfId="53812" xr:uid="{00000000-0005-0000-0000-00003BD20000}"/>
    <cellStyle name="Normal 2 9 8" xfId="53813" xr:uid="{00000000-0005-0000-0000-00003CD20000}"/>
    <cellStyle name="Normal 2 9_3. Chng in credit spreads" xfId="53814" xr:uid="{00000000-0005-0000-0000-00003DD20000}"/>
    <cellStyle name="Normal 2_~0149226" xfId="53815" xr:uid="{00000000-0005-0000-0000-00003ED20000}"/>
    <cellStyle name="Normal 20" xfId="53816" xr:uid="{00000000-0005-0000-0000-00003FD20000}"/>
    <cellStyle name="Normal 20 2" xfId="53817" xr:uid="{00000000-0005-0000-0000-000040D20000}"/>
    <cellStyle name="Normal 20 3" xfId="53818" xr:uid="{00000000-0005-0000-0000-000041D20000}"/>
    <cellStyle name="Normal 20 4" xfId="53819" xr:uid="{00000000-0005-0000-0000-000042D20000}"/>
    <cellStyle name="Normal 20 5" xfId="53820" xr:uid="{00000000-0005-0000-0000-000043D20000}"/>
    <cellStyle name="Normal 20_7. Other MTM adjustments" xfId="53821" xr:uid="{00000000-0005-0000-0000-000044D20000}"/>
    <cellStyle name="Normal 21" xfId="53822" xr:uid="{00000000-0005-0000-0000-000045D20000}"/>
    <cellStyle name="Normal 21 2" xfId="53823" xr:uid="{00000000-0005-0000-0000-000046D20000}"/>
    <cellStyle name="Normal 21 2 2" xfId="53824" xr:uid="{00000000-0005-0000-0000-000047D20000}"/>
    <cellStyle name="Normal 21 2 2 2" xfId="53825" xr:uid="{00000000-0005-0000-0000-000048D20000}"/>
    <cellStyle name="Normal 21 2 2 2 2" xfId="53826" xr:uid="{00000000-0005-0000-0000-000049D20000}"/>
    <cellStyle name="Normal 21 2 2 2 3" xfId="53827" xr:uid="{00000000-0005-0000-0000-00004AD20000}"/>
    <cellStyle name="Normal 21 2 2 2_3. Chng in credit spreads" xfId="53828" xr:uid="{00000000-0005-0000-0000-00004BD20000}"/>
    <cellStyle name="Normal 21 2 2 3" xfId="53829" xr:uid="{00000000-0005-0000-0000-00004CD20000}"/>
    <cellStyle name="Normal 21 2 2 4" xfId="53830" xr:uid="{00000000-0005-0000-0000-00004DD20000}"/>
    <cellStyle name="Normal 21 2 2_3. Chng in credit spreads" xfId="53831" xr:uid="{00000000-0005-0000-0000-00004ED20000}"/>
    <cellStyle name="Normal 21 2 3" xfId="53832" xr:uid="{00000000-0005-0000-0000-00004FD20000}"/>
    <cellStyle name="Normal 21 2 3 2" xfId="53833" xr:uid="{00000000-0005-0000-0000-000050D20000}"/>
    <cellStyle name="Normal 21 2 3 2 2" xfId="53834" xr:uid="{00000000-0005-0000-0000-000051D20000}"/>
    <cellStyle name="Normal 21 2 3 2 3" xfId="53835" xr:uid="{00000000-0005-0000-0000-000052D20000}"/>
    <cellStyle name="Normal 21 2 3 2_3. Chng in credit spreads" xfId="53836" xr:uid="{00000000-0005-0000-0000-000053D20000}"/>
    <cellStyle name="Normal 21 2 3 3" xfId="53837" xr:uid="{00000000-0005-0000-0000-000054D20000}"/>
    <cellStyle name="Normal 21 2 3 4" xfId="53838" xr:uid="{00000000-0005-0000-0000-000055D20000}"/>
    <cellStyle name="Normal 21 2 3_3. Chng in credit spreads" xfId="53839" xr:uid="{00000000-0005-0000-0000-000056D20000}"/>
    <cellStyle name="Normal 21 2 4" xfId="53840" xr:uid="{00000000-0005-0000-0000-000057D20000}"/>
    <cellStyle name="Normal 21 2 4 2" xfId="53841" xr:uid="{00000000-0005-0000-0000-000058D20000}"/>
    <cellStyle name="Normal 21 2 4 3" xfId="53842" xr:uid="{00000000-0005-0000-0000-000059D20000}"/>
    <cellStyle name="Normal 21 2 4_3. Chng in credit spreads" xfId="53843" xr:uid="{00000000-0005-0000-0000-00005AD20000}"/>
    <cellStyle name="Normal 21 2 5" xfId="53844" xr:uid="{00000000-0005-0000-0000-00005BD20000}"/>
    <cellStyle name="Normal 21 2 6" xfId="53845" xr:uid="{00000000-0005-0000-0000-00005CD20000}"/>
    <cellStyle name="Normal 21 2_3. Chng in credit spreads" xfId="53846" xr:uid="{00000000-0005-0000-0000-00005DD20000}"/>
    <cellStyle name="Normal 21 3" xfId="53847" xr:uid="{00000000-0005-0000-0000-00005ED20000}"/>
    <cellStyle name="Normal 21 3 2" xfId="53848" xr:uid="{00000000-0005-0000-0000-00005FD20000}"/>
    <cellStyle name="Normal 21 3 2 2" xfId="53849" xr:uid="{00000000-0005-0000-0000-000060D20000}"/>
    <cellStyle name="Normal 21 3 2 3" xfId="53850" xr:uid="{00000000-0005-0000-0000-000061D20000}"/>
    <cellStyle name="Normal 21 3 2_3. Chng in credit spreads" xfId="53851" xr:uid="{00000000-0005-0000-0000-000062D20000}"/>
    <cellStyle name="Normal 21 3 3" xfId="53852" xr:uid="{00000000-0005-0000-0000-000063D20000}"/>
    <cellStyle name="Normal 21 3 4" xfId="53853" xr:uid="{00000000-0005-0000-0000-000064D20000}"/>
    <cellStyle name="Normal 21 3_3. Chng in credit spreads" xfId="53854" xr:uid="{00000000-0005-0000-0000-000065D20000}"/>
    <cellStyle name="Normal 21 4" xfId="53855" xr:uid="{00000000-0005-0000-0000-000066D20000}"/>
    <cellStyle name="Normal 21 5" xfId="53856" xr:uid="{00000000-0005-0000-0000-000067D20000}"/>
    <cellStyle name="Normal 21_7. Other MTM adjustments" xfId="53857" xr:uid="{00000000-0005-0000-0000-000068D20000}"/>
    <cellStyle name="Normal 22" xfId="53858" xr:uid="{00000000-0005-0000-0000-000069D20000}"/>
    <cellStyle name="Normal 22 2" xfId="53859" xr:uid="{00000000-0005-0000-0000-00006AD20000}"/>
    <cellStyle name="Normal 22 3" xfId="53860" xr:uid="{00000000-0005-0000-0000-00006BD20000}"/>
    <cellStyle name="Normal 22 4" xfId="53861" xr:uid="{00000000-0005-0000-0000-00006CD20000}"/>
    <cellStyle name="Normal 22 5" xfId="53862" xr:uid="{00000000-0005-0000-0000-00006DD20000}"/>
    <cellStyle name="Normal 22_7. Other MTM adjustments" xfId="53863" xr:uid="{00000000-0005-0000-0000-00006ED20000}"/>
    <cellStyle name="Normal 23" xfId="53864" xr:uid="{00000000-0005-0000-0000-00006FD20000}"/>
    <cellStyle name="Normal 23 2" xfId="53865" xr:uid="{00000000-0005-0000-0000-000070D20000}"/>
    <cellStyle name="Normal 23 2 2" xfId="53866" xr:uid="{00000000-0005-0000-0000-000071D20000}"/>
    <cellStyle name="Normal 23 2_Gj. sn. ant. aksjer 2017" xfId="53867" xr:uid="{00000000-0005-0000-0000-000072D20000}"/>
    <cellStyle name="Normal 23 3" xfId="53868" xr:uid="{00000000-0005-0000-0000-000073D20000}"/>
    <cellStyle name="Normal 23 3 2" xfId="53869" xr:uid="{00000000-0005-0000-0000-000074D20000}"/>
    <cellStyle name="Normal 23 3 2 2" xfId="53870" xr:uid="{00000000-0005-0000-0000-000075D20000}"/>
    <cellStyle name="Normal 23 3 2 3" xfId="53871" xr:uid="{00000000-0005-0000-0000-000076D20000}"/>
    <cellStyle name="Normal 23 3 2_3. Chng in credit spreads" xfId="53872" xr:uid="{00000000-0005-0000-0000-000077D20000}"/>
    <cellStyle name="Normal 23 3 3" xfId="53873" xr:uid="{00000000-0005-0000-0000-000078D20000}"/>
    <cellStyle name="Normal 23 3 4" xfId="53874" xr:uid="{00000000-0005-0000-0000-000079D20000}"/>
    <cellStyle name="Normal 23 3_3. Chng in credit spreads" xfId="53875" xr:uid="{00000000-0005-0000-0000-00007AD20000}"/>
    <cellStyle name="Normal 23 4" xfId="53876" xr:uid="{00000000-0005-0000-0000-00007BD20000}"/>
    <cellStyle name="Normal 23 5" xfId="53877" xr:uid="{00000000-0005-0000-0000-00007CD20000}"/>
    <cellStyle name="Normal 23_7. Other MTM adjustments" xfId="53878" xr:uid="{00000000-0005-0000-0000-00007DD20000}"/>
    <cellStyle name="Normal 24" xfId="53879" xr:uid="{00000000-0005-0000-0000-00007ED20000}"/>
    <cellStyle name="Normal 24 2" xfId="53880" xr:uid="{00000000-0005-0000-0000-00007FD20000}"/>
    <cellStyle name="Normal 24 3" xfId="53881" xr:uid="{00000000-0005-0000-0000-000080D20000}"/>
    <cellStyle name="Normal 24 4" xfId="53882" xr:uid="{00000000-0005-0000-0000-000081D20000}"/>
    <cellStyle name="Normal 24 5" xfId="53883" xr:uid="{00000000-0005-0000-0000-000082D20000}"/>
    <cellStyle name="Normal 24_7. Other MTM adjustments" xfId="53884" xr:uid="{00000000-0005-0000-0000-000083D20000}"/>
    <cellStyle name="Normal 25" xfId="53885" xr:uid="{00000000-0005-0000-0000-000084D20000}"/>
    <cellStyle name="Normal 25 2" xfId="53886" xr:uid="{00000000-0005-0000-0000-000085D20000}"/>
    <cellStyle name="Normal 25 3" xfId="53887" xr:uid="{00000000-0005-0000-0000-000086D20000}"/>
    <cellStyle name="Normal 25 4" xfId="53888" xr:uid="{00000000-0005-0000-0000-000087D20000}"/>
    <cellStyle name="Normal 25_Adjustment-Hovedtall" xfId="53889" xr:uid="{00000000-0005-0000-0000-000088D20000}"/>
    <cellStyle name="Normal 26" xfId="53890" xr:uid="{00000000-0005-0000-0000-000089D20000}"/>
    <cellStyle name="Normal 26 2" xfId="53891" xr:uid="{00000000-0005-0000-0000-00008AD20000}"/>
    <cellStyle name="Normal 26 3" xfId="53892" xr:uid="{00000000-0005-0000-0000-00008BD20000}"/>
    <cellStyle name="Normal 26 4" xfId="53893" xr:uid="{00000000-0005-0000-0000-00008CD20000}"/>
    <cellStyle name="Normal 26_3. Chng in credit spreads" xfId="53894" xr:uid="{00000000-0005-0000-0000-00008DD20000}"/>
    <cellStyle name="Normal 27" xfId="53895" xr:uid="{00000000-0005-0000-0000-00008ED20000}"/>
    <cellStyle name="Normal 27 2" xfId="53896" xr:uid="{00000000-0005-0000-0000-00008FD20000}"/>
    <cellStyle name="Normal 27 2 2" xfId="53897" xr:uid="{00000000-0005-0000-0000-000090D20000}"/>
    <cellStyle name="Normal 27 2_Nøkkeltall" xfId="53898" xr:uid="{00000000-0005-0000-0000-000091D20000}"/>
    <cellStyle name="Normal 27 3" xfId="53899" xr:uid="{00000000-0005-0000-0000-000092D20000}"/>
    <cellStyle name="Normal 27_7. Other MTM adjustments" xfId="53900" xr:uid="{00000000-0005-0000-0000-000093D20000}"/>
    <cellStyle name="Normal 28" xfId="53901" xr:uid="{00000000-0005-0000-0000-000094D20000}"/>
    <cellStyle name="Normal 28 2" xfId="53902" xr:uid="{00000000-0005-0000-0000-000095D20000}"/>
    <cellStyle name="Normal 28 3" xfId="53903" xr:uid="{00000000-0005-0000-0000-000096D20000}"/>
    <cellStyle name="Normal 28_7. Other MTM adjustments" xfId="53904" xr:uid="{00000000-0005-0000-0000-000097D20000}"/>
    <cellStyle name="Normal 29" xfId="53905" xr:uid="{00000000-0005-0000-0000-000098D20000}"/>
    <cellStyle name="Normal 29 2" xfId="53906" xr:uid="{00000000-0005-0000-0000-000099D20000}"/>
    <cellStyle name="Normal 29 2 2" xfId="53907" xr:uid="{00000000-0005-0000-0000-00009AD20000}"/>
    <cellStyle name="Normal 29 2 3" xfId="53908" xr:uid="{00000000-0005-0000-0000-00009BD20000}"/>
    <cellStyle name="Normal 29 2_Nøkkeltall" xfId="53909" xr:uid="{00000000-0005-0000-0000-00009CD20000}"/>
    <cellStyle name="Normal 29 3" xfId="53910" xr:uid="{00000000-0005-0000-0000-00009DD20000}"/>
    <cellStyle name="Normal 29 4" xfId="53911" xr:uid="{00000000-0005-0000-0000-00009ED20000}"/>
    <cellStyle name="Normal 29_Expenses (1)" xfId="53912" xr:uid="{00000000-0005-0000-0000-00009FD20000}"/>
    <cellStyle name="Normal 3" xfId="5" xr:uid="{00000000-0005-0000-0000-0000A0D20000}"/>
    <cellStyle name="Normal 3 10" xfId="53913" xr:uid="{00000000-0005-0000-0000-0000A1D20000}"/>
    <cellStyle name="Normal 3 10 2" xfId="53914" xr:uid="{00000000-0005-0000-0000-0000A2D20000}"/>
    <cellStyle name="Normal 3 10 3" xfId="53915" xr:uid="{00000000-0005-0000-0000-0000A3D20000}"/>
    <cellStyle name="Normal 3 10_Nøkkeltall" xfId="53916" xr:uid="{00000000-0005-0000-0000-0000A4D20000}"/>
    <cellStyle name="Normal 3 11" xfId="53917" xr:uid="{00000000-0005-0000-0000-0000A5D20000}"/>
    <cellStyle name="Normal 3 12" xfId="53918" xr:uid="{00000000-0005-0000-0000-0000A6D20000}"/>
    <cellStyle name="Normal 3 13" xfId="64676" xr:uid="{00000000-0005-0000-0000-0000A7D20000}"/>
    <cellStyle name="Normal 3 13 2" xfId="64687" xr:uid="{A85EB1E8-FEB1-4A96-A89F-BB73B3F4BF48}"/>
    <cellStyle name="Normal 3 17" xfId="53919" xr:uid="{00000000-0005-0000-0000-0000A8D20000}"/>
    <cellStyle name="Normal 3 2" xfId="53920" xr:uid="{00000000-0005-0000-0000-0000A9D20000}"/>
    <cellStyle name="Normal 3 2 10" xfId="53921" xr:uid="{00000000-0005-0000-0000-0000AAD20000}"/>
    <cellStyle name="Normal 3 2 11" xfId="53922" xr:uid="{00000000-0005-0000-0000-0000ABD20000}"/>
    <cellStyle name="Normal 3 2 2" xfId="53923" xr:uid="{00000000-0005-0000-0000-0000ACD20000}"/>
    <cellStyle name="Normal 3 2 2 2" xfId="53924" xr:uid="{00000000-0005-0000-0000-0000ADD20000}"/>
    <cellStyle name="Normal 3 2 2 2 2" xfId="53925" xr:uid="{00000000-0005-0000-0000-0000AED20000}"/>
    <cellStyle name="Normal 3 2 2 2 2 2" xfId="53926" xr:uid="{00000000-0005-0000-0000-0000AFD20000}"/>
    <cellStyle name="Normal 3 2 2 2 2 2 2" xfId="53927" xr:uid="{00000000-0005-0000-0000-0000B0D20000}"/>
    <cellStyle name="Normal 3 2 2 2 2 2 2 2" xfId="53928" xr:uid="{00000000-0005-0000-0000-0000B1D20000}"/>
    <cellStyle name="Normal 3 2 2 2 2 2 2 2 2" xfId="53929" xr:uid="{00000000-0005-0000-0000-0000B2D20000}"/>
    <cellStyle name="Normal 3 2 2 2 2 2 2 3" xfId="53930" xr:uid="{00000000-0005-0000-0000-0000B3D20000}"/>
    <cellStyle name="Normal 3 2 2 2 2 2 3" xfId="53931" xr:uid="{00000000-0005-0000-0000-0000B4D20000}"/>
    <cellStyle name="Normal 3 2 2 2 2 2 3 2" xfId="53932" xr:uid="{00000000-0005-0000-0000-0000B5D20000}"/>
    <cellStyle name="Normal 3 2 2 2 2 2 4" xfId="53933" xr:uid="{00000000-0005-0000-0000-0000B6D20000}"/>
    <cellStyle name="Normal 3 2 2 2 2 2 5" xfId="53934" xr:uid="{00000000-0005-0000-0000-0000B7D20000}"/>
    <cellStyle name="Normal 3 2 2 2 2 3" xfId="53935" xr:uid="{00000000-0005-0000-0000-0000B8D20000}"/>
    <cellStyle name="Normal 3 2 2 2 2 3 2" xfId="53936" xr:uid="{00000000-0005-0000-0000-0000B9D20000}"/>
    <cellStyle name="Normal 3 2 2 2 2 3 2 2" xfId="53937" xr:uid="{00000000-0005-0000-0000-0000BAD20000}"/>
    <cellStyle name="Normal 3 2 2 2 2 3 3" xfId="53938" xr:uid="{00000000-0005-0000-0000-0000BBD20000}"/>
    <cellStyle name="Normal 3 2 2 2 2 3 4" xfId="53939" xr:uid="{00000000-0005-0000-0000-0000BCD20000}"/>
    <cellStyle name="Normal 3 2 2 2 2 4" xfId="53940" xr:uid="{00000000-0005-0000-0000-0000BDD20000}"/>
    <cellStyle name="Normal 3 2 2 2 2 4 2" xfId="53941" xr:uid="{00000000-0005-0000-0000-0000BED20000}"/>
    <cellStyle name="Normal 3 2 2 2 2 4 3" xfId="53942" xr:uid="{00000000-0005-0000-0000-0000BFD20000}"/>
    <cellStyle name="Normal 3 2 2 2 2 5" xfId="53943" xr:uid="{00000000-0005-0000-0000-0000C0D20000}"/>
    <cellStyle name="Normal 3 2 2 2 2 6" xfId="53944" xr:uid="{00000000-0005-0000-0000-0000C1D20000}"/>
    <cellStyle name="Normal 3 2 2 2 3" xfId="53945" xr:uid="{00000000-0005-0000-0000-0000C2D20000}"/>
    <cellStyle name="Normal 3 2 2 2 3 2" xfId="53946" xr:uid="{00000000-0005-0000-0000-0000C3D20000}"/>
    <cellStyle name="Normal 3 2 2 2 3 2 2" xfId="53947" xr:uid="{00000000-0005-0000-0000-0000C4D20000}"/>
    <cellStyle name="Normal 3 2 2 2 3 2 2 2" xfId="53948" xr:uid="{00000000-0005-0000-0000-0000C5D20000}"/>
    <cellStyle name="Normal 3 2 2 2 3 2 3" xfId="53949" xr:uid="{00000000-0005-0000-0000-0000C6D20000}"/>
    <cellStyle name="Normal 3 2 2 2 3 2 4" xfId="53950" xr:uid="{00000000-0005-0000-0000-0000C7D20000}"/>
    <cellStyle name="Normal 3 2 2 2 3 3" xfId="53951" xr:uid="{00000000-0005-0000-0000-0000C8D20000}"/>
    <cellStyle name="Normal 3 2 2 2 3 3 2" xfId="53952" xr:uid="{00000000-0005-0000-0000-0000C9D20000}"/>
    <cellStyle name="Normal 3 2 2 2 3 4" xfId="53953" xr:uid="{00000000-0005-0000-0000-0000CAD20000}"/>
    <cellStyle name="Normal 3 2 2 2 3 5" xfId="53954" xr:uid="{00000000-0005-0000-0000-0000CBD20000}"/>
    <cellStyle name="Normal 3 2 2 2 4" xfId="53955" xr:uid="{00000000-0005-0000-0000-0000CCD20000}"/>
    <cellStyle name="Normal 3 2 2 2 4 2" xfId="53956" xr:uid="{00000000-0005-0000-0000-0000CDD20000}"/>
    <cellStyle name="Normal 3 2 2 2 4 2 2" xfId="53957" xr:uid="{00000000-0005-0000-0000-0000CED20000}"/>
    <cellStyle name="Normal 3 2 2 2 4 3" xfId="53958" xr:uid="{00000000-0005-0000-0000-0000CFD20000}"/>
    <cellStyle name="Normal 3 2 2 2 4 4" xfId="53959" xr:uid="{00000000-0005-0000-0000-0000D0D20000}"/>
    <cellStyle name="Normal 3 2 2 2 5" xfId="53960" xr:uid="{00000000-0005-0000-0000-0000D1D20000}"/>
    <cellStyle name="Normal 3 2 2 2 5 2" xfId="53961" xr:uid="{00000000-0005-0000-0000-0000D2D20000}"/>
    <cellStyle name="Normal 3 2 2 2 5 3" xfId="53962" xr:uid="{00000000-0005-0000-0000-0000D3D20000}"/>
    <cellStyle name="Normal 3 2 2 2 6" xfId="53963" xr:uid="{00000000-0005-0000-0000-0000D4D20000}"/>
    <cellStyle name="Normal 3 2 2 2 7" xfId="53964" xr:uid="{00000000-0005-0000-0000-0000D5D20000}"/>
    <cellStyle name="Normal 3 2 2 2 8" xfId="53965" xr:uid="{00000000-0005-0000-0000-0000D6D20000}"/>
    <cellStyle name="Normal 3 2 2 2 9" xfId="53966" xr:uid="{00000000-0005-0000-0000-0000D7D20000}"/>
    <cellStyle name="Normal 3 2 2 2_Nøkkeltall" xfId="53967" xr:uid="{00000000-0005-0000-0000-0000D8D20000}"/>
    <cellStyle name="Normal 3 2 2 3" xfId="53968" xr:uid="{00000000-0005-0000-0000-0000D9D20000}"/>
    <cellStyle name="Normal 3 2 2 3 2" xfId="53969" xr:uid="{00000000-0005-0000-0000-0000DAD20000}"/>
    <cellStyle name="Normal 3 2 2 3 2 2" xfId="53970" xr:uid="{00000000-0005-0000-0000-0000DBD20000}"/>
    <cellStyle name="Normal 3 2 2 3 2 2 2" xfId="53971" xr:uid="{00000000-0005-0000-0000-0000DCD20000}"/>
    <cellStyle name="Normal 3 2 2 3 2 2 2 2" xfId="53972" xr:uid="{00000000-0005-0000-0000-0000DDD20000}"/>
    <cellStyle name="Normal 3 2 2 3 2 2 3" xfId="53973" xr:uid="{00000000-0005-0000-0000-0000DED20000}"/>
    <cellStyle name="Normal 3 2 2 3 2 3" xfId="53974" xr:uid="{00000000-0005-0000-0000-0000DFD20000}"/>
    <cellStyle name="Normal 3 2 2 3 2 3 2" xfId="53975" xr:uid="{00000000-0005-0000-0000-0000E0D20000}"/>
    <cellStyle name="Normal 3 2 2 3 2 4" xfId="53976" xr:uid="{00000000-0005-0000-0000-0000E1D20000}"/>
    <cellStyle name="Normal 3 2 2 3 3" xfId="53977" xr:uid="{00000000-0005-0000-0000-0000E2D20000}"/>
    <cellStyle name="Normal 3 2 2 3 3 2" xfId="53978" xr:uid="{00000000-0005-0000-0000-0000E3D20000}"/>
    <cellStyle name="Normal 3 2 2 3 3 2 2" xfId="53979" xr:uid="{00000000-0005-0000-0000-0000E4D20000}"/>
    <cellStyle name="Normal 3 2 2 3 3 3" xfId="53980" xr:uid="{00000000-0005-0000-0000-0000E5D20000}"/>
    <cellStyle name="Normal 3 2 2 3 4" xfId="53981" xr:uid="{00000000-0005-0000-0000-0000E6D20000}"/>
    <cellStyle name="Normal 3 2 2 3 4 2" xfId="53982" xr:uid="{00000000-0005-0000-0000-0000E7D20000}"/>
    <cellStyle name="Normal 3 2 2 3 5" xfId="53983" xr:uid="{00000000-0005-0000-0000-0000E8D20000}"/>
    <cellStyle name="Normal 3 2 2 3 6" xfId="53984" xr:uid="{00000000-0005-0000-0000-0000E9D20000}"/>
    <cellStyle name="Normal 3 2 2 4" xfId="53985" xr:uid="{00000000-0005-0000-0000-0000EAD20000}"/>
    <cellStyle name="Normal 3 2 2 4 2" xfId="53986" xr:uid="{00000000-0005-0000-0000-0000EBD20000}"/>
    <cellStyle name="Normal 3 2 2 4 2 2" xfId="53987" xr:uid="{00000000-0005-0000-0000-0000ECD20000}"/>
    <cellStyle name="Normal 3 2 2 4 2 2 2" xfId="53988" xr:uid="{00000000-0005-0000-0000-0000EDD20000}"/>
    <cellStyle name="Normal 3 2 2 4 2 3" xfId="53989" xr:uid="{00000000-0005-0000-0000-0000EED20000}"/>
    <cellStyle name="Normal 3 2 2 4 2 4" xfId="53990" xr:uid="{00000000-0005-0000-0000-0000EFD20000}"/>
    <cellStyle name="Normal 3 2 2 4 3" xfId="53991" xr:uid="{00000000-0005-0000-0000-0000F0D20000}"/>
    <cellStyle name="Normal 3 2 2 4 3 2" xfId="53992" xr:uid="{00000000-0005-0000-0000-0000F1D20000}"/>
    <cellStyle name="Normal 3 2 2 4 3 3" xfId="53993" xr:uid="{00000000-0005-0000-0000-0000F2D20000}"/>
    <cellStyle name="Normal 3 2 2 4 4" xfId="53994" xr:uid="{00000000-0005-0000-0000-0000F3D20000}"/>
    <cellStyle name="Normal 3 2 2 4 5" xfId="53995" xr:uid="{00000000-0005-0000-0000-0000F4D20000}"/>
    <cellStyle name="Normal 3 2 2 5" xfId="53996" xr:uid="{00000000-0005-0000-0000-0000F5D20000}"/>
    <cellStyle name="Normal 3 2 2 5 2" xfId="53997" xr:uid="{00000000-0005-0000-0000-0000F6D20000}"/>
    <cellStyle name="Normal 3 2 2 5 2 2" xfId="53998" xr:uid="{00000000-0005-0000-0000-0000F7D20000}"/>
    <cellStyle name="Normal 3 2 2 5 2 3" xfId="53999" xr:uid="{00000000-0005-0000-0000-0000F8D20000}"/>
    <cellStyle name="Normal 3 2 2 5 3" xfId="54000" xr:uid="{00000000-0005-0000-0000-0000F9D20000}"/>
    <cellStyle name="Normal 3 2 2 5 4" xfId="54001" xr:uid="{00000000-0005-0000-0000-0000FAD20000}"/>
    <cellStyle name="Normal 3 2 2 5 5" xfId="54002" xr:uid="{00000000-0005-0000-0000-0000FBD20000}"/>
    <cellStyle name="Normal 3 2 2 6" xfId="54003" xr:uid="{00000000-0005-0000-0000-0000FCD20000}"/>
    <cellStyle name="Normal 3 2 2 6 2" xfId="54004" xr:uid="{00000000-0005-0000-0000-0000FDD20000}"/>
    <cellStyle name="Normal 3 2 2 6 3" xfId="54005" xr:uid="{00000000-0005-0000-0000-0000FED20000}"/>
    <cellStyle name="Normal 3 2 2 7" xfId="54006" xr:uid="{00000000-0005-0000-0000-0000FFD20000}"/>
    <cellStyle name="Normal 3 2 2 8" xfId="54007" xr:uid="{00000000-0005-0000-0000-000000D30000}"/>
    <cellStyle name="Normal 3 2 2 9" xfId="54008" xr:uid="{00000000-0005-0000-0000-000001D30000}"/>
    <cellStyle name="Normal 3 2 2_Innskuddsdekning" xfId="54009" xr:uid="{00000000-0005-0000-0000-000002D30000}"/>
    <cellStyle name="Normal 3 2 3" xfId="54010" xr:uid="{00000000-0005-0000-0000-000003D30000}"/>
    <cellStyle name="Normal 3 2 3 2" xfId="54011" xr:uid="{00000000-0005-0000-0000-000004D30000}"/>
    <cellStyle name="Normal 3 2 3 2 2" xfId="54012" xr:uid="{00000000-0005-0000-0000-000005D30000}"/>
    <cellStyle name="Normal 3 2 3 2 2 2" xfId="54013" xr:uid="{00000000-0005-0000-0000-000006D30000}"/>
    <cellStyle name="Normal 3 2 3 2 2 2 2" xfId="54014" xr:uid="{00000000-0005-0000-0000-000007D30000}"/>
    <cellStyle name="Normal 3 2 3 2 2 2 2 2" xfId="54015" xr:uid="{00000000-0005-0000-0000-000008D30000}"/>
    <cellStyle name="Normal 3 2 3 2 2 2 3" xfId="54016" xr:uid="{00000000-0005-0000-0000-000009D30000}"/>
    <cellStyle name="Normal 3 2 3 2 2 3" xfId="54017" xr:uid="{00000000-0005-0000-0000-00000AD30000}"/>
    <cellStyle name="Normal 3 2 3 2 2 3 2" xfId="54018" xr:uid="{00000000-0005-0000-0000-00000BD30000}"/>
    <cellStyle name="Normal 3 2 3 2 2 4" xfId="54019" xr:uid="{00000000-0005-0000-0000-00000CD30000}"/>
    <cellStyle name="Normal 3 2 3 2 2 5" xfId="54020" xr:uid="{00000000-0005-0000-0000-00000DD30000}"/>
    <cellStyle name="Normal 3 2 3 2 3" xfId="54021" xr:uid="{00000000-0005-0000-0000-00000ED30000}"/>
    <cellStyle name="Normal 3 2 3 2 3 2" xfId="54022" xr:uid="{00000000-0005-0000-0000-00000FD30000}"/>
    <cellStyle name="Normal 3 2 3 2 3 2 2" xfId="54023" xr:uid="{00000000-0005-0000-0000-000010D30000}"/>
    <cellStyle name="Normal 3 2 3 2 3 3" xfId="54024" xr:uid="{00000000-0005-0000-0000-000011D30000}"/>
    <cellStyle name="Normal 3 2 3 2 3 4" xfId="54025" xr:uid="{00000000-0005-0000-0000-000012D30000}"/>
    <cellStyle name="Normal 3 2 3 2 4" xfId="54026" xr:uid="{00000000-0005-0000-0000-000013D30000}"/>
    <cellStyle name="Normal 3 2 3 2 4 2" xfId="54027" xr:uid="{00000000-0005-0000-0000-000014D30000}"/>
    <cellStyle name="Normal 3 2 3 2 4 3" xfId="54028" xr:uid="{00000000-0005-0000-0000-000015D30000}"/>
    <cellStyle name="Normal 3 2 3 2 5" xfId="54029" xr:uid="{00000000-0005-0000-0000-000016D30000}"/>
    <cellStyle name="Normal 3 2 3 2 6" xfId="54030" xr:uid="{00000000-0005-0000-0000-000017D30000}"/>
    <cellStyle name="Normal 3 2 3 3" xfId="54031" xr:uid="{00000000-0005-0000-0000-000018D30000}"/>
    <cellStyle name="Normal 3 2 3 3 2" xfId="54032" xr:uid="{00000000-0005-0000-0000-000019D30000}"/>
    <cellStyle name="Normal 3 2 3 3 2 2" xfId="54033" xr:uid="{00000000-0005-0000-0000-00001AD30000}"/>
    <cellStyle name="Normal 3 2 3 3 2 2 2" xfId="54034" xr:uid="{00000000-0005-0000-0000-00001BD30000}"/>
    <cellStyle name="Normal 3 2 3 3 2 3" xfId="54035" xr:uid="{00000000-0005-0000-0000-00001CD30000}"/>
    <cellStyle name="Normal 3 2 3 3 2 4" xfId="54036" xr:uid="{00000000-0005-0000-0000-00001DD30000}"/>
    <cellStyle name="Normal 3 2 3 3 3" xfId="54037" xr:uid="{00000000-0005-0000-0000-00001ED30000}"/>
    <cellStyle name="Normal 3 2 3 3 3 2" xfId="54038" xr:uid="{00000000-0005-0000-0000-00001FD30000}"/>
    <cellStyle name="Normal 3 2 3 3 4" xfId="54039" xr:uid="{00000000-0005-0000-0000-000020D30000}"/>
    <cellStyle name="Normal 3 2 3 3 5" xfId="54040" xr:uid="{00000000-0005-0000-0000-000021D30000}"/>
    <cellStyle name="Normal 3 2 3 4" xfId="54041" xr:uid="{00000000-0005-0000-0000-000022D30000}"/>
    <cellStyle name="Normal 3 2 3 4 2" xfId="54042" xr:uid="{00000000-0005-0000-0000-000023D30000}"/>
    <cellStyle name="Normal 3 2 3 4 2 2" xfId="54043" xr:uid="{00000000-0005-0000-0000-000024D30000}"/>
    <cellStyle name="Normal 3 2 3 4 3" xfId="54044" xr:uid="{00000000-0005-0000-0000-000025D30000}"/>
    <cellStyle name="Normal 3 2 3 4 4" xfId="54045" xr:uid="{00000000-0005-0000-0000-000026D30000}"/>
    <cellStyle name="Normal 3 2 3 5" xfId="54046" xr:uid="{00000000-0005-0000-0000-000027D30000}"/>
    <cellStyle name="Normal 3 2 3 5 2" xfId="54047" xr:uid="{00000000-0005-0000-0000-000028D30000}"/>
    <cellStyle name="Normal 3 2 3 5 3" xfId="54048" xr:uid="{00000000-0005-0000-0000-000029D30000}"/>
    <cellStyle name="Normal 3 2 3 6" xfId="54049" xr:uid="{00000000-0005-0000-0000-00002AD30000}"/>
    <cellStyle name="Normal 3 2 3 7" xfId="54050" xr:uid="{00000000-0005-0000-0000-00002BD30000}"/>
    <cellStyle name="Normal 3 2 3 8" xfId="54051" xr:uid="{00000000-0005-0000-0000-00002CD30000}"/>
    <cellStyle name="Normal 3 2 3 9" xfId="54052" xr:uid="{00000000-0005-0000-0000-00002DD30000}"/>
    <cellStyle name="Normal 3 2 3_Nøkkeltall" xfId="54053" xr:uid="{00000000-0005-0000-0000-00002ED30000}"/>
    <cellStyle name="Normal 3 2 4" xfId="54054" xr:uid="{00000000-0005-0000-0000-00002FD30000}"/>
    <cellStyle name="Normal 3 2 4 2" xfId="54055" xr:uid="{00000000-0005-0000-0000-000030D30000}"/>
    <cellStyle name="Normal 3 2 4 3" xfId="54056" xr:uid="{00000000-0005-0000-0000-000031D30000}"/>
    <cellStyle name="Normal 3 2 5" xfId="54057" xr:uid="{00000000-0005-0000-0000-000032D30000}"/>
    <cellStyle name="Normal 3 2 5 2" xfId="54058" xr:uid="{00000000-0005-0000-0000-000033D30000}"/>
    <cellStyle name="Normal 3 2 5 2 2" xfId="54059" xr:uid="{00000000-0005-0000-0000-000034D30000}"/>
    <cellStyle name="Normal 3 2 5 2 2 2" xfId="54060" xr:uid="{00000000-0005-0000-0000-000035D30000}"/>
    <cellStyle name="Normal 3 2 5 2 2 2 2" xfId="54061" xr:uid="{00000000-0005-0000-0000-000036D30000}"/>
    <cellStyle name="Normal 3 2 5 2 2 3" xfId="54062" xr:uid="{00000000-0005-0000-0000-000037D30000}"/>
    <cellStyle name="Normal 3 2 5 2 3" xfId="54063" xr:uid="{00000000-0005-0000-0000-000038D30000}"/>
    <cellStyle name="Normal 3 2 5 2 3 2" xfId="54064" xr:uid="{00000000-0005-0000-0000-000039D30000}"/>
    <cellStyle name="Normal 3 2 5 2 4" xfId="54065" xr:uid="{00000000-0005-0000-0000-00003AD30000}"/>
    <cellStyle name="Normal 3 2 5 2 5" xfId="54066" xr:uid="{00000000-0005-0000-0000-00003BD30000}"/>
    <cellStyle name="Normal 3 2 5 3" xfId="54067" xr:uid="{00000000-0005-0000-0000-00003CD30000}"/>
    <cellStyle name="Normal 3 2 5 3 2" xfId="54068" xr:uid="{00000000-0005-0000-0000-00003DD30000}"/>
    <cellStyle name="Normal 3 2 5 3 2 2" xfId="54069" xr:uid="{00000000-0005-0000-0000-00003ED30000}"/>
    <cellStyle name="Normal 3 2 5 3 3" xfId="54070" xr:uid="{00000000-0005-0000-0000-00003FD30000}"/>
    <cellStyle name="Normal 3 2 5 3 4" xfId="54071" xr:uid="{00000000-0005-0000-0000-000040D30000}"/>
    <cellStyle name="Normal 3 2 5 4" xfId="54072" xr:uid="{00000000-0005-0000-0000-000041D30000}"/>
    <cellStyle name="Normal 3 2 5 4 2" xfId="54073" xr:uid="{00000000-0005-0000-0000-000042D30000}"/>
    <cellStyle name="Normal 3 2 5 5" xfId="54074" xr:uid="{00000000-0005-0000-0000-000043D30000}"/>
    <cellStyle name="Normal 3 2 5 6" xfId="54075" xr:uid="{00000000-0005-0000-0000-000044D30000}"/>
    <cellStyle name="Normal 3 2 6" xfId="54076" xr:uid="{00000000-0005-0000-0000-000045D30000}"/>
    <cellStyle name="Normal 3 2 6 2" xfId="54077" xr:uid="{00000000-0005-0000-0000-000046D30000}"/>
    <cellStyle name="Normal 3 2 6 3" xfId="54078" xr:uid="{00000000-0005-0000-0000-000047D30000}"/>
    <cellStyle name="Normal 3 2 6 4" xfId="54079" xr:uid="{00000000-0005-0000-0000-000048D30000}"/>
    <cellStyle name="Normal 3 2 7" xfId="54080" xr:uid="{00000000-0005-0000-0000-000049D30000}"/>
    <cellStyle name="Normal 3 2 7 2" xfId="54081" xr:uid="{00000000-0005-0000-0000-00004AD30000}"/>
    <cellStyle name="Normal 3 2 7 2 2" xfId="54082" xr:uid="{00000000-0005-0000-0000-00004BD30000}"/>
    <cellStyle name="Normal 3 2 7 2 2 2" xfId="54083" xr:uid="{00000000-0005-0000-0000-00004CD30000}"/>
    <cellStyle name="Normal 3 2 7 2 3" xfId="54084" xr:uid="{00000000-0005-0000-0000-00004DD30000}"/>
    <cellStyle name="Normal 3 2 7 3" xfId="54085" xr:uid="{00000000-0005-0000-0000-00004ED30000}"/>
    <cellStyle name="Normal 3 2 7 3 2" xfId="54086" xr:uid="{00000000-0005-0000-0000-00004FD30000}"/>
    <cellStyle name="Normal 3 2 7 4" xfId="54087" xr:uid="{00000000-0005-0000-0000-000050D30000}"/>
    <cellStyle name="Normal 3 2 7 5" xfId="54088" xr:uid="{00000000-0005-0000-0000-000051D30000}"/>
    <cellStyle name="Normal 3 2 8" xfId="54089" xr:uid="{00000000-0005-0000-0000-000052D30000}"/>
    <cellStyle name="Normal 3 2 8 2" xfId="54090" xr:uid="{00000000-0005-0000-0000-000053D30000}"/>
    <cellStyle name="Normal 3 2 8 2 2" xfId="54091" xr:uid="{00000000-0005-0000-0000-000054D30000}"/>
    <cellStyle name="Normal 3 2 8 3" xfId="54092" xr:uid="{00000000-0005-0000-0000-000055D30000}"/>
    <cellStyle name="Normal 3 2 8 4" xfId="54093" xr:uid="{00000000-0005-0000-0000-000056D30000}"/>
    <cellStyle name="Normal 3 2 9" xfId="54094" xr:uid="{00000000-0005-0000-0000-000057D30000}"/>
    <cellStyle name="Normal 3 2 9 2" xfId="54095" xr:uid="{00000000-0005-0000-0000-000058D30000}"/>
    <cellStyle name="Normal 3 2_7. Other MTM adjustments" xfId="54096" xr:uid="{00000000-0005-0000-0000-000059D30000}"/>
    <cellStyle name="Normal 3 3" xfId="54097" xr:uid="{00000000-0005-0000-0000-00005AD30000}"/>
    <cellStyle name="Normal 3 3 2" xfId="54098" xr:uid="{00000000-0005-0000-0000-00005BD30000}"/>
    <cellStyle name="Normal 3 3 2 2" xfId="54099" xr:uid="{00000000-0005-0000-0000-00005CD30000}"/>
    <cellStyle name="Normal 3 3 2 2 2" xfId="54100" xr:uid="{00000000-0005-0000-0000-00005DD30000}"/>
    <cellStyle name="Normal 3 3 2 2 2 2" xfId="54101" xr:uid="{00000000-0005-0000-0000-00005ED30000}"/>
    <cellStyle name="Normal 3 3 2 2 2 2 2" xfId="54102" xr:uid="{00000000-0005-0000-0000-00005FD30000}"/>
    <cellStyle name="Normal 3 3 2 2 2 3" xfId="54103" xr:uid="{00000000-0005-0000-0000-000060D30000}"/>
    <cellStyle name="Normal 3 3 2 2 3" xfId="54104" xr:uid="{00000000-0005-0000-0000-000061D30000}"/>
    <cellStyle name="Normal 3 3 2 2 3 2" xfId="54105" xr:uid="{00000000-0005-0000-0000-000062D30000}"/>
    <cellStyle name="Normal 3 3 2 2 3 2 2" xfId="54106" xr:uid="{00000000-0005-0000-0000-000063D30000}"/>
    <cellStyle name="Normal 3 3 2 2 3 3" xfId="54107" xr:uid="{00000000-0005-0000-0000-000064D30000}"/>
    <cellStyle name="Normal 3 3 2 2 4" xfId="54108" xr:uid="{00000000-0005-0000-0000-000065D30000}"/>
    <cellStyle name="Normal 3 3 2 2 4 2" xfId="54109" xr:uid="{00000000-0005-0000-0000-000066D30000}"/>
    <cellStyle name="Normal 3 3 2 2 5" xfId="54110" xr:uid="{00000000-0005-0000-0000-000067D30000}"/>
    <cellStyle name="Normal 3 3 2 2_Innskuddsdekning" xfId="54111" xr:uid="{00000000-0005-0000-0000-000068D30000}"/>
    <cellStyle name="Normal 3 3 2 3" xfId="54112" xr:uid="{00000000-0005-0000-0000-000069D30000}"/>
    <cellStyle name="Normal 3 3 2 3 2" xfId="54113" xr:uid="{00000000-0005-0000-0000-00006AD30000}"/>
    <cellStyle name="Normal 3 3 2 3 2 2" xfId="54114" xr:uid="{00000000-0005-0000-0000-00006BD30000}"/>
    <cellStyle name="Normal 3 3 2 3 3" xfId="54115" xr:uid="{00000000-0005-0000-0000-00006CD30000}"/>
    <cellStyle name="Normal 3 3 2 4" xfId="54116" xr:uid="{00000000-0005-0000-0000-00006DD30000}"/>
    <cellStyle name="Normal 3 3 2 4 2" xfId="54117" xr:uid="{00000000-0005-0000-0000-00006ED30000}"/>
    <cellStyle name="Normal 3 3 2 4 2 2" xfId="54118" xr:uid="{00000000-0005-0000-0000-00006FD30000}"/>
    <cellStyle name="Normal 3 3 2 4 3" xfId="54119" xr:uid="{00000000-0005-0000-0000-000070D30000}"/>
    <cellStyle name="Normal 3 3 2 5" xfId="54120" xr:uid="{00000000-0005-0000-0000-000071D30000}"/>
    <cellStyle name="Normal 3 3 2 5 2" xfId="54121" xr:uid="{00000000-0005-0000-0000-000072D30000}"/>
    <cellStyle name="Normal 3 3 2_3. Chng in credit spreads" xfId="54122" xr:uid="{00000000-0005-0000-0000-000073D30000}"/>
    <cellStyle name="Normal 3 3 3" xfId="54123" xr:uid="{00000000-0005-0000-0000-000074D30000}"/>
    <cellStyle name="Normal 3 3 3 2" xfId="54124" xr:uid="{00000000-0005-0000-0000-000075D30000}"/>
    <cellStyle name="Normal 3 3 3 2 2" xfId="54125" xr:uid="{00000000-0005-0000-0000-000076D30000}"/>
    <cellStyle name="Normal 3 3 3 2 2 2" xfId="54126" xr:uid="{00000000-0005-0000-0000-000077D30000}"/>
    <cellStyle name="Normal 3 3 3 2 2 2 2" xfId="54127" xr:uid="{00000000-0005-0000-0000-000078D30000}"/>
    <cellStyle name="Normal 3 3 3 2 2 3" xfId="54128" xr:uid="{00000000-0005-0000-0000-000079D30000}"/>
    <cellStyle name="Normal 3 3 3 2 3" xfId="54129" xr:uid="{00000000-0005-0000-0000-00007AD30000}"/>
    <cellStyle name="Normal 3 3 3 2 3 2" xfId="54130" xr:uid="{00000000-0005-0000-0000-00007BD30000}"/>
    <cellStyle name="Normal 3 3 3 2 4" xfId="54131" xr:uid="{00000000-0005-0000-0000-00007CD30000}"/>
    <cellStyle name="Normal 3 3 3 2_Innskuddsdekning" xfId="54132" xr:uid="{00000000-0005-0000-0000-00007DD30000}"/>
    <cellStyle name="Normal 3 3 3 3" xfId="54133" xr:uid="{00000000-0005-0000-0000-00007ED30000}"/>
    <cellStyle name="Normal 3 3 3 3 2" xfId="54134" xr:uid="{00000000-0005-0000-0000-00007FD30000}"/>
    <cellStyle name="Normal 3 3 3 3 2 2" xfId="54135" xr:uid="{00000000-0005-0000-0000-000080D30000}"/>
    <cellStyle name="Normal 3 3 3 3 3" xfId="54136" xr:uid="{00000000-0005-0000-0000-000081D30000}"/>
    <cellStyle name="Normal 3 3 3 4" xfId="54137" xr:uid="{00000000-0005-0000-0000-000082D30000}"/>
    <cellStyle name="Normal 3 3 3 4 2" xfId="54138" xr:uid="{00000000-0005-0000-0000-000083D30000}"/>
    <cellStyle name="Normal 3 3 3 5" xfId="54139" xr:uid="{00000000-0005-0000-0000-000084D30000}"/>
    <cellStyle name="Normal 3 3 3 6" xfId="54140" xr:uid="{00000000-0005-0000-0000-000085D30000}"/>
    <cellStyle name="Normal 3 3 3_3. Chng in credit spreads" xfId="54141" xr:uid="{00000000-0005-0000-0000-000086D30000}"/>
    <cellStyle name="Normal 3 3 4" xfId="54142" xr:uid="{00000000-0005-0000-0000-000087D30000}"/>
    <cellStyle name="Normal 3 3 4 2" xfId="54143" xr:uid="{00000000-0005-0000-0000-000088D30000}"/>
    <cellStyle name="Normal 3 3 4 2 2" xfId="54144" xr:uid="{00000000-0005-0000-0000-000089D30000}"/>
    <cellStyle name="Normal 3 3 4 2 2 2" xfId="54145" xr:uid="{00000000-0005-0000-0000-00008AD30000}"/>
    <cellStyle name="Normal 3 3 4 2 3" xfId="54146" xr:uid="{00000000-0005-0000-0000-00008BD30000}"/>
    <cellStyle name="Normal 3 3 4 3" xfId="54147" xr:uid="{00000000-0005-0000-0000-00008CD30000}"/>
    <cellStyle name="Normal 3 3 4 3 2" xfId="54148" xr:uid="{00000000-0005-0000-0000-00008DD30000}"/>
    <cellStyle name="Normal 3 3 4 4" xfId="54149" xr:uid="{00000000-0005-0000-0000-00008ED30000}"/>
    <cellStyle name="Normal 3 3 5" xfId="54150" xr:uid="{00000000-0005-0000-0000-00008FD30000}"/>
    <cellStyle name="Normal 3 3 5 2" xfId="54151" xr:uid="{00000000-0005-0000-0000-000090D30000}"/>
    <cellStyle name="Normal 3 3 5 2 2" xfId="54152" xr:uid="{00000000-0005-0000-0000-000091D30000}"/>
    <cellStyle name="Normal 3 3 5 3" xfId="54153" xr:uid="{00000000-0005-0000-0000-000092D30000}"/>
    <cellStyle name="Normal 3 3 6" xfId="54154" xr:uid="{00000000-0005-0000-0000-000093D30000}"/>
    <cellStyle name="Normal 3 3 6 2" xfId="54155" xr:uid="{00000000-0005-0000-0000-000094D30000}"/>
    <cellStyle name="Normal 3 3 7" xfId="54156" xr:uid="{00000000-0005-0000-0000-000095D30000}"/>
    <cellStyle name="Normal 3 3 8" xfId="54157" xr:uid="{00000000-0005-0000-0000-000096D30000}"/>
    <cellStyle name="Normal 3 3_7. Other MTM adjustments" xfId="54158" xr:uid="{00000000-0005-0000-0000-000097D30000}"/>
    <cellStyle name="Normal 3 4" xfId="54159" xr:uid="{00000000-0005-0000-0000-000098D30000}"/>
    <cellStyle name="Normal 3 4 2" xfId="54160" xr:uid="{00000000-0005-0000-0000-000099D30000}"/>
    <cellStyle name="Normal 3 4 2 2" xfId="54161" xr:uid="{00000000-0005-0000-0000-00009AD30000}"/>
    <cellStyle name="Normal 3 4 2 2 2" xfId="54162" xr:uid="{00000000-0005-0000-0000-00009BD30000}"/>
    <cellStyle name="Normal 3 4 2 2 2 2" xfId="54163" xr:uid="{00000000-0005-0000-0000-00009CD30000}"/>
    <cellStyle name="Normal 3 4 2 2 2 2 2" xfId="54164" xr:uid="{00000000-0005-0000-0000-00009DD30000}"/>
    <cellStyle name="Normal 3 4 2 2 2 2 2 2" xfId="54165" xr:uid="{00000000-0005-0000-0000-00009ED30000}"/>
    <cellStyle name="Normal 3 4 2 2 2 2 3" xfId="54166" xr:uid="{00000000-0005-0000-0000-00009FD30000}"/>
    <cellStyle name="Normal 3 4 2 2 2 2 4" xfId="54167" xr:uid="{00000000-0005-0000-0000-0000A0D30000}"/>
    <cellStyle name="Normal 3 4 2 2 2 3" xfId="54168" xr:uid="{00000000-0005-0000-0000-0000A1D30000}"/>
    <cellStyle name="Normal 3 4 2 2 2 3 2" xfId="54169" xr:uid="{00000000-0005-0000-0000-0000A2D30000}"/>
    <cellStyle name="Normal 3 4 2 2 2 4" xfId="54170" xr:uid="{00000000-0005-0000-0000-0000A3D30000}"/>
    <cellStyle name="Normal 3 4 2 2 2 5" xfId="54171" xr:uid="{00000000-0005-0000-0000-0000A4D30000}"/>
    <cellStyle name="Normal 3 4 2 2 3" xfId="54172" xr:uid="{00000000-0005-0000-0000-0000A5D30000}"/>
    <cellStyle name="Normal 3 4 2 2 3 2" xfId="54173" xr:uid="{00000000-0005-0000-0000-0000A6D30000}"/>
    <cellStyle name="Normal 3 4 2 2 3 2 2" xfId="54174" xr:uid="{00000000-0005-0000-0000-0000A7D30000}"/>
    <cellStyle name="Normal 3 4 2 2 3 3" xfId="54175" xr:uid="{00000000-0005-0000-0000-0000A8D30000}"/>
    <cellStyle name="Normal 3 4 2 2 3 4" xfId="54176" xr:uid="{00000000-0005-0000-0000-0000A9D30000}"/>
    <cellStyle name="Normal 3 4 2 2 4" xfId="54177" xr:uid="{00000000-0005-0000-0000-0000AAD30000}"/>
    <cellStyle name="Normal 3 4 2 2 4 2" xfId="54178" xr:uid="{00000000-0005-0000-0000-0000ABD30000}"/>
    <cellStyle name="Normal 3 4 2 2 4 3" xfId="54179" xr:uid="{00000000-0005-0000-0000-0000ACD30000}"/>
    <cellStyle name="Normal 3 4 2 2 5" xfId="54180" xr:uid="{00000000-0005-0000-0000-0000ADD30000}"/>
    <cellStyle name="Normal 3 4 2 2 6" xfId="54181" xr:uid="{00000000-0005-0000-0000-0000AED30000}"/>
    <cellStyle name="Normal 3 4 2 3" xfId="54182" xr:uid="{00000000-0005-0000-0000-0000AFD30000}"/>
    <cellStyle name="Normal 3 4 2 3 2" xfId="54183" xr:uid="{00000000-0005-0000-0000-0000B0D30000}"/>
    <cellStyle name="Normal 3 4 2 3 2 2" xfId="54184" xr:uid="{00000000-0005-0000-0000-0000B1D30000}"/>
    <cellStyle name="Normal 3 4 2 3 2 2 2" xfId="54185" xr:uid="{00000000-0005-0000-0000-0000B2D30000}"/>
    <cellStyle name="Normal 3 4 2 3 2 3" xfId="54186" xr:uid="{00000000-0005-0000-0000-0000B3D30000}"/>
    <cellStyle name="Normal 3 4 2 3 2 4" xfId="54187" xr:uid="{00000000-0005-0000-0000-0000B4D30000}"/>
    <cellStyle name="Normal 3 4 2 3 3" xfId="54188" xr:uid="{00000000-0005-0000-0000-0000B5D30000}"/>
    <cellStyle name="Normal 3 4 2 3 3 2" xfId="54189" xr:uid="{00000000-0005-0000-0000-0000B6D30000}"/>
    <cellStyle name="Normal 3 4 2 3 3 3" xfId="54190" xr:uid="{00000000-0005-0000-0000-0000B7D30000}"/>
    <cellStyle name="Normal 3 4 2 3 4" xfId="54191" xr:uid="{00000000-0005-0000-0000-0000B8D30000}"/>
    <cellStyle name="Normal 3 4 2 3 5" xfId="54192" xr:uid="{00000000-0005-0000-0000-0000B9D30000}"/>
    <cellStyle name="Normal 3 4 2 4" xfId="54193" xr:uid="{00000000-0005-0000-0000-0000BAD30000}"/>
    <cellStyle name="Normal 3 4 2 4 2" xfId="54194" xr:uid="{00000000-0005-0000-0000-0000BBD30000}"/>
    <cellStyle name="Normal 3 4 2 4 2 2" xfId="54195" xr:uid="{00000000-0005-0000-0000-0000BCD30000}"/>
    <cellStyle name="Normal 3 4 2 4 3" xfId="54196" xr:uid="{00000000-0005-0000-0000-0000BDD30000}"/>
    <cellStyle name="Normal 3 4 2 4 4" xfId="54197" xr:uid="{00000000-0005-0000-0000-0000BED30000}"/>
    <cellStyle name="Normal 3 4 2 5" xfId="54198" xr:uid="{00000000-0005-0000-0000-0000BFD30000}"/>
    <cellStyle name="Normal 3 4 2 5 2" xfId="54199" xr:uid="{00000000-0005-0000-0000-0000C0D30000}"/>
    <cellStyle name="Normal 3 4 2 5 3" xfId="54200" xr:uid="{00000000-0005-0000-0000-0000C1D30000}"/>
    <cellStyle name="Normal 3 4 2 6" xfId="54201" xr:uid="{00000000-0005-0000-0000-0000C2D30000}"/>
    <cellStyle name="Normal 3 4 2 7" xfId="54202" xr:uid="{00000000-0005-0000-0000-0000C3D30000}"/>
    <cellStyle name="Normal 3 4 2 8" xfId="54203" xr:uid="{00000000-0005-0000-0000-0000C4D30000}"/>
    <cellStyle name="Normal 3 4 2 9" xfId="54204" xr:uid="{00000000-0005-0000-0000-0000C5D30000}"/>
    <cellStyle name="Normal 3 4 2_Nøkkeltall" xfId="54205" xr:uid="{00000000-0005-0000-0000-0000C6D30000}"/>
    <cellStyle name="Normal 3 4 3" xfId="54206" xr:uid="{00000000-0005-0000-0000-0000C7D30000}"/>
    <cellStyle name="Normal 3 4 3 2" xfId="54207" xr:uid="{00000000-0005-0000-0000-0000C8D30000}"/>
    <cellStyle name="Normal 3 4 3 2 2" xfId="54208" xr:uid="{00000000-0005-0000-0000-0000C9D30000}"/>
    <cellStyle name="Normal 3 4 3 2 2 2" xfId="54209" xr:uid="{00000000-0005-0000-0000-0000CAD30000}"/>
    <cellStyle name="Normal 3 4 3 2 2 2 2" xfId="54210" xr:uid="{00000000-0005-0000-0000-0000CBD30000}"/>
    <cellStyle name="Normal 3 4 3 2 2 3" xfId="54211" xr:uid="{00000000-0005-0000-0000-0000CCD30000}"/>
    <cellStyle name="Normal 3 4 3 2 2 4" xfId="54212" xr:uid="{00000000-0005-0000-0000-0000CDD30000}"/>
    <cellStyle name="Normal 3 4 3 2 3" xfId="54213" xr:uid="{00000000-0005-0000-0000-0000CED30000}"/>
    <cellStyle name="Normal 3 4 3 2 3 2" xfId="54214" xr:uid="{00000000-0005-0000-0000-0000CFD30000}"/>
    <cellStyle name="Normal 3 4 3 2 4" xfId="54215" xr:uid="{00000000-0005-0000-0000-0000D0D30000}"/>
    <cellStyle name="Normal 3 4 3 2 5" xfId="54216" xr:uid="{00000000-0005-0000-0000-0000D1D30000}"/>
    <cellStyle name="Normal 3 4 3 3" xfId="54217" xr:uid="{00000000-0005-0000-0000-0000D2D30000}"/>
    <cellStyle name="Normal 3 4 3 3 2" xfId="54218" xr:uid="{00000000-0005-0000-0000-0000D3D30000}"/>
    <cellStyle name="Normal 3 4 3 3 2 2" xfId="54219" xr:uid="{00000000-0005-0000-0000-0000D4D30000}"/>
    <cellStyle name="Normal 3 4 3 3 3" xfId="54220" xr:uid="{00000000-0005-0000-0000-0000D5D30000}"/>
    <cellStyle name="Normal 3 4 3 4" xfId="54221" xr:uid="{00000000-0005-0000-0000-0000D6D30000}"/>
    <cellStyle name="Normal 3 4 3 4 2" xfId="54222" xr:uid="{00000000-0005-0000-0000-0000D7D30000}"/>
    <cellStyle name="Normal 3 4 3 5" xfId="54223" xr:uid="{00000000-0005-0000-0000-0000D8D30000}"/>
    <cellStyle name="Normal 3 4 3 6" xfId="54224" xr:uid="{00000000-0005-0000-0000-0000D9D30000}"/>
    <cellStyle name="Normal 3 4 3_Nøkkeltall" xfId="54225" xr:uid="{00000000-0005-0000-0000-0000DAD30000}"/>
    <cellStyle name="Normal 3 4 4" xfId="54226" xr:uid="{00000000-0005-0000-0000-0000DBD30000}"/>
    <cellStyle name="Normal 3 4 4 2" xfId="54227" xr:uid="{00000000-0005-0000-0000-0000DCD30000}"/>
    <cellStyle name="Normal 3 4 4 2 2" xfId="54228" xr:uid="{00000000-0005-0000-0000-0000DDD30000}"/>
    <cellStyle name="Normal 3 4 4 2 2 2" xfId="54229" xr:uid="{00000000-0005-0000-0000-0000DED30000}"/>
    <cellStyle name="Normal 3 4 4 2 3" xfId="54230" xr:uid="{00000000-0005-0000-0000-0000DFD30000}"/>
    <cellStyle name="Normal 3 4 4 2 4" xfId="54231" xr:uid="{00000000-0005-0000-0000-0000E0D30000}"/>
    <cellStyle name="Normal 3 4 4 3" xfId="54232" xr:uid="{00000000-0005-0000-0000-0000E1D30000}"/>
    <cellStyle name="Normal 3 4 4 3 2" xfId="54233" xr:uid="{00000000-0005-0000-0000-0000E2D30000}"/>
    <cellStyle name="Normal 3 4 4 3 3" xfId="54234" xr:uid="{00000000-0005-0000-0000-0000E3D30000}"/>
    <cellStyle name="Normal 3 4 4 4" xfId="54235" xr:uid="{00000000-0005-0000-0000-0000E4D30000}"/>
    <cellStyle name="Normal 3 4 4 5" xfId="54236" xr:uid="{00000000-0005-0000-0000-0000E5D30000}"/>
    <cellStyle name="Normal 3 4 4 6" xfId="54237" xr:uid="{00000000-0005-0000-0000-0000E6D30000}"/>
    <cellStyle name="Normal 3 4 4_Nøkkeltall" xfId="54238" xr:uid="{00000000-0005-0000-0000-0000E7D30000}"/>
    <cellStyle name="Normal 3 4 5" xfId="54239" xr:uid="{00000000-0005-0000-0000-0000E8D30000}"/>
    <cellStyle name="Normal 3 4 5 2" xfId="54240" xr:uid="{00000000-0005-0000-0000-0000E9D30000}"/>
    <cellStyle name="Normal 3 4 5 2 2" xfId="54241" xr:uid="{00000000-0005-0000-0000-0000EAD30000}"/>
    <cellStyle name="Normal 3 4 5 2 3" xfId="54242" xr:uid="{00000000-0005-0000-0000-0000EBD30000}"/>
    <cellStyle name="Normal 3 4 5 3" xfId="54243" xr:uid="{00000000-0005-0000-0000-0000ECD30000}"/>
    <cellStyle name="Normal 3 4 5 4" xfId="54244" xr:uid="{00000000-0005-0000-0000-0000EDD30000}"/>
    <cellStyle name="Normal 3 4 5 5" xfId="54245" xr:uid="{00000000-0005-0000-0000-0000EED30000}"/>
    <cellStyle name="Normal 3 4 5_Nøkkeltall" xfId="54246" xr:uid="{00000000-0005-0000-0000-0000EFD30000}"/>
    <cellStyle name="Normal 3 4 6" xfId="54247" xr:uid="{00000000-0005-0000-0000-0000F0D30000}"/>
    <cellStyle name="Normal 3 4 6 2" xfId="54248" xr:uid="{00000000-0005-0000-0000-0000F1D30000}"/>
    <cellStyle name="Normal 3 4 6 3" xfId="54249" xr:uid="{00000000-0005-0000-0000-0000F2D30000}"/>
    <cellStyle name="Normal 3 4 7" xfId="54250" xr:uid="{00000000-0005-0000-0000-0000F3D30000}"/>
    <cellStyle name="Normal 3 4 8" xfId="54251" xr:uid="{00000000-0005-0000-0000-0000F4D30000}"/>
    <cellStyle name="Normal 3 4 9" xfId="54252" xr:uid="{00000000-0005-0000-0000-0000F5D30000}"/>
    <cellStyle name="Normal 3 4_Innskuddsdekning" xfId="54253" xr:uid="{00000000-0005-0000-0000-0000F6D30000}"/>
    <cellStyle name="Normal 3 5" xfId="54254" xr:uid="{00000000-0005-0000-0000-0000F7D30000}"/>
    <cellStyle name="Normal 3 5 10" xfId="54255" xr:uid="{00000000-0005-0000-0000-0000F8D30000}"/>
    <cellStyle name="Normal 3 5 2" xfId="54256" xr:uid="{00000000-0005-0000-0000-0000F9D30000}"/>
    <cellStyle name="Normal 3 5 2 2" xfId="54257" xr:uid="{00000000-0005-0000-0000-0000FAD30000}"/>
    <cellStyle name="Normal 3 5 2 2 2" xfId="54258" xr:uid="{00000000-0005-0000-0000-0000FBD30000}"/>
    <cellStyle name="Normal 3 5 2 2 2 2" xfId="54259" xr:uid="{00000000-0005-0000-0000-0000FCD30000}"/>
    <cellStyle name="Normal 3 5 2 2 2 2 2" xfId="54260" xr:uid="{00000000-0005-0000-0000-0000FDD30000}"/>
    <cellStyle name="Normal 3 5 2 2 2 2 3" xfId="54261" xr:uid="{00000000-0005-0000-0000-0000FED30000}"/>
    <cellStyle name="Normal 3 5 2 2 2 3" xfId="54262" xr:uid="{00000000-0005-0000-0000-0000FFD30000}"/>
    <cellStyle name="Normal 3 5 2 2 2 4" xfId="54263" xr:uid="{00000000-0005-0000-0000-000000D40000}"/>
    <cellStyle name="Normal 3 5 2 2 3" xfId="54264" xr:uid="{00000000-0005-0000-0000-000001D40000}"/>
    <cellStyle name="Normal 3 5 2 2 3 2" xfId="54265" xr:uid="{00000000-0005-0000-0000-000002D40000}"/>
    <cellStyle name="Normal 3 5 2 2 3 3" xfId="54266" xr:uid="{00000000-0005-0000-0000-000003D40000}"/>
    <cellStyle name="Normal 3 5 2 2 4" xfId="54267" xr:uid="{00000000-0005-0000-0000-000004D40000}"/>
    <cellStyle name="Normal 3 5 2 2 5" xfId="54268" xr:uid="{00000000-0005-0000-0000-000005D40000}"/>
    <cellStyle name="Normal 3 5 2 3" xfId="54269" xr:uid="{00000000-0005-0000-0000-000006D40000}"/>
    <cellStyle name="Normal 3 5 2 3 2" xfId="54270" xr:uid="{00000000-0005-0000-0000-000007D40000}"/>
    <cellStyle name="Normal 3 5 2 3 2 2" xfId="54271" xr:uid="{00000000-0005-0000-0000-000008D40000}"/>
    <cellStyle name="Normal 3 5 2 3 2 3" xfId="54272" xr:uid="{00000000-0005-0000-0000-000009D40000}"/>
    <cellStyle name="Normal 3 5 2 3 3" xfId="54273" xr:uid="{00000000-0005-0000-0000-00000AD40000}"/>
    <cellStyle name="Normal 3 5 2 3 4" xfId="54274" xr:uid="{00000000-0005-0000-0000-00000BD40000}"/>
    <cellStyle name="Normal 3 5 2 4" xfId="54275" xr:uid="{00000000-0005-0000-0000-00000CD40000}"/>
    <cellStyle name="Normal 3 5 2 4 2" xfId="54276" xr:uid="{00000000-0005-0000-0000-00000DD40000}"/>
    <cellStyle name="Normal 3 5 2 4 3" xfId="54277" xr:uid="{00000000-0005-0000-0000-00000ED40000}"/>
    <cellStyle name="Normal 3 5 2 5" xfId="54278" xr:uid="{00000000-0005-0000-0000-00000FD40000}"/>
    <cellStyle name="Normal 3 5 2 6" xfId="54279" xr:uid="{00000000-0005-0000-0000-000010D40000}"/>
    <cellStyle name="Normal 3 5 2 7" xfId="54280" xr:uid="{00000000-0005-0000-0000-000011D40000}"/>
    <cellStyle name="Normal 3 5 2_Nøkkeltall" xfId="54281" xr:uid="{00000000-0005-0000-0000-000012D40000}"/>
    <cellStyle name="Normal 3 5 3" xfId="54282" xr:uid="{00000000-0005-0000-0000-000013D40000}"/>
    <cellStyle name="Normal 3 5 3 2" xfId="54283" xr:uid="{00000000-0005-0000-0000-000014D40000}"/>
    <cellStyle name="Normal 3 5 3 2 2" xfId="54284" xr:uid="{00000000-0005-0000-0000-000015D40000}"/>
    <cellStyle name="Normal 3 5 3 2 2 2" xfId="54285" xr:uid="{00000000-0005-0000-0000-000016D40000}"/>
    <cellStyle name="Normal 3 5 3 2 2 3" xfId="54286" xr:uid="{00000000-0005-0000-0000-000017D40000}"/>
    <cellStyle name="Normal 3 5 3 2 3" xfId="54287" xr:uid="{00000000-0005-0000-0000-000018D40000}"/>
    <cellStyle name="Normal 3 5 3 2 4" xfId="54288" xr:uid="{00000000-0005-0000-0000-000019D40000}"/>
    <cellStyle name="Normal 3 5 3 3" xfId="54289" xr:uid="{00000000-0005-0000-0000-00001AD40000}"/>
    <cellStyle name="Normal 3 5 3 3 2" xfId="54290" xr:uid="{00000000-0005-0000-0000-00001BD40000}"/>
    <cellStyle name="Normal 3 5 3 3 3" xfId="54291" xr:uid="{00000000-0005-0000-0000-00001CD40000}"/>
    <cellStyle name="Normal 3 5 3 4" xfId="54292" xr:uid="{00000000-0005-0000-0000-00001DD40000}"/>
    <cellStyle name="Normal 3 5 3 5" xfId="54293" xr:uid="{00000000-0005-0000-0000-00001ED40000}"/>
    <cellStyle name="Normal 3 5 3 6" xfId="54294" xr:uid="{00000000-0005-0000-0000-00001FD40000}"/>
    <cellStyle name="Normal 3 5 4" xfId="54295" xr:uid="{00000000-0005-0000-0000-000020D40000}"/>
    <cellStyle name="Normal 3 5 4 2" xfId="54296" xr:uid="{00000000-0005-0000-0000-000021D40000}"/>
    <cellStyle name="Normal 3 5 4 2 2" xfId="54297" xr:uid="{00000000-0005-0000-0000-000022D40000}"/>
    <cellStyle name="Normal 3 5 4 2 3" xfId="54298" xr:uid="{00000000-0005-0000-0000-000023D40000}"/>
    <cellStyle name="Normal 3 5 4 3" xfId="54299" xr:uid="{00000000-0005-0000-0000-000024D40000}"/>
    <cellStyle name="Normal 3 5 4 4" xfId="54300" xr:uid="{00000000-0005-0000-0000-000025D40000}"/>
    <cellStyle name="Normal 3 5 5" xfId="54301" xr:uid="{00000000-0005-0000-0000-000026D40000}"/>
    <cellStyle name="Normal 3 5 5 2" xfId="54302" xr:uid="{00000000-0005-0000-0000-000027D40000}"/>
    <cellStyle name="Normal 3 5 5 3" xfId="54303" xr:uid="{00000000-0005-0000-0000-000028D40000}"/>
    <cellStyle name="Normal 3 5 6" xfId="54304" xr:uid="{00000000-0005-0000-0000-000029D40000}"/>
    <cellStyle name="Normal 3 5 7" xfId="54305" xr:uid="{00000000-0005-0000-0000-00002AD40000}"/>
    <cellStyle name="Normal 3 5 8" xfId="54306" xr:uid="{00000000-0005-0000-0000-00002BD40000}"/>
    <cellStyle name="Normal 3 5 9" xfId="54307" xr:uid="{00000000-0005-0000-0000-00002CD40000}"/>
    <cellStyle name="Normal 3 5_Nøkkeltall" xfId="54308" xr:uid="{00000000-0005-0000-0000-00002DD40000}"/>
    <cellStyle name="Normal 3 6" xfId="54309" xr:uid="{00000000-0005-0000-0000-00002ED40000}"/>
    <cellStyle name="Normal 3 6 2" xfId="54310" xr:uid="{00000000-0005-0000-0000-00002FD40000}"/>
    <cellStyle name="Normal 3 6 2 2" xfId="54311" xr:uid="{00000000-0005-0000-0000-000030D40000}"/>
    <cellStyle name="Normal 3 6 2 2 2" xfId="54312" xr:uid="{00000000-0005-0000-0000-000031D40000}"/>
    <cellStyle name="Normal 3 6 2 2 2 2" xfId="54313" xr:uid="{00000000-0005-0000-0000-000032D40000}"/>
    <cellStyle name="Normal 3 6 2 2 2 2 2" xfId="54314" xr:uid="{00000000-0005-0000-0000-000033D40000}"/>
    <cellStyle name="Normal 3 6 2 2 2 3" xfId="54315" xr:uid="{00000000-0005-0000-0000-000034D40000}"/>
    <cellStyle name="Normal 3 6 2 2 2 4" xfId="54316" xr:uid="{00000000-0005-0000-0000-000035D40000}"/>
    <cellStyle name="Normal 3 6 2 2 3" xfId="54317" xr:uid="{00000000-0005-0000-0000-000036D40000}"/>
    <cellStyle name="Normal 3 6 2 2 3 2" xfId="54318" xr:uid="{00000000-0005-0000-0000-000037D40000}"/>
    <cellStyle name="Normal 3 6 2 2 4" xfId="54319" xr:uid="{00000000-0005-0000-0000-000038D40000}"/>
    <cellStyle name="Normal 3 6 2 2 5" xfId="54320" xr:uid="{00000000-0005-0000-0000-000039D40000}"/>
    <cellStyle name="Normal 3 6 2 3" xfId="54321" xr:uid="{00000000-0005-0000-0000-00003AD40000}"/>
    <cellStyle name="Normal 3 6 2 3 2" xfId="54322" xr:uid="{00000000-0005-0000-0000-00003BD40000}"/>
    <cellStyle name="Normal 3 6 2 3 2 2" xfId="54323" xr:uid="{00000000-0005-0000-0000-00003CD40000}"/>
    <cellStyle name="Normal 3 6 2 3 3" xfId="54324" xr:uid="{00000000-0005-0000-0000-00003DD40000}"/>
    <cellStyle name="Normal 3 6 2 3 4" xfId="54325" xr:uid="{00000000-0005-0000-0000-00003ED40000}"/>
    <cellStyle name="Normal 3 6 2 4" xfId="54326" xr:uid="{00000000-0005-0000-0000-00003FD40000}"/>
    <cellStyle name="Normal 3 6 2 4 2" xfId="54327" xr:uid="{00000000-0005-0000-0000-000040D40000}"/>
    <cellStyle name="Normal 3 6 2 5" xfId="54328" xr:uid="{00000000-0005-0000-0000-000041D40000}"/>
    <cellStyle name="Normal 3 6 2 6" xfId="54329" xr:uid="{00000000-0005-0000-0000-000042D40000}"/>
    <cellStyle name="Normal 3 6 3" xfId="54330" xr:uid="{00000000-0005-0000-0000-000043D40000}"/>
    <cellStyle name="Normal 3 6 3 2" xfId="54331" xr:uid="{00000000-0005-0000-0000-000044D40000}"/>
    <cellStyle name="Normal 3 6 4" xfId="54332" xr:uid="{00000000-0005-0000-0000-000045D40000}"/>
    <cellStyle name="Normal 3 6 5" xfId="54333" xr:uid="{00000000-0005-0000-0000-000046D40000}"/>
    <cellStyle name="Normal 3 6 6" xfId="54334" xr:uid="{00000000-0005-0000-0000-000047D40000}"/>
    <cellStyle name="Normal 3 6_Nøkkeltall" xfId="54335" xr:uid="{00000000-0005-0000-0000-000048D40000}"/>
    <cellStyle name="Normal 3 7" xfId="54336" xr:uid="{00000000-0005-0000-0000-000049D40000}"/>
    <cellStyle name="Normal 3 7 2" xfId="54337" xr:uid="{00000000-0005-0000-0000-00004AD40000}"/>
    <cellStyle name="Normal 3 7 2 2" xfId="54338" xr:uid="{00000000-0005-0000-0000-00004BD40000}"/>
    <cellStyle name="Normal 3 7 2 2 2" xfId="54339" xr:uid="{00000000-0005-0000-0000-00004CD40000}"/>
    <cellStyle name="Normal 3 7 2 3" xfId="54340" xr:uid="{00000000-0005-0000-0000-00004DD40000}"/>
    <cellStyle name="Normal 3 7 3" xfId="54341" xr:uid="{00000000-0005-0000-0000-00004ED40000}"/>
    <cellStyle name="Normal 3 7 3 2" xfId="54342" xr:uid="{00000000-0005-0000-0000-00004FD40000}"/>
    <cellStyle name="Normal 3 7 3 2 2" xfId="54343" xr:uid="{00000000-0005-0000-0000-000050D40000}"/>
    <cellStyle name="Normal 3 7 3 3" xfId="54344" xr:uid="{00000000-0005-0000-0000-000051D40000}"/>
    <cellStyle name="Normal 3 7 4" xfId="54345" xr:uid="{00000000-0005-0000-0000-000052D40000}"/>
    <cellStyle name="Normal 3 7 4 2" xfId="54346" xr:uid="{00000000-0005-0000-0000-000053D40000}"/>
    <cellStyle name="Normal 3 7 5" xfId="54347" xr:uid="{00000000-0005-0000-0000-000054D40000}"/>
    <cellStyle name="Normal 3 7 6" xfId="54348" xr:uid="{00000000-0005-0000-0000-000055D40000}"/>
    <cellStyle name="Normal 3 7_Nøkkeltall" xfId="54349" xr:uid="{00000000-0005-0000-0000-000056D40000}"/>
    <cellStyle name="Normal 3 8" xfId="54350" xr:uid="{00000000-0005-0000-0000-000057D40000}"/>
    <cellStyle name="Normal 3 8 2" xfId="54351" xr:uid="{00000000-0005-0000-0000-000058D40000}"/>
    <cellStyle name="Normal 3 8 2 2" xfId="54352" xr:uid="{00000000-0005-0000-0000-000059D40000}"/>
    <cellStyle name="Normal 3 8 2 2 2" xfId="54353" xr:uid="{00000000-0005-0000-0000-00005AD40000}"/>
    <cellStyle name="Normal 3 8 2 3" xfId="54354" xr:uid="{00000000-0005-0000-0000-00005BD40000}"/>
    <cellStyle name="Normal 3 8 2 4" xfId="54355" xr:uid="{00000000-0005-0000-0000-00005CD40000}"/>
    <cellStyle name="Normal 3 8 3" xfId="54356" xr:uid="{00000000-0005-0000-0000-00005DD40000}"/>
    <cellStyle name="Normal 3 8 3 2" xfId="54357" xr:uid="{00000000-0005-0000-0000-00005ED40000}"/>
    <cellStyle name="Normal 3 8 3 3" xfId="54358" xr:uid="{00000000-0005-0000-0000-00005FD40000}"/>
    <cellStyle name="Normal 3 8 4" xfId="54359" xr:uid="{00000000-0005-0000-0000-000060D40000}"/>
    <cellStyle name="Normal 3 8 5" xfId="54360" xr:uid="{00000000-0005-0000-0000-000061D40000}"/>
    <cellStyle name="Normal 3 8_Nøkkeltall" xfId="54361" xr:uid="{00000000-0005-0000-0000-000062D40000}"/>
    <cellStyle name="Normal 3 9" xfId="54362" xr:uid="{00000000-0005-0000-0000-000063D40000}"/>
    <cellStyle name="Normal 3 9 2" xfId="54363" xr:uid="{00000000-0005-0000-0000-000064D40000}"/>
    <cellStyle name="Normal 3 9 2 2" xfId="54364" xr:uid="{00000000-0005-0000-0000-000065D40000}"/>
    <cellStyle name="Normal 3 9 3" xfId="54365" xr:uid="{00000000-0005-0000-0000-000066D40000}"/>
    <cellStyle name="Normal 3 9 4" xfId="54366" xr:uid="{00000000-0005-0000-0000-000067D40000}"/>
    <cellStyle name="Normal 3 9_Nøkkeltall" xfId="54367" xr:uid="{00000000-0005-0000-0000-000068D40000}"/>
    <cellStyle name="Normal 3_~1520012" xfId="54368" xr:uid="{00000000-0005-0000-0000-000069D40000}"/>
    <cellStyle name="Normal 30" xfId="54369" xr:uid="{00000000-0005-0000-0000-00006AD40000}"/>
    <cellStyle name="Normal 30 2" xfId="54370" xr:uid="{00000000-0005-0000-0000-00006BD40000}"/>
    <cellStyle name="Normal 30 2 2" xfId="54371" xr:uid="{00000000-0005-0000-0000-00006CD40000}"/>
    <cellStyle name="Normal 30 2 3" xfId="54372" xr:uid="{00000000-0005-0000-0000-00006DD40000}"/>
    <cellStyle name="Normal 30 2_Nøkkeltall" xfId="54373" xr:uid="{00000000-0005-0000-0000-00006ED40000}"/>
    <cellStyle name="Normal 30 3" xfId="54374" xr:uid="{00000000-0005-0000-0000-00006FD40000}"/>
    <cellStyle name="Normal 30 4" xfId="54375" xr:uid="{00000000-0005-0000-0000-000070D40000}"/>
    <cellStyle name="Normal 30_Expenses (1)" xfId="54376" xr:uid="{00000000-0005-0000-0000-000071D40000}"/>
    <cellStyle name="Normal 31" xfId="54377" xr:uid="{00000000-0005-0000-0000-000072D40000}"/>
    <cellStyle name="Normal 31 2" xfId="54378" xr:uid="{00000000-0005-0000-0000-000073D40000}"/>
    <cellStyle name="Normal 31 3" xfId="54379" xr:uid="{00000000-0005-0000-0000-000074D40000}"/>
    <cellStyle name="Normal 31_Innskuddsdekning" xfId="54380" xr:uid="{00000000-0005-0000-0000-000075D40000}"/>
    <cellStyle name="Normal 32" xfId="54381" xr:uid="{00000000-0005-0000-0000-000076D40000}"/>
    <cellStyle name="Normal 32 2" xfId="54382" xr:uid="{00000000-0005-0000-0000-000077D40000}"/>
    <cellStyle name="Normal 32 3" xfId="54383" xr:uid="{00000000-0005-0000-0000-000078D40000}"/>
    <cellStyle name="Normal 32_Innskuddsdekning" xfId="54384" xr:uid="{00000000-0005-0000-0000-000079D40000}"/>
    <cellStyle name="Normal 33" xfId="54385" xr:uid="{00000000-0005-0000-0000-00007AD40000}"/>
    <cellStyle name="Normal 33 2" xfId="54386" xr:uid="{00000000-0005-0000-0000-00007BD40000}"/>
    <cellStyle name="Normal 33 3" xfId="54387" xr:uid="{00000000-0005-0000-0000-00007CD40000}"/>
    <cellStyle name="Normal 33_Innskuddsdekning" xfId="54388" xr:uid="{00000000-0005-0000-0000-00007DD40000}"/>
    <cellStyle name="Normal 34" xfId="54389" xr:uid="{00000000-0005-0000-0000-00007ED40000}"/>
    <cellStyle name="Normal 34 2" xfId="54390" xr:uid="{00000000-0005-0000-0000-00007FD40000}"/>
    <cellStyle name="Normal 34 3" xfId="54391" xr:uid="{00000000-0005-0000-0000-000080D40000}"/>
    <cellStyle name="Normal 34 4" xfId="54392" xr:uid="{00000000-0005-0000-0000-000081D40000}"/>
    <cellStyle name="Normal 34_Innskuddsdekning" xfId="54393" xr:uid="{00000000-0005-0000-0000-000082D40000}"/>
    <cellStyle name="Normal 35" xfId="54394" xr:uid="{00000000-0005-0000-0000-000083D40000}"/>
    <cellStyle name="Normal 35 2" xfId="54395" xr:uid="{00000000-0005-0000-0000-000084D40000}"/>
    <cellStyle name="Normal 35 2 2" xfId="54396" xr:uid="{00000000-0005-0000-0000-000085D40000}"/>
    <cellStyle name="Normal 35 2 2 2" xfId="54397" xr:uid="{00000000-0005-0000-0000-000086D40000}"/>
    <cellStyle name="Normal 35 2 3" xfId="54398" xr:uid="{00000000-0005-0000-0000-000087D40000}"/>
    <cellStyle name="Normal 35 3" xfId="54399" xr:uid="{00000000-0005-0000-0000-000088D40000}"/>
    <cellStyle name="Normal 35 3 2" xfId="54400" xr:uid="{00000000-0005-0000-0000-000089D40000}"/>
    <cellStyle name="Normal 35 3 2 2" xfId="54401" xr:uid="{00000000-0005-0000-0000-00008AD40000}"/>
    <cellStyle name="Normal 35 3 3" xfId="54402" xr:uid="{00000000-0005-0000-0000-00008BD40000}"/>
    <cellStyle name="Normal 35 4" xfId="54403" xr:uid="{00000000-0005-0000-0000-00008CD40000}"/>
    <cellStyle name="Normal 35 4 2" xfId="54404" xr:uid="{00000000-0005-0000-0000-00008DD40000}"/>
    <cellStyle name="Normal 35 5" xfId="54405" xr:uid="{00000000-0005-0000-0000-00008ED40000}"/>
    <cellStyle name="Normal 35 6" xfId="54406" xr:uid="{00000000-0005-0000-0000-00008FD40000}"/>
    <cellStyle name="Normal 35_Innskuddsdekning" xfId="54407" xr:uid="{00000000-0005-0000-0000-000090D40000}"/>
    <cellStyle name="Normal 36" xfId="54408" xr:uid="{00000000-0005-0000-0000-000091D40000}"/>
    <cellStyle name="Normal 36 2" xfId="54409" xr:uid="{00000000-0005-0000-0000-000092D40000}"/>
    <cellStyle name="Normal 36 2 2" xfId="54410" xr:uid="{00000000-0005-0000-0000-000093D40000}"/>
    <cellStyle name="Normal 36 2 2 2" xfId="54411" xr:uid="{00000000-0005-0000-0000-000094D40000}"/>
    <cellStyle name="Normal 36 2 3" xfId="54412" xr:uid="{00000000-0005-0000-0000-000095D40000}"/>
    <cellStyle name="Normal 36 3" xfId="54413" xr:uid="{00000000-0005-0000-0000-000096D40000}"/>
    <cellStyle name="Normal 36 3 2" xfId="54414" xr:uid="{00000000-0005-0000-0000-000097D40000}"/>
    <cellStyle name="Normal 36 3 2 2" xfId="54415" xr:uid="{00000000-0005-0000-0000-000098D40000}"/>
    <cellStyle name="Normal 36 3 3" xfId="54416" xr:uid="{00000000-0005-0000-0000-000099D40000}"/>
    <cellStyle name="Normal 36 4" xfId="54417" xr:uid="{00000000-0005-0000-0000-00009AD40000}"/>
    <cellStyle name="Normal 36 4 2" xfId="54418" xr:uid="{00000000-0005-0000-0000-00009BD40000}"/>
    <cellStyle name="Normal 36 5" xfId="54419" xr:uid="{00000000-0005-0000-0000-00009CD40000}"/>
    <cellStyle name="Normal 36 6" xfId="54420" xr:uid="{00000000-0005-0000-0000-00009DD40000}"/>
    <cellStyle name="Normal 36_Innskuddsdekning" xfId="54421" xr:uid="{00000000-0005-0000-0000-00009ED40000}"/>
    <cellStyle name="Normal 37" xfId="54422" xr:uid="{00000000-0005-0000-0000-00009FD40000}"/>
    <cellStyle name="Normal 37 2" xfId="54423" xr:uid="{00000000-0005-0000-0000-0000A0D40000}"/>
    <cellStyle name="Normal 37 2 2" xfId="54424" xr:uid="{00000000-0005-0000-0000-0000A1D40000}"/>
    <cellStyle name="Normal 37 2 2 2" xfId="54425" xr:uid="{00000000-0005-0000-0000-0000A2D40000}"/>
    <cellStyle name="Normal 37 2 3" xfId="54426" xr:uid="{00000000-0005-0000-0000-0000A3D40000}"/>
    <cellStyle name="Normal 37 3" xfId="54427" xr:uid="{00000000-0005-0000-0000-0000A4D40000}"/>
    <cellStyle name="Normal 37 3 2" xfId="54428" xr:uid="{00000000-0005-0000-0000-0000A5D40000}"/>
    <cellStyle name="Normal 37 3 2 2" xfId="54429" xr:uid="{00000000-0005-0000-0000-0000A6D40000}"/>
    <cellStyle name="Normal 37 3 3" xfId="54430" xr:uid="{00000000-0005-0000-0000-0000A7D40000}"/>
    <cellStyle name="Normal 37 4" xfId="54431" xr:uid="{00000000-0005-0000-0000-0000A8D40000}"/>
    <cellStyle name="Normal 37 4 2" xfId="54432" xr:uid="{00000000-0005-0000-0000-0000A9D40000}"/>
    <cellStyle name="Normal 37 5" xfId="54433" xr:uid="{00000000-0005-0000-0000-0000AAD40000}"/>
    <cellStyle name="Normal 37 6" xfId="54434" xr:uid="{00000000-0005-0000-0000-0000ABD40000}"/>
    <cellStyle name="Normal 37_DNB Group" xfId="64686" xr:uid="{00000000-0005-0000-0000-0000ACD40000}"/>
    <cellStyle name="Normal 38" xfId="54435" xr:uid="{00000000-0005-0000-0000-0000ADD40000}"/>
    <cellStyle name="Normal 38 2" xfId="54436" xr:uid="{00000000-0005-0000-0000-0000AED40000}"/>
    <cellStyle name="Normal 38 3" xfId="54437" xr:uid="{00000000-0005-0000-0000-0000AFD40000}"/>
    <cellStyle name="Normal 38_Nøkkeltall" xfId="54438" xr:uid="{00000000-0005-0000-0000-0000B0D40000}"/>
    <cellStyle name="Normal 39" xfId="54439" xr:uid="{00000000-0005-0000-0000-0000B1D40000}"/>
    <cellStyle name="Normal 39 2" xfId="54440" xr:uid="{00000000-0005-0000-0000-0000B2D40000}"/>
    <cellStyle name="Normal 39 3" xfId="54441" xr:uid="{00000000-0005-0000-0000-0000B3D40000}"/>
    <cellStyle name="Normal 39 4" xfId="54442" xr:uid="{00000000-0005-0000-0000-0000B4D40000}"/>
    <cellStyle name="Normal 39_Nøkkeltall" xfId="54443" xr:uid="{00000000-0005-0000-0000-0000B5D40000}"/>
    <cellStyle name="Normal 4" xfId="54444" xr:uid="{00000000-0005-0000-0000-0000B6D40000}"/>
    <cellStyle name="Normal 4 10" xfId="54445" xr:uid="{00000000-0005-0000-0000-0000B7D40000}"/>
    <cellStyle name="Normal 4 11" xfId="54446" xr:uid="{00000000-0005-0000-0000-0000B8D40000}"/>
    <cellStyle name="Normal 4 2" xfId="54447" xr:uid="{00000000-0005-0000-0000-0000B9D40000}"/>
    <cellStyle name="Normal 4 2 2" xfId="54448" xr:uid="{00000000-0005-0000-0000-0000BAD40000}"/>
    <cellStyle name="Normal 4 2 2 2" xfId="54449" xr:uid="{00000000-0005-0000-0000-0000BBD40000}"/>
    <cellStyle name="Normal 4 2 2 2 2" xfId="54450" xr:uid="{00000000-0005-0000-0000-0000BCD40000}"/>
    <cellStyle name="Normal 4 2 2 2 2 2" xfId="54451" xr:uid="{00000000-0005-0000-0000-0000BDD40000}"/>
    <cellStyle name="Normal 4 2 2 2 2 2 2" xfId="54452" xr:uid="{00000000-0005-0000-0000-0000BED40000}"/>
    <cellStyle name="Normal 4 2 2 2 2 2 2 2" xfId="54453" xr:uid="{00000000-0005-0000-0000-0000BFD40000}"/>
    <cellStyle name="Normal 4 2 2 2 2 2 2 2 2" xfId="54454" xr:uid="{00000000-0005-0000-0000-0000C0D40000}"/>
    <cellStyle name="Normal 4 2 2 2 2 2 2 3" xfId="54455" xr:uid="{00000000-0005-0000-0000-0000C1D40000}"/>
    <cellStyle name="Normal 4 2 2 2 2 2 3" xfId="54456" xr:uid="{00000000-0005-0000-0000-0000C2D40000}"/>
    <cellStyle name="Normal 4 2 2 2 2 2 3 2" xfId="54457" xr:uid="{00000000-0005-0000-0000-0000C3D40000}"/>
    <cellStyle name="Normal 4 2 2 2 2 2 4" xfId="54458" xr:uid="{00000000-0005-0000-0000-0000C4D40000}"/>
    <cellStyle name="Normal 4 2 2 2 2 2 5" xfId="54459" xr:uid="{00000000-0005-0000-0000-0000C5D40000}"/>
    <cellStyle name="Normal 4 2 2 2 2 3" xfId="54460" xr:uid="{00000000-0005-0000-0000-0000C6D40000}"/>
    <cellStyle name="Normal 4 2 2 2 2 3 2" xfId="54461" xr:uid="{00000000-0005-0000-0000-0000C7D40000}"/>
    <cellStyle name="Normal 4 2 2 2 2 3 2 2" xfId="54462" xr:uid="{00000000-0005-0000-0000-0000C8D40000}"/>
    <cellStyle name="Normal 4 2 2 2 2 3 3" xfId="54463" xr:uid="{00000000-0005-0000-0000-0000C9D40000}"/>
    <cellStyle name="Normal 4 2 2 2 2 4" xfId="54464" xr:uid="{00000000-0005-0000-0000-0000CAD40000}"/>
    <cellStyle name="Normal 4 2 2 2 2 4 2" xfId="54465" xr:uid="{00000000-0005-0000-0000-0000CBD40000}"/>
    <cellStyle name="Normal 4 2 2 2 2 5" xfId="54466" xr:uid="{00000000-0005-0000-0000-0000CCD40000}"/>
    <cellStyle name="Normal 4 2 2 2 2 6" xfId="54467" xr:uid="{00000000-0005-0000-0000-0000CDD40000}"/>
    <cellStyle name="Normal 4 2 2 2 3" xfId="54468" xr:uid="{00000000-0005-0000-0000-0000CED40000}"/>
    <cellStyle name="Normal 4 2 2 2 3 2" xfId="54469" xr:uid="{00000000-0005-0000-0000-0000CFD40000}"/>
    <cellStyle name="Normal 4 2 2 2 3 2 2" xfId="54470" xr:uid="{00000000-0005-0000-0000-0000D0D40000}"/>
    <cellStyle name="Normal 4 2 2 2 3 2 2 2" xfId="54471" xr:uid="{00000000-0005-0000-0000-0000D1D40000}"/>
    <cellStyle name="Normal 4 2 2 2 3 2 3" xfId="54472" xr:uid="{00000000-0005-0000-0000-0000D2D40000}"/>
    <cellStyle name="Normal 4 2 2 2 3 3" xfId="54473" xr:uid="{00000000-0005-0000-0000-0000D3D40000}"/>
    <cellStyle name="Normal 4 2 2 2 3 3 2" xfId="54474" xr:uid="{00000000-0005-0000-0000-0000D4D40000}"/>
    <cellStyle name="Normal 4 2 2 2 3 4" xfId="54475" xr:uid="{00000000-0005-0000-0000-0000D5D40000}"/>
    <cellStyle name="Normal 4 2 2 2 3 5" xfId="54476" xr:uid="{00000000-0005-0000-0000-0000D6D40000}"/>
    <cellStyle name="Normal 4 2 2 2 4" xfId="54477" xr:uid="{00000000-0005-0000-0000-0000D7D40000}"/>
    <cellStyle name="Normal 4 2 2 2 4 2" xfId="54478" xr:uid="{00000000-0005-0000-0000-0000D8D40000}"/>
    <cellStyle name="Normal 4 2 2 2 4 2 2" xfId="54479" xr:uid="{00000000-0005-0000-0000-0000D9D40000}"/>
    <cellStyle name="Normal 4 2 2 2 4 3" xfId="54480" xr:uid="{00000000-0005-0000-0000-0000DAD40000}"/>
    <cellStyle name="Normal 4 2 2 2 5" xfId="54481" xr:uid="{00000000-0005-0000-0000-0000DBD40000}"/>
    <cellStyle name="Normal 4 2 2 2 5 2" xfId="54482" xr:uid="{00000000-0005-0000-0000-0000DCD40000}"/>
    <cellStyle name="Normal 4 2 2 2 6" xfId="54483" xr:uid="{00000000-0005-0000-0000-0000DDD40000}"/>
    <cellStyle name="Normal 4 2 2 2 7" xfId="54484" xr:uid="{00000000-0005-0000-0000-0000DED40000}"/>
    <cellStyle name="Normal 4 2 2 2_Nøkkeltall" xfId="54485" xr:uid="{00000000-0005-0000-0000-0000DFD40000}"/>
    <cellStyle name="Normal 4 2 2 3" xfId="54486" xr:uid="{00000000-0005-0000-0000-0000E0D40000}"/>
    <cellStyle name="Normal 4 2 2 3 2" xfId="54487" xr:uid="{00000000-0005-0000-0000-0000E1D40000}"/>
    <cellStyle name="Normal 4 2 2 3 2 2" xfId="54488" xr:uid="{00000000-0005-0000-0000-0000E2D40000}"/>
    <cellStyle name="Normal 4 2 2 3 2 2 2" xfId="54489" xr:uid="{00000000-0005-0000-0000-0000E3D40000}"/>
    <cellStyle name="Normal 4 2 2 3 2 2 2 2" xfId="54490" xr:uid="{00000000-0005-0000-0000-0000E4D40000}"/>
    <cellStyle name="Normal 4 2 2 3 2 2 3" xfId="54491" xr:uid="{00000000-0005-0000-0000-0000E5D40000}"/>
    <cellStyle name="Normal 4 2 2 3 2 3" xfId="54492" xr:uid="{00000000-0005-0000-0000-0000E6D40000}"/>
    <cellStyle name="Normal 4 2 2 3 2 3 2" xfId="54493" xr:uid="{00000000-0005-0000-0000-0000E7D40000}"/>
    <cellStyle name="Normal 4 2 2 3 2 4" xfId="54494" xr:uid="{00000000-0005-0000-0000-0000E8D40000}"/>
    <cellStyle name="Normal 4 2 2 3 2 5" xfId="54495" xr:uid="{00000000-0005-0000-0000-0000E9D40000}"/>
    <cellStyle name="Normal 4 2 2 3 3" xfId="54496" xr:uid="{00000000-0005-0000-0000-0000EAD40000}"/>
    <cellStyle name="Normal 4 2 2 3 3 2" xfId="54497" xr:uid="{00000000-0005-0000-0000-0000EBD40000}"/>
    <cellStyle name="Normal 4 2 2 3 3 2 2" xfId="54498" xr:uid="{00000000-0005-0000-0000-0000ECD40000}"/>
    <cellStyle name="Normal 4 2 2 3 3 3" xfId="54499" xr:uid="{00000000-0005-0000-0000-0000EDD40000}"/>
    <cellStyle name="Normal 4 2 2 3 4" xfId="54500" xr:uid="{00000000-0005-0000-0000-0000EED40000}"/>
    <cellStyle name="Normal 4 2 2 3 4 2" xfId="54501" xr:uid="{00000000-0005-0000-0000-0000EFD40000}"/>
    <cellStyle name="Normal 4 2 2 3 5" xfId="54502" xr:uid="{00000000-0005-0000-0000-0000F0D40000}"/>
    <cellStyle name="Normal 4 2 2 3 6" xfId="54503" xr:uid="{00000000-0005-0000-0000-0000F1D40000}"/>
    <cellStyle name="Normal 4 2 2 4" xfId="54504" xr:uid="{00000000-0005-0000-0000-0000F2D40000}"/>
    <cellStyle name="Normal 4 2 2 4 2" xfId="54505" xr:uid="{00000000-0005-0000-0000-0000F3D40000}"/>
    <cellStyle name="Normal 4 2 2 4 2 2" xfId="54506" xr:uid="{00000000-0005-0000-0000-0000F4D40000}"/>
    <cellStyle name="Normal 4 2 2 4 2 2 2" xfId="54507" xr:uid="{00000000-0005-0000-0000-0000F5D40000}"/>
    <cellStyle name="Normal 4 2 2 4 2 3" xfId="54508" xr:uid="{00000000-0005-0000-0000-0000F6D40000}"/>
    <cellStyle name="Normal 4 2 2 4 3" xfId="54509" xr:uid="{00000000-0005-0000-0000-0000F7D40000}"/>
    <cellStyle name="Normal 4 2 2 4 3 2" xfId="54510" xr:uid="{00000000-0005-0000-0000-0000F8D40000}"/>
    <cellStyle name="Normal 4 2 2 4 4" xfId="54511" xr:uid="{00000000-0005-0000-0000-0000F9D40000}"/>
    <cellStyle name="Normal 4 2 2 5" xfId="54512" xr:uid="{00000000-0005-0000-0000-0000FAD40000}"/>
    <cellStyle name="Normal 4 2 2 5 2" xfId="54513" xr:uid="{00000000-0005-0000-0000-0000FBD40000}"/>
    <cellStyle name="Normal 4 2 2 5 2 2" xfId="54514" xr:uid="{00000000-0005-0000-0000-0000FCD40000}"/>
    <cellStyle name="Normal 4 2 2 5 3" xfId="54515" xr:uid="{00000000-0005-0000-0000-0000FDD40000}"/>
    <cellStyle name="Normal 4 2 2 6" xfId="54516" xr:uid="{00000000-0005-0000-0000-0000FED40000}"/>
    <cellStyle name="Normal 4 2 2 6 2" xfId="54517" xr:uid="{00000000-0005-0000-0000-0000FFD40000}"/>
    <cellStyle name="Normal 4 2 2 7" xfId="54518" xr:uid="{00000000-0005-0000-0000-000000D50000}"/>
    <cellStyle name="Normal 4 2 2 8" xfId="54519" xr:uid="{00000000-0005-0000-0000-000001D50000}"/>
    <cellStyle name="Normal 4 2 2_Innskuddsdekning" xfId="54520" xr:uid="{00000000-0005-0000-0000-000002D50000}"/>
    <cellStyle name="Normal 4 2 3" xfId="54521" xr:uid="{00000000-0005-0000-0000-000003D50000}"/>
    <cellStyle name="Normal 4 2 3 2" xfId="54522" xr:uid="{00000000-0005-0000-0000-000004D50000}"/>
    <cellStyle name="Normal 4 2 3 2 2" xfId="54523" xr:uid="{00000000-0005-0000-0000-000005D50000}"/>
    <cellStyle name="Normal 4 2 3 2 2 2" xfId="54524" xr:uid="{00000000-0005-0000-0000-000006D50000}"/>
    <cellStyle name="Normal 4 2 3 2 2 2 2" xfId="54525" xr:uid="{00000000-0005-0000-0000-000007D50000}"/>
    <cellStyle name="Normal 4 2 3 2 2 2 2 2" xfId="54526" xr:uid="{00000000-0005-0000-0000-000008D50000}"/>
    <cellStyle name="Normal 4 2 3 2 2 2 3" xfId="54527" xr:uid="{00000000-0005-0000-0000-000009D50000}"/>
    <cellStyle name="Normal 4 2 3 2 2 3" xfId="54528" xr:uid="{00000000-0005-0000-0000-00000AD50000}"/>
    <cellStyle name="Normal 4 2 3 2 2 3 2" xfId="54529" xr:uid="{00000000-0005-0000-0000-00000BD50000}"/>
    <cellStyle name="Normal 4 2 3 2 2 4" xfId="54530" xr:uid="{00000000-0005-0000-0000-00000CD50000}"/>
    <cellStyle name="Normal 4 2 3 2 2 5" xfId="54531" xr:uid="{00000000-0005-0000-0000-00000DD50000}"/>
    <cellStyle name="Normal 4 2 3 2 3" xfId="54532" xr:uid="{00000000-0005-0000-0000-00000ED50000}"/>
    <cellStyle name="Normal 4 2 3 2 3 2" xfId="54533" xr:uid="{00000000-0005-0000-0000-00000FD50000}"/>
    <cellStyle name="Normal 4 2 3 2 3 2 2" xfId="54534" xr:uid="{00000000-0005-0000-0000-000010D50000}"/>
    <cellStyle name="Normal 4 2 3 2 3 3" xfId="54535" xr:uid="{00000000-0005-0000-0000-000011D50000}"/>
    <cellStyle name="Normal 4 2 3 2 4" xfId="54536" xr:uid="{00000000-0005-0000-0000-000012D50000}"/>
    <cellStyle name="Normal 4 2 3 2 4 2" xfId="54537" xr:uid="{00000000-0005-0000-0000-000013D50000}"/>
    <cellStyle name="Normal 4 2 3 2 5" xfId="54538" xr:uid="{00000000-0005-0000-0000-000014D50000}"/>
    <cellStyle name="Normal 4 2 3 2 6" xfId="54539" xr:uid="{00000000-0005-0000-0000-000015D50000}"/>
    <cellStyle name="Normal 4 2 3 3" xfId="54540" xr:uid="{00000000-0005-0000-0000-000016D50000}"/>
    <cellStyle name="Normal 4 2 3 3 2" xfId="54541" xr:uid="{00000000-0005-0000-0000-000017D50000}"/>
    <cellStyle name="Normal 4 2 3 3 2 2" xfId="54542" xr:uid="{00000000-0005-0000-0000-000018D50000}"/>
    <cellStyle name="Normal 4 2 3 3 2 2 2" xfId="54543" xr:uid="{00000000-0005-0000-0000-000019D50000}"/>
    <cellStyle name="Normal 4 2 3 3 2 3" xfId="54544" xr:uid="{00000000-0005-0000-0000-00001AD50000}"/>
    <cellStyle name="Normal 4 2 3 3 3" xfId="54545" xr:uid="{00000000-0005-0000-0000-00001BD50000}"/>
    <cellStyle name="Normal 4 2 3 3 3 2" xfId="54546" xr:uid="{00000000-0005-0000-0000-00001CD50000}"/>
    <cellStyle name="Normal 4 2 3 3 4" xfId="54547" xr:uid="{00000000-0005-0000-0000-00001DD50000}"/>
    <cellStyle name="Normal 4 2 3 3 5" xfId="54548" xr:uid="{00000000-0005-0000-0000-00001ED50000}"/>
    <cellStyle name="Normal 4 2 3 4" xfId="54549" xr:uid="{00000000-0005-0000-0000-00001FD50000}"/>
    <cellStyle name="Normal 4 2 3 4 2" xfId="54550" xr:uid="{00000000-0005-0000-0000-000020D50000}"/>
    <cellStyle name="Normal 4 2 3 4 2 2" xfId="54551" xr:uid="{00000000-0005-0000-0000-000021D50000}"/>
    <cellStyle name="Normal 4 2 3 4 3" xfId="54552" xr:uid="{00000000-0005-0000-0000-000022D50000}"/>
    <cellStyle name="Normal 4 2 3 4 4" xfId="54553" xr:uid="{00000000-0005-0000-0000-000023D50000}"/>
    <cellStyle name="Normal 4 2 3 5" xfId="54554" xr:uid="{00000000-0005-0000-0000-000024D50000}"/>
    <cellStyle name="Normal 4 2 3 5 2" xfId="54555" xr:uid="{00000000-0005-0000-0000-000025D50000}"/>
    <cellStyle name="Normal 4 2 3 6" xfId="54556" xr:uid="{00000000-0005-0000-0000-000026D50000}"/>
    <cellStyle name="Normal 4 2 3 7" xfId="54557" xr:uid="{00000000-0005-0000-0000-000027D50000}"/>
    <cellStyle name="Normal 4 2 4" xfId="54558" xr:uid="{00000000-0005-0000-0000-000028D50000}"/>
    <cellStyle name="Normal 4 2 4 2" xfId="54559" xr:uid="{00000000-0005-0000-0000-000029D50000}"/>
    <cellStyle name="Normal 4 2 4 2 2" xfId="54560" xr:uid="{00000000-0005-0000-0000-00002AD50000}"/>
    <cellStyle name="Normal 4 2 4 2 2 2" xfId="54561" xr:uid="{00000000-0005-0000-0000-00002BD50000}"/>
    <cellStyle name="Normal 4 2 4 2 2 2 2" xfId="54562" xr:uid="{00000000-0005-0000-0000-00002CD50000}"/>
    <cellStyle name="Normal 4 2 4 2 2 3" xfId="54563" xr:uid="{00000000-0005-0000-0000-00002DD50000}"/>
    <cellStyle name="Normal 4 2 4 2 3" xfId="54564" xr:uid="{00000000-0005-0000-0000-00002ED50000}"/>
    <cellStyle name="Normal 4 2 4 2 3 2" xfId="54565" xr:uid="{00000000-0005-0000-0000-00002FD50000}"/>
    <cellStyle name="Normal 4 2 4 2 4" xfId="54566" xr:uid="{00000000-0005-0000-0000-000030D50000}"/>
    <cellStyle name="Normal 4 2 4 2 5" xfId="54567" xr:uid="{00000000-0005-0000-0000-000031D50000}"/>
    <cellStyle name="Normal 4 2 4 3" xfId="54568" xr:uid="{00000000-0005-0000-0000-000032D50000}"/>
    <cellStyle name="Normal 4 2 4 3 2" xfId="54569" xr:uid="{00000000-0005-0000-0000-000033D50000}"/>
    <cellStyle name="Normal 4 2 4 3 2 2" xfId="54570" xr:uid="{00000000-0005-0000-0000-000034D50000}"/>
    <cellStyle name="Normal 4 2 4 3 3" xfId="54571" xr:uid="{00000000-0005-0000-0000-000035D50000}"/>
    <cellStyle name="Normal 4 2 4 4" xfId="54572" xr:uid="{00000000-0005-0000-0000-000036D50000}"/>
    <cellStyle name="Normal 4 2 4 4 2" xfId="54573" xr:uid="{00000000-0005-0000-0000-000037D50000}"/>
    <cellStyle name="Normal 4 2 4 5" xfId="54574" xr:uid="{00000000-0005-0000-0000-000038D50000}"/>
    <cellStyle name="Normal 4 2 4 6" xfId="54575" xr:uid="{00000000-0005-0000-0000-000039D50000}"/>
    <cellStyle name="Normal 4 2 5" xfId="54576" xr:uid="{00000000-0005-0000-0000-00003AD50000}"/>
    <cellStyle name="Normal 4 2 5 2" xfId="54577" xr:uid="{00000000-0005-0000-0000-00003BD50000}"/>
    <cellStyle name="Normal 4 2 5 2 2" xfId="54578" xr:uid="{00000000-0005-0000-0000-00003CD50000}"/>
    <cellStyle name="Normal 4 2 5 2 2 2" xfId="54579" xr:uid="{00000000-0005-0000-0000-00003DD50000}"/>
    <cellStyle name="Normal 4 2 5 2 2 2 2" xfId="54580" xr:uid="{00000000-0005-0000-0000-00003ED50000}"/>
    <cellStyle name="Normal 4 2 5 2 2 3" xfId="54581" xr:uid="{00000000-0005-0000-0000-00003FD50000}"/>
    <cellStyle name="Normal 4 2 5 2 3" xfId="54582" xr:uid="{00000000-0005-0000-0000-000040D50000}"/>
    <cellStyle name="Normal 4 2 5 2 3 2" xfId="54583" xr:uid="{00000000-0005-0000-0000-000041D50000}"/>
    <cellStyle name="Normal 4 2 5 2 4" xfId="54584" xr:uid="{00000000-0005-0000-0000-000042D50000}"/>
    <cellStyle name="Normal 4 2 5 3" xfId="54585" xr:uid="{00000000-0005-0000-0000-000043D50000}"/>
    <cellStyle name="Normal 4 2 5 3 2" xfId="54586" xr:uid="{00000000-0005-0000-0000-000044D50000}"/>
    <cellStyle name="Normal 4 2 5 3 2 2" xfId="54587" xr:uid="{00000000-0005-0000-0000-000045D50000}"/>
    <cellStyle name="Normal 4 2 5 3 3" xfId="54588" xr:uid="{00000000-0005-0000-0000-000046D50000}"/>
    <cellStyle name="Normal 4 2 5 4" xfId="54589" xr:uid="{00000000-0005-0000-0000-000047D50000}"/>
    <cellStyle name="Normal 4 2 5 4 2" xfId="54590" xr:uid="{00000000-0005-0000-0000-000048D50000}"/>
    <cellStyle name="Normal 4 2 5 5" xfId="54591" xr:uid="{00000000-0005-0000-0000-000049D50000}"/>
    <cellStyle name="Normal 4 2 6" xfId="54592" xr:uid="{00000000-0005-0000-0000-00004AD50000}"/>
    <cellStyle name="Normal 4 2 6 2" xfId="54593" xr:uid="{00000000-0005-0000-0000-00004BD50000}"/>
    <cellStyle name="Normal 4 2 7" xfId="54594" xr:uid="{00000000-0005-0000-0000-00004CD50000}"/>
    <cellStyle name="Normal 4 2 8" xfId="54595" xr:uid="{00000000-0005-0000-0000-00004DD50000}"/>
    <cellStyle name="Normal 4 2_3. Chng in credit spreads" xfId="54596" xr:uid="{00000000-0005-0000-0000-00004ED50000}"/>
    <cellStyle name="Normal 4 3" xfId="54597" xr:uid="{00000000-0005-0000-0000-00004FD50000}"/>
    <cellStyle name="Normal 4 3 2" xfId="54598" xr:uid="{00000000-0005-0000-0000-000050D50000}"/>
    <cellStyle name="Normal 4 3 2 2" xfId="54599" xr:uid="{00000000-0005-0000-0000-000051D50000}"/>
    <cellStyle name="Normal 4 3 2 2 2" xfId="54600" xr:uid="{00000000-0005-0000-0000-000052D50000}"/>
    <cellStyle name="Normal 4 3 2 2 2 2" xfId="54601" xr:uid="{00000000-0005-0000-0000-000053D50000}"/>
    <cellStyle name="Normal 4 3 2 2 2 2 2" xfId="54602" xr:uid="{00000000-0005-0000-0000-000054D50000}"/>
    <cellStyle name="Normal 4 3 2 2 2 2 2 2" xfId="54603" xr:uid="{00000000-0005-0000-0000-000055D50000}"/>
    <cellStyle name="Normal 4 3 2 2 2 2 3" xfId="54604" xr:uid="{00000000-0005-0000-0000-000056D50000}"/>
    <cellStyle name="Normal 4 3 2 2 2 2 4" xfId="54605" xr:uid="{00000000-0005-0000-0000-000057D50000}"/>
    <cellStyle name="Normal 4 3 2 2 2 3" xfId="54606" xr:uid="{00000000-0005-0000-0000-000058D50000}"/>
    <cellStyle name="Normal 4 3 2 2 2 3 2" xfId="54607" xr:uid="{00000000-0005-0000-0000-000059D50000}"/>
    <cellStyle name="Normal 4 3 2 2 2 4" xfId="54608" xr:uid="{00000000-0005-0000-0000-00005AD50000}"/>
    <cellStyle name="Normal 4 3 2 2 2 5" xfId="54609" xr:uid="{00000000-0005-0000-0000-00005BD50000}"/>
    <cellStyle name="Normal 4 3 2 2 3" xfId="54610" xr:uid="{00000000-0005-0000-0000-00005CD50000}"/>
    <cellStyle name="Normal 4 3 2 2 3 2" xfId="54611" xr:uid="{00000000-0005-0000-0000-00005DD50000}"/>
    <cellStyle name="Normal 4 3 2 2 3 2 2" xfId="54612" xr:uid="{00000000-0005-0000-0000-00005ED50000}"/>
    <cellStyle name="Normal 4 3 2 2 3 3" xfId="54613" xr:uid="{00000000-0005-0000-0000-00005FD50000}"/>
    <cellStyle name="Normal 4 3 2 2 3 4" xfId="54614" xr:uid="{00000000-0005-0000-0000-000060D50000}"/>
    <cellStyle name="Normal 4 3 2 2 4" xfId="54615" xr:uid="{00000000-0005-0000-0000-000061D50000}"/>
    <cellStyle name="Normal 4 3 2 2 4 2" xfId="54616" xr:uid="{00000000-0005-0000-0000-000062D50000}"/>
    <cellStyle name="Normal 4 3 2 2 5" xfId="54617" xr:uid="{00000000-0005-0000-0000-000063D50000}"/>
    <cellStyle name="Normal 4 3 2 2 6" xfId="54618" xr:uid="{00000000-0005-0000-0000-000064D50000}"/>
    <cellStyle name="Normal 4 3 2 3" xfId="54619" xr:uid="{00000000-0005-0000-0000-000065D50000}"/>
    <cellStyle name="Normal 4 3 2 3 2" xfId="54620" xr:uid="{00000000-0005-0000-0000-000066D50000}"/>
    <cellStyle name="Normal 4 3 2 3 2 2" xfId="54621" xr:uid="{00000000-0005-0000-0000-000067D50000}"/>
    <cellStyle name="Normal 4 3 2 3 2 2 2" xfId="54622" xr:uid="{00000000-0005-0000-0000-000068D50000}"/>
    <cellStyle name="Normal 4 3 2 3 2 3" xfId="54623" xr:uid="{00000000-0005-0000-0000-000069D50000}"/>
    <cellStyle name="Normal 4 3 2 3 2 4" xfId="54624" xr:uid="{00000000-0005-0000-0000-00006AD50000}"/>
    <cellStyle name="Normal 4 3 2 3 3" xfId="54625" xr:uid="{00000000-0005-0000-0000-00006BD50000}"/>
    <cellStyle name="Normal 4 3 2 3 3 2" xfId="54626" xr:uid="{00000000-0005-0000-0000-00006CD50000}"/>
    <cellStyle name="Normal 4 3 2 3 4" xfId="54627" xr:uid="{00000000-0005-0000-0000-00006DD50000}"/>
    <cellStyle name="Normal 4 3 2 3 5" xfId="54628" xr:uid="{00000000-0005-0000-0000-00006ED50000}"/>
    <cellStyle name="Normal 4 3 2 4" xfId="54629" xr:uid="{00000000-0005-0000-0000-00006FD50000}"/>
    <cellStyle name="Normal 4 3 2 4 2" xfId="54630" xr:uid="{00000000-0005-0000-0000-000070D50000}"/>
    <cellStyle name="Normal 4 3 2 4 2 2" xfId="54631" xr:uid="{00000000-0005-0000-0000-000071D50000}"/>
    <cellStyle name="Normal 4 3 2 4 3" xfId="54632" xr:uid="{00000000-0005-0000-0000-000072D50000}"/>
    <cellStyle name="Normal 4 3 2 4 4" xfId="54633" xr:uid="{00000000-0005-0000-0000-000073D50000}"/>
    <cellStyle name="Normal 4 3 2 5" xfId="54634" xr:uid="{00000000-0005-0000-0000-000074D50000}"/>
    <cellStyle name="Normal 4 3 2 5 2" xfId="54635" xr:uid="{00000000-0005-0000-0000-000075D50000}"/>
    <cellStyle name="Normal 4 3 2 6" xfId="54636" xr:uid="{00000000-0005-0000-0000-000076D50000}"/>
    <cellStyle name="Normal 4 3 2 7" xfId="54637" xr:uid="{00000000-0005-0000-0000-000077D50000}"/>
    <cellStyle name="Normal 4 3 2_Nøkkeltall" xfId="54638" xr:uid="{00000000-0005-0000-0000-000078D50000}"/>
    <cellStyle name="Normal 4 3 3" xfId="54639" xr:uid="{00000000-0005-0000-0000-000079D50000}"/>
    <cellStyle name="Normal 4 3 3 2" xfId="54640" xr:uid="{00000000-0005-0000-0000-00007AD50000}"/>
    <cellStyle name="Normal 4 3 3 2 2" xfId="54641" xr:uid="{00000000-0005-0000-0000-00007BD50000}"/>
    <cellStyle name="Normal 4 3 3 2 2 2" xfId="54642" xr:uid="{00000000-0005-0000-0000-00007CD50000}"/>
    <cellStyle name="Normal 4 3 3 2 2 2 2" xfId="54643" xr:uid="{00000000-0005-0000-0000-00007DD50000}"/>
    <cellStyle name="Normal 4 3 3 2 2 3" xfId="54644" xr:uid="{00000000-0005-0000-0000-00007ED50000}"/>
    <cellStyle name="Normal 4 3 3 2 2 4" xfId="54645" xr:uid="{00000000-0005-0000-0000-00007FD50000}"/>
    <cellStyle name="Normal 4 3 3 2 3" xfId="54646" xr:uid="{00000000-0005-0000-0000-000080D50000}"/>
    <cellStyle name="Normal 4 3 3 2 3 2" xfId="54647" xr:uid="{00000000-0005-0000-0000-000081D50000}"/>
    <cellStyle name="Normal 4 3 3 2 4" xfId="54648" xr:uid="{00000000-0005-0000-0000-000082D50000}"/>
    <cellStyle name="Normal 4 3 3 2 5" xfId="54649" xr:uid="{00000000-0005-0000-0000-000083D50000}"/>
    <cellStyle name="Normal 4 3 3 3" xfId="54650" xr:uid="{00000000-0005-0000-0000-000084D50000}"/>
    <cellStyle name="Normal 4 3 3 3 2" xfId="54651" xr:uid="{00000000-0005-0000-0000-000085D50000}"/>
    <cellStyle name="Normal 4 3 3 3 2 2" xfId="54652" xr:uid="{00000000-0005-0000-0000-000086D50000}"/>
    <cellStyle name="Normal 4 3 3 3 3" xfId="54653" xr:uid="{00000000-0005-0000-0000-000087D50000}"/>
    <cellStyle name="Normal 4 3 3 3 4" xfId="54654" xr:uid="{00000000-0005-0000-0000-000088D50000}"/>
    <cellStyle name="Normal 4 3 3 4" xfId="54655" xr:uid="{00000000-0005-0000-0000-000089D50000}"/>
    <cellStyle name="Normal 4 3 3 4 2" xfId="54656" xr:uid="{00000000-0005-0000-0000-00008AD50000}"/>
    <cellStyle name="Normal 4 3 3 5" xfId="54657" xr:uid="{00000000-0005-0000-0000-00008BD50000}"/>
    <cellStyle name="Normal 4 3 3 6" xfId="54658" xr:uid="{00000000-0005-0000-0000-00008CD50000}"/>
    <cellStyle name="Normal 4 3 4" xfId="54659" xr:uid="{00000000-0005-0000-0000-00008DD50000}"/>
    <cellStyle name="Normal 4 3 4 2" xfId="54660" xr:uid="{00000000-0005-0000-0000-00008ED50000}"/>
    <cellStyle name="Normal 4 3 4 2 2" xfId="54661" xr:uid="{00000000-0005-0000-0000-00008FD50000}"/>
    <cellStyle name="Normal 4 3 4 2 2 2" xfId="54662" xr:uid="{00000000-0005-0000-0000-000090D50000}"/>
    <cellStyle name="Normal 4 3 4 2 2 2 2" xfId="54663" xr:uid="{00000000-0005-0000-0000-000091D50000}"/>
    <cellStyle name="Normal 4 3 4 2 2 3" xfId="54664" xr:uid="{00000000-0005-0000-0000-000092D50000}"/>
    <cellStyle name="Normal 4 3 4 2 3" xfId="54665" xr:uid="{00000000-0005-0000-0000-000093D50000}"/>
    <cellStyle name="Normal 4 3 4 2 3 2" xfId="54666" xr:uid="{00000000-0005-0000-0000-000094D50000}"/>
    <cellStyle name="Normal 4 3 4 2 4" xfId="54667" xr:uid="{00000000-0005-0000-0000-000095D50000}"/>
    <cellStyle name="Normal 4 3 4 2 5" xfId="54668" xr:uid="{00000000-0005-0000-0000-000096D50000}"/>
    <cellStyle name="Normal 4 3 4 3" xfId="54669" xr:uid="{00000000-0005-0000-0000-000097D50000}"/>
    <cellStyle name="Normal 4 3 4 3 2" xfId="54670" xr:uid="{00000000-0005-0000-0000-000098D50000}"/>
    <cellStyle name="Normal 4 3 4 3 2 2" xfId="54671" xr:uid="{00000000-0005-0000-0000-000099D50000}"/>
    <cellStyle name="Normal 4 3 4 3 3" xfId="54672" xr:uid="{00000000-0005-0000-0000-00009AD50000}"/>
    <cellStyle name="Normal 4 3 4 4" xfId="54673" xr:uid="{00000000-0005-0000-0000-00009BD50000}"/>
    <cellStyle name="Normal 4 3 4 4 2" xfId="54674" xr:uid="{00000000-0005-0000-0000-00009CD50000}"/>
    <cellStyle name="Normal 4 3 4 5" xfId="54675" xr:uid="{00000000-0005-0000-0000-00009DD50000}"/>
    <cellStyle name="Normal 4 3 4 6" xfId="54676" xr:uid="{00000000-0005-0000-0000-00009ED50000}"/>
    <cellStyle name="Normal 4 3 5" xfId="54677" xr:uid="{00000000-0005-0000-0000-00009FD50000}"/>
    <cellStyle name="Normal 4 3 5 2" xfId="54678" xr:uid="{00000000-0005-0000-0000-0000A0D50000}"/>
    <cellStyle name="Normal 4 3 6" xfId="54679" xr:uid="{00000000-0005-0000-0000-0000A1D50000}"/>
    <cellStyle name="Normal 4 3 7" xfId="54680" xr:uid="{00000000-0005-0000-0000-0000A2D50000}"/>
    <cellStyle name="Normal 4 3_APM numbers" xfId="54681" xr:uid="{00000000-0005-0000-0000-0000A3D50000}"/>
    <cellStyle name="Normal 4 4" xfId="54682" xr:uid="{00000000-0005-0000-0000-0000A4D50000}"/>
    <cellStyle name="Normal 4 4 2" xfId="54683" xr:uid="{00000000-0005-0000-0000-0000A5D50000}"/>
    <cellStyle name="Normal 4 4 2 2" xfId="54684" xr:uid="{00000000-0005-0000-0000-0000A6D50000}"/>
    <cellStyle name="Normal 4 4 2 2 2" xfId="54685" xr:uid="{00000000-0005-0000-0000-0000A7D50000}"/>
    <cellStyle name="Normal 4 4 2 2 2 2" xfId="54686" xr:uid="{00000000-0005-0000-0000-0000A8D50000}"/>
    <cellStyle name="Normal 4 4 2 2 2 2 2" xfId="54687" xr:uid="{00000000-0005-0000-0000-0000A9D50000}"/>
    <cellStyle name="Normal 4 4 2 2 2 2 3" xfId="54688" xr:uid="{00000000-0005-0000-0000-0000AAD50000}"/>
    <cellStyle name="Normal 4 4 2 2 2 3" xfId="54689" xr:uid="{00000000-0005-0000-0000-0000ABD50000}"/>
    <cellStyle name="Normal 4 4 2 2 2 4" xfId="54690" xr:uid="{00000000-0005-0000-0000-0000ACD50000}"/>
    <cellStyle name="Normal 4 4 2 2 3" xfId="54691" xr:uid="{00000000-0005-0000-0000-0000ADD50000}"/>
    <cellStyle name="Normal 4 4 2 2 3 2" xfId="54692" xr:uid="{00000000-0005-0000-0000-0000AED50000}"/>
    <cellStyle name="Normal 4 4 2 2 3 3" xfId="54693" xr:uid="{00000000-0005-0000-0000-0000AFD50000}"/>
    <cellStyle name="Normal 4 4 2 2 4" xfId="54694" xr:uid="{00000000-0005-0000-0000-0000B0D50000}"/>
    <cellStyle name="Normal 4 4 2 2 5" xfId="54695" xr:uid="{00000000-0005-0000-0000-0000B1D50000}"/>
    <cellStyle name="Normal 4 4 2 3" xfId="54696" xr:uid="{00000000-0005-0000-0000-0000B2D50000}"/>
    <cellStyle name="Normal 4 4 2 3 2" xfId="54697" xr:uid="{00000000-0005-0000-0000-0000B3D50000}"/>
    <cellStyle name="Normal 4 4 2 3 2 2" xfId="54698" xr:uid="{00000000-0005-0000-0000-0000B4D50000}"/>
    <cellStyle name="Normal 4 4 2 3 2 3" xfId="54699" xr:uid="{00000000-0005-0000-0000-0000B5D50000}"/>
    <cellStyle name="Normal 4 4 2 3 3" xfId="54700" xr:uid="{00000000-0005-0000-0000-0000B6D50000}"/>
    <cellStyle name="Normal 4 4 2 3 4" xfId="54701" xr:uid="{00000000-0005-0000-0000-0000B7D50000}"/>
    <cellStyle name="Normal 4 4 2 4" xfId="54702" xr:uid="{00000000-0005-0000-0000-0000B8D50000}"/>
    <cellStyle name="Normal 4 4 2 4 2" xfId="54703" xr:uid="{00000000-0005-0000-0000-0000B9D50000}"/>
    <cellStyle name="Normal 4 4 2 4 3" xfId="54704" xr:uid="{00000000-0005-0000-0000-0000BAD50000}"/>
    <cellStyle name="Normal 4 4 2 5" xfId="54705" xr:uid="{00000000-0005-0000-0000-0000BBD50000}"/>
    <cellStyle name="Normal 4 4 2 6" xfId="54706" xr:uid="{00000000-0005-0000-0000-0000BCD50000}"/>
    <cellStyle name="Normal 4 4 2_Nøkkeltall" xfId="54707" xr:uid="{00000000-0005-0000-0000-0000BDD50000}"/>
    <cellStyle name="Normal 4 4 3" xfId="54708" xr:uid="{00000000-0005-0000-0000-0000BED50000}"/>
    <cellStyle name="Normal 4 4 3 2" xfId="54709" xr:uid="{00000000-0005-0000-0000-0000BFD50000}"/>
    <cellStyle name="Normal 4 4 3 2 2" xfId="54710" xr:uid="{00000000-0005-0000-0000-0000C0D50000}"/>
    <cellStyle name="Normal 4 4 3 2 2 2" xfId="54711" xr:uid="{00000000-0005-0000-0000-0000C1D50000}"/>
    <cellStyle name="Normal 4 4 3 2 2 3" xfId="54712" xr:uid="{00000000-0005-0000-0000-0000C2D50000}"/>
    <cellStyle name="Normal 4 4 3 2 3" xfId="54713" xr:uid="{00000000-0005-0000-0000-0000C3D50000}"/>
    <cellStyle name="Normal 4 4 3 2 4" xfId="54714" xr:uid="{00000000-0005-0000-0000-0000C4D50000}"/>
    <cellStyle name="Normal 4 4 3 3" xfId="54715" xr:uid="{00000000-0005-0000-0000-0000C5D50000}"/>
    <cellStyle name="Normal 4 4 3 3 2" xfId="54716" xr:uid="{00000000-0005-0000-0000-0000C6D50000}"/>
    <cellStyle name="Normal 4 4 3 3 3" xfId="54717" xr:uid="{00000000-0005-0000-0000-0000C7D50000}"/>
    <cellStyle name="Normal 4 4 3 4" xfId="54718" xr:uid="{00000000-0005-0000-0000-0000C8D50000}"/>
    <cellStyle name="Normal 4 4 3 5" xfId="54719" xr:uid="{00000000-0005-0000-0000-0000C9D50000}"/>
    <cellStyle name="Normal 4 4 4" xfId="54720" xr:uid="{00000000-0005-0000-0000-0000CAD50000}"/>
    <cellStyle name="Normal 4 4 4 2" xfId="54721" xr:uid="{00000000-0005-0000-0000-0000CBD50000}"/>
    <cellStyle name="Normal 4 4 4 2 2" xfId="54722" xr:uid="{00000000-0005-0000-0000-0000CCD50000}"/>
    <cellStyle name="Normal 4 4 4 2 3" xfId="54723" xr:uid="{00000000-0005-0000-0000-0000CDD50000}"/>
    <cellStyle name="Normal 4 4 4 3" xfId="54724" xr:uid="{00000000-0005-0000-0000-0000CED50000}"/>
    <cellStyle name="Normal 4 4 4 4" xfId="54725" xr:uid="{00000000-0005-0000-0000-0000CFD50000}"/>
    <cellStyle name="Normal 4 4 5" xfId="54726" xr:uid="{00000000-0005-0000-0000-0000D0D50000}"/>
    <cellStyle name="Normal 4 4 5 2" xfId="54727" xr:uid="{00000000-0005-0000-0000-0000D1D50000}"/>
    <cellStyle name="Normal 4 4 5 3" xfId="54728" xr:uid="{00000000-0005-0000-0000-0000D2D50000}"/>
    <cellStyle name="Normal 4 4 6" xfId="54729" xr:uid="{00000000-0005-0000-0000-0000D3D50000}"/>
    <cellStyle name="Normal 4 4 7" xfId="54730" xr:uid="{00000000-0005-0000-0000-0000D4D50000}"/>
    <cellStyle name="Normal 4 4_Innskuddsdekning" xfId="54731" xr:uid="{00000000-0005-0000-0000-0000D5D50000}"/>
    <cellStyle name="Normal 4 5" xfId="54732" xr:uid="{00000000-0005-0000-0000-0000D6D50000}"/>
    <cellStyle name="Normal 4 5 2" xfId="54733" xr:uid="{00000000-0005-0000-0000-0000D7D50000}"/>
    <cellStyle name="Normal 4 5 2 2" xfId="54734" xr:uid="{00000000-0005-0000-0000-0000D8D50000}"/>
    <cellStyle name="Normal 4 5 2 2 2" xfId="54735" xr:uid="{00000000-0005-0000-0000-0000D9D50000}"/>
    <cellStyle name="Normal 4 5 2 2 2 2" xfId="54736" xr:uid="{00000000-0005-0000-0000-0000DAD50000}"/>
    <cellStyle name="Normal 4 5 2 2 2 3" xfId="54737" xr:uid="{00000000-0005-0000-0000-0000DBD50000}"/>
    <cellStyle name="Normal 4 5 2 2 3" xfId="54738" xr:uid="{00000000-0005-0000-0000-0000DCD50000}"/>
    <cellStyle name="Normal 4 5 2 2 4" xfId="54739" xr:uid="{00000000-0005-0000-0000-0000DDD50000}"/>
    <cellStyle name="Normal 4 5 2 3" xfId="54740" xr:uid="{00000000-0005-0000-0000-0000DED50000}"/>
    <cellStyle name="Normal 4 5 2 3 2" xfId="54741" xr:uid="{00000000-0005-0000-0000-0000DFD50000}"/>
    <cellStyle name="Normal 4 5 2 3 3" xfId="54742" xr:uid="{00000000-0005-0000-0000-0000E0D50000}"/>
    <cellStyle name="Normal 4 5 2 4" xfId="54743" xr:uid="{00000000-0005-0000-0000-0000E1D50000}"/>
    <cellStyle name="Normal 4 5 2 5" xfId="54744" xr:uid="{00000000-0005-0000-0000-0000E2D50000}"/>
    <cellStyle name="Normal 4 5 3" xfId="54745" xr:uid="{00000000-0005-0000-0000-0000E3D50000}"/>
    <cellStyle name="Normal 4 5 3 2" xfId="54746" xr:uid="{00000000-0005-0000-0000-0000E4D50000}"/>
    <cellStyle name="Normal 4 5 3 2 2" xfId="54747" xr:uid="{00000000-0005-0000-0000-0000E5D50000}"/>
    <cellStyle name="Normal 4 5 3 2 3" xfId="54748" xr:uid="{00000000-0005-0000-0000-0000E6D50000}"/>
    <cellStyle name="Normal 4 5 3 3" xfId="54749" xr:uid="{00000000-0005-0000-0000-0000E7D50000}"/>
    <cellStyle name="Normal 4 5 3 4" xfId="54750" xr:uid="{00000000-0005-0000-0000-0000E8D50000}"/>
    <cellStyle name="Normal 4 5 4" xfId="54751" xr:uid="{00000000-0005-0000-0000-0000E9D50000}"/>
    <cellStyle name="Normal 4 5 4 2" xfId="54752" xr:uid="{00000000-0005-0000-0000-0000EAD50000}"/>
    <cellStyle name="Normal 4 5 4 3" xfId="54753" xr:uid="{00000000-0005-0000-0000-0000EBD50000}"/>
    <cellStyle name="Normal 4 5 5" xfId="54754" xr:uid="{00000000-0005-0000-0000-0000ECD50000}"/>
    <cellStyle name="Normal 4 5 6" xfId="54755" xr:uid="{00000000-0005-0000-0000-0000EDD50000}"/>
    <cellStyle name="Normal 4 5_Innskuddsdekning" xfId="54756" xr:uid="{00000000-0005-0000-0000-0000EED50000}"/>
    <cellStyle name="Normal 4 6" xfId="54757" xr:uid="{00000000-0005-0000-0000-0000EFD50000}"/>
    <cellStyle name="Normal 4 6 2" xfId="54758" xr:uid="{00000000-0005-0000-0000-0000F0D50000}"/>
    <cellStyle name="Normal 4 6 2 2" xfId="54759" xr:uid="{00000000-0005-0000-0000-0000F1D50000}"/>
    <cellStyle name="Normal 4 6 2 2 2" xfId="54760" xr:uid="{00000000-0005-0000-0000-0000F2D50000}"/>
    <cellStyle name="Normal 4 6 2 2 2 2" xfId="54761" xr:uid="{00000000-0005-0000-0000-0000F3D50000}"/>
    <cellStyle name="Normal 4 6 2 2 3" xfId="54762" xr:uid="{00000000-0005-0000-0000-0000F4D50000}"/>
    <cellStyle name="Normal 4 6 2 2 4" xfId="54763" xr:uid="{00000000-0005-0000-0000-0000F5D50000}"/>
    <cellStyle name="Normal 4 6 2 3" xfId="54764" xr:uid="{00000000-0005-0000-0000-0000F6D50000}"/>
    <cellStyle name="Normal 4 6 2 3 2" xfId="54765" xr:uid="{00000000-0005-0000-0000-0000F7D50000}"/>
    <cellStyle name="Normal 4 6 2 4" xfId="54766" xr:uid="{00000000-0005-0000-0000-0000F8D50000}"/>
    <cellStyle name="Normal 4 6 2 5" xfId="54767" xr:uid="{00000000-0005-0000-0000-0000F9D50000}"/>
    <cellStyle name="Normal 4 6 3" xfId="54768" xr:uid="{00000000-0005-0000-0000-0000FAD50000}"/>
    <cellStyle name="Normal 4 6 3 2" xfId="54769" xr:uid="{00000000-0005-0000-0000-0000FBD50000}"/>
    <cellStyle name="Normal 4 6 3 2 2" xfId="54770" xr:uid="{00000000-0005-0000-0000-0000FCD50000}"/>
    <cellStyle name="Normal 4 6 3 3" xfId="54771" xr:uid="{00000000-0005-0000-0000-0000FDD50000}"/>
    <cellStyle name="Normal 4 6 3 4" xfId="54772" xr:uid="{00000000-0005-0000-0000-0000FED50000}"/>
    <cellStyle name="Normal 4 6 4" xfId="54773" xr:uid="{00000000-0005-0000-0000-0000FFD50000}"/>
    <cellStyle name="Normal 4 6 4 2" xfId="54774" xr:uid="{00000000-0005-0000-0000-000000D60000}"/>
    <cellStyle name="Normal 4 6 5" xfId="54775" xr:uid="{00000000-0005-0000-0000-000001D60000}"/>
    <cellStyle name="Normal 4 6 6" xfId="54776" xr:uid="{00000000-0005-0000-0000-000002D60000}"/>
    <cellStyle name="Normal 4 6_Nøkkeltall" xfId="54777" xr:uid="{00000000-0005-0000-0000-000003D60000}"/>
    <cellStyle name="Normal 4 7" xfId="54778" xr:uid="{00000000-0005-0000-0000-000004D60000}"/>
    <cellStyle name="Normal 4 7 2" xfId="54779" xr:uid="{00000000-0005-0000-0000-000005D60000}"/>
    <cellStyle name="Normal 4 7 2 2" xfId="54780" xr:uid="{00000000-0005-0000-0000-000006D60000}"/>
    <cellStyle name="Normal 4 7 3" xfId="54781" xr:uid="{00000000-0005-0000-0000-000007D60000}"/>
    <cellStyle name="Normal 4 7_Nøkkeltall" xfId="54782" xr:uid="{00000000-0005-0000-0000-000008D60000}"/>
    <cellStyle name="Normal 4 8" xfId="54783" xr:uid="{00000000-0005-0000-0000-000009D60000}"/>
    <cellStyle name="Normal 4 8 2" xfId="54784" xr:uid="{00000000-0005-0000-0000-00000AD60000}"/>
    <cellStyle name="Normal 4 9" xfId="54785" xr:uid="{00000000-0005-0000-0000-00000BD60000}"/>
    <cellStyle name="Normal 4_3. Chng in credit spreads" xfId="54786" xr:uid="{00000000-0005-0000-0000-00000CD60000}"/>
    <cellStyle name="Normal 40" xfId="54787" xr:uid="{00000000-0005-0000-0000-00000DD60000}"/>
    <cellStyle name="Normal 40 2" xfId="54788" xr:uid="{00000000-0005-0000-0000-00000ED60000}"/>
    <cellStyle name="Normal 40 3" xfId="54789" xr:uid="{00000000-0005-0000-0000-00000FD60000}"/>
    <cellStyle name="Normal 40_Nøkkeltall" xfId="54790" xr:uid="{00000000-0005-0000-0000-000010D60000}"/>
    <cellStyle name="Normal 41" xfId="54791" xr:uid="{00000000-0005-0000-0000-000011D60000}"/>
    <cellStyle name="Normal 41 2" xfId="54792" xr:uid="{00000000-0005-0000-0000-000012D60000}"/>
    <cellStyle name="Normal 41 3" xfId="54793" xr:uid="{00000000-0005-0000-0000-000013D60000}"/>
    <cellStyle name="Normal 41_Nøkkeltall" xfId="54794" xr:uid="{00000000-0005-0000-0000-000014D60000}"/>
    <cellStyle name="Normal 42" xfId="54795" xr:uid="{00000000-0005-0000-0000-000015D60000}"/>
    <cellStyle name="Normal 43" xfId="54796" xr:uid="{00000000-0005-0000-0000-000016D60000}"/>
    <cellStyle name="Normal 44" xfId="54797" xr:uid="{00000000-0005-0000-0000-000017D60000}"/>
    <cellStyle name="Normal 45" xfId="54798" xr:uid="{00000000-0005-0000-0000-000018D60000}"/>
    <cellStyle name="Normal 46" xfId="54799" xr:uid="{00000000-0005-0000-0000-000019D60000}"/>
    <cellStyle name="Normal 47" xfId="54800" xr:uid="{00000000-0005-0000-0000-00001AD60000}"/>
    <cellStyle name="Normal 48" xfId="54801" xr:uid="{00000000-0005-0000-0000-00001BD60000}"/>
    <cellStyle name="Normal 49" xfId="54802" xr:uid="{00000000-0005-0000-0000-00001CD60000}"/>
    <cellStyle name="Normal 5" xfId="54803" xr:uid="{00000000-0005-0000-0000-00001DD60000}"/>
    <cellStyle name="Normal 5 10" xfId="54804" xr:uid="{00000000-0005-0000-0000-00001ED60000}"/>
    <cellStyle name="Normal 5 10 2" xfId="54805" xr:uid="{00000000-0005-0000-0000-00001FD60000}"/>
    <cellStyle name="Normal 5 10 2 2" xfId="54806" xr:uid="{00000000-0005-0000-0000-000020D60000}"/>
    <cellStyle name="Normal 5 10 2 2 2" xfId="54807" xr:uid="{00000000-0005-0000-0000-000021D60000}"/>
    <cellStyle name="Normal 5 10 2 3" xfId="54808" xr:uid="{00000000-0005-0000-0000-000022D60000}"/>
    <cellStyle name="Normal 5 10 3" xfId="54809" xr:uid="{00000000-0005-0000-0000-000023D60000}"/>
    <cellStyle name="Normal 5 10 3 2" xfId="54810" xr:uid="{00000000-0005-0000-0000-000024D60000}"/>
    <cellStyle name="Normal 5 10 3 2 2" xfId="54811" xr:uid="{00000000-0005-0000-0000-000025D60000}"/>
    <cellStyle name="Normal 5 10 3 3" xfId="54812" xr:uid="{00000000-0005-0000-0000-000026D60000}"/>
    <cellStyle name="Normal 5 10 4" xfId="54813" xr:uid="{00000000-0005-0000-0000-000027D60000}"/>
    <cellStyle name="Normal 5 10 4 2" xfId="54814" xr:uid="{00000000-0005-0000-0000-000028D60000}"/>
    <cellStyle name="Normal 5 10 5" xfId="54815" xr:uid="{00000000-0005-0000-0000-000029D60000}"/>
    <cellStyle name="Normal 5 10 6" xfId="54816" xr:uid="{00000000-0005-0000-0000-00002AD60000}"/>
    <cellStyle name="Normal 5 11" xfId="54817" xr:uid="{00000000-0005-0000-0000-00002BD60000}"/>
    <cellStyle name="Normal 5 11 2" xfId="54818" xr:uid="{00000000-0005-0000-0000-00002CD60000}"/>
    <cellStyle name="Normal 5 11 2 2" xfId="54819" xr:uid="{00000000-0005-0000-0000-00002DD60000}"/>
    <cellStyle name="Normal 5 11 2 2 2" xfId="54820" xr:uid="{00000000-0005-0000-0000-00002ED60000}"/>
    <cellStyle name="Normal 5 11 2 3" xfId="54821" xr:uid="{00000000-0005-0000-0000-00002FD60000}"/>
    <cellStyle name="Normal 5 11 3" xfId="54822" xr:uid="{00000000-0005-0000-0000-000030D60000}"/>
    <cellStyle name="Normal 5 11 3 2" xfId="54823" xr:uid="{00000000-0005-0000-0000-000031D60000}"/>
    <cellStyle name="Normal 5 11 3 2 2" xfId="54824" xr:uid="{00000000-0005-0000-0000-000032D60000}"/>
    <cellStyle name="Normal 5 11 3 3" xfId="54825" xr:uid="{00000000-0005-0000-0000-000033D60000}"/>
    <cellStyle name="Normal 5 11 4" xfId="54826" xr:uid="{00000000-0005-0000-0000-000034D60000}"/>
    <cellStyle name="Normal 5 11 4 2" xfId="54827" xr:uid="{00000000-0005-0000-0000-000035D60000}"/>
    <cellStyle name="Normal 5 11 5" xfId="54828" xr:uid="{00000000-0005-0000-0000-000036D60000}"/>
    <cellStyle name="Normal 5 11 6" xfId="54829" xr:uid="{00000000-0005-0000-0000-000037D60000}"/>
    <cellStyle name="Normal 5 12" xfId="54830" xr:uid="{00000000-0005-0000-0000-000038D60000}"/>
    <cellStyle name="Normal 5 2" xfId="54831" xr:uid="{00000000-0005-0000-0000-000039D60000}"/>
    <cellStyle name="Normal 5 2 2" xfId="54832" xr:uid="{00000000-0005-0000-0000-00003AD60000}"/>
    <cellStyle name="Normal 5 2 2 2" xfId="54833" xr:uid="{00000000-0005-0000-0000-00003BD60000}"/>
    <cellStyle name="Normal 5 2 2 2 2" xfId="54834" xr:uid="{00000000-0005-0000-0000-00003CD60000}"/>
    <cellStyle name="Normal 5 2 2 2 2 2" xfId="54835" xr:uid="{00000000-0005-0000-0000-00003DD60000}"/>
    <cellStyle name="Normal 5 2 2 2 3" xfId="54836" xr:uid="{00000000-0005-0000-0000-00003ED60000}"/>
    <cellStyle name="Normal 5 2 2 3" xfId="54837" xr:uid="{00000000-0005-0000-0000-00003FD60000}"/>
    <cellStyle name="Normal 5 2 2 3 2" xfId="54838" xr:uid="{00000000-0005-0000-0000-000040D60000}"/>
    <cellStyle name="Normal 5 2 2_Innskuddsdekning" xfId="54839" xr:uid="{00000000-0005-0000-0000-000041D60000}"/>
    <cellStyle name="Normal 5 2 3" xfId="54840" xr:uid="{00000000-0005-0000-0000-000042D60000}"/>
    <cellStyle name="Normal 5 2 3 2" xfId="54841" xr:uid="{00000000-0005-0000-0000-000043D60000}"/>
    <cellStyle name="Normal 5 2 3 2 2" xfId="54842" xr:uid="{00000000-0005-0000-0000-000044D60000}"/>
    <cellStyle name="Normal 5 2 3 3" xfId="54843" xr:uid="{00000000-0005-0000-0000-000045D60000}"/>
    <cellStyle name="Normal 5 2 3_Nøkkeltall" xfId="54844" xr:uid="{00000000-0005-0000-0000-000046D60000}"/>
    <cellStyle name="Normal 5 2 4" xfId="54845" xr:uid="{00000000-0005-0000-0000-000047D60000}"/>
    <cellStyle name="Normal 5 2 4 2" xfId="54846" xr:uid="{00000000-0005-0000-0000-000048D60000}"/>
    <cellStyle name="Normal 5 2 4_Nøkkeltall" xfId="54847" xr:uid="{00000000-0005-0000-0000-000049D60000}"/>
    <cellStyle name="Normal 5 2_7. Other MTM adjustments" xfId="54848" xr:uid="{00000000-0005-0000-0000-00004AD60000}"/>
    <cellStyle name="Normal 5 3" xfId="54849" xr:uid="{00000000-0005-0000-0000-00004BD60000}"/>
    <cellStyle name="Normal 5 3 2" xfId="54850" xr:uid="{00000000-0005-0000-0000-00004CD60000}"/>
    <cellStyle name="Normal 5 3 2 2" xfId="54851" xr:uid="{00000000-0005-0000-0000-00004DD60000}"/>
    <cellStyle name="Normal 5 3 2 2 2" xfId="54852" xr:uid="{00000000-0005-0000-0000-00004ED60000}"/>
    <cellStyle name="Normal 5 3 2 2 2 2" xfId="54853" xr:uid="{00000000-0005-0000-0000-00004FD60000}"/>
    <cellStyle name="Normal 5 3 2 2 3" xfId="54854" xr:uid="{00000000-0005-0000-0000-000050D60000}"/>
    <cellStyle name="Normal 5 3 2 3" xfId="54855" xr:uid="{00000000-0005-0000-0000-000051D60000}"/>
    <cellStyle name="Normal 5 3 2 3 2" xfId="54856" xr:uid="{00000000-0005-0000-0000-000052D60000}"/>
    <cellStyle name="Normal 5 3 2 3 2 2" xfId="54857" xr:uid="{00000000-0005-0000-0000-000053D60000}"/>
    <cellStyle name="Normal 5 3 2 3 3" xfId="54858" xr:uid="{00000000-0005-0000-0000-000054D60000}"/>
    <cellStyle name="Normal 5 3 2 4" xfId="54859" xr:uid="{00000000-0005-0000-0000-000055D60000}"/>
    <cellStyle name="Normal 5 3 2 4 2" xfId="54860" xr:uid="{00000000-0005-0000-0000-000056D60000}"/>
    <cellStyle name="Normal 5 3 2 5" xfId="54861" xr:uid="{00000000-0005-0000-0000-000057D60000}"/>
    <cellStyle name="Normal 5 3 2 6" xfId="54862" xr:uid="{00000000-0005-0000-0000-000058D60000}"/>
    <cellStyle name="Normal 5 3 2_Nøkkeltall" xfId="54863" xr:uid="{00000000-0005-0000-0000-000059D60000}"/>
    <cellStyle name="Normal 5 3 3" xfId="54864" xr:uid="{00000000-0005-0000-0000-00005AD60000}"/>
    <cellStyle name="Normal 5 3 3 2" xfId="54865" xr:uid="{00000000-0005-0000-0000-00005BD60000}"/>
    <cellStyle name="Normal 5 3 3 2 2" xfId="54866" xr:uid="{00000000-0005-0000-0000-00005CD60000}"/>
    <cellStyle name="Normal 5 3 3 3" xfId="54867" xr:uid="{00000000-0005-0000-0000-00005DD60000}"/>
    <cellStyle name="Normal 5 3 3_Nøkkeltall" xfId="54868" xr:uid="{00000000-0005-0000-0000-00005ED60000}"/>
    <cellStyle name="Normal 5 3 4" xfId="54869" xr:uid="{00000000-0005-0000-0000-00005FD60000}"/>
    <cellStyle name="Normal 5 3 4 2" xfId="54870" xr:uid="{00000000-0005-0000-0000-000060D60000}"/>
    <cellStyle name="Normal 5 3 5" xfId="54871" xr:uid="{00000000-0005-0000-0000-000061D60000}"/>
    <cellStyle name="Normal 5 3_Innskuddsdekning" xfId="54872" xr:uid="{00000000-0005-0000-0000-000062D60000}"/>
    <cellStyle name="Normal 5 4" xfId="54873" xr:uid="{00000000-0005-0000-0000-000063D60000}"/>
    <cellStyle name="Normal 5 4 2" xfId="54874" xr:uid="{00000000-0005-0000-0000-000064D60000}"/>
    <cellStyle name="Normal 5 4 2 2" xfId="54875" xr:uid="{00000000-0005-0000-0000-000065D60000}"/>
    <cellStyle name="Normal 5 4 2 2 2" xfId="54876" xr:uid="{00000000-0005-0000-0000-000066D60000}"/>
    <cellStyle name="Normal 5 4 2 2 2 2" xfId="54877" xr:uid="{00000000-0005-0000-0000-000067D60000}"/>
    <cellStyle name="Normal 5 4 2 2 3" xfId="54878" xr:uid="{00000000-0005-0000-0000-000068D60000}"/>
    <cellStyle name="Normal 5 4 2 3" xfId="54879" xr:uid="{00000000-0005-0000-0000-000069D60000}"/>
    <cellStyle name="Normal 5 4 2 3 2" xfId="54880" xr:uid="{00000000-0005-0000-0000-00006AD60000}"/>
    <cellStyle name="Normal 5 4 2 3 2 2" xfId="54881" xr:uid="{00000000-0005-0000-0000-00006BD60000}"/>
    <cellStyle name="Normal 5 4 2 3 3" xfId="54882" xr:uid="{00000000-0005-0000-0000-00006CD60000}"/>
    <cellStyle name="Normal 5 4 2 4" xfId="54883" xr:uid="{00000000-0005-0000-0000-00006DD60000}"/>
    <cellStyle name="Normal 5 4 2 4 2" xfId="54884" xr:uid="{00000000-0005-0000-0000-00006ED60000}"/>
    <cellStyle name="Normal 5 4 2 5" xfId="54885" xr:uid="{00000000-0005-0000-0000-00006FD60000}"/>
    <cellStyle name="Normal 5 4 2 6" xfId="54886" xr:uid="{00000000-0005-0000-0000-000070D60000}"/>
    <cellStyle name="Normal 5 4 3" xfId="54887" xr:uid="{00000000-0005-0000-0000-000071D60000}"/>
    <cellStyle name="Normal 5 4 3 2" xfId="54888" xr:uid="{00000000-0005-0000-0000-000072D60000}"/>
    <cellStyle name="Normal 5 4 3 2 2" xfId="54889" xr:uid="{00000000-0005-0000-0000-000073D60000}"/>
    <cellStyle name="Normal 5 4 3 3" xfId="54890" xr:uid="{00000000-0005-0000-0000-000074D60000}"/>
    <cellStyle name="Normal 5 4 4" xfId="54891" xr:uid="{00000000-0005-0000-0000-000075D60000}"/>
    <cellStyle name="Normal 5 4 4 2" xfId="54892" xr:uid="{00000000-0005-0000-0000-000076D60000}"/>
    <cellStyle name="Normal 5 4 4 2 2" xfId="54893" xr:uid="{00000000-0005-0000-0000-000077D60000}"/>
    <cellStyle name="Normal 5 4 4 3" xfId="54894" xr:uid="{00000000-0005-0000-0000-000078D60000}"/>
    <cellStyle name="Normal 5 4 5" xfId="54895" xr:uid="{00000000-0005-0000-0000-000079D60000}"/>
    <cellStyle name="Normal 5 4 5 2" xfId="54896" xr:uid="{00000000-0005-0000-0000-00007AD60000}"/>
    <cellStyle name="Normal 5 4 6" xfId="54897" xr:uid="{00000000-0005-0000-0000-00007BD60000}"/>
    <cellStyle name="Normal 5 4 7" xfId="54898" xr:uid="{00000000-0005-0000-0000-00007CD60000}"/>
    <cellStyle name="Normal 5 4_APM numbers" xfId="54899" xr:uid="{00000000-0005-0000-0000-00007DD60000}"/>
    <cellStyle name="Normal 5 5" xfId="54900" xr:uid="{00000000-0005-0000-0000-00007ED60000}"/>
    <cellStyle name="Normal 5 5 2" xfId="54901" xr:uid="{00000000-0005-0000-0000-00007FD60000}"/>
    <cellStyle name="Normal 5 5 2 2" xfId="54902" xr:uid="{00000000-0005-0000-0000-000080D60000}"/>
    <cellStyle name="Normal 5 5 2 2 2" xfId="54903" xr:uid="{00000000-0005-0000-0000-000081D60000}"/>
    <cellStyle name="Normal 5 5 2 2 2 2" xfId="54904" xr:uid="{00000000-0005-0000-0000-000082D60000}"/>
    <cellStyle name="Normal 5 5 2 2 3" xfId="54905" xr:uid="{00000000-0005-0000-0000-000083D60000}"/>
    <cellStyle name="Normal 5 5 2 3" xfId="54906" xr:uid="{00000000-0005-0000-0000-000084D60000}"/>
    <cellStyle name="Normal 5 5 2 3 2" xfId="54907" xr:uid="{00000000-0005-0000-0000-000085D60000}"/>
    <cellStyle name="Normal 5 5 2 3 2 2" xfId="54908" xr:uid="{00000000-0005-0000-0000-000086D60000}"/>
    <cellStyle name="Normal 5 5 2 3 3" xfId="54909" xr:uid="{00000000-0005-0000-0000-000087D60000}"/>
    <cellStyle name="Normal 5 5 2 4" xfId="54910" xr:uid="{00000000-0005-0000-0000-000088D60000}"/>
    <cellStyle name="Normal 5 5 2 4 2" xfId="54911" xr:uid="{00000000-0005-0000-0000-000089D60000}"/>
    <cellStyle name="Normal 5 5 2 5" xfId="54912" xr:uid="{00000000-0005-0000-0000-00008AD60000}"/>
    <cellStyle name="Normal 5 5 2 6" xfId="54913" xr:uid="{00000000-0005-0000-0000-00008BD60000}"/>
    <cellStyle name="Normal 5 5 3" xfId="54914" xr:uid="{00000000-0005-0000-0000-00008CD60000}"/>
    <cellStyle name="Normal 5 5 3 2" xfId="54915" xr:uid="{00000000-0005-0000-0000-00008DD60000}"/>
    <cellStyle name="Normal 5 5 3 2 2" xfId="54916" xr:uid="{00000000-0005-0000-0000-00008ED60000}"/>
    <cellStyle name="Normal 5 5 3 3" xfId="54917" xr:uid="{00000000-0005-0000-0000-00008FD60000}"/>
    <cellStyle name="Normal 5 5 4" xfId="54918" xr:uid="{00000000-0005-0000-0000-000090D60000}"/>
    <cellStyle name="Normal 5 5 4 2" xfId="54919" xr:uid="{00000000-0005-0000-0000-000091D60000}"/>
    <cellStyle name="Normal 5 5 4 2 2" xfId="54920" xr:uid="{00000000-0005-0000-0000-000092D60000}"/>
    <cellStyle name="Normal 5 5 4 3" xfId="54921" xr:uid="{00000000-0005-0000-0000-000093D60000}"/>
    <cellStyle name="Normal 5 5 5" xfId="54922" xr:uid="{00000000-0005-0000-0000-000094D60000}"/>
    <cellStyle name="Normal 5 5 5 2" xfId="54923" xr:uid="{00000000-0005-0000-0000-000095D60000}"/>
    <cellStyle name="Normal 5 5 6" xfId="54924" xr:uid="{00000000-0005-0000-0000-000096D60000}"/>
    <cellStyle name="Normal 5 5 7" xfId="54925" xr:uid="{00000000-0005-0000-0000-000097D60000}"/>
    <cellStyle name="Normal 5 5_APM numbers" xfId="54926" xr:uid="{00000000-0005-0000-0000-000098D60000}"/>
    <cellStyle name="Normal 5 6" xfId="54927" xr:uid="{00000000-0005-0000-0000-000099D60000}"/>
    <cellStyle name="Normal 5 6 2" xfId="54928" xr:uid="{00000000-0005-0000-0000-00009AD60000}"/>
    <cellStyle name="Normal 5 6 2 2" xfId="54929" xr:uid="{00000000-0005-0000-0000-00009BD60000}"/>
    <cellStyle name="Normal 5 6 2 2 2" xfId="54930" xr:uid="{00000000-0005-0000-0000-00009CD60000}"/>
    <cellStyle name="Normal 5 6 2 2 2 2" xfId="54931" xr:uid="{00000000-0005-0000-0000-00009DD60000}"/>
    <cellStyle name="Normal 5 6 2 2 3" xfId="54932" xr:uid="{00000000-0005-0000-0000-00009ED60000}"/>
    <cellStyle name="Normal 5 6 2 3" xfId="54933" xr:uid="{00000000-0005-0000-0000-00009FD60000}"/>
    <cellStyle name="Normal 5 6 2 3 2" xfId="54934" xr:uid="{00000000-0005-0000-0000-0000A0D60000}"/>
    <cellStyle name="Normal 5 6 2 3 2 2" xfId="54935" xr:uid="{00000000-0005-0000-0000-0000A1D60000}"/>
    <cellStyle name="Normal 5 6 2 3 3" xfId="54936" xr:uid="{00000000-0005-0000-0000-0000A2D60000}"/>
    <cellStyle name="Normal 5 6 2 4" xfId="54937" xr:uid="{00000000-0005-0000-0000-0000A3D60000}"/>
    <cellStyle name="Normal 5 6 2 4 2" xfId="54938" xr:uid="{00000000-0005-0000-0000-0000A4D60000}"/>
    <cellStyle name="Normal 5 6 2 5" xfId="54939" xr:uid="{00000000-0005-0000-0000-0000A5D60000}"/>
    <cellStyle name="Normal 5 6 2 6" xfId="54940" xr:uid="{00000000-0005-0000-0000-0000A6D60000}"/>
    <cellStyle name="Normal 5 6 3" xfId="54941" xr:uid="{00000000-0005-0000-0000-0000A7D60000}"/>
    <cellStyle name="Normal 5 6 3 2" xfId="54942" xr:uid="{00000000-0005-0000-0000-0000A8D60000}"/>
    <cellStyle name="Normal 5 6 3 2 2" xfId="54943" xr:uid="{00000000-0005-0000-0000-0000A9D60000}"/>
    <cellStyle name="Normal 5 6 3 3" xfId="54944" xr:uid="{00000000-0005-0000-0000-0000AAD60000}"/>
    <cellStyle name="Normal 5 6 4" xfId="54945" xr:uid="{00000000-0005-0000-0000-0000ABD60000}"/>
    <cellStyle name="Normal 5 6 4 2" xfId="54946" xr:uid="{00000000-0005-0000-0000-0000ACD60000}"/>
    <cellStyle name="Normal 5 6 4 2 2" xfId="54947" xr:uid="{00000000-0005-0000-0000-0000ADD60000}"/>
    <cellStyle name="Normal 5 6 4 3" xfId="54948" xr:uid="{00000000-0005-0000-0000-0000AED60000}"/>
    <cellStyle name="Normal 5 6 5" xfId="54949" xr:uid="{00000000-0005-0000-0000-0000AFD60000}"/>
    <cellStyle name="Normal 5 6 5 2" xfId="54950" xr:uid="{00000000-0005-0000-0000-0000B0D60000}"/>
    <cellStyle name="Normal 5 6 6" xfId="54951" xr:uid="{00000000-0005-0000-0000-0000B1D60000}"/>
    <cellStyle name="Normal 5 6 7" xfId="54952" xr:uid="{00000000-0005-0000-0000-0000B2D60000}"/>
    <cellStyle name="Normal 5 6_APM numbers" xfId="54953" xr:uid="{00000000-0005-0000-0000-0000B3D60000}"/>
    <cellStyle name="Normal 5 7" xfId="54954" xr:uid="{00000000-0005-0000-0000-0000B4D60000}"/>
    <cellStyle name="Normal 5 7 2" xfId="54955" xr:uid="{00000000-0005-0000-0000-0000B5D60000}"/>
    <cellStyle name="Normal 5 7 2 2" xfId="54956" xr:uid="{00000000-0005-0000-0000-0000B6D60000}"/>
    <cellStyle name="Normal 5 7 2 2 2" xfId="54957" xr:uid="{00000000-0005-0000-0000-0000B7D60000}"/>
    <cellStyle name="Normal 5 7 2 3" xfId="54958" xr:uid="{00000000-0005-0000-0000-0000B8D60000}"/>
    <cellStyle name="Normal 5 7 3" xfId="54959" xr:uid="{00000000-0005-0000-0000-0000B9D60000}"/>
    <cellStyle name="Normal 5 7 3 2" xfId="54960" xr:uid="{00000000-0005-0000-0000-0000BAD60000}"/>
    <cellStyle name="Normal 5 7 3 2 2" xfId="54961" xr:uid="{00000000-0005-0000-0000-0000BBD60000}"/>
    <cellStyle name="Normal 5 7 3 3" xfId="54962" xr:uid="{00000000-0005-0000-0000-0000BCD60000}"/>
    <cellStyle name="Normal 5 7 4" xfId="54963" xr:uid="{00000000-0005-0000-0000-0000BDD60000}"/>
    <cellStyle name="Normal 5 7 4 2" xfId="54964" xr:uid="{00000000-0005-0000-0000-0000BED60000}"/>
    <cellStyle name="Normal 5 7 5" xfId="54965" xr:uid="{00000000-0005-0000-0000-0000BFD60000}"/>
    <cellStyle name="Normal 5 7 6" xfId="54966" xr:uid="{00000000-0005-0000-0000-0000C0D60000}"/>
    <cellStyle name="Normal 5 8" xfId="54967" xr:uid="{00000000-0005-0000-0000-0000C1D60000}"/>
    <cellStyle name="Normal 5 8 2" xfId="54968" xr:uid="{00000000-0005-0000-0000-0000C2D60000}"/>
    <cellStyle name="Normal 5 8 2 2" xfId="54969" xr:uid="{00000000-0005-0000-0000-0000C3D60000}"/>
    <cellStyle name="Normal 5 8 2 2 2" xfId="54970" xr:uid="{00000000-0005-0000-0000-0000C4D60000}"/>
    <cellStyle name="Normal 5 8 2 3" xfId="54971" xr:uid="{00000000-0005-0000-0000-0000C5D60000}"/>
    <cellStyle name="Normal 5 8 3" xfId="54972" xr:uid="{00000000-0005-0000-0000-0000C6D60000}"/>
    <cellStyle name="Normal 5 8 3 2" xfId="54973" xr:uid="{00000000-0005-0000-0000-0000C7D60000}"/>
    <cellStyle name="Normal 5 8 3 2 2" xfId="54974" xr:uid="{00000000-0005-0000-0000-0000C8D60000}"/>
    <cellStyle name="Normal 5 8 3 3" xfId="54975" xr:uid="{00000000-0005-0000-0000-0000C9D60000}"/>
    <cellStyle name="Normal 5 8 4" xfId="54976" xr:uid="{00000000-0005-0000-0000-0000CAD60000}"/>
    <cellStyle name="Normal 5 8 4 2" xfId="54977" xr:uid="{00000000-0005-0000-0000-0000CBD60000}"/>
    <cellStyle name="Normal 5 8 5" xfId="54978" xr:uid="{00000000-0005-0000-0000-0000CCD60000}"/>
    <cellStyle name="Normal 5 8 6" xfId="54979" xr:uid="{00000000-0005-0000-0000-0000CDD60000}"/>
    <cellStyle name="Normal 5 9" xfId="54980" xr:uid="{00000000-0005-0000-0000-0000CED60000}"/>
    <cellStyle name="Normal 5 9 2" xfId="54981" xr:uid="{00000000-0005-0000-0000-0000CFD60000}"/>
    <cellStyle name="Normal 5 9 2 2" xfId="54982" xr:uid="{00000000-0005-0000-0000-0000D0D60000}"/>
    <cellStyle name="Normal 5 9 2 2 2" xfId="54983" xr:uid="{00000000-0005-0000-0000-0000D1D60000}"/>
    <cellStyle name="Normal 5 9 2 3" xfId="54984" xr:uid="{00000000-0005-0000-0000-0000D2D60000}"/>
    <cellStyle name="Normal 5 9 3" xfId="54985" xr:uid="{00000000-0005-0000-0000-0000D3D60000}"/>
    <cellStyle name="Normal 5 9 3 2" xfId="54986" xr:uid="{00000000-0005-0000-0000-0000D4D60000}"/>
    <cellStyle name="Normal 5 9 3 2 2" xfId="54987" xr:uid="{00000000-0005-0000-0000-0000D5D60000}"/>
    <cellStyle name="Normal 5 9 3 3" xfId="54988" xr:uid="{00000000-0005-0000-0000-0000D6D60000}"/>
    <cellStyle name="Normal 5 9 4" xfId="54989" xr:uid="{00000000-0005-0000-0000-0000D7D60000}"/>
    <cellStyle name="Normal 5 9 4 2" xfId="54990" xr:uid="{00000000-0005-0000-0000-0000D8D60000}"/>
    <cellStyle name="Normal 5 9 5" xfId="54991" xr:uid="{00000000-0005-0000-0000-0000D9D60000}"/>
    <cellStyle name="Normal 5 9 6" xfId="54992" xr:uid="{00000000-0005-0000-0000-0000DAD60000}"/>
    <cellStyle name="Normal 5_20130128_ITS on reporting_Annex I_CA" xfId="54993" xr:uid="{00000000-0005-0000-0000-0000DBD60000}"/>
    <cellStyle name="Normal 50" xfId="54994" xr:uid="{00000000-0005-0000-0000-0000DCD60000}"/>
    <cellStyle name="Normal 51" xfId="54995" xr:uid="{00000000-0005-0000-0000-0000DDD60000}"/>
    <cellStyle name="Normal 52" xfId="54996" xr:uid="{00000000-0005-0000-0000-0000DED60000}"/>
    <cellStyle name="Normal 53" xfId="54997" xr:uid="{00000000-0005-0000-0000-0000DFD60000}"/>
    <cellStyle name="Normal 54" xfId="54998" xr:uid="{00000000-0005-0000-0000-0000E0D60000}"/>
    <cellStyle name="Normal 55" xfId="54999" xr:uid="{00000000-0005-0000-0000-0000E1D60000}"/>
    <cellStyle name="Normal 56" xfId="55000" xr:uid="{00000000-0005-0000-0000-0000E2D60000}"/>
    <cellStyle name="Normal 57" xfId="55001" xr:uid="{00000000-0005-0000-0000-0000E3D60000}"/>
    <cellStyle name="Normal 58" xfId="55002" xr:uid="{00000000-0005-0000-0000-0000E4D60000}"/>
    <cellStyle name="Normal 59" xfId="55003" xr:uid="{00000000-0005-0000-0000-0000E5D60000}"/>
    <cellStyle name="Normal 6" xfId="55004" xr:uid="{00000000-0005-0000-0000-0000E6D60000}"/>
    <cellStyle name="Normal 6 10" xfId="55005" xr:uid="{00000000-0005-0000-0000-0000E7D60000}"/>
    <cellStyle name="Normal 6 10 2" xfId="55006" xr:uid="{00000000-0005-0000-0000-0000E8D60000}"/>
    <cellStyle name="Normal 6 10 2 2" xfId="55007" xr:uid="{00000000-0005-0000-0000-0000E9D60000}"/>
    <cellStyle name="Normal 6 10 3" xfId="55008" xr:uid="{00000000-0005-0000-0000-0000EAD60000}"/>
    <cellStyle name="Normal 6 11" xfId="55009" xr:uid="{00000000-0005-0000-0000-0000EBD60000}"/>
    <cellStyle name="Normal 6 12" xfId="55010" xr:uid="{00000000-0005-0000-0000-0000ECD60000}"/>
    <cellStyle name="Normal 6 2" xfId="55011" xr:uid="{00000000-0005-0000-0000-0000EDD60000}"/>
    <cellStyle name="Normal 6 2 10" xfId="55012" xr:uid="{00000000-0005-0000-0000-0000EED60000}"/>
    <cellStyle name="Normal 6 2 10 2" xfId="55013" xr:uid="{00000000-0005-0000-0000-0000EFD60000}"/>
    <cellStyle name="Normal 6 2 10 2 2" xfId="55014" xr:uid="{00000000-0005-0000-0000-0000F0D60000}"/>
    <cellStyle name="Normal 6 2 10 3" xfId="55015" xr:uid="{00000000-0005-0000-0000-0000F1D60000}"/>
    <cellStyle name="Normal 6 2 11" xfId="55016" xr:uid="{00000000-0005-0000-0000-0000F2D60000}"/>
    <cellStyle name="Normal 6 2 11 2" xfId="55017" xr:uid="{00000000-0005-0000-0000-0000F3D60000}"/>
    <cellStyle name="Normal 6 2 2" xfId="55018" xr:uid="{00000000-0005-0000-0000-0000F4D60000}"/>
    <cellStyle name="Normal 6 2 2 10" xfId="55019" xr:uid="{00000000-0005-0000-0000-0000F5D60000}"/>
    <cellStyle name="Normal 6 2 2 2" xfId="55020" xr:uid="{00000000-0005-0000-0000-0000F6D60000}"/>
    <cellStyle name="Normal 6 2 2 2 2" xfId="55021" xr:uid="{00000000-0005-0000-0000-0000F7D60000}"/>
    <cellStyle name="Normal 6 2 2 2 2 2" xfId="55022" xr:uid="{00000000-0005-0000-0000-0000F8D60000}"/>
    <cellStyle name="Normal 6 2 2 2 2 2 2" xfId="55023" xr:uid="{00000000-0005-0000-0000-0000F9D60000}"/>
    <cellStyle name="Normal 6 2 2 2 2 2 2 2" xfId="55024" xr:uid="{00000000-0005-0000-0000-0000FAD60000}"/>
    <cellStyle name="Normal 6 2 2 2 2 2 2 2 2" xfId="55025" xr:uid="{00000000-0005-0000-0000-0000FBD60000}"/>
    <cellStyle name="Normal 6 2 2 2 2 2 2 2 2 2" xfId="55026" xr:uid="{00000000-0005-0000-0000-0000FCD60000}"/>
    <cellStyle name="Normal 6 2 2 2 2 2 2 2 3" xfId="55027" xr:uid="{00000000-0005-0000-0000-0000FDD60000}"/>
    <cellStyle name="Normal 6 2 2 2 2 2 2 3" xfId="55028" xr:uid="{00000000-0005-0000-0000-0000FED60000}"/>
    <cellStyle name="Normal 6 2 2 2 2 2 2 3 2" xfId="55029" xr:uid="{00000000-0005-0000-0000-0000FFD60000}"/>
    <cellStyle name="Normal 6 2 2 2 2 2 2 4" xfId="55030" xr:uid="{00000000-0005-0000-0000-000000D70000}"/>
    <cellStyle name="Normal 6 2 2 2 2 2 3" xfId="55031" xr:uid="{00000000-0005-0000-0000-000001D70000}"/>
    <cellStyle name="Normal 6 2 2 2 2 2 3 2" xfId="55032" xr:uid="{00000000-0005-0000-0000-000002D70000}"/>
    <cellStyle name="Normal 6 2 2 2 2 2 3 2 2" xfId="55033" xr:uid="{00000000-0005-0000-0000-000003D70000}"/>
    <cellStyle name="Normal 6 2 2 2 2 2 3 3" xfId="55034" xr:uid="{00000000-0005-0000-0000-000004D70000}"/>
    <cellStyle name="Normal 6 2 2 2 2 2 4" xfId="55035" xr:uid="{00000000-0005-0000-0000-000005D70000}"/>
    <cellStyle name="Normal 6 2 2 2 2 2 4 2" xfId="55036" xr:uid="{00000000-0005-0000-0000-000006D70000}"/>
    <cellStyle name="Normal 6 2 2 2 2 2 5" xfId="55037" xr:uid="{00000000-0005-0000-0000-000007D70000}"/>
    <cellStyle name="Normal 6 2 2 2 2 2_Innskuddsdekning" xfId="55038" xr:uid="{00000000-0005-0000-0000-000008D70000}"/>
    <cellStyle name="Normal 6 2 2 2 2 3" xfId="55039" xr:uid="{00000000-0005-0000-0000-000009D70000}"/>
    <cellStyle name="Normal 6 2 2 2 2 3 2" xfId="55040" xr:uid="{00000000-0005-0000-0000-00000AD70000}"/>
    <cellStyle name="Normal 6 2 2 2 2 3 2 2" xfId="55041" xr:uid="{00000000-0005-0000-0000-00000BD70000}"/>
    <cellStyle name="Normal 6 2 2 2 2 3 2 2 2" xfId="55042" xr:uid="{00000000-0005-0000-0000-00000CD70000}"/>
    <cellStyle name="Normal 6 2 2 2 2 3 2 3" xfId="55043" xr:uid="{00000000-0005-0000-0000-00000DD70000}"/>
    <cellStyle name="Normal 6 2 2 2 2 3 3" xfId="55044" xr:uid="{00000000-0005-0000-0000-00000ED70000}"/>
    <cellStyle name="Normal 6 2 2 2 2 3 3 2" xfId="55045" xr:uid="{00000000-0005-0000-0000-00000FD70000}"/>
    <cellStyle name="Normal 6 2 2 2 2 3 4" xfId="55046" xr:uid="{00000000-0005-0000-0000-000010D70000}"/>
    <cellStyle name="Normal 6 2 2 2 2 4" xfId="55047" xr:uid="{00000000-0005-0000-0000-000011D70000}"/>
    <cellStyle name="Normal 6 2 2 2 2 4 2" xfId="55048" xr:uid="{00000000-0005-0000-0000-000012D70000}"/>
    <cellStyle name="Normal 6 2 2 2 2 4 2 2" xfId="55049" xr:uid="{00000000-0005-0000-0000-000013D70000}"/>
    <cellStyle name="Normal 6 2 2 2 2 4 3" xfId="55050" xr:uid="{00000000-0005-0000-0000-000014D70000}"/>
    <cellStyle name="Normal 6 2 2 2 2 5" xfId="55051" xr:uid="{00000000-0005-0000-0000-000015D70000}"/>
    <cellStyle name="Normal 6 2 2 2 2 5 2" xfId="55052" xr:uid="{00000000-0005-0000-0000-000016D70000}"/>
    <cellStyle name="Normal 6 2 2 2 2 6" xfId="55053" xr:uid="{00000000-0005-0000-0000-000017D70000}"/>
    <cellStyle name="Normal 6 2 2 2 2_3. Chng in credit spreads" xfId="55054" xr:uid="{00000000-0005-0000-0000-000018D70000}"/>
    <cellStyle name="Normal 6 2 2 2 3" xfId="55055" xr:uid="{00000000-0005-0000-0000-000019D70000}"/>
    <cellStyle name="Normal 6 2 2 2 3 2" xfId="55056" xr:uid="{00000000-0005-0000-0000-00001AD70000}"/>
    <cellStyle name="Normal 6 2 2 2 3 2 2" xfId="55057" xr:uid="{00000000-0005-0000-0000-00001BD70000}"/>
    <cellStyle name="Normal 6 2 2 2 3 2 2 2" xfId="55058" xr:uid="{00000000-0005-0000-0000-00001CD70000}"/>
    <cellStyle name="Normal 6 2 2 2 3 2 2 2 2" xfId="55059" xr:uid="{00000000-0005-0000-0000-00001DD70000}"/>
    <cellStyle name="Normal 6 2 2 2 3 2 2 2 2 2" xfId="55060" xr:uid="{00000000-0005-0000-0000-00001ED70000}"/>
    <cellStyle name="Normal 6 2 2 2 3 2 2 2 3" xfId="55061" xr:uid="{00000000-0005-0000-0000-00001FD70000}"/>
    <cellStyle name="Normal 6 2 2 2 3 2 2 3" xfId="55062" xr:uid="{00000000-0005-0000-0000-000020D70000}"/>
    <cellStyle name="Normal 6 2 2 2 3 2 2 3 2" xfId="55063" xr:uid="{00000000-0005-0000-0000-000021D70000}"/>
    <cellStyle name="Normal 6 2 2 2 3 2 2 4" xfId="55064" xr:uid="{00000000-0005-0000-0000-000022D70000}"/>
    <cellStyle name="Normal 6 2 2 2 3 2 3" xfId="55065" xr:uid="{00000000-0005-0000-0000-000023D70000}"/>
    <cellStyle name="Normal 6 2 2 2 3 2 3 2" xfId="55066" xr:uid="{00000000-0005-0000-0000-000024D70000}"/>
    <cellStyle name="Normal 6 2 2 2 3 2 3 2 2" xfId="55067" xr:uid="{00000000-0005-0000-0000-000025D70000}"/>
    <cellStyle name="Normal 6 2 2 2 3 2 3 3" xfId="55068" xr:uid="{00000000-0005-0000-0000-000026D70000}"/>
    <cellStyle name="Normal 6 2 2 2 3 2 4" xfId="55069" xr:uid="{00000000-0005-0000-0000-000027D70000}"/>
    <cellStyle name="Normal 6 2 2 2 3 2 4 2" xfId="55070" xr:uid="{00000000-0005-0000-0000-000028D70000}"/>
    <cellStyle name="Normal 6 2 2 2 3 2 5" xfId="55071" xr:uid="{00000000-0005-0000-0000-000029D70000}"/>
    <cellStyle name="Normal 6 2 2 2 3 2_Innskuddsdekning" xfId="55072" xr:uid="{00000000-0005-0000-0000-00002AD70000}"/>
    <cellStyle name="Normal 6 2 2 2 3 3" xfId="55073" xr:uid="{00000000-0005-0000-0000-00002BD70000}"/>
    <cellStyle name="Normal 6 2 2 2 3 3 2" xfId="55074" xr:uid="{00000000-0005-0000-0000-00002CD70000}"/>
    <cellStyle name="Normal 6 2 2 2 3 3 2 2" xfId="55075" xr:uid="{00000000-0005-0000-0000-00002DD70000}"/>
    <cellStyle name="Normal 6 2 2 2 3 3 2 2 2" xfId="55076" xr:uid="{00000000-0005-0000-0000-00002ED70000}"/>
    <cellStyle name="Normal 6 2 2 2 3 3 2 3" xfId="55077" xr:uid="{00000000-0005-0000-0000-00002FD70000}"/>
    <cellStyle name="Normal 6 2 2 2 3 3 3" xfId="55078" xr:uid="{00000000-0005-0000-0000-000030D70000}"/>
    <cellStyle name="Normal 6 2 2 2 3 3 3 2" xfId="55079" xr:uid="{00000000-0005-0000-0000-000031D70000}"/>
    <cellStyle name="Normal 6 2 2 2 3 3 4" xfId="55080" xr:uid="{00000000-0005-0000-0000-000032D70000}"/>
    <cellStyle name="Normal 6 2 2 2 3 4" xfId="55081" xr:uid="{00000000-0005-0000-0000-000033D70000}"/>
    <cellStyle name="Normal 6 2 2 2 3 4 2" xfId="55082" xr:uid="{00000000-0005-0000-0000-000034D70000}"/>
    <cellStyle name="Normal 6 2 2 2 3 4 2 2" xfId="55083" xr:uid="{00000000-0005-0000-0000-000035D70000}"/>
    <cellStyle name="Normal 6 2 2 2 3 4 3" xfId="55084" xr:uid="{00000000-0005-0000-0000-000036D70000}"/>
    <cellStyle name="Normal 6 2 2 2 3 5" xfId="55085" xr:uid="{00000000-0005-0000-0000-000037D70000}"/>
    <cellStyle name="Normal 6 2 2 2 3 5 2" xfId="55086" xr:uid="{00000000-0005-0000-0000-000038D70000}"/>
    <cellStyle name="Normal 6 2 2 2 3 6" xfId="55087" xr:uid="{00000000-0005-0000-0000-000039D70000}"/>
    <cellStyle name="Normal 6 2 2 2 3_3. Chng in credit spreads" xfId="55088" xr:uid="{00000000-0005-0000-0000-00003AD70000}"/>
    <cellStyle name="Normal 6 2 2 2 4" xfId="55089" xr:uid="{00000000-0005-0000-0000-00003BD70000}"/>
    <cellStyle name="Normal 6 2 2 2 4 2" xfId="55090" xr:uid="{00000000-0005-0000-0000-00003CD70000}"/>
    <cellStyle name="Normal 6 2 2 2 4 2 2" xfId="55091" xr:uid="{00000000-0005-0000-0000-00003DD70000}"/>
    <cellStyle name="Normal 6 2 2 2 4 2 2 2" xfId="55092" xr:uid="{00000000-0005-0000-0000-00003ED70000}"/>
    <cellStyle name="Normal 6 2 2 2 4 2 2 2 2" xfId="55093" xr:uid="{00000000-0005-0000-0000-00003FD70000}"/>
    <cellStyle name="Normal 6 2 2 2 4 2 2 3" xfId="55094" xr:uid="{00000000-0005-0000-0000-000040D70000}"/>
    <cellStyle name="Normal 6 2 2 2 4 2 3" xfId="55095" xr:uid="{00000000-0005-0000-0000-000041D70000}"/>
    <cellStyle name="Normal 6 2 2 2 4 2 3 2" xfId="55096" xr:uid="{00000000-0005-0000-0000-000042D70000}"/>
    <cellStyle name="Normal 6 2 2 2 4 2 4" xfId="55097" xr:uid="{00000000-0005-0000-0000-000043D70000}"/>
    <cellStyle name="Normal 6 2 2 2 4 3" xfId="55098" xr:uid="{00000000-0005-0000-0000-000044D70000}"/>
    <cellStyle name="Normal 6 2 2 2 4 3 2" xfId="55099" xr:uid="{00000000-0005-0000-0000-000045D70000}"/>
    <cellStyle name="Normal 6 2 2 2 4 3 2 2" xfId="55100" xr:uid="{00000000-0005-0000-0000-000046D70000}"/>
    <cellStyle name="Normal 6 2 2 2 4 3 3" xfId="55101" xr:uid="{00000000-0005-0000-0000-000047D70000}"/>
    <cellStyle name="Normal 6 2 2 2 4 4" xfId="55102" xr:uid="{00000000-0005-0000-0000-000048D70000}"/>
    <cellStyle name="Normal 6 2 2 2 4 4 2" xfId="55103" xr:uid="{00000000-0005-0000-0000-000049D70000}"/>
    <cellStyle name="Normal 6 2 2 2 4 5" xfId="55104" xr:uid="{00000000-0005-0000-0000-00004AD70000}"/>
    <cellStyle name="Normal 6 2 2 2 4_Innskuddsdekning" xfId="55105" xr:uid="{00000000-0005-0000-0000-00004BD70000}"/>
    <cellStyle name="Normal 6 2 2 2 5" xfId="55106" xr:uid="{00000000-0005-0000-0000-00004CD70000}"/>
    <cellStyle name="Normal 6 2 2 2 5 2" xfId="55107" xr:uid="{00000000-0005-0000-0000-00004DD70000}"/>
    <cellStyle name="Normal 6 2 2 2 5 2 2" xfId="55108" xr:uid="{00000000-0005-0000-0000-00004ED70000}"/>
    <cellStyle name="Normal 6 2 2 2 5 2 2 2" xfId="55109" xr:uid="{00000000-0005-0000-0000-00004FD70000}"/>
    <cellStyle name="Normal 6 2 2 2 5 2 3" xfId="55110" xr:uid="{00000000-0005-0000-0000-000050D70000}"/>
    <cellStyle name="Normal 6 2 2 2 5 3" xfId="55111" xr:uid="{00000000-0005-0000-0000-000051D70000}"/>
    <cellStyle name="Normal 6 2 2 2 5 3 2" xfId="55112" xr:uid="{00000000-0005-0000-0000-000052D70000}"/>
    <cellStyle name="Normal 6 2 2 2 5 4" xfId="55113" xr:uid="{00000000-0005-0000-0000-000053D70000}"/>
    <cellStyle name="Normal 6 2 2 2 6" xfId="55114" xr:uid="{00000000-0005-0000-0000-000054D70000}"/>
    <cellStyle name="Normal 6 2 2 2 6 2" xfId="55115" xr:uid="{00000000-0005-0000-0000-000055D70000}"/>
    <cellStyle name="Normal 6 2 2 2 6 2 2" xfId="55116" xr:uid="{00000000-0005-0000-0000-000056D70000}"/>
    <cellStyle name="Normal 6 2 2 2 6 3" xfId="55117" xr:uid="{00000000-0005-0000-0000-000057D70000}"/>
    <cellStyle name="Normal 6 2 2 2 7" xfId="55118" xr:uid="{00000000-0005-0000-0000-000058D70000}"/>
    <cellStyle name="Normal 6 2 2 2 7 2" xfId="55119" xr:uid="{00000000-0005-0000-0000-000059D70000}"/>
    <cellStyle name="Normal 6 2 2 2 8" xfId="55120" xr:uid="{00000000-0005-0000-0000-00005AD70000}"/>
    <cellStyle name="Normal 6 2 2 2_3. Chng in credit spreads" xfId="55121" xr:uid="{00000000-0005-0000-0000-00005BD70000}"/>
    <cellStyle name="Normal 6 2 2 3" xfId="55122" xr:uid="{00000000-0005-0000-0000-00005CD70000}"/>
    <cellStyle name="Normal 6 2 2 3 2" xfId="55123" xr:uid="{00000000-0005-0000-0000-00005DD70000}"/>
    <cellStyle name="Normal 6 2 2 3 2 2" xfId="55124" xr:uid="{00000000-0005-0000-0000-00005ED70000}"/>
    <cellStyle name="Normal 6 2 2 3 2 2 2" xfId="55125" xr:uid="{00000000-0005-0000-0000-00005FD70000}"/>
    <cellStyle name="Normal 6 2 2 3 2 2 2 2" xfId="55126" xr:uid="{00000000-0005-0000-0000-000060D70000}"/>
    <cellStyle name="Normal 6 2 2 3 2 2 2 2 2" xfId="55127" xr:uid="{00000000-0005-0000-0000-000061D70000}"/>
    <cellStyle name="Normal 6 2 2 3 2 2 2 3" xfId="55128" xr:uid="{00000000-0005-0000-0000-000062D70000}"/>
    <cellStyle name="Normal 6 2 2 3 2 2 3" xfId="55129" xr:uid="{00000000-0005-0000-0000-000063D70000}"/>
    <cellStyle name="Normal 6 2 2 3 2 2 3 2" xfId="55130" xr:uid="{00000000-0005-0000-0000-000064D70000}"/>
    <cellStyle name="Normal 6 2 2 3 2 2 4" xfId="55131" xr:uid="{00000000-0005-0000-0000-000065D70000}"/>
    <cellStyle name="Normal 6 2 2 3 2 3" xfId="55132" xr:uid="{00000000-0005-0000-0000-000066D70000}"/>
    <cellStyle name="Normal 6 2 2 3 2 3 2" xfId="55133" xr:uid="{00000000-0005-0000-0000-000067D70000}"/>
    <cellStyle name="Normal 6 2 2 3 2 3 2 2" xfId="55134" xr:uid="{00000000-0005-0000-0000-000068D70000}"/>
    <cellStyle name="Normal 6 2 2 3 2 3 3" xfId="55135" xr:uid="{00000000-0005-0000-0000-000069D70000}"/>
    <cellStyle name="Normal 6 2 2 3 2 4" xfId="55136" xr:uid="{00000000-0005-0000-0000-00006AD70000}"/>
    <cellStyle name="Normal 6 2 2 3 2 4 2" xfId="55137" xr:uid="{00000000-0005-0000-0000-00006BD70000}"/>
    <cellStyle name="Normal 6 2 2 3 2 5" xfId="55138" xr:uid="{00000000-0005-0000-0000-00006CD70000}"/>
    <cellStyle name="Normal 6 2 2 3 2_Innskuddsdekning" xfId="55139" xr:uid="{00000000-0005-0000-0000-00006DD70000}"/>
    <cellStyle name="Normal 6 2 2 3 3" xfId="55140" xr:uid="{00000000-0005-0000-0000-00006ED70000}"/>
    <cellStyle name="Normal 6 2 2 3 3 2" xfId="55141" xr:uid="{00000000-0005-0000-0000-00006FD70000}"/>
    <cellStyle name="Normal 6 2 2 3 3 2 2" xfId="55142" xr:uid="{00000000-0005-0000-0000-000070D70000}"/>
    <cellStyle name="Normal 6 2 2 3 3 2 2 2" xfId="55143" xr:uid="{00000000-0005-0000-0000-000071D70000}"/>
    <cellStyle name="Normal 6 2 2 3 3 2 3" xfId="55144" xr:uid="{00000000-0005-0000-0000-000072D70000}"/>
    <cellStyle name="Normal 6 2 2 3 3 3" xfId="55145" xr:uid="{00000000-0005-0000-0000-000073D70000}"/>
    <cellStyle name="Normal 6 2 2 3 3 3 2" xfId="55146" xr:uid="{00000000-0005-0000-0000-000074D70000}"/>
    <cellStyle name="Normal 6 2 2 3 3 4" xfId="55147" xr:uid="{00000000-0005-0000-0000-000075D70000}"/>
    <cellStyle name="Normal 6 2 2 3 4" xfId="55148" xr:uid="{00000000-0005-0000-0000-000076D70000}"/>
    <cellStyle name="Normal 6 2 2 3 4 2" xfId="55149" xr:uid="{00000000-0005-0000-0000-000077D70000}"/>
    <cellStyle name="Normal 6 2 2 3 4 2 2" xfId="55150" xr:uid="{00000000-0005-0000-0000-000078D70000}"/>
    <cellStyle name="Normal 6 2 2 3 4 3" xfId="55151" xr:uid="{00000000-0005-0000-0000-000079D70000}"/>
    <cellStyle name="Normal 6 2 2 3 5" xfId="55152" xr:uid="{00000000-0005-0000-0000-00007AD70000}"/>
    <cellStyle name="Normal 6 2 2 3 5 2" xfId="55153" xr:uid="{00000000-0005-0000-0000-00007BD70000}"/>
    <cellStyle name="Normal 6 2 2 3 6" xfId="55154" xr:uid="{00000000-0005-0000-0000-00007CD70000}"/>
    <cellStyle name="Normal 6 2 2 3_3. Chng in credit spreads" xfId="55155" xr:uid="{00000000-0005-0000-0000-00007DD70000}"/>
    <cellStyle name="Normal 6 2 2 4" xfId="55156" xr:uid="{00000000-0005-0000-0000-00007ED70000}"/>
    <cellStyle name="Normal 6 2 2 4 2" xfId="55157" xr:uid="{00000000-0005-0000-0000-00007FD70000}"/>
    <cellStyle name="Normal 6 2 2 4 2 2" xfId="55158" xr:uid="{00000000-0005-0000-0000-000080D70000}"/>
    <cellStyle name="Normal 6 2 2 4 2 2 2" xfId="55159" xr:uid="{00000000-0005-0000-0000-000081D70000}"/>
    <cellStyle name="Normal 6 2 2 4 2 2 2 2" xfId="55160" xr:uid="{00000000-0005-0000-0000-000082D70000}"/>
    <cellStyle name="Normal 6 2 2 4 2 2 2 2 2" xfId="55161" xr:uid="{00000000-0005-0000-0000-000083D70000}"/>
    <cellStyle name="Normal 6 2 2 4 2 2 2 3" xfId="55162" xr:uid="{00000000-0005-0000-0000-000084D70000}"/>
    <cellStyle name="Normal 6 2 2 4 2 2 3" xfId="55163" xr:uid="{00000000-0005-0000-0000-000085D70000}"/>
    <cellStyle name="Normal 6 2 2 4 2 2 3 2" xfId="55164" xr:uid="{00000000-0005-0000-0000-000086D70000}"/>
    <cellStyle name="Normal 6 2 2 4 2 2 4" xfId="55165" xr:uid="{00000000-0005-0000-0000-000087D70000}"/>
    <cellStyle name="Normal 6 2 2 4 2 3" xfId="55166" xr:uid="{00000000-0005-0000-0000-000088D70000}"/>
    <cellStyle name="Normal 6 2 2 4 2 3 2" xfId="55167" xr:uid="{00000000-0005-0000-0000-000089D70000}"/>
    <cellStyle name="Normal 6 2 2 4 2 3 2 2" xfId="55168" xr:uid="{00000000-0005-0000-0000-00008AD70000}"/>
    <cellStyle name="Normal 6 2 2 4 2 3 3" xfId="55169" xr:uid="{00000000-0005-0000-0000-00008BD70000}"/>
    <cellStyle name="Normal 6 2 2 4 2 4" xfId="55170" xr:uid="{00000000-0005-0000-0000-00008CD70000}"/>
    <cellStyle name="Normal 6 2 2 4 2 4 2" xfId="55171" xr:uid="{00000000-0005-0000-0000-00008DD70000}"/>
    <cellStyle name="Normal 6 2 2 4 2 5" xfId="55172" xr:uid="{00000000-0005-0000-0000-00008ED70000}"/>
    <cellStyle name="Normal 6 2 2 4 2_Innskuddsdekning" xfId="55173" xr:uid="{00000000-0005-0000-0000-00008FD70000}"/>
    <cellStyle name="Normal 6 2 2 4 3" xfId="55174" xr:uid="{00000000-0005-0000-0000-000090D70000}"/>
    <cellStyle name="Normal 6 2 2 4 3 2" xfId="55175" xr:uid="{00000000-0005-0000-0000-000091D70000}"/>
    <cellStyle name="Normal 6 2 2 4 3 2 2" xfId="55176" xr:uid="{00000000-0005-0000-0000-000092D70000}"/>
    <cellStyle name="Normal 6 2 2 4 3 2 2 2" xfId="55177" xr:uid="{00000000-0005-0000-0000-000093D70000}"/>
    <cellStyle name="Normal 6 2 2 4 3 2 3" xfId="55178" xr:uid="{00000000-0005-0000-0000-000094D70000}"/>
    <cellStyle name="Normal 6 2 2 4 3 3" xfId="55179" xr:uid="{00000000-0005-0000-0000-000095D70000}"/>
    <cellStyle name="Normal 6 2 2 4 3 3 2" xfId="55180" xr:uid="{00000000-0005-0000-0000-000096D70000}"/>
    <cellStyle name="Normal 6 2 2 4 3 4" xfId="55181" xr:uid="{00000000-0005-0000-0000-000097D70000}"/>
    <cellStyle name="Normal 6 2 2 4 4" xfId="55182" xr:uid="{00000000-0005-0000-0000-000098D70000}"/>
    <cellStyle name="Normal 6 2 2 4 4 2" xfId="55183" xr:uid="{00000000-0005-0000-0000-000099D70000}"/>
    <cellStyle name="Normal 6 2 2 4 4 2 2" xfId="55184" xr:uid="{00000000-0005-0000-0000-00009AD70000}"/>
    <cellStyle name="Normal 6 2 2 4 4 3" xfId="55185" xr:uid="{00000000-0005-0000-0000-00009BD70000}"/>
    <cellStyle name="Normal 6 2 2 4 5" xfId="55186" xr:uid="{00000000-0005-0000-0000-00009CD70000}"/>
    <cellStyle name="Normal 6 2 2 4 5 2" xfId="55187" xr:uid="{00000000-0005-0000-0000-00009DD70000}"/>
    <cellStyle name="Normal 6 2 2 4 6" xfId="55188" xr:uid="{00000000-0005-0000-0000-00009ED70000}"/>
    <cellStyle name="Normal 6 2 2 4_3. Chng in credit spreads" xfId="55189" xr:uid="{00000000-0005-0000-0000-00009FD70000}"/>
    <cellStyle name="Normal 6 2 2 5" xfId="55190" xr:uid="{00000000-0005-0000-0000-0000A0D70000}"/>
    <cellStyle name="Normal 6 2 2 5 2" xfId="55191" xr:uid="{00000000-0005-0000-0000-0000A1D70000}"/>
    <cellStyle name="Normal 6 2 2 5 2 2" xfId="55192" xr:uid="{00000000-0005-0000-0000-0000A2D70000}"/>
    <cellStyle name="Normal 6 2 2 5 2 2 2" xfId="55193" xr:uid="{00000000-0005-0000-0000-0000A3D70000}"/>
    <cellStyle name="Normal 6 2 2 5 2 2 2 2" xfId="55194" xr:uid="{00000000-0005-0000-0000-0000A4D70000}"/>
    <cellStyle name="Normal 6 2 2 5 2 2 3" xfId="55195" xr:uid="{00000000-0005-0000-0000-0000A5D70000}"/>
    <cellStyle name="Normal 6 2 2 5 2 3" xfId="55196" xr:uid="{00000000-0005-0000-0000-0000A6D70000}"/>
    <cellStyle name="Normal 6 2 2 5 2 3 2" xfId="55197" xr:uid="{00000000-0005-0000-0000-0000A7D70000}"/>
    <cellStyle name="Normal 6 2 2 5 2 4" xfId="55198" xr:uid="{00000000-0005-0000-0000-0000A8D70000}"/>
    <cellStyle name="Normal 6 2 2 5 3" xfId="55199" xr:uid="{00000000-0005-0000-0000-0000A9D70000}"/>
    <cellStyle name="Normal 6 2 2 5 3 2" xfId="55200" xr:uid="{00000000-0005-0000-0000-0000AAD70000}"/>
    <cellStyle name="Normal 6 2 2 5 3 2 2" xfId="55201" xr:uid="{00000000-0005-0000-0000-0000ABD70000}"/>
    <cellStyle name="Normal 6 2 2 5 3 3" xfId="55202" xr:uid="{00000000-0005-0000-0000-0000ACD70000}"/>
    <cellStyle name="Normal 6 2 2 5 4" xfId="55203" xr:uid="{00000000-0005-0000-0000-0000ADD70000}"/>
    <cellStyle name="Normal 6 2 2 5 4 2" xfId="55204" xr:uid="{00000000-0005-0000-0000-0000AED70000}"/>
    <cellStyle name="Normal 6 2 2 5 5" xfId="55205" xr:uid="{00000000-0005-0000-0000-0000AFD70000}"/>
    <cellStyle name="Normal 6 2 2 5_Innskuddsdekning" xfId="55206" xr:uid="{00000000-0005-0000-0000-0000B0D70000}"/>
    <cellStyle name="Normal 6 2 2 6" xfId="55207" xr:uid="{00000000-0005-0000-0000-0000B1D70000}"/>
    <cellStyle name="Normal 6 2 2 6 2" xfId="55208" xr:uid="{00000000-0005-0000-0000-0000B2D70000}"/>
    <cellStyle name="Normal 6 2 2 6 2 2" xfId="55209" xr:uid="{00000000-0005-0000-0000-0000B3D70000}"/>
    <cellStyle name="Normal 6 2 2 6 2 2 2" xfId="55210" xr:uid="{00000000-0005-0000-0000-0000B4D70000}"/>
    <cellStyle name="Normal 6 2 2 6 2 3" xfId="55211" xr:uid="{00000000-0005-0000-0000-0000B5D70000}"/>
    <cellStyle name="Normal 6 2 2 6 3" xfId="55212" xr:uid="{00000000-0005-0000-0000-0000B6D70000}"/>
    <cellStyle name="Normal 6 2 2 6 3 2" xfId="55213" xr:uid="{00000000-0005-0000-0000-0000B7D70000}"/>
    <cellStyle name="Normal 6 2 2 6 4" xfId="55214" xr:uid="{00000000-0005-0000-0000-0000B8D70000}"/>
    <cellStyle name="Normal 6 2 2 7" xfId="55215" xr:uid="{00000000-0005-0000-0000-0000B9D70000}"/>
    <cellStyle name="Normal 6 2 2 7 2" xfId="55216" xr:uid="{00000000-0005-0000-0000-0000BAD70000}"/>
    <cellStyle name="Normal 6 2 2 7 2 2" xfId="55217" xr:uid="{00000000-0005-0000-0000-0000BBD70000}"/>
    <cellStyle name="Normal 6 2 2 7 3" xfId="55218" xr:uid="{00000000-0005-0000-0000-0000BCD70000}"/>
    <cellStyle name="Normal 6 2 2 8" xfId="55219" xr:uid="{00000000-0005-0000-0000-0000BDD70000}"/>
    <cellStyle name="Normal 6 2 2 8 2" xfId="55220" xr:uid="{00000000-0005-0000-0000-0000BED70000}"/>
    <cellStyle name="Normal 6 2 2 8 2 2" xfId="55221" xr:uid="{00000000-0005-0000-0000-0000BFD70000}"/>
    <cellStyle name="Normal 6 2 2 8 3" xfId="55222" xr:uid="{00000000-0005-0000-0000-0000C0D70000}"/>
    <cellStyle name="Normal 6 2 2 9" xfId="55223" xr:uid="{00000000-0005-0000-0000-0000C1D70000}"/>
    <cellStyle name="Normal 6 2 2 9 2" xfId="55224" xr:uid="{00000000-0005-0000-0000-0000C2D70000}"/>
    <cellStyle name="Normal 6 2 2_3. Chng in credit spreads" xfId="55225" xr:uid="{00000000-0005-0000-0000-0000C3D70000}"/>
    <cellStyle name="Normal 6 2 3" xfId="55226" xr:uid="{00000000-0005-0000-0000-0000C4D70000}"/>
    <cellStyle name="Normal 6 2 3 2" xfId="55227" xr:uid="{00000000-0005-0000-0000-0000C5D70000}"/>
    <cellStyle name="Normal 6 2 3 2 2" xfId="55228" xr:uid="{00000000-0005-0000-0000-0000C6D70000}"/>
    <cellStyle name="Normal 6 2 3 2 2 2" xfId="55229" xr:uid="{00000000-0005-0000-0000-0000C7D70000}"/>
    <cellStyle name="Normal 6 2 3 2 2 2 2" xfId="55230" xr:uid="{00000000-0005-0000-0000-0000C8D70000}"/>
    <cellStyle name="Normal 6 2 3 2 2 2 2 2" xfId="55231" xr:uid="{00000000-0005-0000-0000-0000C9D70000}"/>
    <cellStyle name="Normal 6 2 3 2 2 2 2 2 2" xfId="55232" xr:uid="{00000000-0005-0000-0000-0000CAD70000}"/>
    <cellStyle name="Normal 6 2 3 2 2 2 2 2 2 2" xfId="55233" xr:uid="{00000000-0005-0000-0000-0000CBD70000}"/>
    <cellStyle name="Normal 6 2 3 2 2 2 2 2 3" xfId="55234" xr:uid="{00000000-0005-0000-0000-0000CCD70000}"/>
    <cellStyle name="Normal 6 2 3 2 2 2 2 3" xfId="55235" xr:uid="{00000000-0005-0000-0000-0000CDD70000}"/>
    <cellStyle name="Normal 6 2 3 2 2 2 2 3 2" xfId="55236" xr:uid="{00000000-0005-0000-0000-0000CED70000}"/>
    <cellStyle name="Normal 6 2 3 2 2 2 2 4" xfId="55237" xr:uid="{00000000-0005-0000-0000-0000CFD70000}"/>
    <cellStyle name="Normal 6 2 3 2 2 2 3" xfId="55238" xr:uid="{00000000-0005-0000-0000-0000D0D70000}"/>
    <cellStyle name="Normal 6 2 3 2 2 2 3 2" xfId="55239" xr:uid="{00000000-0005-0000-0000-0000D1D70000}"/>
    <cellStyle name="Normal 6 2 3 2 2 2 3 2 2" xfId="55240" xr:uid="{00000000-0005-0000-0000-0000D2D70000}"/>
    <cellStyle name="Normal 6 2 3 2 2 2 3 3" xfId="55241" xr:uid="{00000000-0005-0000-0000-0000D3D70000}"/>
    <cellStyle name="Normal 6 2 3 2 2 2 4" xfId="55242" xr:uid="{00000000-0005-0000-0000-0000D4D70000}"/>
    <cellStyle name="Normal 6 2 3 2 2 2 4 2" xfId="55243" xr:uid="{00000000-0005-0000-0000-0000D5D70000}"/>
    <cellStyle name="Normal 6 2 3 2 2 2 5" xfId="55244" xr:uid="{00000000-0005-0000-0000-0000D6D70000}"/>
    <cellStyle name="Normal 6 2 3 2 2 2_Innskuddsdekning" xfId="55245" xr:uid="{00000000-0005-0000-0000-0000D7D70000}"/>
    <cellStyle name="Normal 6 2 3 2 2 3" xfId="55246" xr:uid="{00000000-0005-0000-0000-0000D8D70000}"/>
    <cellStyle name="Normal 6 2 3 2 2 3 2" xfId="55247" xr:uid="{00000000-0005-0000-0000-0000D9D70000}"/>
    <cellStyle name="Normal 6 2 3 2 2 3 2 2" xfId="55248" xr:uid="{00000000-0005-0000-0000-0000DAD70000}"/>
    <cellStyle name="Normal 6 2 3 2 2 3 2 2 2" xfId="55249" xr:uid="{00000000-0005-0000-0000-0000DBD70000}"/>
    <cellStyle name="Normal 6 2 3 2 2 3 2 3" xfId="55250" xr:uid="{00000000-0005-0000-0000-0000DCD70000}"/>
    <cellStyle name="Normal 6 2 3 2 2 3 3" xfId="55251" xr:uid="{00000000-0005-0000-0000-0000DDD70000}"/>
    <cellStyle name="Normal 6 2 3 2 2 3 3 2" xfId="55252" xr:uid="{00000000-0005-0000-0000-0000DED70000}"/>
    <cellStyle name="Normal 6 2 3 2 2 3 4" xfId="55253" xr:uid="{00000000-0005-0000-0000-0000DFD70000}"/>
    <cellStyle name="Normal 6 2 3 2 2 4" xfId="55254" xr:uid="{00000000-0005-0000-0000-0000E0D70000}"/>
    <cellStyle name="Normal 6 2 3 2 2 4 2" xfId="55255" xr:uid="{00000000-0005-0000-0000-0000E1D70000}"/>
    <cellStyle name="Normal 6 2 3 2 2 4 2 2" xfId="55256" xr:uid="{00000000-0005-0000-0000-0000E2D70000}"/>
    <cellStyle name="Normal 6 2 3 2 2 4 3" xfId="55257" xr:uid="{00000000-0005-0000-0000-0000E3D70000}"/>
    <cellStyle name="Normal 6 2 3 2 2 5" xfId="55258" xr:uid="{00000000-0005-0000-0000-0000E4D70000}"/>
    <cellStyle name="Normal 6 2 3 2 2 5 2" xfId="55259" xr:uid="{00000000-0005-0000-0000-0000E5D70000}"/>
    <cellStyle name="Normal 6 2 3 2 2 6" xfId="55260" xr:uid="{00000000-0005-0000-0000-0000E6D70000}"/>
    <cellStyle name="Normal 6 2 3 2 2_3. Chng in credit spreads" xfId="55261" xr:uid="{00000000-0005-0000-0000-0000E7D70000}"/>
    <cellStyle name="Normal 6 2 3 2 3" xfId="55262" xr:uid="{00000000-0005-0000-0000-0000E8D70000}"/>
    <cellStyle name="Normal 6 2 3 2 3 2" xfId="55263" xr:uid="{00000000-0005-0000-0000-0000E9D70000}"/>
    <cellStyle name="Normal 6 2 3 2 3 2 2" xfId="55264" xr:uid="{00000000-0005-0000-0000-0000EAD70000}"/>
    <cellStyle name="Normal 6 2 3 2 3 2 2 2" xfId="55265" xr:uid="{00000000-0005-0000-0000-0000EBD70000}"/>
    <cellStyle name="Normal 6 2 3 2 3 2 2 2 2" xfId="55266" xr:uid="{00000000-0005-0000-0000-0000ECD70000}"/>
    <cellStyle name="Normal 6 2 3 2 3 2 2 2 2 2" xfId="55267" xr:uid="{00000000-0005-0000-0000-0000EDD70000}"/>
    <cellStyle name="Normal 6 2 3 2 3 2 2 2 3" xfId="55268" xr:uid="{00000000-0005-0000-0000-0000EED70000}"/>
    <cellStyle name="Normal 6 2 3 2 3 2 2 3" xfId="55269" xr:uid="{00000000-0005-0000-0000-0000EFD70000}"/>
    <cellStyle name="Normal 6 2 3 2 3 2 2 3 2" xfId="55270" xr:uid="{00000000-0005-0000-0000-0000F0D70000}"/>
    <cellStyle name="Normal 6 2 3 2 3 2 2 4" xfId="55271" xr:uid="{00000000-0005-0000-0000-0000F1D70000}"/>
    <cellStyle name="Normal 6 2 3 2 3 2 3" xfId="55272" xr:uid="{00000000-0005-0000-0000-0000F2D70000}"/>
    <cellStyle name="Normal 6 2 3 2 3 2 3 2" xfId="55273" xr:uid="{00000000-0005-0000-0000-0000F3D70000}"/>
    <cellStyle name="Normal 6 2 3 2 3 2 3 2 2" xfId="55274" xr:uid="{00000000-0005-0000-0000-0000F4D70000}"/>
    <cellStyle name="Normal 6 2 3 2 3 2 3 3" xfId="55275" xr:uid="{00000000-0005-0000-0000-0000F5D70000}"/>
    <cellStyle name="Normal 6 2 3 2 3 2 4" xfId="55276" xr:uid="{00000000-0005-0000-0000-0000F6D70000}"/>
    <cellStyle name="Normal 6 2 3 2 3 2 4 2" xfId="55277" xr:uid="{00000000-0005-0000-0000-0000F7D70000}"/>
    <cellStyle name="Normal 6 2 3 2 3 2 5" xfId="55278" xr:uid="{00000000-0005-0000-0000-0000F8D70000}"/>
    <cellStyle name="Normal 6 2 3 2 3 2_Innskuddsdekning" xfId="55279" xr:uid="{00000000-0005-0000-0000-0000F9D70000}"/>
    <cellStyle name="Normal 6 2 3 2 3 3" xfId="55280" xr:uid="{00000000-0005-0000-0000-0000FAD70000}"/>
    <cellStyle name="Normal 6 2 3 2 3 3 2" xfId="55281" xr:uid="{00000000-0005-0000-0000-0000FBD70000}"/>
    <cellStyle name="Normal 6 2 3 2 3 3 2 2" xfId="55282" xr:uid="{00000000-0005-0000-0000-0000FCD70000}"/>
    <cellStyle name="Normal 6 2 3 2 3 3 2 2 2" xfId="55283" xr:uid="{00000000-0005-0000-0000-0000FDD70000}"/>
    <cellStyle name="Normal 6 2 3 2 3 3 2 3" xfId="55284" xr:uid="{00000000-0005-0000-0000-0000FED70000}"/>
    <cellStyle name="Normal 6 2 3 2 3 3 3" xfId="55285" xr:uid="{00000000-0005-0000-0000-0000FFD70000}"/>
    <cellStyle name="Normal 6 2 3 2 3 3 3 2" xfId="55286" xr:uid="{00000000-0005-0000-0000-000000D80000}"/>
    <cellStyle name="Normal 6 2 3 2 3 3 4" xfId="55287" xr:uid="{00000000-0005-0000-0000-000001D80000}"/>
    <cellStyle name="Normal 6 2 3 2 3 4" xfId="55288" xr:uid="{00000000-0005-0000-0000-000002D80000}"/>
    <cellStyle name="Normal 6 2 3 2 3 4 2" xfId="55289" xr:uid="{00000000-0005-0000-0000-000003D80000}"/>
    <cellStyle name="Normal 6 2 3 2 3 4 2 2" xfId="55290" xr:uid="{00000000-0005-0000-0000-000004D80000}"/>
    <cellStyle name="Normal 6 2 3 2 3 4 3" xfId="55291" xr:uid="{00000000-0005-0000-0000-000005D80000}"/>
    <cellStyle name="Normal 6 2 3 2 3 5" xfId="55292" xr:uid="{00000000-0005-0000-0000-000006D80000}"/>
    <cellStyle name="Normal 6 2 3 2 3 5 2" xfId="55293" xr:uid="{00000000-0005-0000-0000-000007D80000}"/>
    <cellStyle name="Normal 6 2 3 2 3 6" xfId="55294" xr:uid="{00000000-0005-0000-0000-000008D80000}"/>
    <cellStyle name="Normal 6 2 3 2 3_3. Chng in credit spreads" xfId="55295" xr:uid="{00000000-0005-0000-0000-000009D80000}"/>
    <cellStyle name="Normal 6 2 3 2 4" xfId="55296" xr:uid="{00000000-0005-0000-0000-00000AD80000}"/>
    <cellStyle name="Normal 6 2 3 2 4 2" xfId="55297" xr:uid="{00000000-0005-0000-0000-00000BD80000}"/>
    <cellStyle name="Normal 6 2 3 2 4 2 2" xfId="55298" xr:uid="{00000000-0005-0000-0000-00000CD80000}"/>
    <cellStyle name="Normal 6 2 3 2 4 2 2 2" xfId="55299" xr:uid="{00000000-0005-0000-0000-00000DD80000}"/>
    <cellStyle name="Normal 6 2 3 2 4 2 2 2 2" xfId="55300" xr:uid="{00000000-0005-0000-0000-00000ED80000}"/>
    <cellStyle name="Normal 6 2 3 2 4 2 2 3" xfId="55301" xr:uid="{00000000-0005-0000-0000-00000FD80000}"/>
    <cellStyle name="Normal 6 2 3 2 4 2 3" xfId="55302" xr:uid="{00000000-0005-0000-0000-000010D80000}"/>
    <cellStyle name="Normal 6 2 3 2 4 2 3 2" xfId="55303" xr:uid="{00000000-0005-0000-0000-000011D80000}"/>
    <cellStyle name="Normal 6 2 3 2 4 2 4" xfId="55304" xr:uid="{00000000-0005-0000-0000-000012D80000}"/>
    <cellStyle name="Normal 6 2 3 2 4 3" xfId="55305" xr:uid="{00000000-0005-0000-0000-000013D80000}"/>
    <cellStyle name="Normal 6 2 3 2 4 3 2" xfId="55306" xr:uid="{00000000-0005-0000-0000-000014D80000}"/>
    <cellStyle name="Normal 6 2 3 2 4 3 2 2" xfId="55307" xr:uid="{00000000-0005-0000-0000-000015D80000}"/>
    <cellStyle name="Normal 6 2 3 2 4 3 3" xfId="55308" xr:uid="{00000000-0005-0000-0000-000016D80000}"/>
    <cellStyle name="Normal 6 2 3 2 4 4" xfId="55309" xr:uid="{00000000-0005-0000-0000-000017D80000}"/>
    <cellStyle name="Normal 6 2 3 2 4 4 2" xfId="55310" xr:uid="{00000000-0005-0000-0000-000018D80000}"/>
    <cellStyle name="Normal 6 2 3 2 4 5" xfId="55311" xr:uid="{00000000-0005-0000-0000-000019D80000}"/>
    <cellStyle name="Normal 6 2 3 2 4_Innskuddsdekning" xfId="55312" xr:uid="{00000000-0005-0000-0000-00001AD80000}"/>
    <cellStyle name="Normal 6 2 3 2 5" xfId="55313" xr:uid="{00000000-0005-0000-0000-00001BD80000}"/>
    <cellStyle name="Normal 6 2 3 2 5 2" xfId="55314" xr:uid="{00000000-0005-0000-0000-00001CD80000}"/>
    <cellStyle name="Normal 6 2 3 2 5 2 2" xfId="55315" xr:uid="{00000000-0005-0000-0000-00001DD80000}"/>
    <cellStyle name="Normal 6 2 3 2 5 2 2 2" xfId="55316" xr:uid="{00000000-0005-0000-0000-00001ED80000}"/>
    <cellStyle name="Normal 6 2 3 2 5 2 3" xfId="55317" xr:uid="{00000000-0005-0000-0000-00001FD80000}"/>
    <cellStyle name="Normal 6 2 3 2 5 3" xfId="55318" xr:uid="{00000000-0005-0000-0000-000020D80000}"/>
    <cellStyle name="Normal 6 2 3 2 5 3 2" xfId="55319" xr:uid="{00000000-0005-0000-0000-000021D80000}"/>
    <cellStyle name="Normal 6 2 3 2 5 4" xfId="55320" xr:uid="{00000000-0005-0000-0000-000022D80000}"/>
    <cellStyle name="Normal 6 2 3 2 6" xfId="55321" xr:uid="{00000000-0005-0000-0000-000023D80000}"/>
    <cellStyle name="Normal 6 2 3 2 6 2" xfId="55322" xr:uid="{00000000-0005-0000-0000-000024D80000}"/>
    <cellStyle name="Normal 6 2 3 2 6 2 2" xfId="55323" xr:uid="{00000000-0005-0000-0000-000025D80000}"/>
    <cellStyle name="Normal 6 2 3 2 6 3" xfId="55324" xr:uid="{00000000-0005-0000-0000-000026D80000}"/>
    <cellStyle name="Normal 6 2 3 2 7" xfId="55325" xr:uid="{00000000-0005-0000-0000-000027D80000}"/>
    <cellStyle name="Normal 6 2 3 2 7 2" xfId="55326" xr:uid="{00000000-0005-0000-0000-000028D80000}"/>
    <cellStyle name="Normal 6 2 3 2 8" xfId="55327" xr:uid="{00000000-0005-0000-0000-000029D80000}"/>
    <cellStyle name="Normal 6 2 3 2_3. Chng in credit spreads" xfId="55328" xr:uid="{00000000-0005-0000-0000-00002AD80000}"/>
    <cellStyle name="Normal 6 2 3 3" xfId="55329" xr:uid="{00000000-0005-0000-0000-00002BD80000}"/>
    <cellStyle name="Normal 6 2 3 3 2" xfId="55330" xr:uid="{00000000-0005-0000-0000-00002CD80000}"/>
    <cellStyle name="Normal 6 2 3 3 2 2" xfId="55331" xr:uid="{00000000-0005-0000-0000-00002DD80000}"/>
    <cellStyle name="Normal 6 2 3 3 2 2 2" xfId="55332" xr:uid="{00000000-0005-0000-0000-00002ED80000}"/>
    <cellStyle name="Normal 6 2 3 3 2 2 2 2" xfId="55333" xr:uid="{00000000-0005-0000-0000-00002FD80000}"/>
    <cellStyle name="Normal 6 2 3 3 2 2 2 2 2" xfId="55334" xr:uid="{00000000-0005-0000-0000-000030D80000}"/>
    <cellStyle name="Normal 6 2 3 3 2 2 2 3" xfId="55335" xr:uid="{00000000-0005-0000-0000-000031D80000}"/>
    <cellStyle name="Normal 6 2 3 3 2 2 3" xfId="55336" xr:uid="{00000000-0005-0000-0000-000032D80000}"/>
    <cellStyle name="Normal 6 2 3 3 2 2 3 2" xfId="55337" xr:uid="{00000000-0005-0000-0000-000033D80000}"/>
    <cellStyle name="Normal 6 2 3 3 2 2 4" xfId="55338" xr:uid="{00000000-0005-0000-0000-000034D80000}"/>
    <cellStyle name="Normal 6 2 3 3 2 3" xfId="55339" xr:uid="{00000000-0005-0000-0000-000035D80000}"/>
    <cellStyle name="Normal 6 2 3 3 2 3 2" xfId="55340" xr:uid="{00000000-0005-0000-0000-000036D80000}"/>
    <cellStyle name="Normal 6 2 3 3 2 3 2 2" xfId="55341" xr:uid="{00000000-0005-0000-0000-000037D80000}"/>
    <cellStyle name="Normal 6 2 3 3 2 3 3" xfId="55342" xr:uid="{00000000-0005-0000-0000-000038D80000}"/>
    <cellStyle name="Normal 6 2 3 3 2 4" xfId="55343" xr:uid="{00000000-0005-0000-0000-000039D80000}"/>
    <cellStyle name="Normal 6 2 3 3 2 4 2" xfId="55344" xr:uid="{00000000-0005-0000-0000-00003AD80000}"/>
    <cellStyle name="Normal 6 2 3 3 2 5" xfId="55345" xr:uid="{00000000-0005-0000-0000-00003BD80000}"/>
    <cellStyle name="Normal 6 2 3 3 2_Innskuddsdekning" xfId="55346" xr:uid="{00000000-0005-0000-0000-00003CD80000}"/>
    <cellStyle name="Normal 6 2 3 3 3" xfId="55347" xr:uid="{00000000-0005-0000-0000-00003DD80000}"/>
    <cellStyle name="Normal 6 2 3 3 3 2" xfId="55348" xr:uid="{00000000-0005-0000-0000-00003ED80000}"/>
    <cellStyle name="Normal 6 2 3 3 3 2 2" xfId="55349" xr:uid="{00000000-0005-0000-0000-00003FD80000}"/>
    <cellStyle name="Normal 6 2 3 3 3 2 2 2" xfId="55350" xr:uid="{00000000-0005-0000-0000-000040D80000}"/>
    <cellStyle name="Normal 6 2 3 3 3 2 3" xfId="55351" xr:uid="{00000000-0005-0000-0000-000041D80000}"/>
    <cellStyle name="Normal 6 2 3 3 3 3" xfId="55352" xr:uid="{00000000-0005-0000-0000-000042D80000}"/>
    <cellStyle name="Normal 6 2 3 3 3 3 2" xfId="55353" xr:uid="{00000000-0005-0000-0000-000043D80000}"/>
    <cellStyle name="Normal 6 2 3 3 3 4" xfId="55354" xr:uid="{00000000-0005-0000-0000-000044D80000}"/>
    <cellStyle name="Normal 6 2 3 3 4" xfId="55355" xr:uid="{00000000-0005-0000-0000-000045D80000}"/>
    <cellStyle name="Normal 6 2 3 3 4 2" xfId="55356" xr:uid="{00000000-0005-0000-0000-000046D80000}"/>
    <cellStyle name="Normal 6 2 3 3 4 2 2" xfId="55357" xr:uid="{00000000-0005-0000-0000-000047D80000}"/>
    <cellStyle name="Normal 6 2 3 3 4 3" xfId="55358" xr:uid="{00000000-0005-0000-0000-000048D80000}"/>
    <cellStyle name="Normal 6 2 3 3 5" xfId="55359" xr:uid="{00000000-0005-0000-0000-000049D80000}"/>
    <cellStyle name="Normal 6 2 3 3 5 2" xfId="55360" xr:uid="{00000000-0005-0000-0000-00004AD80000}"/>
    <cellStyle name="Normal 6 2 3 3 6" xfId="55361" xr:uid="{00000000-0005-0000-0000-00004BD80000}"/>
    <cellStyle name="Normal 6 2 3 3_3. Chng in credit spreads" xfId="55362" xr:uid="{00000000-0005-0000-0000-00004CD80000}"/>
    <cellStyle name="Normal 6 2 3 4" xfId="55363" xr:uid="{00000000-0005-0000-0000-00004DD80000}"/>
    <cellStyle name="Normal 6 2 3 4 2" xfId="55364" xr:uid="{00000000-0005-0000-0000-00004ED80000}"/>
    <cellStyle name="Normal 6 2 3 4 2 2" xfId="55365" xr:uid="{00000000-0005-0000-0000-00004FD80000}"/>
    <cellStyle name="Normal 6 2 3 4 2 2 2" xfId="55366" xr:uid="{00000000-0005-0000-0000-000050D80000}"/>
    <cellStyle name="Normal 6 2 3 4 2 2 2 2" xfId="55367" xr:uid="{00000000-0005-0000-0000-000051D80000}"/>
    <cellStyle name="Normal 6 2 3 4 2 2 2 2 2" xfId="55368" xr:uid="{00000000-0005-0000-0000-000052D80000}"/>
    <cellStyle name="Normal 6 2 3 4 2 2 2 3" xfId="55369" xr:uid="{00000000-0005-0000-0000-000053D80000}"/>
    <cellStyle name="Normal 6 2 3 4 2 2 3" xfId="55370" xr:uid="{00000000-0005-0000-0000-000054D80000}"/>
    <cellStyle name="Normal 6 2 3 4 2 2 3 2" xfId="55371" xr:uid="{00000000-0005-0000-0000-000055D80000}"/>
    <cellStyle name="Normal 6 2 3 4 2 2 4" xfId="55372" xr:uid="{00000000-0005-0000-0000-000056D80000}"/>
    <cellStyle name="Normal 6 2 3 4 2 3" xfId="55373" xr:uid="{00000000-0005-0000-0000-000057D80000}"/>
    <cellStyle name="Normal 6 2 3 4 2 3 2" xfId="55374" xr:uid="{00000000-0005-0000-0000-000058D80000}"/>
    <cellStyle name="Normal 6 2 3 4 2 3 2 2" xfId="55375" xr:uid="{00000000-0005-0000-0000-000059D80000}"/>
    <cellStyle name="Normal 6 2 3 4 2 3 3" xfId="55376" xr:uid="{00000000-0005-0000-0000-00005AD80000}"/>
    <cellStyle name="Normal 6 2 3 4 2 4" xfId="55377" xr:uid="{00000000-0005-0000-0000-00005BD80000}"/>
    <cellStyle name="Normal 6 2 3 4 2 4 2" xfId="55378" xr:uid="{00000000-0005-0000-0000-00005CD80000}"/>
    <cellStyle name="Normal 6 2 3 4 2 5" xfId="55379" xr:uid="{00000000-0005-0000-0000-00005DD80000}"/>
    <cellStyle name="Normal 6 2 3 4 2_Innskuddsdekning" xfId="55380" xr:uid="{00000000-0005-0000-0000-00005ED80000}"/>
    <cellStyle name="Normal 6 2 3 4 3" xfId="55381" xr:uid="{00000000-0005-0000-0000-00005FD80000}"/>
    <cellStyle name="Normal 6 2 3 4 3 2" xfId="55382" xr:uid="{00000000-0005-0000-0000-000060D80000}"/>
    <cellStyle name="Normal 6 2 3 4 3 2 2" xfId="55383" xr:uid="{00000000-0005-0000-0000-000061D80000}"/>
    <cellStyle name="Normal 6 2 3 4 3 2 2 2" xfId="55384" xr:uid="{00000000-0005-0000-0000-000062D80000}"/>
    <cellStyle name="Normal 6 2 3 4 3 2 3" xfId="55385" xr:uid="{00000000-0005-0000-0000-000063D80000}"/>
    <cellStyle name="Normal 6 2 3 4 3 3" xfId="55386" xr:uid="{00000000-0005-0000-0000-000064D80000}"/>
    <cellStyle name="Normal 6 2 3 4 3 3 2" xfId="55387" xr:uid="{00000000-0005-0000-0000-000065D80000}"/>
    <cellStyle name="Normal 6 2 3 4 3 4" xfId="55388" xr:uid="{00000000-0005-0000-0000-000066D80000}"/>
    <cellStyle name="Normal 6 2 3 4 4" xfId="55389" xr:uid="{00000000-0005-0000-0000-000067D80000}"/>
    <cellStyle name="Normal 6 2 3 4 4 2" xfId="55390" xr:uid="{00000000-0005-0000-0000-000068D80000}"/>
    <cellStyle name="Normal 6 2 3 4 4 2 2" xfId="55391" xr:uid="{00000000-0005-0000-0000-000069D80000}"/>
    <cellStyle name="Normal 6 2 3 4 4 3" xfId="55392" xr:uid="{00000000-0005-0000-0000-00006AD80000}"/>
    <cellStyle name="Normal 6 2 3 4 5" xfId="55393" xr:uid="{00000000-0005-0000-0000-00006BD80000}"/>
    <cellStyle name="Normal 6 2 3 4 5 2" xfId="55394" xr:uid="{00000000-0005-0000-0000-00006CD80000}"/>
    <cellStyle name="Normal 6 2 3 4 6" xfId="55395" xr:uid="{00000000-0005-0000-0000-00006DD80000}"/>
    <cellStyle name="Normal 6 2 3 4_3. Chng in credit spreads" xfId="55396" xr:uid="{00000000-0005-0000-0000-00006ED80000}"/>
    <cellStyle name="Normal 6 2 3 5" xfId="55397" xr:uid="{00000000-0005-0000-0000-00006FD80000}"/>
    <cellStyle name="Normal 6 2 3 5 2" xfId="55398" xr:uid="{00000000-0005-0000-0000-000070D80000}"/>
    <cellStyle name="Normal 6 2 3 5 2 2" xfId="55399" xr:uid="{00000000-0005-0000-0000-000071D80000}"/>
    <cellStyle name="Normal 6 2 3 5 2 2 2" xfId="55400" xr:uid="{00000000-0005-0000-0000-000072D80000}"/>
    <cellStyle name="Normal 6 2 3 5 2 2 2 2" xfId="55401" xr:uid="{00000000-0005-0000-0000-000073D80000}"/>
    <cellStyle name="Normal 6 2 3 5 2 2 3" xfId="55402" xr:uid="{00000000-0005-0000-0000-000074D80000}"/>
    <cellStyle name="Normal 6 2 3 5 2 3" xfId="55403" xr:uid="{00000000-0005-0000-0000-000075D80000}"/>
    <cellStyle name="Normal 6 2 3 5 2 3 2" xfId="55404" xr:uid="{00000000-0005-0000-0000-000076D80000}"/>
    <cellStyle name="Normal 6 2 3 5 2 4" xfId="55405" xr:uid="{00000000-0005-0000-0000-000077D80000}"/>
    <cellStyle name="Normal 6 2 3 5 3" xfId="55406" xr:uid="{00000000-0005-0000-0000-000078D80000}"/>
    <cellStyle name="Normal 6 2 3 5 3 2" xfId="55407" xr:uid="{00000000-0005-0000-0000-000079D80000}"/>
    <cellStyle name="Normal 6 2 3 5 3 2 2" xfId="55408" xr:uid="{00000000-0005-0000-0000-00007AD80000}"/>
    <cellStyle name="Normal 6 2 3 5 3 3" xfId="55409" xr:uid="{00000000-0005-0000-0000-00007BD80000}"/>
    <cellStyle name="Normal 6 2 3 5 4" xfId="55410" xr:uid="{00000000-0005-0000-0000-00007CD80000}"/>
    <cellStyle name="Normal 6 2 3 5 4 2" xfId="55411" xr:uid="{00000000-0005-0000-0000-00007DD80000}"/>
    <cellStyle name="Normal 6 2 3 5 5" xfId="55412" xr:uid="{00000000-0005-0000-0000-00007ED80000}"/>
    <cellStyle name="Normal 6 2 3 5_Innskuddsdekning" xfId="55413" xr:uid="{00000000-0005-0000-0000-00007FD80000}"/>
    <cellStyle name="Normal 6 2 3 6" xfId="55414" xr:uid="{00000000-0005-0000-0000-000080D80000}"/>
    <cellStyle name="Normal 6 2 3 6 2" xfId="55415" xr:uid="{00000000-0005-0000-0000-000081D80000}"/>
    <cellStyle name="Normal 6 2 3 6 2 2" xfId="55416" xr:uid="{00000000-0005-0000-0000-000082D80000}"/>
    <cellStyle name="Normal 6 2 3 6 2 2 2" xfId="55417" xr:uid="{00000000-0005-0000-0000-000083D80000}"/>
    <cellStyle name="Normal 6 2 3 6 2 3" xfId="55418" xr:uid="{00000000-0005-0000-0000-000084D80000}"/>
    <cellStyle name="Normal 6 2 3 6 3" xfId="55419" xr:uid="{00000000-0005-0000-0000-000085D80000}"/>
    <cellStyle name="Normal 6 2 3 6 3 2" xfId="55420" xr:uid="{00000000-0005-0000-0000-000086D80000}"/>
    <cellStyle name="Normal 6 2 3 6 4" xfId="55421" xr:uid="{00000000-0005-0000-0000-000087D80000}"/>
    <cellStyle name="Normal 6 2 3 7" xfId="55422" xr:uid="{00000000-0005-0000-0000-000088D80000}"/>
    <cellStyle name="Normal 6 2 3 7 2" xfId="55423" xr:uid="{00000000-0005-0000-0000-000089D80000}"/>
    <cellStyle name="Normal 6 2 3 7 2 2" xfId="55424" xr:uid="{00000000-0005-0000-0000-00008AD80000}"/>
    <cellStyle name="Normal 6 2 3 7 3" xfId="55425" xr:uid="{00000000-0005-0000-0000-00008BD80000}"/>
    <cellStyle name="Normal 6 2 3 8" xfId="55426" xr:uid="{00000000-0005-0000-0000-00008CD80000}"/>
    <cellStyle name="Normal 6 2 3 8 2" xfId="55427" xr:uid="{00000000-0005-0000-0000-00008DD80000}"/>
    <cellStyle name="Normal 6 2 3 9" xfId="55428" xr:uid="{00000000-0005-0000-0000-00008ED80000}"/>
    <cellStyle name="Normal 6 2 3_3. Chng in credit spreads" xfId="55429" xr:uid="{00000000-0005-0000-0000-00008FD80000}"/>
    <cellStyle name="Normal 6 2 4" xfId="55430" xr:uid="{00000000-0005-0000-0000-000090D80000}"/>
    <cellStyle name="Normal 6 2 4 2" xfId="55431" xr:uid="{00000000-0005-0000-0000-000091D80000}"/>
    <cellStyle name="Normal 6 2 4 2 2" xfId="55432" xr:uid="{00000000-0005-0000-0000-000092D80000}"/>
    <cellStyle name="Normal 6 2 4 2 2 2" xfId="55433" xr:uid="{00000000-0005-0000-0000-000093D80000}"/>
    <cellStyle name="Normal 6 2 4 2 2 2 2" xfId="55434" xr:uid="{00000000-0005-0000-0000-000094D80000}"/>
    <cellStyle name="Normal 6 2 4 2 2 2 2 2" xfId="55435" xr:uid="{00000000-0005-0000-0000-000095D80000}"/>
    <cellStyle name="Normal 6 2 4 2 2 2 2 2 2" xfId="55436" xr:uid="{00000000-0005-0000-0000-000096D80000}"/>
    <cellStyle name="Normal 6 2 4 2 2 2 2 3" xfId="55437" xr:uid="{00000000-0005-0000-0000-000097D80000}"/>
    <cellStyle name="Normal 6 2 4 2 2 2 3" xfId="55438" xr:uid="{00000000-0005-0000-0000-000098D80000}"/>
    <cellStyle name="Normal 6 2 4 2 2 2 3 2" xfId="55439" xr:uid="{00000000-0005-0000-0000-000099D80000}"/>
    <cellStyle name="Normal 6 2 4 2 2 2 4" xfId="55440" xr:uid="{00000000-0005-0000-0000-00009AD80000}"/>
    <cellStyle name="Normal 6 2 4 2 2 3" xfId="55441" xr:uid="{00000000-0005-0000-0000-00009BD80000}"/>
    <cellStyle name="Normal 6 2 4 2 2 3 2" xfId="55442" xr:uid="{00000000-0005-0000-0000-00009CD80000}"/>
    <cellStyle name="Normal 6 2 4 2 2 3 2 2" xfId="55443" xr:uid="{00000000-0005-0000-0000-00009DD80000}"/>
    <cellStyle name="Normal 6 2 4 2 2 3 3" xfId="55444" xr:uid="{00000000-0005-0000-0000-00009ED80000}"/>
    <cellStyle name="Normal 6 2 4 2 2 4" xfId="55445" xr:uid="{00000000-0005-0000-0000-00009FD80000}"/>
    <cellStyle name="Normal 6 2 4 2 2 4 2" xfId="55446" xr:uid="{00000000-0005-0000-0000-0000A0D80000}"/>
    <cellStyle name="Normal 6 2 4 2 2 5" xfId="55447" xr:uid="{00000000-0005-0000-0000-0000A1D80000}"/>
    <cellStyle name="Normal 6 2 4 2 2_Innskuddsdekning" xfId="55448" xr:uid="{00000000-0005-0000-0000-0000A2D80000}"/>
    <cellStyle name="Normal 6 2 4 2 3" xfId="55449" xr:uid="{00000000-0005-0000-0000-0000A3D80000}"/>
    <cellStyle name="Normal 6 2 4 2 3 2" xfId="55450" xr:uid="{00000000-0005-0000-0000-0000A4D80000}"/>
    <cellStyle name="Normal 6 2 4 2 3 2 2" xfId="55451" xr:uid="{00000000-0005-0000-0000-0000A5D80000}"/>
    <cellStyle name="Normal 6 2 4 2 3 2 2 2" xfId="55452" xr:uid="{00000000-0005-0000-0000-0000A6D80000}"/>
    <cellStyle name="Normal 6 2 4 2 3 2 3" xfId="55453" xr:uid="{00000000-0005-0000-0000-0000A7D80000}"/>
    <cellStyle name="Normal 6 2 4 2 3 3" xfId="55454" xr:uid="{00000000-0005-0000-0000-0000A8D80000}"/>
    <cellStyle name="Normal 6 2 4 2 3 3 2" xfId="55455" xr:uid="{00000000-0005-0000-0000-0000A9D80000}"/>
    <cellStyle name="Normal 6 2 4 2 3 4" xfId="55456" xr:uid="{00000000-0005-0000-0000-0000AAD80000}"/>
    <cellStyle name="Normal 6 2 4 2 4" xfId="55457" xr:uid="{00000000-0005-0000-0000-0000ABD80000}"/>
    <cellStyle name="Normal 6 2 4 2 4 2" xfId="55458" xr:uid="{00000000-0005-0000-0000-0000ACD80000}"/>
    <cellStyle name="Normal 6 2 4 2 4 2 2" xfId="55459" xr:uid="{00000000-0005-0000-0000-0000ADD80000}"/>
    <cellStyle name="Normal 6 2 4 2 4 3" xfId="55460" xr:uid="{00000000-0005-0000-0000-0000AED80000}"/>
    <cellStyle name="Normal 6 2 4 2 5" xfId="55461" xr:uid="{00000000-0005-0000-0000-0000AFD80000}"/>
    <cellStyle name="Normal 6 2 4 2 5 2" xfId="55462" xr:uid="{00000000-0005-0000-0000-0000B0D80000}"/>
    <cellStyle name="Normal 6 2 4 2 6" xfId="55463" xr:uid="{00000000-0005-0000-0000-0000B1D80000}"/>
    <cellStyle name="Normal 6 2 4 2_3. Chng in credit spreads" xfId="55464" xr:uid="{00000000-0005-0000-0000-0000B2D80000}"/>
    <cellStyle name="Normal 6 2 4 3" xfId="55465" xr:uid="{00000000-0005-0000-0000-0000B3D80000}"/>
    <cellStyle name="Normal 6 2 4 3 2" xfId="55466" xr:uid="{00000000-0005-0000-0000-0000B4D80000}"/>
    <cellStyle name="Normal 6 2 4 3 2 2" xfId="55467" xr:uid="{00000000-0005-0000-0000-0000B5D80000}"/>
    <cellStyle name="Normal 6 2 4 3 2 2 2" xfId="55468" xr:uid="{00000000-0005-0000-0000-0000B6D80000}"/>
    <cellStyle name="Normal 6 2 4 3 2 2 2 2" xfId="55469" xr:uid="{00000000-0005-0000-0000-0000B7D80000}"/>
    <cellStyle name="Normal 6 2 4 3 2 2 2 2 2" xfId="55470" xr:uid="{00000000-0005-0000-0000-0000B8D80000}"/>
    <cellStyle name="Normal 6 2 4 3 2 2 2 3" xfId="55471" xr:uid="{00000000-0005-0000-0000-0000B9D80000}"/>
    <cellStyle name="Normal 6 2 4 3 2 2 3" xfId="55472" xr:uid="{00000000-0005-0000-0000-0000BAD80000}"/>
    <cellStyle name="Normal 6 2 4 3 2 2 3 2" xfId="55473" xr:uid="{00000000-0005-0000-0000-0000BBD80000}"/>
    <cellStyle name="Normal 6 2 4 3 2 2 4" xfId="55474" xr:uid="{00000000-0005-0000-0000-0000BCD80000}"/>
    <cellStyle name="Normal 6 2 4 3 2 3" xfId="55475" xr:uid="{00000000-0005-0000-0000-0000BDD80000}"/>
    <cellStyle name="Normal 6 2 4 3 2 3 2" xfId="55476" xr:uid="{00000000-0005-0000-0000-0000BED80000}"/>
    <cellStyle name="Normal 6 2 4 3 2 3 2 2" xfId="55477" xr:uid="{00000000-0005-0000-0000-0000BFD80000}"/>
    <cellStyle name="Normal 6 2 4 3 2 3 3" xfId="55478" xr:uid="{00000000-0005-0000-0000-0000C0D80000}"/>
    <cellStyle name="Normal 6 2 4 3 2 4" xfId="55479" xr:uid="{00000000-0005-0000-0000-0000C1D80000}"/>
    <cellStyle name="Normal 6 2 4 3 2 4 2" xfId="55480" xr:uid="{00000000-0005-0000-0000-0000C2D80000}"/>
    <cellStyle name="Normal 6 2 4 3 2 5" xfId="55481" xr:uid="{00000000-0005-0000-0000-0000C3D80000}"/>
    <cellStyle name="Normal 6 2 4 3 2_Innskuddsdekning" xfId="55482" xr:uid="{00000000-0005-0000-0000-0000C4D80000}"/>
    <cellStyle name="Normal 6 2 4 3 3" xfId="55483" xr:uid="{00000000-0005-0000-0000-0000C5D80000}"/>
    <cellStyle name="Normal 6 2 4 3 3 2" xfId="55484" xr:uid="{00000000-0005-0000-0000-0000C6D80000}"/>
    <cellStyle name="Normal 6 2 4 3 3 2 2" xfId="55485" xr:uid="{00000000-0005-0000-0000-0000C7D80000}"/>
    <cellStyle name="Normal 6 2 4 3 3 2 2 2" xfId="55486" xr:uid="{00000000-0005-0000-0000-0000C8D80000}"/>
    <cellStyle name="Normal 6 2 4 3 3 2 3" xfId="55487" xr:uid="{00000000-0005-0000-0000-0000C9D80000}"/>
    <cellStyle name="Normal 6 2 4 3 3 3" xfId="55488" xr:uid="{00000000-0005-0000-0000-0000CAD80000}"/>
    <cellStyle name="Normal 6 2 4 3 3 3 2" xfId="55489" xr:uid="{00000000-0005-0000-0000-0000CBD80000}"/>
    <cellStyle name="Normal 6 2 4 3 3 4" xfId="55490" xr:uid="{00000000-0005-0000-0000-0000CCD80000}"/>
    <cellStyle name="Normal 6 2 4 3 4" xfId="55491" xr:uid="{00000000-0005-0000-0000-0000CDD80000}"/>
    <cellStyle name="Normal 6 2 4 3 4 2" xfId="55492" xr:uid="{00000000-0005-0000-0000-0000CED80000}"/>
    <cellStyle name="Normal 6 2 4 3 4 2 2" xfId="55493" xr:uid="{00000000-0005-0000-0000-0000CFD80000}"/>
    <cellStyle name="Normal 6 2 4 3 4 3" xfId="55494" xr:uid="{00000000-0005-0000-0000-0000D0D80000}"/>
    <cellStyle name="Normal 6 2 4 3 5" xfId="55495" xr:uid="{00000000-0005-0000-0000-0000D1D80000}"/>
    <cellStyle name="Normal 6 2 4 3 5 2" xfId="55496" xr:uid="{00000000-0005-0000-0000-0000D2D80000}"/>
    <cellStyle name="Normal 6 2 4 3 6" xfId="55497" xr:uid="{00000000-0005-0000-0000-0000D3D80000}"/>
    <cellStyle name="Normal 6 2 4 3_3. Chng in credit spreads" xfId="55498" xr:uid="{00000000-0005-0000-0000-0000D4D80000}"/>
    <cellStyle name="Normal 6 2 4 4" xfId="55499" xr:uid="{00000000-0005-0000-0000-0000D5D80000}"/>
    <cellStyle name="Normal 6 2 4 4 2" xfId="55500" xr:uid="{00000000-0005-0000-0000-0000D6D80000}"/>
    <cellStyle name="Normal 6 2 4 4 2 2" xfId="55501" xr:uid="{00000000-0005-0000-0000-0000D7D80000}"/>
    <cellStyle name="Normal 6 2 4 4 2 2 2" xfId="55502" xr:uid="{00000000-0005-0000-0000-0000D8D80000}"/>
    <cellStyle name="Normal 6 2 4 4 2 2 2 2" xfId="55503" xr:uid="{00000000-0005-0000-0000-0000D9D80000}"/>
    <cellStyle name="Normal 6 2 4 4 2 2 3" xfId="55504" xr:uid="{00000000-0005-0000-0000-0000DAD80000}"/>
    <cellStyle name="Normal 6 2 4 4 2 3" xfId="55505" xr:uid="{00000000-0005-0000-0000-0000DBD80000}"/>
    <cellStyle name="Normal 6 2 4 4 2 3 2" xfId="55506" xr:uid="{00000000-0005-0000-0000-0000DCD80000}"/>
    <cellStyle name="Normal 6 2 4 4 2 4" xfId="55507" xr:uid="{00000000-0005-0000-0000-0000DDD80000}"/>
    <cellStyle name="Normal 6 2 4 4 3" xfId="55508" xr:uid="{00000000-0005-0000-0000-0000DED80000}"/>
    <cellStyle name="Normal 6 2 4 4 3 2" xfId="55509" xr:uid="{00000000-0005-0000-0000-0000DFD80000}"/>
    <cellStyle name="Normal 6 2 4 4 3 2 2" xfId="55510" xr:uid="{00000000-0005-0000-0000-0000E0D80000}"/>
    <cellStyle name="Normal 6 2 4 4 3 3" xfId="55511" xr:uid="{00000000-0005-0000-0000-0000E1D80000}"/>
    <cellStyle name="Normal 6 2 4 4 4" xfId="55512" xr:uid="{00000000-0005-0000-0000-0000E2D80000}"/>
    <cellStyle name="Normal 6 2 4 4 4 2" xfId="55513" xr:uid="{00000000-0005-0000-0000-0000E3D80000}"/>
    <cellStyle name="Normal 6 2 4 4 5" xfId="55514" xr:uid="{00000000-0005-0000-0000-0000E4D80000}"/>
    <cellStyle name="Normal 6 2 4 4_Innskuddsdekning" xfId="55515" xr:uid="{00000000-0005-0000-0000-0000E5D80000}"/>
    <cellStyle name="Normal 6 2 4 5" xfId="55516" xr:uid="{00000000-0005-0000-0000-0000E6D80000}"/>
    <cellStyle name="Normal 6 2 4 5 2" xfId="55517" xr:uid="{00000000-0005-0000-0000-0000E7D80000}"/>
    <cellStyle name="Normal 6 2 4 5 2 2" xfId="55518" xr:uid="{00000000-0005-0000-0000-0000E8D80000}"/>
    <cellStyle name="Normal 6 2 4 5 2 2 2" xfId="55519" xr:uid="{00000000-0005-0000-0000-0000E9D80000}"/>
    <cellStyle name="Normal 6 2 4 5 2 3" xfId="55520" xr:uid="{00000000-0005-0000-0000-0000EAD80000}"/>
    <cellStyle name="Normal 6 2 4 5 3" xfId="55521" xr:uid="{00000000-0005-0000-0000-0000EBD80000}"/>
    <cellStyle name="Normal 6 2 4 5 3 2" xfId="55522" xr:uid="{00000000-0005-0000-0000-0000ECD80000}"/>
    <cellStyle name="Normal 6 2 4 5 4" xfId="55523" xr:uid="{00000000-0005-0000-0000-0000EDD80000}"/>
    <cellStyle name="Normal 6 2 4 6" xfId="55524" xr:uid="{00000000-0005-0000-0000-0000EED80000}"/>
    <cellStyle name="Normal 6 2 4 6 2" xfId="55525" xr:uid="{00000000-0005-0000-0000-0000EFD80000}"/>
    <cellStyle name="Normal 6 2 4 6 2 2" xfId="55526" xr:uid="{00000000-0005-0000-0000-0000F0D80000}"/>
    <cellStyle name="Normal 6 2 4 6 3" xfId="55527" xr:uid="{00000000-0005-0000-0000-0000F1D80000}"/>
    <cellStyle name="Normal 6 2 4 7" xfId="55528" xr:uid="{00000000-0005-0000-0000-0000F2D80000}"/>
    <cellStyle name="Normal 6 2 4 7 2" xfId="55529" xr:uid="{00000000-0005-0000-0000-0000F3D80000}"/>
    <cellStyle name="Normal 6 2 4 8" xfId="55530" xr:uid="{00000000-0005-0000-0000-0000F4D80000}"/>
    <cellStyle name="Normal 6 2 4_3. Chng in credit spreads" xfId="55531" xr:uid="{00000000-0005-0000-0000-0000F5D80000}"/>
    <cellStyle name="Normal 6 2 5" xfId="55532" xr:uid="{00000000-0005-0000-0000-0000F6D80000}"/>
    <cellStyle name="Normal 6 2 5 2" xfId="55533" xr:uid="{00000000-0005-0000-0000-0000F7D80000}"/>
    <cellStyle name="Normal 6 2 5 2 2" xfId="55534" xr:uid="{00000000-0005-0000-0000-0000F8D80000}"/>
    <cellStyle name="Normal 6 2 5 2 2 2" xfId="55535" xr:uid="{00000000-0005-0000-0000-0000F9D80000}"/>
    <cellStyle name="Normal 6 2 5 2 2 2 2" xfId="55536" xr:uid="{00000000-0005-0000-0000-0000FAD80000}"/>
    <cellStyle name="Normal 6 2 5 2 2 2 2 2" xfId="55537" xr:uid="{00000000-0005-0000-0000-0000FBD80000}"/>
    <cellStyle name="Normal 6 2 5 2 2 2 3" xfId="55538" xr:uid="{00000000-0005-0000-0000-0000FCD80000}"/>
    <cellStyle name="Normal 6 2 5 2 2 3" xfId="55539" xr:uid="{00000000-0005-0000-0000-0000FDD80000}"/>
    <cellStyle name="Normal 6 2 5 2 2 3 2" xfId="55540" xr:uid="{00000000-0005-0000-0000-0000FED80000}"/>
    <cellStyle name="Normal 6 2 5 2 2 4" xfId="55541" xr:uid="{00000000-0005-0000-0000-0000FFD80000}"/>
    <cellStyle name="Normal 6 2 5 2 3" xfId="55542" xr:uid="{00000000-0005-0000-0000-000000D90000}"/>
    <cellStyle name="Normal 6 2 5 2 3 2" xfId="55543" xr:uid="{00000000-0005-0000-0000-000001D90000}"/>
    <cellStyle name="Normal 6 2 5 2 3 2 2" xfId="55544" xr:uid="{00000000-0005-0000-0000-000002D90000}"/>
    <cellStyle name="Normal 6 2 5 2 3 3" xfId="55545" xr:uid="{00000000-0005-0000-0000-000003D90000}"/>
    <cellStyle name="Normal 6 2 5 2 4" xfId="55546" xr:uid="{00000000-0005-0000-0000-000004D90000}"/>
    <cellStyle name="Normal 6 2 5 2 4 2" xfId="55547" xr:uid="{00000000-0005-0000-0000-000005D90000}"/>
    <cellStyle name="Normal 6 2 5 2 5" xfId="55548" xr:uid="{00000000-0005-0000-0000-000006D90000}"/>
    <cellStyle name="Normal 6 2 5 2_Innskuddsdekning" xfId="55549" xr:uid="{00000000-0005-0000-0000-000007D90000}"/>
    <cellStyle name="Normal 6 2 5 3" xfId="55550" xr:uid="{00000000-0005-0000-0000-000008D90000}"/>
    <cellStyle name="Normal 6 2 5 3 2" xfId="55551" xr:uid="{00000000-0005-0000-0000-000009D90000}"/>
    <cellStyle name="Normal 6 2 5 3 2 2" xfId="55552" xr:uid="{00000000-0005-0000-0000-00000AD90000}"/>
    <cellStyle name="Normal 6 2 5 3 2 2 2" xfId="55553" xr:uid="{00000000-0005-0000-0000-00000BD90000}"/>
    <cellStyle name="Normal 6 2 5 3 2 3" xfId="55554" xr:uid="{00000000-0005-0000-0000-00000CD90000}"/>
    <cellStyle name="Normal 6 2 5 3 3" xfId="55555" xr:uid="{00000000-0005-0000-0000-00000DD90000}"/>
    <cellStyle name="Normal 6 2 5 3 3 2" xfId="55556" xr:uid="{00000000-0005-0000-0000-00000ED90000}"/>
    <cellStyle name="Normal 6 2 5 3 4" xfId="55557" xr:uid="{00000000-0005-0000-0000-00000FD90000}"/>
    <cellStyle name="Normal 6 2 5 4" xfId="55558" xr:uid="{00000000-0005-0000-0000-000010D90000}"/>
    <cellStyle name="Normal 6 2 5 4 2" xfId="55559" xr:uid="{00000000-0005-0000-0000-000011D90000}"/>
    <cellStyle name="Normal 6 2 5 4 2 2" xfId="55560" xr:uid="{00000000-0005-0000-0000-000012D90000}"/>
    <cellStyle name="Normal 6 2 5 4 3" xfId="55561" xr:uid="{00000000-0005-0000-0000-000013D90000}"/>
    <cellStyle name="Normal 6 2 5 5" xfId="55562" xr:uid="{00000000-0005-0000-0000-000014D90000}"/>
    <cellStyle name="Normal 6 2 5 5 2" xfId="55563" xr:uid="{00000000-0005-0000-0000-000015D90000}"/>
    <cellStyle name="Normal 6 2 5 6" xfId="55564" xr:uid="{00000000-0005-0000-0000-000016D90000}"/>
    <cellStyle name="Normal 6 2 5_3. Chng in credit spreads" xfId="55565" xr:uid="{00000000-0005-0000-0000-000017D90000}"/>
    <cellStyle name="Normal 6 2 6" xfId="55566" xr:uid="{00000000-0005-0000-0000-000018D90000}"/>
    <cellStyle name="Normal 6 2 6 2" xfId="55567" xr:uid="{00000000-0005-0000-0000-000019D90000}"/>
    <cellStyle name="Normal 6 2 6 2 2" xfId="55568" xr:uid="{00000000-0005-0000-0000-00001AD90000}"/>
    <cellStyle name="Normal 6 2 6 2 2 2" xfId="55569" xr:uid="{00000000-0005-0000-0000-00001BD90000}"/>
    <cellStyle name="Normal 6 2 6 2 2 2 2" xfId="55570" xr:uid="{00000000-0005-0000-0000-00001CD90000}"/>
    <cellStyle name="Normal 6 2 6 2 2 2 2 2" xfId="55571" xr:uid="{00000000-0005-0000-0000-00001DD90000}"/>
    <cellStyle name="Normal 6 2 6 2 2 2 3" xfId="55572" xr:uid="{00000000-0005-0000-0000-00001ED90000}"/>
    <cellStyle name="Normal 6 2 6 2 2 3" xfId="55573" xr:uid="{00000000-0005-0000-0000-00001FD90000}"/>
    <cellStyle name="Normal 6 2 6 2 2 3 2" xfId="55574" xr:uid="{00000000-0005-0000-0000-000020D90000}"/>
    <cellStyle name="Normal 6 2 6 2 2 4" xfId="55575" xr:uid="{00000000-0005-0000-0000-000021D90000}"/>
    <cellStyle name="Normal 6 2 6 2 3" xfId="55576" xr:uid="{00000000-0005-0000-0000-000022D90000}"/>
    <cellStyle name="Normal 6 2 6 2 3 2" xfId="55577" xr:uid="{00000000-0005-0000-0000-000023D90000}"/>
    <cellStyle name="Normal 6 2 6 2 3 2 2" xfId="55578" xr:uid="{00000000-0005-0000-0000-000024D90000}"/>
    <cellStyle name="Normal 6 2 6 2 3 3" xfId="55579" xr:uid="{00000000-0005-0000-0000-000025D90000}"/>
    <cellStyle name="Normal 6 2 6 2 4" xfId="55580" xr:uid="{00000000-0005-0000-0000-000026D90000}"/>
    <cellStyle name="Normal 6 2 6 2 4 2" xfId="55581" xr:uid="{00000000-0005-0000-0000-000027D90000}"/>
    <cellStyle name="Normal 6 2 6 2 5" xfId="55582" xr:uid="{00000000-0005-0000-0000-000028D90000}"/>
    <cellStyle name="Normal 6 2 6 2_Innskuddsdekning" xfId="55583" xr:uid="{00000000-0005-0000-0000-000029D90000}"/>
    <cellStyle name="Normal 6 2 6 3" xfId="55584" xr:uid="{00000000-0005-0000-0000-00002AD90000}"/>
    <cellStyle name="Normal 6 2 6 3 2" xfId="55585" xr:uid="{00000000-0005-0000-0000-00002BD90000}"/>
    <cellStyle name="Normal 6 2 6 3 2 2" xfId="55586" xr:uid="{00000000-0005-0000-0000-00002CD90000}"/>
    <cellStyle name="Normal 6 2 6 3 2 2 2" xfId="55587" xr:uid="{00000000-0005-0000-0000-00002DD90000}"/>
    <cellStyle name="Normal 6 2 6 3 2 3" xfId="55588" xr:uid="{00000000-0005-0000-0000-00002ED90000}"/>
    <cellStyle name="Normal 6 2 6 3 3" xfId="55589" xr:uid="{00000000-0005-0000-0000-00002FD90000}"/>
    <cellStyle name="Normal 6 2 6 3 3 2" xfId="55590" xr:uid="{00000000-0005-0000-0000-000030D90000}"/>
    <cellStyle name="Normal 6 2 6 3 4" xfId="55591" xr:uid="{00000000-0005-0000-0000-000031D90000}"/>
    <cellStyle name="Normal 6 2 6 4" xfId="55592" xr:uid="{00000000-0005-0000-0000-000032D90000}"/>
    <cellStyle name="Normal 6 2 6 4 2" xfId="55593" xr:uid="{00000000-0005-0000-0000-000033D90000}"/>
    <cellStyle name="Normal 6 2 6 4 2 2" xfId="55594" xr:uid="{00000000-0005-0000-0000-000034D90000}"/>
    <cellStyle name="Normal 6 2 6 4 3" xfId="55595" xr:uid="{00000000-0005-0000-0000-000035D90000}"/>
    <cellStyle name="Normal 6 2 6 5" xfId="55596" xr:uid="{00000000-0005-0000-0000-000036D90000}"/>
    <cellStyle name="Normal 6 2 6 5 2" xfId="55597" xr:uid="{00000000-0005-0000-0000-000037D90000}"/>
    <cellStyle name="Normal 6 2 6 6" xfId="55598" xr:uid="{00000000-0005-0000-0000-000038D90000}"/>
    <cellStyle name="Normal 6 2 6_3. Chng in credit spreads" xfId="55599" xr:uid="{00000000-0005-0000-0000-000039D90000}"/>
    <cellStyle name="Normal 6 2 7" xfId="55600" xr:uid="{00000000-0005-0000-0000-00003AD90000}"/>
    <cellStyle name="Normal 6 2 7 2" xfId="55601" xr:uid="{00000000-0005-0000-0000-00003BD90000}"/>
    <cellStyle name="Normal 6 2 7 2 2" xfId="55602" xr:uid="{00000000-0005-0000-0000-00003CD90000}"/>
    <cellStyle name="Normal 6 2 7 2 2 2" xfId="55603" xr:uid="{00000000-0005-0000-0000-00003DD90000}"/>
    <cellStyle name="Normal 6 2 7 2 2 2 2" xfId="55604" xr:uid="{00000000-0005-0000-0000-00003ED90000}"/>
    <cellStyle name="Normal 6 2 7 2 2 3" xfId="55605" xr:uid="{00000000-0005-0000-0000-00003FD90000}"/>
    <cellStyle name="Normal 6 2 7 2 3" xfId="55606" xr:uid="{00000000-0005-0000-0000-000040D90000}"/>
    <cellStyle name="Normal 6 2 7 2 3 2" xfId="55607" xr:uid="{00000000-0005-0000-0000-000041D90000}"/>
    <cellStyle name="Normal 6 2 7 2 4" xfId="55608" xr:uid="{00000000-0005-0000-0000-000042D90000}"/>
    <cellStyle name="Normal 6 2 7 3" xfId="55609" xr:uid="{00000000-0005-0000-0000-000043D90000}"/>
    <cellStyle name="Normal 6 2 7 3 2" xfId="55610" xr:uid="{00000000-0005-0000-0000-000044D90000}"/>
    <cellStyle name="Normal 6 2 7 3 2 2" xfId="55611" xr:uid="{00000000-0005-0000-0000-000045D90000}"/>
    <cellStyle name="Normal 6 2 7 3 3" xfId="55612" xr:uid="{00000000-0005-0000-0000-000046D90000}"/>
    <cellStyle name="Normal 6 2 7 4" xfId="55613" xr:uid="{00000000-0005-0000-0000-000047D90000}"/>
    <cellStyle name="Normal 6 2 7 4 2" xfId="55614" xr:uid="{00000000-0005-0000-0000-000048D90000}"/>
    <cellStyle name="Normal 6 2 7 5" xfId="55615" xr:uid="{00000000-0005-0000-0000-000049D90000}"/>
    <cellStyle name="Normal 6 2 8" xfId="55616" xr:uid="{00000000-0005-0000-0000-00004AD90000}"/>
    <cellStyle name="Normal 6 2 8 2" xfId="55617" xr:uid="{00000000-0005-0000-0000-00004BD90000}"/>
    <cellStyle name="Normal 6 2 8 2 2" xfId="55618" xr:uid="{00000000-0005-0000-0000-00004CD90000}"/>
    <cellStyle name="Normal 6 2 8 2 2 2" xfId="55619" xr:uid="{00000000-0005-0000-0000-00004DD90000}"/>
    <cellStyle name="Normal 6 2 8 2 3" xfId="55620" xr:uid="{00000000-0005-0000-0000-00004ED90000}"/>
    <cellStyle name="Normal 6 2 8 3" xfId="55621" xr:uid="{00000000-0005-0000-0000-00004FD90000}"/>
    <cellStyle name="Normal 6 2 8 3 2" xfId="55622" xr:uid="{00000000-0005-0000-0000-000050D90000}"/>
    <cellStyle name="Normal 6 2 8 4" xfId="55623" xr:uid="{00000000-0005-0000-0000-000051D90000}"/>
    <cellStyle name="Normal 6 2 9" xfId="55624" xr:uid="{00000000-0005-0000-0000-000052D90000}"/>
    <cellStyle name="Normal 6 2 9 2" xfId="55625" xr:uid="{00000000-0005-0000-0000-000053D90000}"/>
    <cellStyle name="Normal 6 2 9 2 2" xfId="55626" xr:uid="{00000000-0005-0000-0000-000054D90000}"/>
    <cellStyle name="Normal 6 2 9 3" xfId="55627" xr:uid="{00000000-0005-0000-0000-000055D90000}"/>
    <cellStyle name="Normal 6 2_3. Chng in credit spreads" xfId="55628" xr:uid="{00000000-0005-0000-0000-000056D90000}"/>
    <cellStyle name="Normal 6 3" xfId="55629" xr:uid="{00000000-0005-0000-0000-000057D90000}"/>
    <cellStyle name="Normal 6 3 10" xfId="55630" xr:uid="{00000000-0005-0000-0000-000058D90000}"/>
    <cellStyle name="Normal 6 3 10 2" xfId="55631" xr:uid="{00000000-0005-0000-0000-000059D90000}"/>
    <cellStyle name="Normal 6 3 10 2 2" xfId="55632" xr:uid="{00000000-0005-0000-0000-00005AD90000}"/>
    <cellStyle name="Normal 6 3 10 3" xfId="55633" xr:uid="{00000000-0005-0000-0000-00005BD90000}"/>
    <cellStyle name="Normal 6 3 11" xfId="55634" xr:uid="{00000000-0005-0000-0000-00005CD90000}"/>
    <cellStyle name="Normal 6 3 11 2" xfId="55635" xr:uid="{00000000-0005-0000-0000-00005DD90000}"/>
    <cellStyle name="Normal 6 3 12" xfId="55636" xr:uid="{00000000-0005-0000-0000-00005ED90000}"/>
    <cellStyle name="Normal 6 3 13" xfId="55637" xr:uid="{00000000-0005-0000-0000-00005FD90000}"/>
    <cellStyle name="Normal 6 3 14" xfId="55638" xr:uid="{00000000-0005-0000-0000-000060D90000}"/>
    <cellStyle name="Normal 6 3 2" xfId="55639" xr:uid="{00000000-0005-0000-0000-000061D90000}"/>
    <cellStyle name="Normal 6 3 2 2" xfId="55640" xr:uid="{00000000-0005-0000-0000-000062D90000}"/>
    <cellStyle name="Normal 6 3 2 2 2" xfId="55641" xr:uid="{00000000-0005-0000-0000-000063D90000}"/>
    <cellStyle name="Normal 6 3 2 2 2 2" xfId="55642" xr:uid="{00000000-0005-0000-0000-000064D90000}"/>
    <cellStyle name="Normal 6 3 2 2 2 2 2" xfId="55643" xr:uid="{00000000-0005-0000-0000-000065D90000}"/>
    <cellStyle name="Normal 6 3 2 2 2 2 2 2" xfId="55644" xr:uid="{00000000-0005-0000-0000-000066D90000}"/>
    <cellStyle name="Normal 6 3 2 2 2 2 2 2 2" xfId="55645" xr:uid="{00000000-0005-0000-0000-000067D90000}"/>
    <cellStyle name="Normal 6 3 2 2 2 2 2 2 2 2" xfId="55646" xr:uid="{00000000-0005-0000-0000-000068D90000}"/>
    <cellStyle name="Normal 6 3 2 2 2 2 2 2 3" xfId="55647" xr:uid="{00000000-0005-0000-0000-000069D90000}"/>
    <cellStyle name="Normal 6 3 2 2 2 2 2 3" xfId="55648" xr:uid="{00000000-0005-0000-0000-00006AD90000}"/>
    <cellStyle name="Normal 6 3 2 2 2 2 2 3 2" xfId="55649" xr:uid="{00000000-0005-0000-0000-00006BD90000}"/>
    <cellStyle name="Normal 6 3 2 2 2 2 2 4" xfId="55650" xr:uid="{00000000-0005-0000-0000-00006CD90000}"/>
    <cellStyle name="Normal 6 3 2 2 2 2 3" xfId="55651" xr:uid="{00000000-0005-0000-0000-00006DD90000}"/>
    <cellStyle name="Normal 6 3 2 2 2 2 3 2" xfId="55652" xr:uid="{00000000-0005-0000-0000-00006ED90000}"/>
    <cellStyle name="Normal 6 3 2 2 2 2 3 2 2" xfId="55653" xr:uid="{00000000-0005-0000-0000-00006FD90000}"/>
    <cellStyle name="Normal 6 3 2 2 2 2 3 3" xfId="55654" xr:uid="{00000000-0005-0000-0000-000070D90000}"/>
    <cellStyle name="Normal 6 3 2 2 2 2 4" xfId="55655" xr:uid="{00000000-0005-0000-0000-000071D90000}"/>
    <cellStyle name="Normal 6 3 2 2 2 2 4 2" xfId="55656" xr:uid="{00000000-0005-0000-0000-000072D90000}"/>
    <cellStyle name="Normal 6 3 2 2 2 2 5" xfId="55657" xr:uid="{00000000-0005-0000-0000-000073D90000}"/>
    <cellStyle name="Normal 6 3 2 2 2 2_Innskuddsdekning" xfId="55658" xr:uid="{00000000-0005-0000-0000-000074D90000}"/>
    <cellStyle name="Normal 6 3 2 2 2 3" xfId="55659" xr:uid="{00000000-0005-0000-0000-000075D90000}"/>
    <cellStyle name="Normal 6 3 2 2 2 3 2" xfId="55660" xr:uid="{00000000-0005-0000-0000-000076D90000}"/>
    <cellStyle name="Normal 6 3 2 2 2 3 2 2" xfId="55661" xr:uid="{00000000-0005-0000-0000-000077D90000}"/>
    <cellStyle name="Normal 6 3 2 2 2 3 2 2 2" xfId="55662" xr:uid="{00000000-0005-0000-0000-000078D90000}"/>
    <cellStyle name="Normal 6 3 2 2 2 3 2 3" xfId="55663" xr:uid="{00000000-0005-0000-0000-000079D90000}"/>
    <cellStyle name="Normal 6 3 2 2 2 3 3" xfId="55664" xr:uid="{00000000-0005-0000-0000-00007AD90000}"/>
    <cellStyle name="Normal 6 3 2 2 2 3 3 2" xfId="55665" xr:uid="{00000000-0005-0000-0000-00007BD90000}"/>
    <cellStyle name="Normal 6 3 2 2 2 3 4" xfId="55666" xr:uid="{00000000-0005-0000-0000-00007CD90000}"/>
    <cellStyle name="Normal 6 3 2 2 2 4" xfId="55667" xr:uid="{00000000-0005-0000-0000-00007DD90000}"/>
    <cellStyle name="Normal 6 3 2 2 2 4 2" xfId="55668" xr:uid="{00000000-0005-0000-0000-00007ED90000}"/>
    <cellStyle name="Normal 6 3 2 2 2 4 2 2" xfId="55669" xr:uid="{00000000-0005-0000-0000-00007FD90000}"/>
    <cellStyle name="Normal 6 3 2 2 2 4 3" xfId="55670" xr:uid="{00000000-0005-0000-0000-000080D90000}"/>
    <cellStyle name="Normal 6 3 2 2 2 5" xfId="55671" xr:uid="{00000000-0005-0000-0000-000081D90000}"/>
    <cellStyle name="Normal 6 3 2 2 2 5 2" xfId="55672" xr:uid="{00000000-0005-0000-0000-000082D90000}"/>
    <cellStyle name="Normal 6 3 2 2 2 6" xfId="55673" xr:uid="{00000000-0005-0000-0000-000083D90000}"/>
    <cellStyle name="Normal 6 3 2 2 2_3. Chng in credit spreads" xfId="55674" xr:uid="{00000000-0005-0000-0000-000084D90000}"/>
    <cellStyle name="Normal 6 3 2 2 3" xfId="55675" xr:uid="{00000000-0005-0000-0000-000085D90000}"/>
    <cellStyle name="Normal 6 3 2 2 3 2" xfId="55676" xr:uid="{00000000-0005-0000-0000-000086D90000}"/>
    <cellStyle name="Normal 6 3 2 2 3 2 2" xfId="55677" xr:uid="{00000000-0005-0000-0000-000087D90000}"/>
    <cellStyle name="Normal 6 3 2 2 3 2 2 2" xfId="55678" xr:uid="{00000000-0005-0000-0000-000088D90000}"/>
    <cellStyle name="Normal 6 3 2 2 3 2 2 2 2" xfId="55679" xr:uid="{00000000-0005-0000-0000-000089D90000}"/>
    <cellStyle name="Normal 6 3 2 2 3 2 2 2 2 2" xfId="55680" xr:uid="{00000000-0005-0000-0000-00008AD90000}"/>
    <cellStyle name="Normal 6 3 2 2 3 2 2 2 3" xfId="55681" xr:uid="{00000000-0005-0000-0000-00008BD90000}"/>
    <cellStyle name="Normal 6 3 2 2 3 2 2 3" xfId="55682" xr:uid="{00000000-0005-0000-0000-00008CD90000}"/>
    <cellStyle name="Normal 6 3 2 2 3 2 2 3 2" xfId="55683" xr:uid="{00000000-0005-0000-0000-00008DD90000}"/>
    <cellStyle name="Normal 6 3 2 2 3 2 2 4" xfId="55684" xr:uid="{00000000-0005-0000-0000-00008ED90000}"/>
    <cellStyle name="Normal 6 3 2 2 3 2 3" xfId="55685" xr:uid="{00000000-0005-0000-0000-00008FD90000}"/>
    <cellStyle name="Normal 6 3 2 2 3 2 3 2" xfId="55686" xr:uid="{00000000-0005-0000-0000-000090D90000}"/>
    <cellStyle name="Normal 6 3 2 2 3 2 3 2 2" xfId="55687" xr:uid="{00000000-0005-0000-0000-000091D90000}"/>
    <cellStyle name="Normal 6 3 2 2 3 2 3 3" xfId="55688" xr:uid="{00000000-0005-0000-0000-000092D90000}"/>
    <cellStyle name="Normal 6 3 2 2 3 2 4" xfId="55689" xr:uid="{00000000-0005-0000-0000-000093D90000}"/>
    <cellStyle name="Normal 6 3 2 2 3 2 4 2" xfId="55690" xr:uid="{00000000-0005-0000-0000-000094D90000}"/>
    <cellStyle name="Normal 6 3 2 2 3 2 5" xfId="55691" xr:uid="{00000000-0005-0000-0000-000095D90000}"/>
    <cellStyle name="Normal 6 3 2 2 3 2_Innskuddsdekning" xfId="55692" xr:uid="{00000000-0005-0000-0000-000096D90000}"/>
    <cellStyle name="Normal 6 3 2 2 3 3" xfId="55693" xr:uid="{00000000-0005-0000-0000-000097D90000}"/>
    <cellStyle name="Normal 6 3 2 2 3 3 2" xfId="55694" xr:uid="{00000000-0005-0000-0000-000098D90000}"/>
    <cellStyle name="Normal 6 3 2 2 3 3 2 2" xfId="55695" xr:uid="{00000000-0005-0000-0000-000099D90000}"/>
    <cellStyle name="Normal 6 3 2 2 3 3 2 2 2" xfId="55696" xr:uid="{00000000-0005-0000-0000-00009AD90000}"/>
    <cellStyle name="Normal 6 3 2 2 3 3 2 3" xfId="55697" xr:uid="{00000000-0005-0000-0000-00009BD90000}"/>
    <cellStyle name="Normal 6 3 2 2 3 3 3" xfId="55698" xr:uid="{00000000-0005-0000-0000-00009CD90000}"/>
    <cellStyle name="Normal 6 3 2 2 3 3 3 2" xfId="55699" xr:uid="{00000000-0005-0000-0000-00009DD90000}"/>
    <cellStyle name="Normal 6 3 2 2 3 3 4" xfId="55700" xr:uid="{00000000-0005-0000-0000-00009ED90000}"/>
    <cellStyle name="Normal 6 3 2 2 3 4" xfId="55701" xr:uid="{00000000-0005-0000-0000-00009FD90000}"/>
    <cellStyle name="Normal 6 3 2 2 3 4 2" xfId="55702" xr:uid="{00000000-0005-0000-0000-0000A0D90000}"/>
    <cellStyle name="Normal 6 3 2 2 3 4 2 2" xfId="55703" xr:uid="{00000000-0005-0000-0000-0000A1D90000}"/>
    <cellStyle name="Normal 6 3 2 2 3 4 3" xfId="55704" xr:uid="{00000000-0005-0000-0000-0000A2D90000}"/>
    <cellStyle name="Normal 6 3 2 2 3 5" xfId="55705" xr:uid="{00000000-0005-0000-0000-0000A3D90000}"/>
    <cellStyle name="Normal 6 3 2 2 3 5 2" xfId="55706" xr:uid="{00000000-0005-0000-0000-0000A4D90000}"/>
    <cellStyle name="Normal 6 3 2 2 3 6" xfId="55707" xr:uid="{00000000-0005-0000-0000-0000A5D90000}"/>
    <cellStyle name="Normal 6 3 2 2 3_3. Chng in credit spreads" xfId="55708" xr:uid="{00000000-0005-0000-0000-0000A6D90000}"/>
    <cellStyle name="Normal 6 3 2 2 4" xfId="55709" xr:uid="{00000000-0005-0000-0000-0000A7D90000}"/>
    <cellStyle name="Normal 6 3 2 2 4 2" xfId="55710" xr:uid="{00000000-0005-0000-0000-0000A8D90000}"/>
    <cellStyle name="Normal 6 3 2 2 4 2 2" xfId="55711" xr:uid="{00000000-0005-0000-0000-0000A9D90000}"/>
    <cellStyle name="Normal 6 3 2 2 4 2 2 2" xfId="55712" xr:uid="{00000000-0005-0000-0000-0000AAD90000}"/>
    <cellStyle name="Normal 6 3 2 2 4 2 2 2 2" xfId="55713" xr:uid="{00000000-0005-0000-0000-0000ABD90000}"/>
    <cellStyle name="Normal 6 3 2 2 4 2 2 3" xfId="55714" xr:uid="{00000000-0005-0000-0000-0000ACD90000}"/>
    <cellStyle name="Normal 6 3 2 2 4 2 3" xfId="55715" xr:uid="{00000000-0005-0000-0000-0000ADD90000}"/>
    <cellStyle name="Normal 6 3 2 2 4 2 3 2" xfId="55716" xr:uid="{00000000-0005-0000-0000-0000AED90000}"/>
    <cellStyle name="Normal 6 3 2 2 4 2 4" xfId="55717" xr:uid="{00000000-0005-0000-0000-0000AFD90000}"/>
    <cellStyle name="Normal 6 3 2 2 4 3" xfId="55718" xr:uid="{00000000-0005-0000-0000-0000B0D90000}"/>
    <cellStyle name="Normal 6 3 2 2 4 3 2" xfId="55719" xr:uid="{00000000-0005-0000-0000-0000B1D90000}"/>
    <cellStyle name="Normal 6 3 2 2 4 3 2 2" xfId="55720" xr:uid="{00000000-0005-0000-0000-0000B2D90000}"/>
    <cellStyle name="Normal 6 3 2 2 4 3 3" xfId="55721" xr:uid="{00000000-0005-0000-0000-0000B3D90000}"/>
    <cellStyle name="Normal 6 3 2 2 4 4" xfId="55722" xr:uid="{00000000-0005-0000-0000-0000B4D90000}"/>
    <cellStyle name="Normal 6 3 2 2 4 4 2" xfId="55723" xr:uid="{00000000-0005-0000-0000-0000B5D90000}"/>
    <cellStyle name="Normal 6 3 2 2 4 5" xfId="55724" xr:uid="{00000000-0005-0000-0000-0000B6D90000}"/>
    <cellStyle name="Normal 6 3 2 2 4_Innskuddsdekning" xfId="55725" xr:uid="{00000000-0005-0000-0000-0000B7D90000}"/>
    <cellStyle name="Normal 6 3 2 2 5" xfId="55726" xr:uid="{00000000-0005-0000-0000-0000B8D90000}"/>
    <cellStyle name="Normal 6 3 2 2 5 2" xfId="55727" xr:uid="{00000000-0005-0000-0000-0000B9D90000}"/>
    <cellStyle name="Normal 6 3 2 2 5 2 2" xfId="55728" xr:uid="{00000000-0005-0000-0000-0000BAD90000}"/>
    <cellStyle name="Normal 6 3 2 2 5 2 2 2" xfId="55729" xr:uid="{00000000-0005-0000-0000-0000BBD90000}"/>
    <cellStyle name="Normal 6 3 2 2 5 2 3" xfId="55730" xr:uid="{00000000-0005-0000-0000-0000BCD90000}"/>
    <cellStyle name="Normal 6 3 2 2 5 3" xfId="55731" xr:uid="{00000000-0005-0000-0000-0000BDD90000}"/>
    <cellStyle name="Normal 6 3 2 2 5 3 2" xfId="55732" xr:uid="{00000000-0005-0000-0000-0000BED90000}"/>
    <cellStyle name="Normal 6 3 2 2 5 4" xfId="55733" xr:uid="{00000000-0005-0000-0000-0000BFD90000}"/>
    <cellStyle name="Normal 6 3 2 2 6" xfId="55734" xr:uid="{00000000-0005-0000-0000-0000C0D90000}"/>
    <cellStyle name="Normal 6 3 2 2 6 2" xfId="55735" xr:uid="{00000000-0005-0000-0000-0000C1D90000}"/>
    <cellStyle name="Normal 6 3 2 2 6 2 2" xfId="55736" xr:uid="{00000000-0005-0000-0000-0000C2D90000}"/>
    <cellStyle name="Normal 6 3 2 2 6 3" xfId="55737" xr:uid="{00000000-0005-0000-0000-0000C3D90000}"/>
    <cellStyle name="Normal 6 3 2 2 7" xfId="55738" xr:uid="{00000000-0005-0000-0000-0000C4D90000}"/>
    <cellStyle name="Normal 6 3 2 2 7 2" xfId="55739" xr:uid="{00000000-0005-0000-0000-0000C5D90000}"/>
    <cellStyle name="Normal 6 3 2 2 8" xfId="55740" xr:uid="{00000000-0005-0000-0000-0000C6D90000}"/>
    <cellStyle name="Normal 6 3 2 2_3. Chng in credit spreads" xfId="55741" xr:uid="{00000000-0005-0000-0000-0000C7D90000}"/>
    <cellStyle name="Normal 6 3 2 3" xfId="55742" xr:uid="{00000000-0005-0000-0000-0000C8D90000}"/>
    <cellStyle name="Normal 6 3 2 3 2" xfId="55743" xr:uid="{00000000-0005-0000-0000-0000C9D90000}"/>
    <cellStyle name="Normal 6 3 2 3 2 2" xfId="55744" xr:uid="{00000000-0005-0000-0000-0000CAD90000}"/>
    <cellStyle name="Normal 6 3 2 3 2 2 2" xfId="55745" xr:uid="{00000000-0005-0000-0000-0000CBD90000}"/>
    <cellStyle name="Normal 6 3 2 3 2 2 2 2" xfId="55746" xr:uid="{00000000-0005-0000-0000-0000CCD90000}"/>
    <cellStyle name="Normal 6 3 2 3 2 2 2 2 2" xfId="55747" xr:uid="{00000000-0005-0000-0000-0000CDD90000}"/>
    <cellStyle name="Normal 6 3 2 3 2 2 2 3" xfId="55748" xr:uid="{00000000-0005-0000-0000-0000CED90000}"/>
    <cellStyle name="Normal 6 3 2 3 2 2 3" xfId="55749" xr:uid="{00000000-0005-0000-0000-0000CFD90000}"/>
    <cellStyle name="Normal 6 3 2 3 2 2 3 2" xfId="55750" xr:uid="{00000000-0005-0000-0000-0000D0D90000}"/>
    <cellStyle name="Normal 6 3 2 3 2 2 4" xfId="55751" xr:uid="{00000000-0005-0000-0000-0000D1D90000}"/>
    <cellStyle name="Normal 6 3 2 3 2 3" xfId="55752" xr:uid="{00000000-0005-0000-0000-0000D2D90000}"/>
    <cellStyle name="Normal 6 3 2 3 2 3 2" xfId="55753" xr:uid="{00000000-0005-0000-0000-0000D3D90000}"/>
    <cellStyle name="Normal 6 3 2 3 2 3 2 2" xfId="55754" xr:uid="{00000000-0005-0000-0000-0000D4D90000}"/>
    <cellStyle name="Normal 6 3 2 3 2 3 3" xfId="55755" xr:uid="{00000000-0005-0000-0000-0000D5D90000}"/>
    <cellStyle name="Normal 6 3 2 3 2 4" xfId="55756" xr:uid="{00000000-0005-0000-0000-0000D6D90000}"/>
    <cellStyle name="Normal 6 3 2 3 2 4 2" xfId="55757" xr:uid="{00000000-0005-0000-0000-0000D7D90000}"/>
    <cellStyle name="Normal 6 3 2 3 2 5" xfId="55758" xr:uid="{00000000-0005-0000-0000-0000D8D90000}"/>
    <cellStyle name="Normal 6 3 2 3 2_Innskuddsdekning" xfId="55759" xr:uid="{00000000-0005-0000-0000-0000D9D90000}"/>
    <cellStyle name="Normal 6 3 2 3 3" xfId="55760" xr:uid="{00000000-0005-0000-0000-0000DAD90000}"/>
    <cellStyle name="Normal 6 3 2 3 3 2" xfId="55761" xr:uid="{00000000-0005-0000-0000-0000DBD90000}"/>
    <cellStyle name="Normal 6 3 2 3 3 2 2" xfId="55762" xr:uid="{00000000-0005-0000-0000-0000DCD90000}"/>
    <cellStyle name="Normal 6 3 2 3 3 2 2 2" xfId="55763" xr:uid="{00000000-0005-0000-0000-0000DDD90000}"/>
    <cellStyle name="Normal 6 3 2 3 3 2 3" xfId="55764" xr:uid="{00000000-0005-0000-0000-0000DED90000}"/>
    <cellStyle name="Normal 6 3 2 3 3 3" xfId="55765" xr:uid="{00000000-0005-0000-0000-0000DFD90000}"/>
    <cellStyle name="Normal 6 3 2 3 3 3 2" xfId="55766" xr:uid="{00000000-0005-0000-0000-0000E0D90000}"/>
    <cellStyle name="Normal 6 3 2 3 3 4" xfId="55767" xr:uid="{00000000-0005-0000-0000-0000E1D90000}"/>
    <cellStyle name="Normal 6 3 2 3 4" xfId="55768" xr:uid="{00000000-0005-0000-0000-0000E2D90000}"/>
    <cellStyle name="Normal 6 3 2 3 4 2" xfId="55769" xr:uid="{00000000-0005-0000-0000-0000E3D90000}"/>
    <cellStyle name="Normal 6 3 2 3 4 2 2" xfId="55770" xr:uid="{00000000-0005-0000-0000-0000E4D90000}"/>
    <cellStyle name="Normal 6 3 2 3 4 3" xfId="55771" xr:uid="{00000000-0005-0000-0000-0000E5D90000}"/>
    <cellStyle name="Normal 6 3 2 3 5" xfId="55772" xr:uid="{00000000-0005-0000-0000-0000E6D90000}"/>
    <cellStyle name="Normal 6 3 2 3 5 2" xfId="55773" xr:uid="{00000000-0005-0000-0000-0000E7D90000}"/>
    <cellStyle name="Normal 6 3 2 3 6" xfId="55774" xr:uid="{00000000-0005-0000-0000-0000E8D90000}"/>
    <cellStyle name="Normal 6 3 2 3_3. Chng in credit spreads" xfId="55775" xr:uid="{00000000-0005-0000-0000-0000E9D90000}"/>
    <cellStyle name="Normal 6 3 2 4" xfId="55776" xr:uid="{00000000-0005-0000-0000-0000EAD90000}"/>
    <cellStyle name="Normal 6 3 2 4 2" xfId="55777" xr:uid="{00000000-0005-0000-0000-0000EBD90000}"/>
    <cellStyle name="Normal 6 3 2 4 2 2" xfId="55778" xr:uid="{00000000-0005-0000-0000-0000ECD90000}"/>
    <cellStyle name="Normal 6 3 2 4 2 2 2" xfId="55779" xr:uid="{00000000-0005-0000-0000-0000EDD90000}"/>
    <cellStyle name="Normal 6 3 2 4 2 2 2 2" xfId="55780" xr:uid="{00000000-0005-0000-0000-0000EED90000}"/>
    <cellStyle name="Normal 6 3 2 4 2 2 2 2 2" xfId="55781" xr:uid="{00000000-0005-0000-0000-0000EFD90000}"/>
    <cellStyle name="Normal 6 3 2 4 2 2 2 3" xfId="55782" xr:uid="{00000000-0005-0000-0000-0000F0D90000}"/>
    <cellStyle name="Normal 6 3 2 4 2 2 3" xfId="55783" xr:uid="{00000000-0005-0000-0000-0000F1D90000}"/>
    <cellStyle name="Normal 6 3 2 4 2 2 3 2" xfId="55784" xr:uid="{00000000-0005-0000-0000-0000F2D90000}"/>
    <cellStyle name="Normal 6 3 2 4 2 2 4" xfId="55785" xr:uid="{00000000-0005-0000-0000-0000F3D90000}"/>
    <cellStyle name="Normal 6 3 2 4 2 3" xfId="55786" xr:uid="{00000000-0005-0000-0000-0000F4D90000}"/>
    <cellStyle name="Normal 6 3 2 4 2 3 2" xfId="55787" xr:uid="{00000000-0005-0000-0000-0000F5D90000}"/>
    <cellStyle name="Normal 6 3 2 4 2 3 2 2" xfId="55788" xr:uid="{00000000-0005-0000-0000-0000F6D90000}"/>
    <cellStyle name="Normal 6 3 2 4 2 3 3" xfId="55789" xr:uid="{00000000-0005-0000-0000-0000F7D90000}"/>
    <cellStyle name="Normal 6 3 2 4 2 4" xfId="55790" xr:uid="{00000000-0005-0000-0000-0000F8D90000}"/>
    <cellStyle name="Normal 6 3 2 4 2 4 2" xfId="55791" xr:uid="{00000000-0005-0000-0000-0000F9D90000}"/>
    <cellStyle name="Normal 6 3 2 4 2 5" xfId="55792" xr:uid="{00000000-0005-0000-0000-0000FAD90000}"/>
    <cellStyle name="Normal 6 3 2 4 2_Innskuddsdekning" xfId="55793" xr:uid="{00000000-0005-0000-0000-0000FBD90000}"/>
    <cellStyle name="Normal 6 3 2 4 3" xfId="55794" xr:uid="{00000000-0005-0000-0000-0000FCD90000}"/>
    <cellStyle name="Normal 6 3 2 4 3 2" xfId="55795" xr:uid="{00000000-0005-0000-0000-0000FDD90000}"/>
    <cellStyle name="Normal 6 3 2 4 3 2 2" xfId="55796" xr:uid="{00000000-0005-0000-0000-0000FED90000}"/>
    <cellStyle name="Normal 6 3 2 4 3 2 2 2" xfId="55797" xr:uid="{00000000-0005-0000-0000-0000FFD90000}"/>
    <cellStyle name="Normal 6 3 2 4 3 2 3" xfId="55798" xr:uid="{00000000-0005-0000-0000-000000DA0000}"/>
    <cellStyle name="Normal 6 3 2 4 3 3" xfId="55799" xr:uid="{00000000-0005-0000-0000-000001DA0000}"/>
    <cellStyle name="Normal 6 3 2 4 3 3 2" xfId="55800" xr:uid="{00000000-0005-0000-0000-000002DA0000}"/>
    <cellStyle name="Normal 6 3 2 4 3 4" xfId="55801" xr:uid="{00000000-0005-0000-0000-000003DA0000}"/>
    <cellStyle name="Normal 6 3 2 4 4" xfId="55802" xr:uid="{00000000-0005-0000-0000-000004DA0000}"/>
    <cellStyle name="Normal 6 3 2 4 4 2" xfId="55803" xr:uid="{00000000-0005-0000-0000-000005DA0000}"/>
    <cellStyle name="Normal 6 3 2 4 4 2 2" xfId="55804" xr:uid="{00000000-0005-0000-0000-000006DA0000}"/>
    <cellStyle name="Normal 6 3 2 4 4 3" xfId="55805" xr:uid="{00000000-0005-0000-0000-000007DA0000}"/>
    <cellStyle name="Normal 6 3 2 4 5" xfId="55806" xr:uid="{00000000-0005-0000-0000-000008DA0000}"/>
    <cellStyle name="Normal 6 3 2 4 5 2" xfId="55807" xr:uid="{00000000-0005-0000-0000-000009DA0000}"/>
    <cellStyle name="Normal 6 3 2 4 6" xfId="55808" xr:uid="{00000000-0005-0000-0000-00000ADA0000}"/>
    <cellStyle name="Normal 6 3 2 4_3. Chng in credit spreads" xfId="55809" xr:uid="{00000000-0005-0000-0000-00000BDA0000}"/>
    <cellStyle name="Normal 6 3 2 5" xfId="55810" xr:uid="{00000000-0005-0000-0000-00000CDA0000}"/>
    <cellStyle name="Normal 6 3 2 5 2" xfId="55811" xr:uid="{00000000-0005-0000-0000-00000DDA0000}"/>
    <cellStyle name="Normal 6 3 2 5 2 2" xfId="55812" xr:uid="{00000000-0005-0000-0000-00000EDA0000}"/>
    <cellStyle name="Normal 6 3 2 5 2 2 2" xfId="55813" xr:uid="{00000000-0005-0000-0000-00000FDA0000}"/>
    <cellStyle name="Normal 6 3 2 5 2 2 2 2" xfId="55814" xr:uid="{00000000-0005-0000-0000-000010DA0000}"/>
    <cellStyle name="Normal 6 3 2 5 2 2 3" xfId="55815" xr:uid="{00000000-0005-0000-0000-000011DA0000}"/>
    <cellStyle name="Normal 6 3 2 5 2 3" xfId="55816" xr:uid="{00000000-0005-0000-0000-000012DA0000}"/>
    <cellStyle name="Normal 6 3 2 5 2 3 2" xfId="55817" xr:uid="{00000000-0005-0000-0000-000013DA0000}"/>
    <cellStyle name="Normal 6 3 2 5 2 4" xfId="55818" xr:uid="{00000000-0005-0000-0000-000014DA0000}"/>
    <cellStyle name="Normal 6 3 2 5 3" xfId="55819" xr:uid="{00000000-0005-0000-0000-000015DA0000}"/>
    <cellStyle name="Normal 6 3 2 5 3 2" xfId="55820" xr:uid="{00000000-0005-0000-0000-000016DA0000}"/>
    <cellStyle name="Normal 6 3 2 5 3 2 2" xfId="55821" xr:uid="{00000000-0005-0000-0000-000017DA0000}"/>
    <cellStyle name="Normal 6 3 2 5 3 3" xfId="55822" xr:uid="{00000000-0005-0000-0000-000018DA0000}"/>
    <cellStyle name="Normal 6 3 2 5 4" xfId="55823" xr:uid="{00000000-0005-0000-0000-000019DA0000}"/>
    <cellStyle name="Normal 6 3 2 5 4 2" xfId="55824" xr:uid="{00000000-0005-0000-0000-00001ADA0000}"/>
    <cellStyle name="Normal 6 3 2 5 5" xfId="55825" xr:uid="{00000000-0005-0000-0000-00001BDA0000}"/>
    <cellStyle name="Normal 6 3 2 5_Innskuddsdekning" xfId="55826" xr:uid="{00000000-0005-0000-0000-00001CDA0000}"/>
    <cellStyle name="Normal 6 3 2 6" xfId="55827" xr:uid="{00000000-0005-0000-0000-00001DDA0000}"/>
    <cellStyle name="Normal 6 3 2 6 2" xfId="55828" xr:uid="{00000000-0005-0000-0000-00001EDA0000}"/>
    <cellStyle name="Normal 6 3 2 6 2 2" xfId="55829" xr:uid="{00000000-0005-0000-0000-00001FDA0000}"/>
    <cellStyle name="Normal 6 3 2 6 2 2 2" xfId="55830" xr:uid="{00000000-0005-0000-0000-000020DA0000}"/>
    <cellStyle name="Normal 6 3 2 6 2 3" xfId="55831" xr:uid="{00000000-0005-0000-0000-000021DA0000}"/>
    <cellStyle name="Normal 6 3 2 6 3" xfId="55832" xr:uid="{00000000-0005-0000-0000-000022DA0000}"/>
    <cellStyle name="Normal 6 3 2 6 3 2" xfId="55833" xr:uid="{00000000-0005-0000-0000-000023DA0000}"/>
    <cellStyle name="Normal 6 3 2 6 4" xfId="55834" xr:uid="{00000000-0005-0000-0000-000024DA0000}"/>
    <cellStyle name="Normal 6 3 2 7" xfId="55835" xr:uid="{00000000-0005-0000-0000-000025DA0000}"/>
    <cellStyle name="Normal 6 3 2 7 2" xfId="55836" xr:uid="{00000000-0005-0000-0000-000026DA0000}"/>
    <cellStyle name="Normal 6 3 2 7 2 2" xfId="55837" xr:uid="{00000000-0005-0000-0000-000027DA0000}"/>
    <cellStyle name="Normal 6 3 2 7 3" xfId="55838" xr:uid="{00000000-0005-0000-0000-000028DA0000}"/>
    <cellStyle name="Normal 6 3 2 8" xfId="55839" xr:uid="{00000000-0005-0000-0000-000029DA0000}"/>
    <cellStyle name="Normal 6 3 2 8 2" xfId="55840" xr:uid="{00000000-0005-0000-0000-00002ADA0000}"/>
    <cellStyle name="Normal 6 3 2 9" xfId="55841" xr:uid="{00000000-0005-0000-0000-00002BDA0000}"/>
    <cellStyle name="Normal 6 3 2_3. Chng in credit spreads" xfId="55842" xr:uid="{00000000-0005-0000-0000-00002CDA0000}"/>
    <cellStyle name="Normal 6 3 3" xfId="55843" xr:uid="{00000000-0005-0000-0000-00002DDA0000}"/>
    <cellStyle name="Normal 6 3 3 2" xfId="55844" xr:uid="{00000000-0005-0000-0000-00002EDA0000}"/>
    <cellStyle name="Normal 6 3 3 2 2" xfId="55845" xr:uid="{00000000-0005-0000-0000-00002FDA0000}"/>
    <cellStyle name="Normal 6 3 3 2 2 2" xfId="55846" xr:uid="{00000000-0005-0000-0000-000030DA0000}"/>
    <cellStyle name="Normal 6 3 3 2 2 2 2" xfId="55847" xr:uid="{00000000-0005-0000-0000-000031DA0000}"/>
    <cellStyle name="Normal 6 3 3 2 2 2 2 2" xfId="55848" xr:uid="{00000000-0005-0000-0000-000032DA0000}"/>
    <cellStyle name="Normal 6 3 3 2 2 2 2 2 2" xfId="55849" xr:uid="{00000000-0005-0000-0000-000033DA0000}"/>
    <cellStyle name="Normal 6 3 3 2 2 2 2 2 2 2" xfId="55850" xr:uid="{00000000-0005-0000-0000-000034DA0000}"/>
    <cellStyle name="Normal 6 3 3 2 2 2 2 2 3" xfId="55851" xr:uid="{00000000-0005-0000-0000-000035DA0000}"/>
    <cellStyle name="Normal 6 3 3 2 2 2 2 3" xfId="55852" xr:uid="{00000000-0005-0000-0000-000036DA0000}"/>
    <cellStyle name="Normal 6 3 3 2 2 2 2 3 2" xfId="55853" xr:uid="{00000000-0005-0000-0000-000037DA0000}"/>
    <cellStyle name="Normal 6 3 3 2 2 2 2 4" xfId="55854" xr:uid="{00000000-0005-0000-0000-000038DA0000}"/>
    <cellStyle name="Normal 6 3 3 2 2 2 3" xfId="55855" xr:uid="{00000000-0005-0000-0000-000039DA0000}"/>
    <cellStyle name="Normal 6 3 3 2 2 2 3 2" xfId="55856" xr:uid="{00000000-0005-0000-0000-00003ADA0000}"/>
    <cellStyle name="Normal 6 3 3 2 2 2 3 2 2" xfId="55857" xr:uid="{00000000-0005-0000-0000-00003BDA0000}"/>
    <cellStyle name="Normal 6 3 3 2 2 2 3 3" xfId="55858" xr:uid="{00000000-0005-0000-0000-00003CDA0000}"/>
    <cellStyle name="Normal 6 3 3 2 2 2 4" xfId="55859" xr:uid="{00000000-0005-0000-0000-00003DDA0000}"/>
    <cellStyle name="Normal 6 3 3 2 2 2 4 2" xfId="55860" xr:uid="{00000000-0005-0000-0000-00003EDA0000}"/>
    <cellStyle name="Normal 6 3 3 2 2 2 5" xfId="55861" xr:uid="{00000000-0005-0000-0000-00003FDA0000}"/>
    <cellStyle name="Normal 6 3 3 2 2 2_Innskuddsdekning" xfId="55862" xr:uid="{00000000-0005-0000-0000-000040DA0000}"/>
    <cellStyle name="Normal 6 3 3 2 2 3" xfId="55863" xr:uid="{00000000-0005-0000-0000-000041DA0000}"/>
    <cellStyle name="Normal 6 3 3 2 2 3 2" xfId="55864" xr:uid="{00000000-0005-0000-0000-000042DA0000}"/>
    <cellStyle name="Normal 6 3 3 2 2 3 2 2" xfId="55865" xr:uid="{00000000-0005-0000-0000-000043DA0000}"/>
    <cellStyle name="Normal 6 3 3 2 2 3 2 2 2" xfId="55866" xr:uid="{00000000-0005-0000-0000-000044DA0000}"/>
    <cellStyle name="Normal 6 3 3 2 2 3 2 3" xfId="55867" xr:uid="{00000000-0005-0000-0000-000045DA0000}"/>
    <cellStyle name="Normal 6 3 3 2 2 3 3" xfId="55868" xr:uid="{00000000-0005-0000-0000-000046DA0000}"/>
    <cellStyle name="Normal 6 3 3 2 2 3 3 2" xfId="55869" xr:uid="{00000000-0005-0000-0000-000047DA0000}"/>
    <cellStyle name="Normal 6 3 3 2 2 3 4" xfId="55870" xr:uid="{00000000-0005-0000-0000-000048DA0000}"/>
    <cellStyle name="Normal 6 3 3 2 2 4" xfId="55871" xr:uid="{00000000-0005-0000-0000-000049DA0000}"/>
    <cellStyle name="Normal 6 3 3 2 2 4 2" xfId="55872" xr:uid="{00000000-0005-0000-0000-00004ADA0000}"/>
    <cellStyle name="Normal 6 3 3 2 2 4 2 2" xfId="55873" xr:uid="{00000000-0005-0000-0000-00004BDA0000}"/>
    <cellStyle name="Normal 6 3 3 2 2 4 3" xfId="55874" xr:uid="{00000000-0005-0000-0000-00004CDA0000}"/>
    <cellStyle name="Normal 6 3 3 2 2 5" xfId="55875" xr:uid="{00000000-0005-0000-0000-00004DDA0000}"/>
    <cellStyle name="Normal 6 3 3 2 2 5 2" xfId="55876" xr:uid="{00000000-0005-0000-0000-00004EDA0000}"/>
    <cellStyle name="Normal 6 3 3 2 2 6" xfId="55877" xr:uid="{00000000-0005-0000-0000-00004FDA0000}"/>
    <cellStyle name="Normal 6 3 3 2 2_3. Chng in credit spreads" xfId="55878" xr:uid="{00000000-0005-0000-0000-000050DA0000}"/>
    <cellStyle name="Normal 6 3 3 2 3" xfId="55879" xr:uid="{00000000-0005-0000-0000-000051DA0000}"/>
    <cellStyle name="Normal 6 3 3 2 3 2" xfId="55880" xr:uid="{00000000-0005-0000-0000-000052DA0000}"/>
    <cellStyle name="Normal 6 3 3 2 3 2 2" xfId="55881" xr:uid="{00000000-0005-0000-0000-000053DA0000}"/>
    <cellStyle name="Normal 6 3 3 2 3 2 2 2" xfId="55882" xr:uid="{00000000-0005-0000-0000-000054DA0000}"/>
    <cellStyle name="Normal 6 3 3 2 3 2 2 2 2" xfId="55883" xr:uid="{00000000-0005-0000-0000-000055DA0000}"/>
    <cellStyle name="Normal 6 3 3 2 3 2 2 2 2 2" xfId="55884" xr:uid="{00000000-0005-0000-0000-000056DA0000}"/>
    <cellStyle name="Normal 6 3 3 2 3 2 2 2 3" xfId="55885" xr:uid="{00000000-0005-0000-0000-000057DA0000}"/>
    <cellStyle name="Normal 6 3 3 2 3 2 2 3" xfId="55886" xr:uid="{00000000-0005-0000-0000-000058DA0000}"/>
    <cellStyle name="Normal 6 3 3 2 3 2 2 3 2" xfId="55887" xr:uid="{00000000-0005-0000-0000-000059DA0000}"/>
    <cellStyle name="Normal 6 3 3 2 3 2 2 4" xfId="55888" xr:uid="{00000000-0005-0000-0000-00005ADA0000}"/>
    <cellStyle name="Normal 6 3 3 2 3 2 3" xfId="55889" xr:uid="{00000000-0005-0000-0000-00005BDA0000}"/>
    <cellStyle name="Normal 6 3 3 2 3 2 3 2" xfId="55890" xr:uid="{00000000-0005-0000-0000-00005CDA0000}"/>
    <cellStyle name="Normal 6 3 3 2 3 2 3 2 2" xfId="55891" xr:uid="{00000000-0005-0000-0000-00005DDA0000}"/>
    <cellStyle name="Normal 6 3 3 2 3 2 3 3" xfId="55892" xr:uid="{00000000-0005-0000-0000-00005EDA0000}"/>
    <cellStyle name="Normal 6 3 3 2 3 2 4" xfId="55893" xr:uid="{00000000-0005-0000-0000-00005FDA0000}"/>
    <cellStyle name="Normal 6 3 3 2 3 2 4 2" xfId="55894" xr:uid="{00000000-0005-0000-0000-000060DA0000}"/>
    <cellStyle name="Normal 6 3 3 2 3 2 5" xfId="55895" xr:uid="{00000000-0005-0000-0000-000061DA0000}"/>
    <cellStyle name="Normal 6 3 3 2 3 2_Innskuddsdekning" xfId="55896" xr:uid="{00000000-0005-0000-0000-000062DA0000}"/>
    <cellStyle name="Normal 6 3 3 2 3 3" xfId="55897" xr:uid="{00000000-0005-0000-0000-000063DA0000}"/>
    <cellStyle name="Normal 6 3 3 2 3 3 2" xfId="55898" xr:uid="{00000000-0005-0000-0000-000064DA0000}"/>
    <cellStyle name="Normal 6 3 3 2 3 3 2 2" xfId="55899" xr:uid="{00000000-0005-0000-0000-000065DA0000}"/>
    <cellStyle name="Normal 6 3 3 2 3 3 2 2 2" xfId="55900" xr:uid="{00000000-0005-0000-0000-000066DA0000}"/>
    <cellStyle name="Normal 6 3 3 2 3 3 2 3" xfId="55901" xr:uid="{00000000-0005-0000-0000-000067DA0000}"/>
    <cellStyle name="Normal 6 3 3 2 3 3 3" xfId="55902" xr:uid="{00000000-0005-0000-0000-000068DA0000}"/>
    <cellStyle name="Normal 6 3 3 2 3 3 3 2" xfId="55903" xr:uid="{00000000-0005-0000-0000-000069DA0000}"/>
    <cellStyle name="Normal 6 3 3 2 3 3 4" xfId="55904" xr:uid="{00000000-0005-0000-0000-00006ADA0000}"/>
    <cellStyle name="Normal 6 3 3 2 3 4" xfId="55905" xr:uid="{00000000-0005-0000-0000-00006BDA0000}"/>
    <cellStyle name="Normal 6 3 3 2 3 4 2" xfId="55906" xr:uid="{00000000-0005-0000-0000-00006CDA0000}"/>
    <cellStyle name="Normal 6 3 3 2 3 4 2 2" xfId="55907" xr:uid="{00000000-0005-0000-0000-00006DDA0000}"/>
    <cellStyle name="Normal 6 3 3 2 3 4 3" xfId="55908" xr:uid="{00000000-0005-0000-0000-00006EDA0000}"/>
    <cellStyle name="Normal 6 3 3 2 3 5" xfId="55909" xr:uid="{00000000-0005-0000-0000-00006FDA0000}"/>
    <cellStyle name="Normal 6 3 3 2 3 5 2" xfId="55910" xr:uid="{00000000-0005-0000-0000-000070DA0000}"/>
    <cellStyle name="Normal 6 3 3 2 3 6" xfId="55911" xr:uid="{00000000-0005-0000-0000-000071DA0000}"/>
    <cellStyle name="Normal 6 3 3 2 3_3. Chng in credit spreads" xfId="55912" xr:uid="{00000000-0005-0000-0000-000072DA0000}"/>
    <cellStyle name="Normal 6 3 3 2 4" xfId="55913" xr:uid="{00000000-0005-0000-0000-000073DA0000}"/>
    <cellStyle name="Normal 6 3 3 2 4 2" xfId="55914" xr:uid="{00000000-0005-0000-0000-000074DA0000}"/>
    <cellStyle name="Normal 6 3 3 2 4 2 2" xfId="55915" xr:uid="{00000000-0005-0000-0000-000075DA0000}"/>
    <cellStyle name="Normal 6 3 3 2 4 2 2 2" xfId="55916" xr:uid="{00000000-0005-0000-0000-000076DA0000}"/>
    <cellStyle name="Normal 6 3 3 2 4 2 2 2 2" xfId="55917" xr:uid="{00000000-0005-0000-0000-000077DA0000}"/>
    <cellStyle name="Normal 6 3 3 2 4 2 2 3" xfId="55918" xr:uid="{00000000-0005-0000-0000-000078DA0000}"/>
    <cellStyle name="Normal 6 3 3 2 4 2 3" xfId="55919" xr:uid="{00000000-0005-0000-0000-000079DA0000}"/>
    <cellStyle name="Normal 6 3 3 2 4 2 3 2" xfId="55920" xr:uid="{00000000-0005-0000-0000-00007ADA0000}"/>
    <cellStyle name="Normal 6 3 3 2 4 2 4" xfId="55921" xr:uid="{00000000-0005-0000-0000-00007BDA0000}"/>
    <cellStyle name="Normal 6 3 3 2 4 3" xfId="55922" xr:uid="{00000000-0005-0000-0000-00007CDA0000}"/>
    <cellStyle name="Normal 6 3 3 2 4 3 2" xfId="55923" xr:uid="{00000000-0005-0000-0000-00007DDA0000}"/>
    <cellStyle name="Normal 6 3 3 2 4 3 2 2" xfId="55924" xr:uid="{00000000-0005-0000-0000-00007EDA0000}"/>
    <cellStyle name="Normal 6 3 3 2 4 3 3" xfId="55925" xr:uid="{00000000-0005-0000-0000-00007FDA0000}"/>
    <cellStyle name="Normal 6 3 3 2 4 4" xfId="55926" xr:uid="{00000000-0005-0000-0000-000080DA0000}"/>
    <cellStyle name="Normal 6 3 3 2 4 4 2" xfId="55927" xr:uid="{00000000-0005-0000-0000-000081DA0000}"/>
    <cellStyle name="Normal 6 3 3 2 4 5" xfId="55928" xr:uid="{00000000-0005-0000-0000-000082DA0000}"/>
    <cellStyle name="Normal 6 3 3 2 4_Innskuddsdekning" xfId="55929" xr:uid="{00000000-0005-0000-0000-000083DA0000}"/>
    <cellStyle name="Normal 6 3 3 2 5" xfId="55930" xr:uid="{00000000-0005-0000-0000-000084DA0000}"/>
    <cellStyle name="Normal 6 3 3 2 5 2" xfId="55931" xr:uid="{00000000-0005-0000-0000-000085DA0000}"/>
    <cellStyle name="Normal 6 3 3 2 5 2 2" xfId="55932" xr:uid="{00000000-0005-0000-0000-000086DA0000}"/>
    <cellStyle name="Normal 6 3 3 2 5 2 2 2" xfId="55933" xr:uid="{00000000-0005-0000-0000-000087DA0000}"/>
    <cellStyle name="Normal 6 3 3 2 5 2 3" xfId="55934" xr:uid="{00000000-0005-0000-0000-000088DA0000}"/>
    <cellStyle name="Normal 6 3 3 2 5 3" xfId="55935" xr:uid="{00000000-0005-0000-0000-000089DA0000}"/>
    <cellStyle name="Normal 6 3 3 2 5 3 2" xfId="55936" xr:uid="{00000000-0005-0000-0000-00008ADA0000}"/>
    <cellStyle name="Normal 6 3 3 2 5 4" xfId="55937" xr:uid="{00000000-0005-0000-0000-00008BDA0000}"/>
    <cellStyle name="Normal 6 3 3 2 6" xfId="55938" xr:uid="{00000000-0005-0000-0000-00008CDA0000}"/>
    <cellStyle name="Normal 6 3 3 2 6 2" xfId="55939" xr:uid="{00000000-0005-0000-0000-00008DDA0000}"/>
    <cellStyle name="Normal 6 3 3 2 6 2 2" xfId="55940" xr:uid="{00000000-0005-0000-0000-00008EDA0000}"/>
    <cellStyle name="Normal 6 3 3 2 6 3" xfId="55941" xr:uid="{00000000-0005-0000-0000-00008FDA0000}"/>
    <cellStyle name="Normal 6 3 3 2 7" xfId="55942" xr:uid="{00000000-0005-0000-0000-000090DA0000}"/>
    <cellStyle name="Normal 6 3 3 2 7 2" xfId="55943" xr:uid="{00000000-0005-0000-0000-000091DA0000}"/>
    <cellStyle name="Normal 6 3 3 2 8" xfId="55944" xr:uid="{00000000-0005-0000-0000-000092DA0000}"/>
    <cellStyle name="Normal 6 3 3 2_3. Chng in credit spreads" xfId="55945" xr:uid="{00000000-0005-0000-0000-000093DA0000}"/>
    <cellStyle name="Normal 6 3 3 3" xfId="55946" xr:uid="{00000000-0005-0000-0000-000094DA0000}"/>
    <cellStyle name="Normal 6 3 3 3 2" xfId="55947" xr:uid="{00000000-0005-0000-0000-000095DA0000}"/>
    <cellStyle name="Normal 6 3 3 3 2 2" xfId="55948" xr:uid="{00000000-0005-0000-0000-000096DA0000}"/>
    <cellStyle name="Normal 6 3 3 3 2 2 2" xfId="55949" xr:uid="{00000000-0005-0000-0000-000097DA0000}"/>
    <cellStyle name="Normal 6 3 3 3 2 2 2 2" xfId="55950" xr:uid="{00000000-0005-0000-0000-000098DA0000}"/>
    <cellStyle name="Normal 6 3 3 3 2 2 2 2 2" xfId="55951" xr:uid="{00000000-0005-0000-0000-000099DA0000}"/>
    <cellStyle name="Normal 6 3 3 3 2 2 2 3" xfId="55952" xr:uid="{00000000-0005-0000-0000-00009ADA0000}"/>
    <cellStyle name="Normal 6 3 3 3 2 2 3" xfId="55953" xr:uid="{00000000-0005-0000-0000-00009BDA0000}"/>
    <cellStyle name="Normal 6 3 3 3 2 2 3 2" xfId="55954" xr:uid="{00000000-0005-0000-0000-00009CDA0000}"/>
    <cellStyle name="Normal 6 3 3 3 2 2 4" xfId="55955" xr:uid="{00000000-0005-0000-0000-00009DDA0000}"/>
    <cellStyle name="Normal 6 3 3 3 2 3" xfId="55956" xr:uid="{00000000-0005-0000-0000-00009EDA0000}"/>
    <cellStyle name="Normal 6 3 3 3 2 3 2" xfId="55957" xr:uid="{00000000-0005-0000-0000-00009FDA0000}"/>
    <cellStyle name="Normal 6 3 3 3 2 3 2 2" xfId="55958" xr:uid="{00000000-0005-0000-0000-0000A0DA0000}"/>
    <cellStyle name="Normal 6 3 3 3 2 3 3" xfId="55959" xr:uid="{00000000-0005-0000-0000-0000A1DA0000}"/>
    <cellStyle name="Normal 6 3 3 3 2 4" xfId="55960" xr:uid="{00000000-0005-0000-0000-0000A2DA0000}"/>
    <cellStyle name="Normal 6 3 3 3 2 4 2" xfId="55961" xr:uid="{00000000-0005-0000-0000-0000A3DA0000}"/>
    <cellStyle name="Normal 6 3 3 3 2 5" xfId="55962" xr:uid="{00000000-0005-0000-0000-0000A4DA0000}"/>
    <cellStyle name="Normal 6 3 3 3 2_Innskuddsdekning" xfId="55963" xr:uid="{00000000-0005-0000-0000-0000A5DA0000}"/>
    <cellStyle name="Normal 6 3 3 3 3" xfId="55964" xr:uid="{00000000-0005-0000-0000-0000A6DA0000}"/>
    <cellStyle name="Normal 6 3 3 3 3 2" xfId="55965" xr:uid="{00000000-0005-0000-0000-0000A7DA0000}"/>
    <cellStyle name="Normal 6 3 3 3 3 2 2" xfId="55966" xr:uid="{00000000-0005-0000-0000-0000A8DA0000}"/>
    <cellStyle name="Normal 6 3 3 3 3 2 2 2" xfId="55967" xr:uid="{00000000-0005-0000-0000-0000A9DA0000}"/>
    <cellStyle name="Normal 6 3 3 3 3 2 3" xfId="55968" xr:uid="{00000000-0005-0000-0000-0000AADA0000}"/>
    <cellStyle name="Normal 6 3 3 3 3 3" xfId="55969" xr:uid="{00000000-0005-0000-0000-0000ABDA0000}"/>
    <cellStyle name="Normal 6 3 3 3 3 3 2" xfId="55970" xr:uid="{00000000-0005-0000-0000-0000ACDA0000}"/>
    <cellStyle name="Normal 6 3 3 3 3 4" xfId="55971" xr:uid="{00000000-0005-0000-0000-0000ADDA0000}"/>
    <cellStyle name="Normal 6 3 3 3 4" xfId="55972" xr:uid="{00000000-0005-0000-0000-0000AEDA0000}"/>
    <cellStyle name="Normal 6 3 3 3 4 2" xfId="55973" xr:uid="{00000000-0005-0000-0000-0000AFDA0000}"/>
    <cellStyle name="Normal 6 3 3 3 4 2 2" xfId="55974" xr:uid="{00000000-0005-0000-0000-0000B0DA0000}"/>
    <cellStyle name="Normal 6 3 3 3 4 3" xfId="55975" xr:uid="{00000000-0005-0000-0000-0000B1DA0000}"/>
    <cellStyle name="Normal 6 3 3 3 5" xfId="55976" xr:uid="{00000000-0005-0000-0000-0000B2DA0000}"/>
    <cellStyle name="Normal 6 3 3 3 5 2" xfId="55977" xr:uid="{00000000-0005-0000-0000-0000B3DA0000}"/>
    <cellStyle name="Normal 6 3 3 3 6" xfId="55978" xr:uid="{00000000-0005-0000-0000-0000B4DA0000}"/>
    <cellStyle name="Normal 6 3 3 3_3. Chng in credit spreads" xfId="55979" xr:uid="{00000000-0005-0000-0000-0000B5DA0000}"/>
    <cellStyle name="Normal 6 3 3 4" xfId="55980" xr:uid="{00000000-0005-0000-0000-0000B6DA0000}"/>
    <cellStyle name="Normal 6 3 3 4 2" xfId="55981" xr:uid="{00000000-0005-0000-0000-0000B7DA0000}"/>
    <cellStyle name="Normal 6 3 3 4 2 2" xfId="55982" xr:uid="{00000000-0005-0000-0000-0000B8DA0000}"/>
    <cellStyle name="Normal 6 3 3 4 2 2 2" xfId="55983" xr:uid="{00000000-0005-0000-0000-0000B9DA0000}"/>
    <cellStyle name="Normal 6 3 3 4 2 2 2 2" xfId="55984" xr:uid="{00000000-0005-0000-0000-0000BADA0000}"/>
    <cellStyle name="Normal 6 3 3 4 2 2 2 2 2" xfId="55985" xr:uid="{00000000-0005-0000-0000-0000BBDA0000}"/>
    <cellStyle name="Normal 6 3 3 4 2 2 2 3" xfId="55986" xr:uid="{00000000-0005-0000-0000-0000BCDA0000}"/>
    <cellStyle name="Normal 6 3 3 4 2 2 3" xfId="55987" xr:uid="{00000000-0005-0000-0000-0000BDDA0000}"/>
    <cellStyle name="Normal 6 3 3 4 2 2 3 2" xfId="55988" xr:uid="{00000000-0005-0000-0000-0000BEDA0000}"/>
    <cellStyle name="Normal 6 3 3 4 2 2 4" xfId="55989" xr:uid="{00000000-0005-0000-0000-0000BFDA0000}"/>
    <cellStyle name="Normal 6 3 3 4 2 3" xfId="55990" xr:uid="{00000000-0005-0000-0000-0000C0DA0000}"/>
    <cellStyle name="Normal 6 3 3 4 2 3 2" xfId="55991" xr:uid="{00000000-0005-0000-0000-0000C1DA0000}"/>
    <cellStyle name="Normal 6 3 3 4 2 3 2 2" xfId="55992" xr:uid="{00000000-0005-0000-0000-0000C2DA0000}"/>
    <cellStyle name="Normal 6 3 3 4 2 3 3" xfId="55993" xr:uid="{00000000-0005-0000-0000-0000C3DA0000}"/>
    <cellStyle name="Normal 6 3 3 4 2 4" xfId="55994" xr:uid="{00000000-0005-0000-0000-0000C4DA0000}"/>
    <cellStyle name="Normal 6 3 3 4 2 4 2" xfId="55995" xr:uid="{00000000-0005-0000-0000-0000C5DA0000}"/>
    <cellStyle name="Normal 6 3 3 4 2 5" xfId="55996" xr:uid="{00000000-0005-0000-0000-0000C6DA0000}"/>
    <cellStyle name="Normal 6 3 3 4 2_Innskuddsdekning" xfId="55997" xr:uid="{00000000-0005-0000-0000-0000C7DA0000}"/>
    <cellStyle name="Normal 6 3 3 4 3" xfId="55998" xr:uid="{00000000-0005-0000-0000-0000C8DA0000}"/>
    <cellStyle name="Normal 6 3 3 4 3 2" xfId="55999" xr:uid="{00000000-0005-0000-0000-0000C9DA0000}"/>
    <cellStyle name="Normal 6 3 3 4 3 2 2" xfId="56000" xr:uid="{00000000-0005-0000-0000-0000CADA0000}"/>
    <cellStyle name="Normal 6 3 3 4 3 2 2 2" xfId="56001" xr:uid="{00000000-0005-0000-0000-0000CBDA0000}"/>
    <cellStyle name="Normal 6 3 3 4 3 2 3" xfId="56002" xr:uid="{00000000-0005-0000-0000-0000CCDA0000}"/>
    <cellStyle name="Normal 6 3 3 4 3 3" xfId="56003" xr:uid="{00000000-0005-0000-0000-0000CDDA0000}"/>
    <cellStyle name="Normal 6 3 3 4 3 3 2" xfId="56004" xr:uid="{00000000-0005-0000-0000-0000CEDA0000}"/>
    <cellStyle name="Normal 6 3 3 4 3 4" xfId="56005" xr:uid="{00000000-0005-0000-0000-0000CFDA0000}"/>
    <cellStyle name="Normal 6 3 3 4 4" xfId="56006" xr:uid="{00000000-0005-0000-0000-0000D0DA0000}"/>
    <cellStyle name="Normal 6 3 3 4 4 2" xfId="56007" xr:uid="{00000000-0005-0000-0000-0000D1DA0000}"/>
    <cellStyle name="Normal 6 3 3 4 4 2 2" xfId="56008" xr:uid="{00000000-0005-0000-0000-0000D2DA0000}"/>
    <cellStyle name="Normal 6 3 3 4 4 3" xfId="56009" xr:uid="{00000000-0005-0000-0000-0000D3DA0000}"/>
    <cellStyle name="Normal 6 3 3 4 5" xfId="56010" xr:uid="{00000000-0005-0000-0000-0000D4DA0000}"/>
    <cellStyle name="Normal 6 3 3 4 5 2" xfId="56011" xr:uid="{00000000-0005-0000-0000-0000D5DA0000}"/>
    <cellStyle name="Normal 6 3 3 4 6" xfId="56012" xr:uid="{00000000-0005-0000-0000-0000D6DA0000}"/>
    <cellStyle name="Normal 6 3 3 4_3. Chng in credit spreads" xfId="56013" xr:uid="{00000000-0005-0000-0000-0000D7DA0000}"/>
    <cellStyle name="Normal 6 3 3 5" xfId="56014" xr:uid="{00000000-0005-0000-0000-0000D8DA0000}"/>
    <cellStyle name="Normal 6 3 3 5 2" xfId="56015" xr:uid="{00000000-0005-0000-0000-0000D9DA0000}"/>
    <cellStyle name="Normal 6 3 3 5 2 2" xfId="56016" xr:uid="{00000000-0005-0000-0000-0000DADA0000}"/>
    <cellStyle name="Normal 6 3 3 5 2 2 2" xfId="56017" xr:uid="{00000000-0005-0000-0000-0000DBDA0000}"/>
    <cellStyle name="Normal 6 3 3 5 2 2 2 2" xfId="56018" xr:uid="{00000000-0005-0000-0000-0000DCDA0000}"/>
    <cellStyle name="Normal 6 3 3 5 2 2 3" xfId="56019" xr:uid="{00000000-0005-0000-0000-0000DDDA0000}"/>
    <cellStyle name="Normal 6 3 3 5 2 3" xfId="56020" xr:uid="{00000000-0005-0000-0000-0000DEDA0000}"/>
    <cellStyle name="Normal 6 3 3 5 2 3 2" xfId="56021" xr:uid="{00000000-0005-0000-0000-0000DFDA0000}"/>
    <cellStyle name="Normal 6 3 3 5 2 4" xfId="56022" xr:uid="{00000000-0005-0000-0000-0000E0DA0000}"/>
    <cellStyle name="Normal 6 3 3 5 3" xfId="56023" xr:uid="{00000000-0005-0000-0000-0000E1DA0000}"/>
    <cellStyle name="Normal 6 3 3 5 3 2" xfId="56024" xr:uid="{00000000-0005-0000-0000-0000E2DA0000}"/>
    <cellStyle name="Normal 6 3 3 5 3 2 2" xfId="56025" xr:uid="{00000000-0005-0000-0000-0000E3DA0000}"/>
    <cellStyle name="Normal 6 3 3 5 3 3" xfId="56026" xr:uid="{00000000-0005-0000-0000-0000E4DA0000}"/>
    <cellStyle name="Normal 6 3 3 5 4" xfId="56027" xr:uid="{00000000-0005-0000-0000-0000E5DA0000}"/>
    <cellStyle name="Normal 6 3 3 5 4 2" xfId="56028" xr:uid="{00000000-0005-0000-0000-0000E6DA0000}"/>
    <cellStyle name="Normal 6 3 3 5 5" xfId="56029" xr:uid="{00000000-0005-0000-0000-0000E7DA0000}"/>
    <cellStyle name="Normal 6 3 3 5_Innskuddsdekning" xfId="56030" xr:uid="{00000000-0005-0000-0000-0000E8DA0000}"/>
    <cellStyle name="Normal 6 3 3 6" xfId="56031" xr:uid="{00000000-0005-0000-0000-0000E9DA0000}"/>
    <cellStyle name="Normal 6 3 3 6 2" xfId="56032" xr:uid="{00000000-0005-0000-0000-0000EADA0000}"/>
    <cellStyle name="Normal 6 3 3 6 2 2" xfId="56033" xr:uid="{00000000-0005-0000-0000-0000EBDA0000}"/>
    <cellStyle name="Normal 6 3 3 6 2 2 2" xfId="56034" xr:uid="{00000000-0005-0000-0000-0000ECDA0000}"/>
    <cellStyle name="Normal 6 3 3 6 2 3" xfId="56035" xr:uid="{00000000-0005-0000-0000-0000EDDA0000}"/>
    <cellStyle name="Normal 6 3 3 6 3" xfId="56036" xr:uid="{00000000-0005-0000-0000-0000EEDA0000}"/>
    <cellStyle name="Normal 6 3 3 6 3 2" xfId="56037" xr:uid="{00000000-0005-0000-0000-0000EFDA0000}"/>
    <cellStyle name="Normal 6 3 3 6 4" xfId="56038" xr:uid="{00000000-0005-0000-0000-0000F0DA0000}"/>
    <cellStyle name="Normal 6 3 3 7" xfId="56039" xr:uid="{00000000-0005-0000-0000-0000F1DA0000}"/>
    <cellStyle name="Normal 6 3 3 7 2" xfId="56040" xr:uid="{00000000-0005-0000-0000-0000F2DA0000}"/>
    <cellStyle name="Normal 6 3 3 7 2 2" xfId="56041" xr:uid="{00000000-0005-0000-0000-0000F3DA0000}"/>
    <cellStyle name="Normal 6 3 3 7 3" xfId="56042" xr:uid="{00000000-0005-0000-0000-0000F4DA0000}"/>
    <cellStyle name="Normal 6 3 3 8" xfId="56043" xr:uid="{00000000-0005-0000-0000-0000F5DA0000}"/>
    <cellStyle name="Normal 6 3 3 8 2" xfId="56044" xr:uid="{00000000-0005-0000-0000-0000F6DA0000}"/>
    <cellStyle name="Normal 6 3 3 9" xfId="56045" xr:uid="{00000000-0005-0000-0000-0000F7DA0000}"/>
    <cellStyle name="Normal 6 3 3_3. Chng in credit spreads" xfId="56046" xr:uid="{00000000-0005-0000-0000-0000F8DA0000}"/>
    <cellStyle name="Normal 6 3 4" xfId="56047" xr:uid="{00000000-0005-0000-0000-0000F9DA0000}"/>
    <cellStyle name="Normal 6 3 4 2" xfId="56048" xr:uid="{00000000-0005-0000-0000-0000FADA0000}"/>
    <cellStyle name="Normal 6 3 4 2 2" xfId="56049" xr:uid="{00000000-0005-0000-0000-0000FBDA0000}"/>
    <cellStyle name="Normal 6 3 4 2 2 2" xfId="56050" xr:uid="{00000000-0005-0000-0000-0000FCDA0000}"/>
    <cellStyle name="Normal 6 3 4 2 2 2 2" xfId="56051" xr:uid="{00000000-0005-0000-0000-0000FDDA0000}"/>
    <cellStyle name="Normal 6 3 4 2 2 2 2 2" xfId="56052" xr:uid="{00000000-0005-0000-0000-0000FEDA0000}"/>
    <cellStyle name="Normal 6 3 4 2 2 2 2 2 2" xfId="56053" xr:uid="{00000000-0005-0000-0000-0000FFDA0000}"/>
    <cellStyle name="Normal 6 3 4 2 2 2 2 3" xfId="56054" xr:uid="{00000000-0005-0000-0000-000000DB0000}"/>
    <cellStyle name="Normal 6 3 4 2 2 2 3" xfId="56055" xr:uid="{00000000-0005-0000-0000-000001DB0000}"/>
    <cellStyle name="Normal 6 3 4 2 2 2 3 2" xfId="56056" xr:uid="{00000000-0005-0000-0000-000002DB0000}"/>
    <cellStyle name="Normal 6 3 4 2 2 2 4" xfId="56057" xr:uid="{00000000-0005-0000-0000-000003DB0000}"/>
    <cellStyle name="Normal 6 3 4 2 2 3" xfId="56058" xr:uid="{00000000-0005-0000-0000-000004DB0000}"/>
    <cellStyle name="Normal 6 3 4 2 2 3 2" xfId="56059" xr:uid="{00000000-0005-0000-0000-000005DB0000}"/>
    <cellStyle name="Normal 6 3 4 2 2 3 2 2" xfId="56060" xr:uid="{00000000-0005-0000-0000-000006DB0000}"/>
    <cellStyle name="Normal 6 3 4 2 2 3 3" xfId="56061" xr:uid="{00000000-0005-0000-0000-000007DB0000}"/>
    <cellStyle name="Normal 6 3 4 2 2 4" xfId="56062" xr:uid="{00000000-0005-0000-0000-000008DB0000}"/>
    <cellStyle name="Normal 6 3 4 2 2 4 2" xfId="56063" xr:uid="{00000000-0005-0000-0000-000009DB0000}"/>
    <cellStyle name="Normal 6 3 4 2 2 5" xfId="56064" xr:uid="{00000000-0005-0000-0000-00000ADB0000}"/>
    <cellStyle name="Normal 6 3 4 2 2_Innskuddsdekning" xfId="56065" xr:uid="{00000000-0005-0000-0000-00000BDB0000}"/>
    <cellStyle name="Normal 6 3 4 2 3" xfId="56066" xr:uid="{00000000-0005-0000-0000-00000CDB0000}"/>
    <cellStyle name="Normal 6 3 4 2 3 2" xfId="56067" xr:uid="{00000000-0005-0000-0000-00000DDB0000}"/>
    <cellStyle name="Normal 6 3 4 2 3 2 2" xfId="56068" xr:uid="{00000000-0005-0000-0000-00000EDB0000}"/>
    <cellStyle name="Normal 6 3 4 2 3 2 2 2" xfId="56069" xr:uid="{00000000-0005-0000-0000-00000FDB0000}"/>
    <cellStyle name="Normal 6 3 4 2 3 2 3" xfId="56070" xr:uid="{00000000-0005-0000-0000-000010DB0000}"/>
    <cellStyle name="Normal 6 3 4 2 3 3" xfId="56071" xr:uid="{00000000-0005-0000-0000-000011DB0000}"/>
    <cellStyle name="Normal 6 3 4 2 3 3 2" xfId="56072" xr:uid="{00000000-0005-0000-0000-000012DB0000}"/>
    <cellStyle name="Normal 6 3 4 2 3 4" xfId="56073" xr:uid="{00000000-0005-0000-0000-000013DB0000}"/>
    <cellStyle name="Normal 6 3 4 2 4" xfId="56074" xr:uid="{00000000-0005-0000-0000-000014DB0000}"/>
    <cellStyle name="Normal 6 3 4 2 4 2" xfId="56075" xr:uid="{00000000-0005-0000-0000-000015DB0000}"/>
    <cellStyle name="Normal 6 3 4 2 4 2 2" xfId="56076" xr:uid="{00000000-0005-0000-0000-000016DB0000}"/>
    <cellStyle name="Normal 6 3 4 2 4 3" xfId="56077" xr:uid="{00000000-0005-0000-0000-000017DB0000}"/>
    <cellStyle name="Normal 6 3 4 2 5" xfId="56078" xr:uid="{00000000-0005-0000-0000-000018DB0000}"/>
    <cellStyle name="Normal 6 3 4 2 5 2" xfId="56079" xr:uid="{00000000-0005-0000-0000-000019DB0000}"/>
    <cellStyle name="Normal 6 3 4 2 6" xfId="56080" xr:uid="{00000000-0005-0000-0000-00001ADB0000}"/>
    <cellStyle name="Normal 6 3 4 2_3. Chng in credit spreads" xfId="56081" xr:uid="{00000000-0005-0000-0000-00001BDB0000}"/>
    <cellStyle name="Normal 6 3 4 3" xfId="56082" xr:uid="{00000000-0005-0000-0000-00001CDB0000}"/>
    <cellStyle name="Normal 6 3 4 3 2" xfId="56083" xr:uid="{00000000-0005-0000-0000-00001DDB0000}"/>
    <cellStyle name="Normal 6 3 4 3 2 2" xfId="56084" xr:uid="{00000000-0005-0000-0000-00001EDB0000}"/>
    <cellStyle name="Normal 6 3 4 3 2 2 2" xfId="56085" xr:uid="{00000000-0005-0000-0000-00001FDB0000}"/>
    <cellStyle name="Normal 6 3 4 3 2 2 2 2" xfId="56086" xr:uid="{00000000-0005-0000-0000-000020DB0000}"/>
    <cellStyle name="Normal 6 3 4 3 2 2 2 2 2" xfId="56087" xr:uid="{00000000-0005-0000-0000-000021DB0000}"/>
    <cellStyle name="Normal 6 3 4 3 2 2 2 3" xfId="56088" xr:uid="{00000000-0005-0000-0000-000022DB0000}"/>
    <cellStyle name="Normal 6 3 4 3 2 2 3" xfId="56089" xr:uid="{00000000-0005-0000-0000-000023DB0000}"/>
    <cellStyle name="Normal 6 3 4 3 2 2 3 2" xfId="56090" xr:uid="{00000000-0005-0000-0000-000024DB0000}"/>
    <cellStyle name="Normal 6 3 4 3 2 2 4" xfId="56091" xr:uid="{00000000-0005-0000-0000-000025DB0000}"/>
    <cellStyle name="Normal 6 3 4 3 2 3" xfId="56092" xr:uid="{00000000-0005-0000-0000-000026DB0000}"/>
    <cellStyle name="Normal 6 3 4 3 2 3 2" xfId="56093" xr:uid="{00000000-0005-0000-0000-000027DB0000}"/>
    <cellStyle name="Normal 6 3 4 3 2 3 2 2" xfId="56094" xr:uid="{00000000-0005-0000-0000-000028DB0000}"/>
    <cellStyle name="Normal 6 3 4 3 2 3 3" xfId="56095" xr:uid="{00000000-0005-0000-0000-000029DB0000}"/>
    <cellStyle name="Normal 6 3 4 3 2 4" xfId="56096" xr:uid="{00000000-0005-0000-0000-00002ADB0000}"/>
    <cellStyle name="Normal 6 3 4 3 2 4 2" xfId="56097" xr:uid="{00000000-0005-0000-0000-00002BDB0000}"/>
    <cellStyle name="Normal 6 3 4 3 2 5" xfId="56098" xr:uid="{00000000-0005-0000-0000-00002CDB0000}"/>
    <cellStyle name="Normal 6 3 4 3 2_Innskuddsdekning" xfId="56099" xr:uid="{00000000-0005-0000-0000-00002DDB0000}"/>
    <cellStyle name="Normal 6 3 4 3 3" xfId="56100" xr:uid="{00000000-0005-0000-0000-00002EDB0000}"/>
    <cellStyle name="Normal 6 3 4 3 3 2" xfId="56101" xr:uid="{00000000-0005-0000-0000-00002FDB0000}"/>
    <cellStyle name="Normal 6 3 4 3 3 2 2" xfId="56102" xr:uid="{00000000-0005-0000-0000-000030DB0000}"/>
    <cellStyle name="Normal 6 3 4 3 3 2 2 2" xfId="56103" xr:uid="{00000000-0005-0000-0000-000031DB0000}"/>
    <cellStyle name="Normal 6 3 4 3 3 2 3" xfId="56104" xr:uid="{00000000-0005-0000-0000-000032DB0000}"/>
    <cellStyle name="Normal 6 3 4 3 3 3" xfId="56105" xr:uid="{00000000-0005-0000-0000-000033DB0000}"/>
    <cellStyle name="Normal 6 3 4 3 3 3 2" xfId="56106" xr:uid="{00000000-0005-0000-0000-000034DB0000}"/>
    <cellStyle name="Normal 6 3 4 3 3 4" xfId="56107" xr:uid="{00000000-0005-0000-0000-000035DB0000}"/>
    <cellStyle name="Normal 6 3 4 3 4" xfId="56108" xr:uid="{00000000-0005-0000-0000-000036DB0000}"/>
    <cellStyle name="Normal 6 3 4 3 4 2" xfId="56109" xr:uid="{00000000-0005-0000-0000-000037DB0000}"/>
    <cellStyle name="Normal 6 3 4 3 4 2 2" xfId="56110" xr:uid="{00000000-0005-0000-0000-000038DB0000}"/>
    <cellStyle name="Normal 6 3 4 3 4 3" xfId="56111" xr:uid="{00000000-0005-0000-0000-000039DB0000}"/>
    <cellStyle name="Normal 6 3 4 3 5" xfId="56112" xr:uid="{00000000-0005-0000-0000-00003ADB0000}"/>
    <cellStyle name="Normal 6 3 4 3 5 2" xfId="56113" xr:uid="{00000000-0005-0000-0000-00003BDB0000}"/>
    <cellStyle name="Normal 6 3 4 3 6" xfId="56114" xr:uid="{00000000-0005-0000-0000-00003CDB0000}"/>
    <cellStyle name="Normal 6 3 4 3_3. Chng in credit spreads" xfId="56115" xr:uid="{00000000-0005-0000-0000-00003DDB0000}"/>
    <cellStyle name="Normal 6 3 4 4" xfId="56116" xr:uid="{00000000-0005-0000-0000-00003EDB0000}"/>
    <cellStyle name="Normal 6 3 4 4 2" xfId="56117" xr:uid="{00000000-0005-0000-0000-00003FDB0000}"/>
    <cellStyle name="Normal 6 3 4 4 2 2" xfId="56118" xr:uid="{00000000-0005-0000-0000-000040DB0000}"/>
    <cellStyle name="Normal 6 3 4 4 2 2 2" xfId="56119" xr:uid="{00000000-0005-0000-0000-000041DB0000}"/>
    <cellStyle name="Normal 6 3 4 4 2 2 2 2" xfId="56120" xr:uid="{00000000-0005-0000-0000-000042DB0000}"/>
    <cellStyle name="Normal 6 3 4 4 2 2 3" xfId="56121" xr:uid="{00000000-0005-0000-0000-000043DB0000}"/>
    <cellStyle name="Normal 6 3 4 4 2 3" xfId="56122" xr:uid="{00000000-0005-0000-0000-000044DB0000}"/>
    <cellStyle name="Normal 6 3 4 4 2 3 2" xfId="56123" xr:uid="{00000000-0005-0000-0000-000045DB0000}"/>
    <cellStyle name="Normal 6 3 4 4 2 4" xfId="56124" xr:uid="{00000000-0005-0000-0000-000046DB0000}"/>
    <cellStyle name="Normal 6 3 4 4 3" xfId="56125" xr:uid="{00000000-0005-0000-0000-000047DB0000}"/>
    <cellStyle name="Normal 6 3 4 4 3 2" xfId="56126" xr:uid="{00000000-0005-0000-0000-000048DB0000}"/>
    <cellStyle name="Normal 6 3 4 4 3 2 2" xfId="56127" xr:uid="{00000000-0005-0000-0000-000049DB0000}"/>
    <cellStyle name="Normal 6 3 4 4 3 3" xfId="56128" xr:uid="{00000000-0005-0000-0000-00004ADB0000}"/>
    <cellStyle name="Normal 6 3 4 4 4" xfId="56129" xr:uid="{00000000-0005-0000-0000-00004BDB0000}"/>
    <cellStyle name="Normal 6 3 4 4 4 2" xfId="56130" xr:uid="{00000000-0005-0000-0000-00004CDB0000}"/>
    <cellStyle name="Normal 6 3 4 4 5" xfId="56131" xr:uid="{00000000-0005-0000-0000-00004DDB0000}"/>
    <cellStyle name="Normal 6 3 4 4_Innskuddsdekning" xfId="56132" xr:uid="{00000000-0005-0000-0000-00004EDB0000}"/>
    <cellStyle name="Normal 6 3 4 5" xfId="56133" xr:uid="{00000000-0005-0000-0000-00004FDB0000}"/>
    <cellStyle name="Normal 6 3 4 5 2" xfId="56134" xr:uid="{00000000-0005-0000-0000-000050DB0000}"/>
    <cellStyle name="Normal 6 3 4 5 2 2" xfId="56135" xr:uid="{00000000-0005-0000-0000-000051DB0000}"/>
    <cellStyle name="Normal 6 3 4 5 2 2 2" xfId="56136" xr:uid="{00000000-0005-0000-0000-000052DB0000}"/>
    <cellStyle name="Normal 6 3 4 5 2 3" xfId="56137" xr:uid="{00000000-0005-0000-0000-000053DB0000}"/>
    <cellStyle name="Normal 6 3 4 5 3" xfId="56138" xr:uid="{00000000-0005-0000-0000-000054DB0000}"/>
    <cellStyle name="Normal 6 3 4 5 3 2" xfId="56139" xr:uid="{00000000-0005-0000-0000-000055DB0000}"/>
    <cellStyle name="Normal 6 3 4 5 4" xfId="56140" xr:uid="{00000000-0005-0000-0000-000056DB0000}"/>
    <cellStyle name="Normal 6 3 4 6" xfId="56141" xr:uid="{00000000-0005-0000-0000-000057DB0000}"/>
    <cellStyle name="Normal 6 3 4 6 2" xfId="56142" xr:uid="{00000000-0005-0000-0000-000058DB0000}"/>
    <cellStyle name="Normal 6 3 4 6 2 2" xfId="56143" xr:uid="{00000000-0005-0000-0000-000059DB0000}"/>
    <cellStyle name="Normal 6 3 4 6 3" xfId="56144" xr:uid="{00000000-0005-0000-0000-00005ADB0000}"/>
    <cellStyle name="Normal 6 3 4 7" xfId="56145" xr:uid="{00000000-0005-0000-0000-00005BDB0000}"/>
    <cellStyle name="Normal 6 3 4 7 2" xfId="56146" xr:uid="{00000000-0005-0000-0000-00005CDB0000}"/>
    <cellStyle name="Normal 6 3 4 8" xfId="56147" xr:uid="{00000000-0005-0000-0000-00005DDB0000}"/>
    <cellStyle name="Normal 6 3 4_3. Chng in credit spreads" xfId="56148" xr:uid="{00000000-0005-0000-0000-00005EDB0000}"/>
    <cellStyle name="Normal 6 3 5" xfId="56149" xr:uid="{00000000-0005-0000-0000-00005FDB0000}"/>
    <cellStyle name="Normal 6 3 5 2" xfId="56150" xr:uid="{00000000-0005-0000-0000-000060DB0000}"/>
    <cellStyle name="Normal 6 3 5 2 2" xfId="56151" xr:uid="{00000000-0005-0000-0000-000061DB0000}"/>
    <cellStyle name="Normal 6 3 5 2 2 2" xfId="56152" xr:uid="{00000000-0005-0000-0000-000062DB0000}"/>
    <cellStyle name="Normal 6 3 5 2 2 2 2" xfId="56153" xr:uid="{00000000-0005-0000-0000-000063DB0000}"/>
    <cellStyle name="Normal 6 3 5 2 2 2 2 2" xfId="56154" xr:uid="{00000000-0005-0000-0000-000064DB0000}"/>
    <cellStyle name="Normal 6 3 5 2 2 2 3" xfId="56155" xr:uid="{00000000-0005-0000-0000-000065DB0000}"/>
    <cellStyle name="Normal 6 3 5 2 2 3" xfId="56156" xr:uid="{00000000-0005-0000-0000-000066DB0000}"/>
    <cellStyle name="Normal 6 3 5 2 2 3 2" xfId="56157" xr:uid="{00000000-0005-0000-0000-000067DB0000}"/>
    <cellStyle name="Normal 6 3 5 2 2 4" xfId="56158" xr:uid="{00000000-0005-0000-0000-000068DB0000}"/>
    <cellStyle name="Normal 6 3 5 2 3" xfId="56159" xr:uid="{00000000-0005-0000-0000-000069DB0000}"/>
    <cellStyle name="Normal 6 3 5 2 3 2" xfId="56160" xr:uid="{00000000-0005-0000-0000-00006ADB0000}"/>
    <cellStyle name="Normal 6 3 5 2 3 2 2" xfId="56161" xr:uid="{00000000-0005-0000-0000-00006BDB0000}"/>
    <cellStyle name="Normal 6 3 5 2 3 3" xfId="56162" xr:uid="{00000000-0005-0000-0000-00006CDB0000}"/>
    <cellStyle name="Normal 6 3 5 2 4" xfId="56163" xr:uid="{00000000-0005-0000-0000-00006DDB0000}"/>
    <cellStyle name="Normal 6 3 5 2 4 2" xfId="56164" xr:uid="{00000000-0005-0000-0000-00006EDB0000}"/>
    <cellStyle name="Normal 6 3 5 2 5" xfId="56165" xr:uid="{00000000-0005-0000-0000-00006FDB0000}"/>
    <cellStyle name="Normal 6 3 5 2_Innskuddsdekning" xfId="56166" xr:uid="{00000000-0005-0000-0000-000070DB0000}"/>
    <cellStyle name="Normal 6 3 5 3" xfId="56167" xr:uid="{00000000-0005-0000-0000-000071DB0000}"/>
    <cellStyle name="Normal 6 3 5 3 2" xfId="56168" xr:uid="{00000000-0005-0000-0000-000072DB0000}"/>
    <cellStyle name="Normal 6 3 5 3 2 2" xfId="56169" xr:uid="{00000000-0005-0000-0000-000073DB0000}"/>
    <cellStyle name="Normal 6 3 5 3 2 2 2" xfId="56170" xr:uid="{00000000-0005-0000-0000-000074DB0000}"/>
    <cellStyle name="Normal 6 3 5 3 2 3" xfId="56171" xr:uid="{00000000-0005-0000-0000-000075DB0000}"/>
    <cellStyle name="Normal 6 3 5 3 3" xfId="56172" xr:uid="{00000000-0005-0000-0000-000076DB0000}"/>
    <cellStyle name="Normal 6 3 5 3 3 2" xfId="56173" xr:uid="{00000000-0005-0000-0000-000077DB0000}"/>
    <cellStyle name="Normal 6 3 5 3 4" xfId="56174" xr:uid="{00000000-0005-0000-0000-000078DB0000}"/>
    <cellStyle name="Normal 6 3 5 4" xfId="56175" xr:uid="{00000000-0005-0000-0000-000079DB0000}"/>
    <cellStyle name="Normal 6 3 5 4 2" xfId="56176" xr:uid="{00000000-0005-0000-0000-00007ADB0000}"/>
    <cellStyle name="Normal 6 3 5 4 2 2" xfId="56177" xr:uid="{00000000-0005-0000-0000-00007BDB0000}"/>
    <cellStyle name="Normal 6 3 5 4 3" xfId="56178" xr:uid="{00000000-0005-0000-0000-00007CDB0000}"/>
    <cellStyle name="Normal 6 3 5 5" xfId="56179" xr:uid="{00000000-0005-0000-0000-00007DDB0000}"/>
    <cellStyle name="Normal 6 3 5 5 2" xfId="56180" xr:uid="{00000000-0005-0000-0000-00007EDB0000}"/>
    <cellStyle name="Normal 6 3 5 6" xfId="56181" xr:uid="{00000000-0005-0000-0000-00007FDB0000}"/>
    <cellStyle name="Normal 6 3 5_3. Chng in credit spreads" xfId="56182" xr:uid="{00000000-0005-0000-0000-000080DB0000}"/>
    <cellStyle name="Normal 6 3 6" xfId="56183" xr:uid="{00000000-0005-0000-0000-000081DB0000}"/>
    <cellStyle name="Normal 6 3 6 2" xfId="56184" xr:uid="{00000000-0005-0000-0000-000082DB0000}"/>
    <cellStyle name="Normal 6 3 6 2 2" xfId="56185" xr:uid="{00000000-0005-0000-0000-000083DB0000}"/>
    <cellStyle name="Normal 6 3 6 2 2 2" xfId="56186" xr:uid="{00000000-0005-0000-0000-000084DB0000}"/>
    <cellStyle name="Normal 6 3 6 2 2 2 2" xfId="56187" xr:uid="{00000000-0005-0000-0000-000085DB0000}"/>
    <cellStyle name="Normal 6 3 6 2 2 2 2 2" xfId="56188" xr:uid="{00000000-0005-0000-0000-000086DB0000}"/>
    <cellStyle name="Normal 6 3 6 2 2 2 3" xfId="56189" xr:uid="{00000000-0005-0000-0000-000087DB0000}"/>
    <cellStyle name="Normal 6 3 6 2 2 3" xfId="56190" xr:uid="{00000000-0005-0000-0000-000088DB0000}"/>
    <cellStyle name="Normal 6 3 6 2 2 3 2" xfId="56191" xr:uid="{00000000-0005-0000-0000-000089DB0000}"/>
    <cellStyle name="Normal 6 3 6 2 2 4" xfId="56192" xr:uid="{00000000-0005-0000-0000-00008ADB0000}"/>
    <cellStyle name="Normal 6 3 6 2 3" xfId="56193" xr:uid="{00000000-0005-0000-0000-00008BDB0000}"/>
    <cellStyle name="Normal 6 3 6 2 3 2" xfId="56194" xr:uid="{00000000-0005-0000-0000-00008CDB0000}"/>
    <cellStyle name="Normal 6 3 6 2 3 2 2" xfId="56195" xr:uid="{00000000-0005-0000-0000-00008DDB0000}"/>
    <cellStyle name="Normal 6 3 6 2 3 3" xfId="56196" xr:uid="{00000000-0005-0000-0000-00008EDB0000}"/>
    <cellStyle name="Normal 6 3 6 2 4" xfId="56197" xr:uid="{00000000-0005-0000-0000-00008FDB0000}"/>
    <cellStyle name="Normal 6 3 6 2 4 2" xfId="56198" xr:uid="{00000000-0005-0000-0000-000090DB0000}"/>
    <cellStyle name="Normal 6 3 6 2 5" xfId="56199" xr:uid="{00000000-0005-0000-0000-000091DB0000}"/>
    <cellStyle name="Normal 6 3 6 2_Innskuddsdekning" xfId="56200" xr:uid="{00000000-0005-0000-0000-000092DB0000}"/>
    <cellStyle name="Normal 6 3 6 3" xfId="56201" xr:uid="{00000000-0005-0000-0000-000093DB0000}"/>
    <cellStyle name="Normal 6 3 6 3 2" xfId="56202" xr:uid="{00000000-0005-0000-0000-000094DB0000}"/>
    <cellStyle name="Normal 6 3 6 3 2 2" xfId="56203" xr:uid="{00000000-0005-0000-0000-000095DB0000}"/>
    <cellStyle name="Normal 6 3 6 3 2 2 2" xfId="56204" xr:uid="{00000000-0005-0000-0000-000096DB0000}"/>
    <cellStyle name="Normal 6 3 6 3 2 3" xfId="56205" xr:uid="{00000000-0005-0000-0000-000097DB0000}"/>
    <cellStyle name="Normal 6 3 6 3 3" xfId="56206" xr:uid="{00000000-0005-0000-0000-000098DB0000}"/>
    <cellStyle name="Normal 6 3 6 3 3 2" xfId="56207" xr:uid="{00000000-0005-0000-0000-000099DB0000}"/>
    <cellStyle name="Normal 6 3 6 3 4" xfId="56208" xr:uid="{00000000-0005-0000-0000-00009ADB0000}"/>
    <cellStyle name="Normal 6 3 6 4" xfId="56209" xr:uid="{00000000-0005-0000-0000-00009BDB0000}"/>
    <cellStyle name="Normal 6 3 6 4 2" xfId="56210" xr:uid="{00000000-0005-0000-0000-00009CDB0000}"/>
    <cellStyle name="Normal 6 3 6 4 2 2" xfId="56211" xr:uid="{00000000-0005-0000-0000-00009DDB0000}"/>
    <cellStyle name="Normal 6 3 6 4 3" xfId="56212" xr:uid="{00000000-0005-0000-0000-00009EDB0000}"/>
    <cellStyle name="Normal 6 3 6 5" xfId="56213" xr:uid="{00000000-0005-0000-0000-00009FDB0000}"/>
    <cellStyle name="Normal 6 3 6 5 2" xfId="56214" xr:uid="{00000000-0005-0000-0000-0000A0DB0000}"/>
    <cellStyle name="Normal 6 3 6 6" xfId="56215" xr:uid="{00000000-0005-0000-0000-0000A1DB0000}"/>
    <cellStyle name="Normal 6 3 6_3. Chng in credit spreads" xfId="56216" xr:uid="{00000000-0005-0000-0000-0000A2DB0000}"/>
    <cellStyle name="Normal 6 3 7" xfId="56217" xr:uid="{00000000-0005-0000-0000-0000A3DB0000}"/>
    <cellStyle name="Normal 6 3 7 2" xfId="56218" xr:uid="{00000000-0005-0000-0000-0000A4DB0000}"/>
    <cellStyle name="Normal 6 3 7 2 2" xfId="56219" xr:uid="{00000000-0005-0000-0000-0000A5DB0000}"/>
    <cellStyle name="Normal 6 3 7 2 2 2" xfId="56220" xr:uid="{00000000-0005-0000-0000-0000A6DB0000}"/>
    <cellStyle name="Normal 6 3 7 2 2 2 2" xfId="56221" xr:uid="{00000000-0005-0000-0000-0000A7DB0000}"/>
    <cellStyle name="Normal 6 3 7 2 2 3" xfId="56222" xr:uid="{00000000-0005-0000-0000-0000A8DB0000}"/>
    <cellStyle name="Normal 6 3 7 2 3" xfId="56223" xr:uid="{00000000-0005-0000-0000-0000A9DB0000}"/>
    <cellStyle name="Normal 6 3 7 2 3 2" xfId="56224" xr:uid="{00000000-0005-0000-0000-0000AADB0000}"/>
    <cellStyle name="Normal 6 3 7 2 4" xfId="56225" xr:uid="{00000000-0005-0000-0000-0000ABDB0000}"/>
    <cellStyle name="Normal 6 3 7 3" xfId="56226" xr:uid="{00000000-0005-0000-0000-0000ACDB0000}"/>
    <cellStyle name="Normal 6 3 7 3 2" xfId="56227" xr:uid="{00000000-0005-0000-0000-0000ADDB0000}"/>
    <cellStyle name="Normal 6 3 7 3 2 2" xfId="56228" xr:uid="{00000000-0005-0000-0000-0000AEDB0000}"/>
    <cellStyle name="Normal 6 3 7 3 3" xfId="56229" xr:uid="{00000000-0005-0000-0000-0000AFDB0000}"/>
    <cellStyle name="Normal 6 3 7 4" xfId="56230" xr:uid="{00000000-0005-0000-0000-0000B0DB0000}"/>
    <cellStyle name="Normal 6 3 7 4 2" xfId="56231" xr:uid="{00000000-0005-0000-0000-0000B1DB0000}"/>
    <cellStyle name="Normal 6 3 7 5" xfId="56232" xr:uid="{00000000-0005-0000-0000-0000B2DB0000}"/>
    <cellStyle name="Normal 6 3 8" xfId="56233" xr:uid="{00000000-0005-0000-0000-0000B3DB0000}"/>
    <cellStyle name="Normal 6 3 8 2" xfId="56234" xr:uid="{00000000-0005-0000-0000-0000B4DB0000}"/>
    <cellStyle name="Normal 6 3 8 2 2" xfId="56235" xr:uid="{00000000-0005-0000-0000-0000B5DB0000}"/>
    <cellStyle name="Normal 6 3 8 2 2 2" xfId="56236" xr:uid="{00000000-0005-0000-0000-0000B6DB0000}"/>
    <cellStyle name="Normal 6 3 8 2 3" xfId="56237" xr:uid="{00000000-0005-0000-0000-0000B7DB0000}"/>
    <cellStyle name="Normal 6 3 8 3" xfId="56238" xr:uid="{00000000-0005-0000-0000-0000B8DB0000}"/>
    <cellStyle name="Normal 6 3 8 3 2" xfId="56239" xr:uid="{00000000-0005-0000-0000-0000B9DB0000}"/>
    <cellStyle name="Normal 6 3 8 4" xfId="56240" xr:uid="{00000000-0005-0000-0000-0000BADB0000}"/>
    <cellStyle name="Normal 6 3 9" xfId="56241" xr:uid="{00000000-0005-0000-0000-0000BBDB0000}"/>
    <cellStyle name="Normal 6 3 9 2" xfId="56242" xr:uid="{00000000-0005-0000-0000-0000BCDB0000}"/>
    <cellStyle name="Normal 6 3 9 2 2" xfId="56243" xr:uid="{00000000-0005-0000-0000-0000BDDB0000}"/>
    <cellStyle name="Normal 6 3 9 3" xfId="56244" xr:uid="{00000000-0005-0000-0000-0000BEDB0000}"/>
    <cellStyle name="Normal 6 3_3. Chng in credit spreads" xfId="56245" xr:uid="{00000000-0005-0000-0000-0000BFDB0000}"/>
    <cellStyle name="Normal 6 4" xfId="56246" xr:uid="{00000000-0005-0000-0000-0000C0DB0000}"/>
    <cellStyle name="Normal 6 4 2" xfId="56247" xr:uid="{00000000-0005-0000-0000-0000C1DB0000}"/>
    <cellStyle name="Normal 6 4 2 2" xfId="56248" xr:uid="{00000000-0005-0000-0000-0000C2DB0000}"/>
    <cellStyle name="Normal 6 4 2 2 2" xfId="56249" xr:uid="{00000000-0005-0000-0000-0000C3DB0000}"/>
    <cellStyle name="Normal 6 4 2 2 2 2" xfId="56250" xr:uid="{00000000-0005-0000-0000-0000C4DB0000}"/>
    <cellStyle name="Normal 6 4 2 2 2 2 2" xfId="56251" xr:uid="{00000000-0005-0000-0000-0000C5DB0000}"/>
    <cellStyle name="Normal 6 4 2 2 2 2 2 2" xfId="56252" xr:uid="{00000000-0005-0000-0000-0000C6DB0000}"/>
    <cellStyle name="Normal 6 4 2 2 2 2 2 2 2" xfId="56253" xr:uid="{00000000-0005-0000-0000-0000C7DB0000}"/>
    <cellStyle name="Normal 6 4 2 2 2 2 2 3" xfId="56254" xr:uid="{00000000-0005-0000-0000-0000C8DB0000}"/>
    <cellStyle name="Normal 6 4 2 2 2 2 3" xfId="56255" xr:uid="{00000000-0005-0000-0000-0000C9DB0000}"/>
    <cellStyle name="Normal 6 4 2 2 2 2 3 2" xfId="56256" xr:uid="{00000000-0005-0000-0000-0000CADB0000}"/>
    <cellStyle name="Normal 6 4 2 2 2 2 4" xfId="56257" xr:uid="{00000000-0005-0000-0000-0000CBDB0000}"/>
    <cellStyle name="Normal 6 4 2 2 2 3" xfId="56258" xr:uid="{00000000-0005-0000-0000-0000CCDB0000}"/>
    <cellStyle name="Normal 6 4 2 2 2 3 2" xfId="56259" xr:uid="{00000000-0005-0000-0000-0000CDDB0000}"/>
    <cellStyle name="Normal 6 4 2 2 2 3 2 2" xfId="56260" xr:uid="{00000000-0005-0000-0000-0000CEDB0000}"/>
    <cellStyle name="Normal 6 4 2 2 2 3 3" xfId="56261" xr:uid="{00000000-0005-0000-0000-0000CFDB0000}"/>
    <cellStyle name="Normal 6 4 2 2 2 4" xfId="56262" xr:uid="{00000000-0005-0000-0000-0000D0DB0000}"/>
    <cellStyle name="Normal 6 4 2 2 2 4 2" xfId="56263" xr:uid="{00000000-0005-0000-0000-0000D1DB0000}"/>
    <cellStyle name="Normal 6 4 2 2 2 5" xfId="56264" xr:uid="{00000000-0005-0000-0000-0000D2DB0000}"/>
    <cellStyle name="Normal 6 4 2 2 2_Innskuddsdekning" xfId="56265" xr:uid="{00000000-0005-0000-0000-0000D3DB0000}"/>
    <cellStyle name="Normal 6 4 2 2 3" xfId="56266" xr:uid="{00000000-0005-0000-0000-0000D4DB0000}"/>
    <cellStyle name="Normal 6 4 2 2 3 2" xfId="56267" xr:uid="{00000000-0005-0000-0000-0000D5DB0000}"/>
    <cellStyle name="Normal 6 4 2 2 3 2 2" xfId="56268" xr:uid="{00000000-0005-0000-0000-0000D6DB0000}"/>
    <cellStyle name="Normal 6 4 2 2 3 2 2 2" xfId="56269" xr:uid="{00000000-0005-0000-0000-0000D7DB0000}"/>
    <cellStyle name="Normal 6 4 2 2 3 2 3" xfId="56270" xr:uid="{00000000-0005-0000-0000-0000D8DB0000}"/>
    <cellStyle name="Normal 6 4 2 2 3 3" xfId="56271" xr:uid="{00000000-0005-0000-0000-0000D9DB0000}"/>
    <cellStyle name="Normal 6 4 2 2 3 3 2" xfId="56272" xr:uid="{00000000-0005-0000-0000-0000DADB0000}"/>
    <cellStyle name="Normal 6 4 2 2 3 4" xfId="56273" xr:uid="{00000000-0005-0000-0000-0000DBDB0000}"/>
    <cellStyle name="Normal 6 4 2 2 4" xfId="56274" xr:uid="{00000000-0005-0000-0000-0000DCDB0000}"/>
    <cellStyle name="Normal 6 4 2 2 4 2" xfId="56275" xr:uid="{00000000-0005-0000-0000-0000DDDB0000}"/>
    <cellStyle name="Normal 6 4 2 2 4 2 2" xfId="56276" xr:uid="{00000000-0005-0000-0000-0000DEDB0000}"/>
    <cellStyle name="Normal 6 4 2 2 4 3" xfId="56277" xr:uid="{00000000-0005-0000-0000-0000DFDB0000}"/>
    <cellStyle name="Normal 6 4 2 2 5" xfId="56278" xr:uid="{00000000-0005-0000-0000-0000E0DB0000}"/>
    <cellStyle name="Normal 6 4 2 2 5 2" xfId="56279" xr:uid="{00000000-0005-0000-0000-0000E1DB0000}"/>
    <cellStyle name="Normal 6 4 2 2 6" xfId="56280" xr:uid="{00000000-0005-0000-0000-0000E2DB0000}"/>
    <cellStyle name="Normal 6 4 2 2_3. Chng in credit spreads" xfId="56281" xr:uid="{00000000-0005-0000-0000-0000E3DB0000}"/>
    <cellStyle name="Normal 6 4 2 3" xfId="56282" xr:uid="{00000000-0005-0000-0000-0000E4DB0000}"/>
    <cellStyle name="Normal 6 4 2 3 2" xfId="56283" xr:uid="{00000000-0005-0000-0000-0000E5DB0000}"/>
    <cellStyle name="Normal 6 4 2 3 2 2" xfId="56284" xr:uid="{00000000-0005-0000-0000-0000E6DB0000}"/>
    <cellStyle name="Normal 6 4 2 3 2 2 2" xfId="56285" xr:uid="{00000000-0005-0000-0000-0000E7DB0000}"/>
    <cellStyle name="Normal 6 4 2 3 2 2 2 2" xfId="56286" xr:uid="{00000000-0005-0000-0000-0000E8DB0000}"/>
    <cellStyle name="Normal 6 4 2 3 2 2 2 2 2" xfId="56287" xr:uid="{00000000-0005-0000-0000-0000E9DB0000}"/>
    <cellStyle name="Normal 6 4 2 3 2 2 2 3" xfId="56288" xr:uid="{00000000-0005-0000-0000-0000EADB0000}"/>
    <cellStyle name="Normal 6 4 2 3 2 2 3" xfId="56289" xr:uid="{00000000-0005-0000-0000-0000EBDB0000}"/>
    <cellStyle name="Normal 6 4 2 3 2 2 3 2" xfId="56290" xr:uid="{00000000-0005-0000-0000-0000ECDB0000}"/>
    <cellStyle name="Normal 6 4 2 3 2 2 4" xfId="56291" xr:uid="{00000000-0005-0000-0000-0000EDDB0000}"/>
    <cellStyle name="Normal 6 4 2 3 2 3" xfId="56292" xr:uid="{00000000-0005-0000-0000-0000EEDB0000}"/>
    <cellStyle name="Normal 6 4 2 3 2 3 2" xfId="56293" xr:uid="{00000000-0005-0000-0000-0000EFDB0000}"/>
    <cellStyle name="Normal 6 4 2 3 2 3 2 2" xfId="56294" xr:uid="{00000000-0005-0000-0000-0000F0DB0000}"/>
    <cellStyle name="Normal 6 4 2 3 2 3 3" xfId="56295" xr:uid="{00000000-0005-0000-0000-0000F1DB0000}"/>
    <cellStyle name="Normal 6 4 2 3 2 4" xfId="56296" xr:uid="{00000000-0005-0000-0000-0000F2DB0000}"/>
    <cellStyle name="Normal 6 4 2 3 2 4 2" xfId="56297" xr:uid="{00000000-0005-0000-0000-0000F3DB0000}"/>
    <cellStyle name="Normal 6 4 2 3 2 5" xfId="56298" xr:uid="{00000000-0005-0000-0000-0000F4DB0000}"/>
    <cellStyle name="Normal 6 4 2 3 2_Innskuddsdekning" xfId="56299" xr:uid="{00000000-0005-0000-0000-0000F5DB0000}"/>
    <cellStyle name="Normal 6 4 2 3 3" xfId="56300" xr:uid="{00000000-0005-0000-0000-0000F6DB0000}"/>
    <cellStyle name="Normal 6 4 2 3 3 2" xfId="56301" xr:uid="{00000000-0005-0000-0000-0000F7DB0000}"/>
    <cellStyle name="Normal 6 4 2 3 3 2 2" xfId="56302" xr:uid="{00000000-0005-0000-0000-0000F8DB0000}"/>
    <cellStyle name="Normal 6 4 2 3 3 2 2 2" xfId="56303" xr:uid="{00000000-0005-0000-0000-0000F9DB0000}"/>
    <cellStyle name="Normal 6 4 2 3 3 2 3" xfId="56304" xr:uid="{00000000-0005-0000-0000-0000FADB0000}"/>
    <cellStyle name="Normal 6 4 2 3 3 3" xfId="56305" xr:uid="{00000000-0005-0000-0000-0000FBDB0000}"/>
    <cellStyle name="Normal 6 4 2 3 3 3 2" xfId="56306" xr:uid="{00000000-0005-0000-0000-0000FCDB0000}"/>
    <cellStyle name="Normal 6 4 2 3 3 4" xfId="56307" xr:uid="{00000000-0005-0000-0000-0000FDDB0000}"/>
    <cellStyle name="Normal 6 4 2 3 4" xfId="56308" xr:uid="{00000000-0005-0000-0000-0000FEDB0000}"/>
    <cellStyle name="Normal 6 4 2 3 4 2" xfId="56309" xr:uid="{00000000-0005-0000-0000-0000FFDB0000}"/>
    <cellStyle name="Normal 6 4 2 3 4 2 2" xfId="56310" xr:uid="{00000000-0005-0000-0000-000000DC0000}"/>
    <cellStyle name="Normal 6 4 2 3 4 3" xfId="56311" xr:uid="{00000000-0005-0000-0000-000001DC0000}"/>
    <cellStyle name="Normal 6 4 2 3 5" xfId="56312" xr:uid="{00000000-0005-0000-0000-000002DC0000}"/>
    <cellStyle name="Normal 6 4 2 3 5 2" xfId="56313" xr:uid="{00000000-0005-0000-0000-000003DC0000}"/>
    <cellStyle name="Normal 6 4 2 3 6" xfId="56314" xr:uid="{00000000-0005-0000-0000-000004DC0000}"/>
    <cellStyle name="Normal 6 4 2 3_3. Chng in credit spreads" xfId="56315" xr:uid="{00000000-0005-0000-0000-000005DC0000}"/>
    <cellStyle name="Normal 6 4 2 4" xfId="56316" xr:uid="{00000000-0005-0000-0000-000006DC0000}"/>
    <cellStyle name="Normal 6 4 2 4 2" xfId="56317" xr:uid="{00000000-0005-0000-0000-000007DC0000}"/>
    <cellStyle name="Normal 6 4 2 4 2 2" xfId="56318" xr:uid="{00000000-0005-0000-0000-000008DC0000}"/>
    <cellStyle name="Normal 6 4 2 4 2 2 2" xfId="56319" xr:uid="{00000000-0005-0000-0000-000009DC0000}"/>
    <cellStyle name="Normal 6 4 2 4 2 2 2 2" xfId="56320" xr:uid="{00000000-0005-0000-0000-00000ADC0000}"/>
    <cellStyle name="Normal 6 4 2 4 2 2 3" xfId="56321" xr:uid="{00000000-0005-0000-0000-00000BDC0000}"/>
    <cellStyle name="Normal 6 4 2 4 2 3" xfId="56322" xr:uid="{00000000-0005-0000-0000-00000CDC0000}"/>
    <cellStyle name="Normal 6 4 2 4 2 3 2" xfId="56323" xr:uid="{00000000-0005-0000-0000-00000DDC0000}"/>
    <cellStyle name="Normal 6 4 2 4 2 4" xfId="56324" xr:uid="{00000000-0005-0000-0000-00000EDC0000}"/>
    <cellStyle name="Normal 6 4 2 4 3" xfId="56325" xr:uid="{00000000-0005-0000-0000-00000FDC0000}"/>
    <cellStyle name="Normal 6 4 2 4 3 2" xfId="56326" xr:uid="{00000000-0005-0000-0000-000010DC0000}"/>
    <cellStyle name="Normal 6 4 2 4 3 2 2" xfId="56327" xr:uid="{00000000-0005-0000-0000-000011DC0000}"/>
    <cellStyle name="Normal 6 4 2 4 3 3" xfId="56328" xr:uid="{00000000-0005-0000-0000-000012DC0000}"/>
    <cellStyle name="Normal 6 4 2 4 4" xfId="56329" xr:uid="{00000000-0005-0000-0000-000013DC0000}"/>
    <cellStyle name="Normal 6 4 2 4 4 2" xfId="56330" xr:uid="{00000000-0005-0000-0000-000014DC0000}"/>
    <cellStyle name="Normal 6 4 2 4 5" xfId="56331" xr:uid="{00000000-0005-0000-0000-000015DC0000}"/>
    <cellStyle name="Normal 6 4 2 4_Innskuddsdekning" xfId="56332" xr:uid="{00000000-0005-0000-0000-000016DC0000}"/>
    <cellStyle name="Normal 6 4 2 5" xfId="56333" xr:uid="{00000000-0005-0000-0000-000017DC0000}"/>
    <cellStyle name="Normal 6 4 2 5 2" xfId="56334" xr:uid="{00000000-0005-0000-0000-000018DC0000}"/>
    <cellStyle name="Normal 6 4 2 5 2 2" xfId="56335" xr:uid="{00000000-0005-0000-0000-000019DC0000}"/>
    <cellStyle name="Normal 6 4 2 5 2 2 2" xfId="56336" xr:uid="{00000000-0005-0000-0000-00001ADC0000}"/>
    <cellStyle name="Normal 6 4 2 5 2 3" xfId="56337" xr:uid="{00000000-0005-0000-0000-00001BDC0000}"/>
    <cellStyle name="Normal 6 4 2 5 3" xfId="56338" xr:uid="{00000000-0005-0000-0000-00001CDC0000}"/>
    <cellStyle name="Normal 6 4 2 5 3 2" xfId="56339" xr:uid="{00000000-0005-0000-0000-00001DDC0000}"/>
    <cellStyle name="Normal 6 4 2 5 4" xfId="56340" xr:uid="{00000000-0005-0000-0000-00001EDC0000}"/>
    <cellStyle name="Normal 6 4 2 6" xfId="56341" xr:uid="{00000000-0005-0000-0000-00001FDC0000}"/>
    <cellStyle name="Normal 6 4 2 6 2" xfId="56342" xr:uid="{00000000-0005-0000-0000-000020DC0000}"/>
    <cellStyle name="Normal 6 4 2 6 2 2" xfId="56343" xr:uid="{00000000-0005-0000-0000-000021DC0000}"/>
    <cellStyle name="Normal 6 4 2 6 3" xfId="56344" xr:uid="{00000000-0005-0000-0000-000022DC0000}"/>
    <cellStyle name="Normal 6 4 2 7" xfId="56345" xr:uid="{00000000-0005-0000-0000-000023DC0000}"/>
    <cellStyle name="Normal 6 4 2 7 2" xfId="56346" xr:uid="{00000000-0005-0000-0000-000024DC0000}"/>
    <cellStyle name="Normal 6 4 2 8" xfId="56347" xr:uid="{00000000-0005-0000-0000-000025DC0000}"/>
    <cellStyle name="Normal 6 4 2_3. Chng in credit spreads" xfId="56348" xr:uid="{00000000-0005-0000-0000-000026DC0000}"/>
    <cellStyle name="Normal 6 4 3" xfId="56349" xr:uid="{00000000-0005-0000-0000-000027DC0000}"/>
    <cellStyle name="Normal 6 4 3 2" xfId="56350" xr:uid="{00000000-0005-0000-0000-000028DC0000}"/>
    <cellStyle name="Normal 6 4 3 2 2" xfId="56351" xr:uid="{00000000-0005-0000-0000-000029DC0000}"/>
    <cellStyle name="Normal 6 4 3 2 2 2" xfId="56352" xr:uid="{00000000-0005-0000-0000-00002ADC0000}"/>
    <cellStyle name="Normal 6 4 3 2 2 2 2" xfId="56353" xr:uid="{00000000-0005-0000-0000-00002BDC0000}"/>
    <cellStyle name="Normal 6 4 3 2 2 2 2 2" xfId="56354" xr:uid="{00000000-0005-0000-0000-00002CDC0000}"/>
    <cellStyle name="Normal 6 4 3 2 2 2 3" xfId="56355" xr:uid="{00000000-0005-0000-0000-00002DDC0000}"/>
    <cellStyle name="Normal 6 4 3 2 2 3" xfId="56356" xr:uid="{00000000-0005-0000-0000-00002EDC0000}"/>
    <cellStyle name="Normal 6 4 3 2 2 3 2" xfId="56357" xr:uid="{00000000-0005-0000-0000-00002FDC0000}"/>
    <cellStyle name="Normal 6 4 3 2 2 4" xfId="56358" xr:uid="{00000000-0005-0000-0000-000030DC0000}"/>
    <cellStyle name="Normal 6 4 3 2 3" xfId="56359" xr:uid="{00000000-0005-0000-0000-000031DC0000}"/>
    <cellStyle name="Normal 6 4 3 2 3 2" xfId="56360" xr:uid="{00000000-0005-0000-0000-000032DC0000}"/>
    <cellStyle name="Normal 6 4 3 2 3 2 2" xfId="56361" xr:uid="{00000000-0005-0000-0000-000033DC0000}"/>
    <cellStyle name="Normal 6 4 3 2 3 3" xfId="56362" xr:uid="{00000000-0005-0000-0000-000034DC0000}"/>
    <cellStyle name="Normal 6 4 3 2 4" xfId="56363" xr:uid="{00000000-0005-0000-0000-000035DC0000}"/>
    <cellStyle name="Normal 6 4 3 2 4 2" xfId="56364" xr:uid="{00000000-0005-0000-0000-000036DC0000}"/>
    <cellStyle name="Normal 6 4 3 2 5" xfId="56365" xr:uid="{00000000-0005-0000-0000-000037DC0000}"/>
    <cellStyle name="Normal 6 4 3 2_Innskuddsdekning" xfId="56366" xr:uid="{00000000-0005-0000-0000-000038DC0000}"/>
    <cellStyle name="Normal 6 4 3 3" xfId="56367" xr:uid="{00000000-0005-0000-0000-000039DC0000}"/>
    <cellStyle name="Normal 6 4 3 3 2" xfId="56368" xr:uid="{00000000-0005-0000-0000-00003ADC0000}"/>
    <cellStyle name="Normal 6 4 3 3 2 2" xfId="56369" xr:uid="{00000000-0005-0000-0000-00003BDC0000}"/>
    <cellStyle name="Normal 6 4 3 3 2 2 2" xfId="56370" xr:uid="{00000000-0005-0000-0000-00003CDC0000}"/>
    <cellStyle name="Normal 6 4 3 3 2 3" xfId="56371" xr:uid="{00000000-0005-0000-0000-00003DDC0000}"/>
    <cellStyle name="Normal 6 4 3 3 3" xfId="56372" xr:uid="{00000000-0005-0000-0000-00003EDC0000}"/>
    <cellStyle name="Normal 6 4 3 3 3 2" xfId="56373" xr:uid="{00000000-0005-0000-0000-00003FDC0000}"/>
    <cellStyle name="Normal 6 4 3 3 4" xfId="56374" xr:uid="{00000000-0005-0000-0000-000040DC0000}"/>
    <cellStyle name="Normal 6 4 3 4" xfId="56375" xr:uid="{00000000-0005-0000-0000-000041DC0000}"/>
    <cellStyle name="Normal 6 4 3 4 2" xfId="56376" xr:uid="{00000000-0005-0000-0000-000042DC0000}"/>
    <cellStyle name="Normal 6 4 3 4 2 2" xfId="56377" xr:uid="{00000000-0005-0000-0000-000043DC0000}"/>
    <cellStyle name="Normal 6 4 3 4 3" xfId="56378" xr:uid="{00000000-0005-0000-0000-000044DC0000}"/>
    <cellStyle name="Normal 6 4 3 5" xfId="56379" xr:uid="{00000000-0005-0000-0000-000045DC0000}"/>
    <cellStyle name="Normal 6 4 3 5 2" xfId="56380" xr:uid="{00000000-0005-0000-0000-000046DC0000}"/>
    <cellStyle name="Normal 6 4 3 6" xfId="56381" xr:uid="{00000000-0005-0000-0000-000047DC0000}"/>
    <cellStyle name="Normal 6 4 3_3. Chng in credit spreads" xfId="56382" xr:uid="{00000000-0005-0000-0000-000048DC0000}"/>
    <cellStyle name="Normal 6 4 4" xfId="56383" xr:uid="{00000000-0005-0000-0000-000049DC0000}"/>
    <cellStyle name="Normal 6 4 4 2" xfId="56384" xr:uid="{00000000-0005-0000-0000-00004ADC0000}"/>
    <cellStyle name="Normal 6 4 4 2 2" xfId="56385" xr:uid="{00000000-0005-0000-0000-00004BDC0000}"/>
    <cellStyle name="Normal 6 4 4 2 2 2" xfId="56386" xr:uid="{00000000-0005-0000-0000-00004CDC0000}"/>
    <cellStyle name="Normal 6 4 4 2 2 2 2" xfId="56387" xr:uid="{00000000-0005-0000-0000-00004DDC0000}"/>
    <cellStyle name="Normal 6 4 4 2 2 2 2 2" xfId="56388" xr:uid="{00000000-0005-0000-0000-00004EDC0000}"/>
    <cellStyle name="Normal 6 4 4 2 2 2 3" xfId="56389" xr:uid="{00000000-0005-0000-0000-00004FDC0000}"/>
    <cellStyle name="Normal 6 4 4 2 2 3" xfId="56390" xr:uid="{00000000-0005-0000-0000-000050DC0000}"/>
    <cellStyle name="Normal 6 4 4 2 2 3 2" xfId="56391" xr:uid="{00000000-0005-0000-0000-000051DC0000}"/>
    <cellStyle name="Normal 6 4 4 2 2 4" xfId="56392" xr:uid="{00000000-0005-0000-0000-000052DC0000}"/>
    <cellStyle name="Normal 6 4 4 2 3" xfId="56393" xr:uid="{00000000-0005-0000-0000-000053DC0000}"/>
    <cellStyle name="Normal 6 4 4 2 3 2" xfId="56394" xr:uid="{00000000-0005-0000-0000-000054DC0000}"/>
    <cellStyle name="Normal 6 4 4 2 3 2 2" xfId="56395" xr:uid="{00000000-0005-0000-0000-000055DC0000}"/>
    <cellStyle name="Normal 6 4 4 2 3 3" xfId="56396" xr:uid="{00000000-0005-0000-0000-000056DC0000}"/>
    <cellStyle name="Normal 6 4 4 2 4" xfId="56397" xr:uid="{00000000-0005-0000-0000-000057DC0000}"/>
    <cellStyle name="Normal 6 4 4 2 4 2" xfId="56398" xr:uid="{00000000-0005-0000-0000-000058DC0000}"/>
    <cellStyle name="Normal 6 4 4 2 5" xfId="56399" xr:uid="{00000000-0005-0000-0000-000059DC0000}"/>
    <cellStyle name="Normal 6 4 4 2_Innskuddsdekning" xfId="56400" xr:uid="{00000000-0005-0000-0000-00005ADC0000}"/>
    <cellStyle name="Normal 6 4 4 3" xfId="56401" xr:uid="{00000000-0005-0000-0000-00005BDC0000}"/>
    <cellStyle name="Normal 6 4 4 3 2" xfId="56402" xr:uid="{00000000-0005-0000-0000-00005CDC0000}"/>
    <cellStyle name="Normal 6 4 4 3 2 2" xfId="56403" xr:uid="{00000000-0005-0000-0000-00005DDC0000}"/>
    <cellStyle name="Normal 6 4 4 3 2 2 2" xfId="56404" xr:uid="{00000000-0005-0000-0000-00005EDC0000}"/>
    <cellStyle name="Normal 6 4 4 3 2 3" xfId="56405" xr:uid="{00000000-0005-0000-0000-00005FDC0000}"/>
    <cellStyle name="Normal 6 4 4 3 3" xfId="56406" xr:uid="{00000000-0005-0000-0000-000060DC0000}"/>
    <cellStyle name="Normal 6 4 4 3 3 2" xfId="56407" xr:uid="{00000000-0005-0000-0000-000061DC0000}"/>
    <cellStyle name="Normal 6 4 4 3 4" xfId="56408" xr:uid="{00000000-0005-0000-0000-000062DC0000}"/>
    <cellStyle name="Normal 6 4 4 4" xfId="56409" xr:uid="{00000000-0005-0000-0000-000063DC0000}"/>
    <cellStyle name="Normal 6 4 4 4 2" xfId="56410" xr:uid="{00000000-0005-0000-0000-000064DC0000}"/>
    <cellStyle name="Normal 6 4 4 4 2 2" xfId="56411" xr:uid="{00000000-0005-0000-0000-000065DC0000}"/>
    <cellStyle name="Normal 6 4 4 4 3" xfId="56412" xr:uid="{00000000-0005-0000-0000-000066DC0000}"/>
    <cellStyle name="Normal 6 4 4 5" xfId="56413" xr:uid="{00000000-0005-0000-0000-000067DC0000}"/>
    <cellStyle name="Normal 6 4 4 5 2" xfId="56414" xr:uid="{00000000-0005-0000-0000-000068DC0000}"/>
    <cellStyle name="Normal 6 4 4 6" xfId="56415" xr:uid="{00000000-0005-0000-0000-000069DC0000}"/>
    <cellStyle name="Normal 6 4 4_3. Chng in credit spreads" xfId="56416" xr:uid="{00000000-0005-0000-0000-00006ADC0000}"/>
    <cellStyle name="Normal 6 4 5" xfId="56417" xr:uid="{00000000-0005-0000-0000-00006BDC0000}"/>
    <cellStyle name="Normal 6 4 5 2" xfId="56418" xr:uid="{00000000-0005-0000-0000-00006CDC0000}"/>
    <cellStyle name="Normal 6 4 5 2 2" xfId="56419" xr:uid="{00000000-0005-0000-0000-00006DDC0000}"/>
    <cellStyle name="Normal 6 4 5 2 2 2" xfId="56420" xr:uid="{00000000-0005-0000-0000-00006EDC0000}"/>
    <cellStyle name="Normal 6 4 5 2 2 2 2" xfId="56421" xr:uid="{00000000-0005-0000-0000-00006FDC0000}"/>
    <cellStyle name="Normal 6 4 5 2 2 3" xfId="56422" xr:uid="{00000000-0005-0000-0000-000070DC0000}"/>
    <cellStyle name="Normal 6 4 5 2 3" xfId="56423" xr:uid="{00000000-0005-0000-0000-000071DC0000}"/>
    <cellStyle name="Normal 6 4 5 2 3 2" xfId="56424" xr:uid="{00000000-0005-0000-0000-000072DC0000}"/>
    <cellStyle name="Normal 6 4 5 2 4" xfId="56425" xr:uid="{00000000-0005-0000-0000-000073DC0000}"/>
    <cellStyle name="Normal 6 4 5 3" xfId="56426" xr:uid="{00000000-0005-0000-0000-000074DC0000}"/>
    <cellStyle name="Normal 6 4 5 3 2" xfId="56427" xr:uid="{00000000-0005-0000-0000-000075DC0000}"/>
    <cellStyle name="Normal 6 4 5 3 2 2" xfId="56428" xr:uid="{00000000-0005-0000-0000-000076DC0000}"/>
    <cellStyle name="Normal 6 4 5 3 3" xfId="56429" xr:uid="{00000000-0005-0000-0000-000077DC0000}"/>
    <cellStyle name="Normal 6 4 5 4" xfId="56430" xr:uid="{00000000-0005-0000-0000-000078DC0000}"/>
    <cellStyle name="Normal 6 4 5 4 2" xfId="56431" xr:uid="{00000000-0005-0000-0000-000079DC0000}"/>
    <cellStyle name="Normal 6 4 5 5" xfId="56432" xr:uid="{00000000-0005-0000-0000-00007ADC0000}"/>
    <cellStyle name="Normal 6 4 6" xfId="56433" xr:uid="{00000000-0005-0000-0000-00007BDC0000}"/>
    <cellStyle name="Normal 6 4 6 2" xfId="56434" xr:uid="{00000000-0005-0000-0000-00007CDC0000}"/>
    <cellStyle name="Normal 6 4 6 2 2" xfId="56435" xr:uid="{00000000-0005-0000-0000-00007DDC0000}"/>
    <cellStyle name="Normal 6 4 6 2 2 2" xfId="56436" xr:uid="{00000000-0005-0000-0000-00007EDC0000}"/>
    <cellStyle name="Normal 6 4 6 2 3" xfId="56437" xr:uid="{00000000-0005-0000-0000-00007FDC0000}"/>
    <cellStyle name="Normal 6 4 6 3" xfId="56438" xr:uid="{00000000-0005-0000-0000-000080DC0000}"/>
    <cellStyle name="Normal 6 4 6 3 2" xfId="56439" xr:uid="{00000000-0005-0000-0000-000081DC0000}"/>
    <cellStyle name="Normal 6 4 6 4" xfId="56440" xr:uid="{00000000-0005-0000-0000-000082DC0000}"/>
    <cellStyle name="Normal 6 4 7" xfId="56441" xr:uid="{00000000-0005-0000-0000-000083DC0000}"/>
    <cellStyle name="Normal 6 4 7 2" xfId="56442" xr:uid="{00000000-0005-0000-0000-000084DC0000}"/>
    <cellStyle name="Normal 6 4 7 2 2" xfId="56443" xr:uid="{00000000-0005-0000-0000-000085DC0000}"/>
    <cellStyle name="Normal 6 4 7 3" xfId="56444" xr:uid="{00000000-0005-0000-0000-000086DC0000}"/>
    <cellStyle name="Normal 6 4 8" xfId="56445" xr:uid="{00000000-0005-0000-0000-000087DC0000}"/>
    <cellStyle name="Normal 6 4 8 2" xfId="56446" xr:uid="{00000000-0005-0000-0000-000088DC0000}"/>
    <cellStyle name="Normal 6 4 9" xfId="56447" xr:uid="{00000000-0005-0000-0000-000089DC0000}"/>
    <cellStyle name="Normal 6 4_3. Chng in credit spreads" xfId="56448" xr:uid="{00000000-0005-0000-0000-00008ADC0000}"/>
    <cellStyle name="Normal 6 5" xfId="56449" xr:uid="{00000000-0005-0000-0000-00008BDC0000}"/>
    <cellStyle name="Normal 6 5 2" xfId="56450" xr:uid="{00000000-0005-0000-0000-00008CDC0000}"/>
    <cellStyle name="Normal 6 5 2 2" xfId="56451" xr:uid="{00000000-0005-0000-0000-00008DDC0000}"/>
    <cellStyle name="Normal 6 5 2 2 2" xfId="56452" xr:uid="{00000000-0005-0000-0000-00008EDC0000}"/>
    <cellStyle name="Normal 6 5 2 2 2 2" xfId="56453" xr:uid="{00000000-0005-0000-0000-00008FDC0000}"/>
    <cellStyle name="Normal 6 5 2 2 2 2 2" xfId="56454" xr:uid="{00000000-0005-0000-0000-000090DC0000}"/>
    <cellStyle name="Normal 6 5 2 2 2 2 2 2" xfId="56455" xr:uid="{00000000-0005-0000-0000-000091DC0000}"/>
    <cellStyle name="Normal 6 5 2 2 2 2 2 2 2" xfId="56456" xr:uid="{00000000-0005-0000-0000-000092DC0000}"/>
    <cellStyle name="Normal 6 5 2 2 2 2 2 3" xfId="56457" xr:uid="{00000000-0005-0000-0000-000093DC0000}"/>
    <cellStyle name="Normal 6 5 2 2 2 2 3" xfId="56458" xr:uid="{00000000-0005-0000-0000-000094DC0000}"/>
    <cellStyle name="Normal 6 5 2 2 2 2 3 2" xfId="56459" xr:uid="{00000000-0005-0000-0000-000095DC0000}"/>
    <cellStyle name="Normal 6 5 2 2 2 2 4" xfId="56460" xr:uid="{00000000-0005-0000-0000-000096DC0000}"/>
    <cellStyle name="Normal 6 5 2 2 2 3" xfId="56461" xr:uid="{00000000-0005-0000-0000-000097DC0000}"/>
    <cellStyle name="Normal 6 5 2 2 2 3 2" xfId="56462" xr:uid="{00000000-0005-0000-0000-000098DC0000}"/>
    <cellStyle name="Normal 6 5 2 2 2 3 2 2" xfId="56463" xr:uid="{00000000-0005-0000-0000-000099DC0000}"/>
    <cellStyle name="Normal 6 5 2 2 2 3 3" xfId="56464" xr:uid="{00000000-0005-0000-0000-00009ADC0000}"/>
    <cellStyle name="Normal 6 5 2 2 2 4" xfId="56465" xr:uid="{00000000-0005-0000-0000-00009BDC0000}"/>
    <cellStyle name="Normal 6 5 2 2 2 4 2" xfId="56466" xr:uid="{00000000-0005-0000-0000-00009CDC0000}"/>
    <cellStyle name="Normal 6 5 2 2 2 5" xfId="56467" xr:uid="{00000000-0005-0000-0000-00009DDC0000}"/>
    <cellStyle name="Normal 6 5 2 2 2_Innskuddsdekning" xfId="56468" xr:uid="{00000000-0005-0000-0000-00009EDC0000}"/>
    <cellStyle name="Normal 6 5 2 2 3" xfId="56469" xr:uid="{00000000-0005-0000-0000-00009FDC0000}"/>
    <cellStyle name="Normal 6 5 2 2 3 2" xfId="56470" xr:uid="{00000000-0005-0000-0000-0000A0DC0000}"/>
    <cellStyle name="Normal 6 5 2 2 3 2 2" xfId="56471" xr:uid="{00000000-0005-0000-0000-0000A1DC0000}"/>
    <cellStyle name="Normal 6 5 2 2 3 2 2 2" xfId="56472" xr:uid="{00000000-0005-0000-0000-0000A2DC0000}"/>
    <cellStyle name="Normal 6 5 2 2 3 2 3" xfId="56473" xr:uid="{00000000-0005-0000-0000-0000A3DC0000}"/>
    <cellStyle name="Normal 6 5 2 2 3 3" xfId="56474" xr:uid="{00000000-0005-0000-0000-0000A4DC0000}"/>
    <cellStyle name="Normal 6 5 2 2 3 3 2" xfId="56475" xr:uid="{00000000-0005-0000-0000-0000A5DC0000}"/>
    <cellStyle name="Normal 6 5 2 2 3 4" xfId="56476" xr:uid="{00000000-0005-0000-0000-0000A6DC0000}"/>
    <cellStyle name="Normal 6 5 2 2 4" xfId="56477" xr:uid="{00000000-0005-0000-0000-0000A7DC0000}"/>
    <cellStyle name="Normal 6 5 2 2 4 2" xfId="56478" xr:uid="{00000000-0005-0000-0000-0000A8DC0000}"/>
    <cellStyle name="Normal 6 5 2 2 4 2 2" xfId="56479" xr:uid="{00000000-0005-0000-0000-0000A9DC0000}"/>
    <cellStyle name="Normal 6 5 2 2 4 3" xfId="56480" xr:uid="{00000000-0005-0000-0000-0000AADC0000}"/>
    <cellStyle name="Normal 6 5 2 2 5" xfId="56481" xr:uid="{00000000-0005-0000-0000-0000ABDC0000}"/>
    <cellStyle name="Normal 6 5 2 2 5 2" xfId="56482" xr:uid="{00000000-0005-0000-0000-0000ACDC0000}"/>
    <cellStyle name="Normal 6 5 2 2 6" xfId="56483" xr:uid="{00000000-0005-0000-0000-0000ADDC0000}"/>
    <cellStyle name="Normal 6 5 2 2_3. Chng in credit spreads" xfId="56484" xr:uid="{00000000-0005-0000-0000-0000AEDC0000}"/>
    <cellStyle name="Normal 6 5 2 3" xfId="56485" xr:uid="{00000000-0005-0000-0000-0000AFDC0000}"/>
    <cellStyle name="Normal 6 5 2 3 2" xfId="56486" xr:uid="{00000000-0005-0000-0000-0000B0DC0000}"/>
    <cellStyle name="Normal 6 5 2 3 2 2" xfId="56487" xr:uid="{00000000-0005-0000-0000-0000B1DC0000}"/>
    <cellStyle name="Normal 6 5 2 3 2 2 2" xfId="56488" xr:uid="{00000000-0005-0000-0000-0000B2DC0000}"/>
    <cellStyle name="Normal 6 5 2 3 2 2 2 2" xfId="56489" xr:uid="{00000000-0005-0000-0000-0000B3DC0000}"/>
    <cellStyle name="Normal 6 5 2 3 2 2 2 2 2" xfId="56490" xr:uid="{00000000-0005-0000-0000-0000B4DC0000}"/>
    <cellStyle name="Normal 6 5 2 3 2 2 2 3" xfId="56491" xr:uid="{00000000-0005-0000-0000-0000B5DC0000}"/>
    <cellStyle name="Normal 6 5 2 3 2 2 3" xfId="56492" xr:uid="{00000000-0005-0000-0000-0000B6DC0000}"/>
    <cellStyle name="Normal 6 5 2 3 2 2 3 2" xfId="56493" xr:uid="{00000000-0005-0000-0000-0000B7DC0000}"/>
    <cellStyle name="Normal 6 5 2 3 2 2 4" xfId="56494" xr:uid="{00000000-0005-0000-0000-0000B8DC0000}"/>
    <cellStyle name="Normal 6 5 2 3 2 3" xfId="56495" xr:uid="{00000000-0005-0000-0000-0000B9DC0000}"/>
    <cellStyle name="Normal 6 5 2 3 2 3 2" xfId="56496" xr:uid="{00000000-0005-0000-0000-0000BADC0000}"/>
    <cellStyle name="Normal 6 5 2 3 2 3 2 2" xfId="56497" xr:uid="{00000000-0005-0000-0000-0000BBDC0000}"/>
    <cellStyle name="Normal 6 5 2 3 2 3 3" xfId="56498" xr:uid="{00000000-0005-0000-0000-0000BCDC0000}"/>
    <cellStyle name="Normal 6 5 2 3 2 4" xfId="56499" xr:uid="{00000000-0005-0000-0000-0000BDDC0000}"/>
    <cellStyle name="Normal 6 5 2 3 2 4 2" xfId="56500" xr:uid="{00000000-0005-0000-0000-0000BEDC0000}"/>
    <cellStyle name="Normal 6 5 2 3 2 5" xfId="56501" xr:uid="{00000000-0005-0000-0000-0000BFDC0000}"/>
    <cellStyle name="Normal 6 5 2 3 2_Innskuddsdekning" xfId="56502" xr:uid="{00000000-0005-0000-0000-0000C0DC0000}"/>
    <cellStyle name="Normal 6 5 2 3 3" xfId="56503" xr:uid="{00000000-0005-0000-0000-0000C1DC0000}"/>
    <cellStyle name="Normal 6 5 2 3 3 2" xfId="56504" xr:uid="{00000000-0005-0000-0000-0000C2DC0000}"/>
    <cellStyle name="Normal 6 5 2 3 3 2 2" xfId="56505" xr:uid="{00000000-0005-0000-0000-0000C3DC0000}"/>
    <cellStyle name="Normal 6 5 2 3 3 2 2 2" xfId="56506" xr:uid="{00000000-0005-0000-0000-0000C4DC0000}"/>
    <cellStyle name="Normal 6 5 2 3 3 2 3" xfId="56507" xr:uid="{00000000-0005-0000-0000-0000C5DC0000}"/>
    <cellStyle name="Normal 6 5 2 3 3 3" xfId="56508" xr:uid="{00000000-0005-0000-0000-0000C6DC0000}"/>
    <cellStyle name="Normal 6 5 2 3 3 3 2" xfId="56509" xr:uid="{00000000-0005-0000-0000-0000C7DC0000}"/>
    <cellStyle name="Normal 6 5 2 3 3 4" xfId="56510" xr:uid="{00000000-0005-0000-0000-0000C8DC0000}"/>
    <cellStyle name="Normal 6 5 2 3 4" xfId="56511" xr:uid="{00000000-0005-0000-0000-0000C9DC0000}"/>
    <cellStyle name="Normal 6 5 2 3 4 2" xfId="56512" xr:uid="{00000000-0005-0000-0000-0000CADC0000}"/>
    <cellStyle name="Normal 6 5 2 3 4 2 2" xfId="56513" xr:uid="{00000000-0005-0000-0000-0000CBDC0000}"/>
    <cellStyle name="Normal 6 5 2 3 4 3" xfId="56514" xr:uid="{00000000-0005-0000-0000-0000CCDC0000}"/>
    <cellStyle name="Normal 6 5 2 3 5" xfId="56515" xr:uid="{00000000-0005-0000-0000-0000CDDC0000}"/>
    <cellStyle name="Normal 6 5 2 3 5 2" xfId="56516" xr:uid="{00000000-0005-0000-0000-0000CEDC0000}"/>
    <cellStyle name="Normal 6 5 2 3 6" xfId="56517" xr:uid="{00000000-0005-0000-0000-0000CFDC0000}"/>
    <cellStyle name="Normal 6 5 2 3_3. Chng in credit spreads" xfId="56518" xr:uid="{00000000-0005-0000-0000-0000D0DC0000}"/>
    <cellStyle name="Normal 6 5 2 4" xfId="56519" xr:uid="{00000000-0005-0000-0000-0000D1DC0000}"/>
    <cellStyle name="Normal 6 5 2 4 2" xfId="56520" xr:uid="{00000000-0005-0000-0000-0000D2DC0000}"/>
    <cellStyle name="Normal 6 5 2 4 2 2" xfId="56521" xr:uid="{00000000-0005-0000-0000-0000D3DC0000}"/>
    <cellStyle name="Normal 6 5 2 4 2 2 2" xfId="56522" xr:uid="{00000000-0005-0000-0000-0000D4DC0000}"/>
    <cellStyle name="Normal 6 5 2 4 2 2 2 2" xfId="56523" xr:uid="{00000000-0005-0000-0000-0000D5DC0000}"/>
    <cellStyle name="Normal 6 5 2 4 2 2 3" xfId="56524" xr:uid="{00000000-0005-0000-0000-0000D6DC0000}"/>
    <cellStyle name="Normal 6 5 2 4 2 3" xfId="56525" xr:uid="{00000000-0005-0000-0000-0000D7DC0000}"/>
    <cellStyle name="Normal 6 5 2 4 2 3 2" xfId="56526" xr:uid="{00000000-0005-0000-0000-0000D8DC0000}"/>
    <cellStyle name="Normal 6 5 2 4 2 4" xfId="56527" xr:uid="{00000000-0005-0000-0000-0000D9DC0000}"/>
    <cellStyle name="Normal 6 5 2 4 3" xfId="56528" xr:uid="{00000000-0005-0000-0000-0000DADC0000}"/>
    <cellStyle name="Normal 6 5 2 4 3 2" xfId="56529" xr:uid="{00000000-0005-0000-0000-0000DBDC0000}"/>
    <cellStyle name="Normal 6 5 2 4 3 2 2" xfId="56530" xr:uid="{00000000-0005-0000-0000-0000DCDC0000}"/>
    <cellStyle name="Normal 6 5 2 4 3 3" xfId="56531" xr:uid="{00000000-0005-0000-0000-0000DDDC0000}"/>
    <cellStyle name="Normal 6 5 2 4 4" xfId="56532" xr:uid="{00000000-0005-0000-0000-0000DEDC0000}"/>
    <cellStyle name="Normal 6 5 2 4 4 2" xfId="56533" xr:uid="{00000000-0005-0000-0000-0000DFDC0000}"/>
    <cellStyle name="Normal 6 5 2 4 5" xfId="56534" xr:uid="{00000000-0005-0000-0000-0000E0DC0000}"/>
    <cellStyle name="Normal 6 5 2 4_Innskuddsdekning" xfId="56535" xr:uid="{00000000-0005-0000-0000-0000E1DC0000}"/>
    <cellStyle name="Normal 6 5 2 5" xfId="56536" xr:uid="{00000000-0005-0000-0000-0000E2DC0000}"/>
    <cellStyle name="Normal 6 5 2 5 2" xfId="56537" xr:uid="{00000000-0005-0000-0000-0000E3DC0000}"/>
    <cellStyle name="Normal 6 5 2 5 2 2" xfId="56538" xr:uid="{00000000-0005-0000-0000-0000E4DC0000}"/>
    <cellStyle name="Normal 6 5 2 5 2 2 2" xfId="56539" xr:uid="{00000000-0005-0000-0000-0000E5DC0000}"/>
    <cellStyle name="Normal 6 5 2 5 2 3" xfId="56540" xr:uid="{00000000-0005-0000-0000-0000E6DC0000}"/>
    <cellStyle name="Normal 6 5 2 5 3" xfId="56541" xr:uid="{00000000-0005-0000-0000-0000E7DC0000}"/>
    <cellStyle name="Normal 6 5 2 5 3 2" xfId="56542" xr:uid="{00000000-0005-0000-0000-0000E8DC0000}"/>
    <cellStyle name="Normal 6 5 2 5 4" xfId="56543" xr:uid="{00000000-0005-0000-0000-0000E9DC0000}"/>
    <cellStyle name="Normal 6 5 2 6" xfId="56544" xr:uid="{00000000-0005-0000-0000-0000EADC0000}"/>
    <cellStyle name="Normal 6 5 2 6 2" xfId="56545" xr:uid="{00000000-0005-0000-0000-0000EBDC0000}"/>
    <cellStyle name="Normal 6 5 2 6 2 2" xfId="56546" xr:uid="{00000000-0005-0000-0000-0000ECDC0000}"/>
    <cellStyle name="Normal 6 5 2 6 3" xfId="56547" xr:uid="{00000000-0005-0000-0000-0000EDDC0000}"/>
    <cellStyle name="Normal 6 5 2 7" xfId="56548" xr:uid="{00000000-0005-0000-0000-0000EEDC0000}"/>
    <cellStyle name="Normal 6 5 2 7 2" xfId="56549" xr:uid="{00000000-0005-0000-0000-0000EFDC0000}"/>
    <cellStyle name="Normal 6 5 2 8" xfId="56550" xr:uid="{00000000-0005-0000-0000-0000F0DC0000}"/>
    <cellStyle name="Normal 6 5 2_3. Chng in credit spreads" xfId="56551" xr:uid="{00000000-0005-0000-0000-0000F1DC0000}"/>
    <cellStyle name="Normal 6 5 3" xfId="56552" xr:uid="{00000000-0005-0000-0000-0000F2DC0000}"/>
    <cellStyle name="Normal 6 5 3 2" xfId="56553" xr:uid="{00000000-0005-0000-0000-0000F3DC0000}"/>
    <cellStyle name="Normal 6 5 3 2 2" xfId="56554" xr:uid="{00000000-0005-0000-0000-0000F4DC0000}"/>
    <cellStyle name="Normal 6 5 3 2 2 2" xfId="56555" xr:uid="{00000000-0005-0000-0000-0000F5DC0000}"/>
    <cellStyle name="Normal 6 5 3 2 2 2 2" xfId="56556" xr:uid="{00000000-0005-0000-0000-0000F6DC0000}"/>
    <cellStyle name="Normal 6 5 3 2 2 2 2 2" xfId="56557" xr:uid="{00000000-0005-0000-0000-0000F7DC0000}"/>
    <cellStyle name="Normal 6 5 3 2 2 2 3" xfId="56558" xr:uid="{00000000-0005-0000-0000-0000F8DC0000}"/>
    <cellStyle name="Normal 6 5 3 2 2 3" xfId="56559" xr:uid="{00000000-0005-0000-0000-0000F9DC0000}"/>
    <cellStyle name="Normal 6 5 3 2 2 3 2" xfId="56560" xr:uid="{00000000-0005-0000-0000-0000FADC0000}"/>
    <cellStyle name="Normal 6 5 3 2 2 4" xfId="56561" xr:uid="{00000000-0005-0000-0000-0000FBDC0000}"/>
    <cellStyle name="Normal 6 5 3 2 3" xfId="56562" xr:uid="{00000000-0005-0000-0000-0000FCDC0000}"/>
    <cellStyle name="Normal 6 5 3 2 3 2" xfId="56563" xr:uid="{00000000-0005-0000-0000-0000FDDC0000}"/>
    <cellStyle name="Normal 6 5 3 2 3 2 2" xfId="56564" xr:uid="{00000000-0005-0000-0000-0000FEDC0000}"/>
    <cellStyle name="Normal 6 5 3 2 3 3" xfId="56565" xr:uid="{00000000-0005-0000-0000-0000FFDC0000}"/>
    <cellStyle name="Normal 6 5 3 2 4" xfId="56566" xr:uid="{00000000-0005-0000-0000-000000DD0000}"/>
    <cellStyle name="Normal 6 5 3 2 4 2" xfId="56567" xr:uid="{00000000-0005-0000-0000-000001DD0000}"/>
    <cellStyle name="Normal 6 5 3 2 5" xfId="56568" xr:uid="{00000000-0005-0000-0000-000002DD0000}"/>
    <cellStyle name="Normal 6 5 3 2_Innskuddsdekning" xfId="56569" xr:uid="{00000000-0005-0000-0000-000003DD0000}"/>
    <cellStyle name="Normal 6 5 3 3" xfId="56570" xr:uid="{00000000-0005-0000-0000-000004DD0000}"/>
    <cellStyle name="Normal 6 5 3 3 2" xfId="56571" xr:uid="{00000000-0005-0000-0000-000005DD0000}"/>
    <cellStyle name="Normal 6 5 3 3 2 2" xfId="56572" xr:uid="{00000000-0005-0000-0000-000006DD0000}"/>
    <cellStyle name="Normal 6 5 3 3 2 2 2" xfId="56573" xr:uid="{00000000-0005-0000-0000-000007DD0000}"/>
    <cellStyle name="Normal 6 5 3 3 2 3" xfId="56574" xr:uid="{00000000-0005-0000-0000-000008DD0000}"/>
    <cellStyle name="Normal 6 5 3 3 3" xfId="56575" xr:uid="{00000000-0005-0000-0000-000009DD0000}"/>
    <cellStyle name="Normal 6 5 3 3 3 2" xfId="56576" xr:uid="{00000000-0005-0000-0000-00000ADD0000}"/>
    <cellStyle name="Normal 6 5 3 3 4" xfId="56577" xr:uid="{00000000-0005-0000-0000-00000BDD0000}"/>
    <cellStyle name="Normal 6 5 3 4" xfId="56578" xr:uid="{00000000-0005-0000-0000-00000CDD0000}"/>
    <cellStyle name="Normal 6 5 3 4 2" xfId="56579" xr:uid="{00000000-0005-0000-0000-00000DDD0000}"/>
    <cellStyle name="Normal 6 5 3 4 2 2" xfId="56580" xr:uid="{00000000-0005-0000-0000-00000EDD0000}"/>
    <cellStyle name="Normal 6 5 3 4 3" xfId="56581" xr:uid="{00000000-0005-0000-0000-00000FDD0000}"/>
    <cellStyle name="Normal 6 5 3 5" xfId="56582" xr:uid="{00000000-0005-0000-0000-000010DD0000}"/>
    <cellStyle name="Normal 6 5 3 5 2" xfId="56583" xr:uid="{00000000-0005-0000-0000-000011DD0000}"/>
    <cellStyle name="Normal 6 5 3 6" xfId="56584" xr:uid="{00000000-0005-0000-0000-000012DD0000}"/>
    <cellStyle name="Normal 6 5 3_3. Chng in credit spreads" xfId="56585" xr:uid="{00000000-0005-0000-0000-000013DD0000}"/>
    <cellStyle name="Normal 6 5 4" xfId="56586" xr:uid="{00000000-0005-0000-0000-000014DD0000}"/>
    <cellStyle name="Normal 6 5 4 2" xfId="56587" xr:uid="{00000000-0005-0000-0000-000015DD0000}"/>
    <cellStyle name="Normal 6 5 4 2 2" xfId="56588" xr:uid="{00000000-0005-0000-0000-000016DD0000}"/>
    <cellStyle name="Normal 6 5 4 2 2 2" xfId="56589" xr:uid="{00000000-0005-0000-0000-000017DD0000}"/>
    <cellStyle name="Normal 6 5 4 2 2 2 2" xfId="56590" xr:uid="{00000000-0005-0000-0000-000018DD0000}"/>
    <cellStyle name="Normal 6 5 4 2 2 2 2 2" xfId="56591" xr:uid="{00000000-0005-0000-0000-000019DD0000}"/>
    <cellStyle name="Normal 6 5 4 2 2 2 3" xfId="56592" xr:uid="{00000000-0005-0000-0000-00001ADD0000}"/>
    <cellStyle name="Normal 6 5 4 2 2 3" xfId="56593" xr:uid="{00000000-0005-0000-0000-00001BDD0000}"/>
    <cellStyle name="Normal 6 5 4 2 2 3 2" xfId="56594" xr:uid="{00000000-0005-0000-0000-00001CDD0000}"/>
    <cellStyle name="Normal 6 5 4 2 2 4" xfId="56595" xr:uid="{00000000-0005-0000-0000-00001DDD0000}"/>
    <cellStyle name="Normal 6 5 4 2 3" xfId="56596" xr:uid="{00000000-0005-0000-0000-00001EDD0000}"/>
    <cellStyle name="Normal 6 5 4 2 3 2" xfId="56597" xr:uid="{00000000-0005-0000-0000-00001FDD0000}"/>
    <cellStyle name="Normal 6 5 4 2 3 2 2" xfId="56598" xr:uid="{00000000-0005-0000-0000-000020DD0000}"/>
    <cellStyle name="Normal 6 5 4 2 3 3" xfId="56599" xr:uid="{00000000-0005-0000-0000-000021DD0000}"/>
    <cellStyle name="Normal 6 5 4 2 4" xfId="56600" xr:uid="{00000000-0005-0000-0000-000022DD0000}"/>
    <cellStyle name="Normal 6 5 4 2 4 2" xfId="56601" xr:uid="{00000000-0005-0000-0000-000023DD0000}"/>
    <cellStyle name="Normal 6 5 4 2 5" xfId="56602" xr:uid="{00000000-0005-0000-0000-000024DD0000}"/>
    <cellStyle name="Normal 6 5 4 2_Innskuddsdekning" xfId="56603" xr:uid="{00000000-0005-0000-0000-000025DD0000}"/>
    <cellStyle name="Normal 6 5 4 3" xfId="56604" xr:uid="{00000000-0005-0000-0000-000026DD0000}"/>
    <cellStyle name="Normal 6 5 4 3 2" xfId="56605" xr:uid="{00000000-0005-0000-0000-000027DD0000}"/>
    <cellStyle name="Normal 6 5 4 3 2 2" xfId="56606" xr:uid="{00000000-0005-0000-0000-000028DD0000}"/>
    <cellStyle name="Normal 6 5 4 3 2 2 2" xfId="56607" xr:uid="{00000000-0005-0000-0000-000029DD0000}"/>
    <cellStyle name="Normal 6 5 4 3 2 3" xfId="56608" xr:uid="{00000000-0005-0000-0000-00002ADD0000}"/>
    <cellStyle name="Normal 6 5 4 3 3" xfId="56609" xr:uid="{00000000-0005-0000-0000-00002BDD0000}"/>
    <cellStyle name="Normal 6 5 4 3 3 2" xfId="56610" xr:uid="{00000000-0005-0000-0000-00002CDD0000}"/>
    <cellStyle name="Normal 6 5 4 3 4" xfId="56611" xr:uid="{00000000-0005-0000-0000-00002DDD0000}"/>
    <cellStyle name="Normal 6 5 4 4" xfId="56612" xr:uid="{00000000-0005-0000-0000-00002EDD0000}"/>
    <cellStyle name="Normal 6 5 4 4 2" xfId="56613" xr:uid="{00000000-0005-0000-0000-00002FDD0000}"/>
    <cellStyle name="Normal 6 5 4 4 2 2" xfId="56614" xr:uid="{00000000-0005-0000-0000-000030DD0000}"/>
    <cellStyle name="Normal 6 5 4 4 3" xfId="56615" xr:uid="{00000000-0005-0000-0000-000031DD0000}"/>
    <cellStyle name="Normal 6 5 4 5" xfId="56616" xr:uid="{00000000-0005-0000-0000-000032DD0000}"/>
    <cellStyle name="Normal 6 5 4 5 2" xfId="56617" xr:uid="{00000000-0005-0000-0000-000033DD0000}"/>
    <cellStyle name="Normal 6 5 4 6" xfId="56618" xr:uid="{00000000-0005-0000-0000-000034DD0000}"/>
    <cellStyle name="Normal 6 5 4_3. Chng in credit spreads" xfId="56619" xr:uid="{00000000-0005-0000-0000-000035DD0000}"/>
    <cellStyle name="Normal 6 5 5" xfId="56620" xr:uid="{00000000-0005-0000-0000-000036DD0000}"/>
    <cellStyle name="Normal 6 5 5 2" xfId="56621" xr:uid="{00000000-0005-0000-0000-000037DD0000}"/>
    <cellStyle name="Normal 6 5 5 2 2" xfId="56622" xr:uid="{00000000-0005-0000-0000-000038DD0000}"/>
    <cellStyle name="Normal 6 5 5 2 2 2" xfId="56623" xr:uid="{00000000-0005-0000-0000-000039DD0000}"/>
    <cellStyle name="Normal 6 5 5 2 2 2 2" xfId="56624" xr:uid="{00000000-0005-0000-0000-00003ADD0000}"/>
    <cellStyle name="Normal 6 5 5 2 2 3" xfId="56625" xr:uid="{00000000-0005-0000-0000-00003BDD0000}"/>
    <cellStyle name="Normal 6 5 5 2 3" xfId="56626" xr:uid="{00000000-0005-0000-0000-00003CDD0000}"/>
    <cellStyle name="Normal 6 5 5 2 3 2" xfId="56627" xr:uid="{00000000-0005-0000-0000-00003DDD0000}"/>
    <cellStyle name="Normal 6 5 5 2 4" xfId="56628" xr:uid="{00000000-0005-0000-0000-00003EDD0000}"/>
    <cellStyle name="Normal 6 5 5 3" xfId="56629" xr:uid="{00000000-0005-0000-0000-00003FDD0000}"/>
    <cellStyle name="Normal 6 5 5 3 2" xfId="56630" xr:uid="{00000000-0005-0000-0000-000040DD0000}"/>
    <cellStyle name="Normal 6 5 5 3 2 2" xfId="56631" xr:uid="{00000000-0005-0000-0000-000041DD0000}"/>
    <cellStyle name="Normal 6 5 5 3 3" xfId="56632" xr:uid="{00000000-0005-0000-0000-000042DD0000}"/>
    <cellStyle name="Normal 6 5 5 4" xfId="56633" xr:uid="{00000000-0005-0000-0000-000043DD0000}"/>
    <cellStyle name="Normal 6 5 5 4 2" xfId="56634" xr:uid="{00000000-0005-0000-0000-000044DD0000}"/>
    <cellStyle name="Normal 6 5 5 5" xfId="56635" xr:uid="{00000000-0005-0000-0000-000045DD0000}"/>
    <cellStyle name="Normal 6 5 5_Innskuddsdekning" xfId="56636" xr:uid="{00000000-0005-0000-0000-000046DD0000}"/>
    <cellStyle name="Normal 6 5 6" xfId="56637" xr:uid="{00000000-0005-0000-0000-000047DD0000}"/>
    <cellStyle name="Normal 6 5 6 2" xfId="56638" xr:uid="{00000000-0005-0000-0000-000048DD0000}"/>
    <cellStyle name="Normal 6 5 6 2 2" xfId="56639" xr:uid="{00000000-0005-0000-0000-000049DD0000}"/>
    <cellStyle name="Normal 6 5 6 2 2 2" xfId="56640" xr:uid="{00000000-0005-0000-0000-00004ADD0000}"/>
    <cellStyle name="Normal 6 5 6 2 3" xfId="56641" xr:uid="{00000000-0005-0000-0000-00004BDD0000}"/>
    <cellStyle name="Normal 6 5 6 3" xfId="56642" xr:uid="{00000000-0005-0000-0000-00004CDD0000}"/>
    <cellStyle name="Normal 6 5 6 3 2" xfId="56643" xr:uid="{00000000-0005-0000-0000-00004DDD0000}"/>
    <cellStyle name="Normal 6 5 6 4" xfId="56644" xr:uid="{00000000-0005-0000-0000-00004EDD0000}"/>
    <cellStyle name="Normal 6 5 7" xfId="56645" xr:uid="{00000000-0005-0000-0000-00004FDD0000}"/>
    <cellStyle name="Normal 6 5 7 2" xfId="56646" xr:uid="{00000000-0005-0000-0000-000050DD0000}"/>
    <cellStyle name="Normal 6 5 7 2 2" xfId="56647" xr:uid="{00000000-0005-0000-0000-000051DD0000}"/>
    <cellStyle name="Normal 6 5 7 3" xfId="56648" xr:uid="{00000000-0005-0000-0000-000052DD0000}"/>
    <cellStyle name="Normal 6 5 8" xfId="56649" xr:uid="{00000000-0005-0000-0000-000053DD0000}"/>
    <cellStyle name="Normal 6 5 8 2" xfId="56650" xr:uid="{00000000-0005-0000-0000-000054DD0000}"/>
    <cellStyle name="Normal 6 5 9" xfId="56651" xr:uid="{00000000-0005-0000-0000-000055DD0000}"/>
    <cellStyle name="Normal 6 5_3. Chng in credit spreads" xfId="56652" xr:uid="{00000000-0005-0000-0000-000056DD0000}"/>
    <cellStyle name="Normal 6 6" xfId="56653" xr:uid="{00000000-0005-0000-0000-000057DD0000}"/>
    <cellStyle name="Normal 6 6 2" xfId="56654" xr:uid="{00000000-0005-0000-0000-000058DD0000}"/>
    <cellStyle name="Normal 6 6 2 2" xfId="56655" xr:uid="{00000000-0005-0000-0000-000059DD0000}"/>
    <cellStyle name="Normal 6 6 2 2 2" xfId="56656" xr:uid="{00000000-0005-0000-0000-00005ADD0000}"/>
    <cellStyle name="Normal 6 6 2 2 2 2" xfId="56657" xr:uid="{00000000-0005-0000-0000-00005BDD0000}"/>
    <cellStyle name="Normal 6 6 2 2 2 2 2" xfId="56658" xr:uid="{00000000-0005-0000-0000-00005CDD0000}"/>
    <cellStyle name="Normal 6 6 2 2 2 2 2 2" xfId="56659" xr:uid="{00000000-0005-0000-0000-00005DDD0000}"/>
    <cellStyle name="Normal 6 6 2 2 2 2 3" xfId="56660" xr:uid="{00000000-0005-0000-0000-00005EDD0000}"/>
    <cellStyle name="Normal 6 6 2 2 2 3" xfId="56661" xr:uid="{00000000-0005-0000-0000-00005FDD0000}"/>
    <cellStyle name="Normal 6 6 2 2 2 3 2" xfId="56662" xr:uid="{00000000-0005-0000-0000-000060DD0000}"/>
    <cellStyle name="Normal 6 6 2 2 2 4" xfId="56663" xr:uid="{00000000-0005-0000-0000-000061DD0000}"/>
    <cellStyle name="Normal 6 6 2 2 3" xfId="56664" xr:uid="{00000000-0005-0000-0000-000062DD0000}"/>
    <cellStyle name="Normal 6 6 2 2 3 2" xfId="56665" xr:uid="{00000000-0005-0000-0000-000063DD0000}"/>
    <cellStyle name="Normal 6 6 2 2 3 2 2" xfId="56666" xr:uid="{00000000-0005-0000-0000-000064DD0000}"/>
    <cellStyle name="Normal 6 6 2 2 3 3" xfId="56667" xr:uid="{00000000-0005-0000-0000-000065DD0000}"/>
    <cellStyle name="Normal 6 6 2 2 4" xfId="56668" xr:uid="{00000000-0005-0000-0000-000066DD0000}"/>
    <cellStyle name="Normal 6 6 2 2 4 2" xfId="56669" xr:uid="{00000000-0005-0000-0000-000067DD0000}"/>
    <cellStyle name="Normal 6 6 2 2 5" xfId="56670" xr:uid="{00000000-0005-0000-0000-000068DD0000}"/>
    <cellStyle name="Normal 6 6 2 2_Innskuddsdekning" xfId="56671" xr:uid="{00000000-0005-0000-0000-000069DD0000}"/>
    <cellStyle name="Normal 6 6 2 3" xfId="56672" xr:uid="{00000000-0005-0000-0000-00006ADD0000}"/>
    <cellStyle name="Normal 6 6 2 3 2" xfId="56673" xr:uid="{00000000-0005-0000-0000-00006BDD0000}"/>
    <cellStyle name="Normal 6 6 2 3 2 2" xfId="56674" xr:uid="{00000000-0005-0000-0000-00006CDD0000}"/>
    <cellStyle name="Normal 6 6 2 3 2 2 2" xfId="56675" xr:uid="{00000000-0005-0000-0000-00006DDD0000}"/>
    <cellStyle name="Normal 6 6 2 3 2 3" xfId="56676" xr:uid="{00000000-0005-0000-0000-00006EDD0000}"/>
    <cellStyle name="Normal 6 6 2 3 3" xfId="56677" xr:uid="{00000000-0005-0000-0000-00006FDD0000}"/>
    <cellStyle name="Normal 6 6 2 3 3 2" xfId="56678" xr:uid="{00000000-0005-0000-0000-000070DD0000}"/>
    <cellStyle name="Normal 6 6 2 3 4" xfId="56679" xr:uid="{00000000-0005-0000-0000-000071DD0000}"/>
    <cellStyle name="Normal 6 6 2 4" xfId="56680" xr:uid="{00000000-0005-0000-0000-000072DD0000}"/>
    <cellStyle name="Normal 6 6 2 4 2" xfId="56681" xr:uid="{00000000-0005-0000-0000-000073DD0000}"/>
    <cellStyle name="Normal 6 6 2 4 2 2" xfId="56682" xr:uid="{00000000-0005-0000-0000-000074DD0000}"/>
    <cellStyle name="Normal 6 6 2 4 3" xfId="56683" xr:uid="{00000000-0005-0000-0000-000075DD0000}"/>
    <cellStyle name="Normal 6 6 2 5" xfId="56684" xr:uid="{00000000-0005-0000-0000-000076DD0000}"/>
    <cellStyle name="Normal 6 6 2 5 2" xfId="56685" xr:uid="{00000000-0005-0000-0000-000077DD0000}"/>
    <cellStyle name="Normal 6 6 2 6" xfId="56686" xr:uid="{00000000-0005-0000-0000-000078DD0000}"/>
    <cellStyle name="Normal 6 6 2_3. Chng in credit spreads" xfId="56687" xr:uid="{00000000-0005-0000-0000-000079DD0000}"/>
    <cellStyle name="Normal 6 6 3" xfId="56688" xr:uid="{00000000-0005-0000-0000-00007ADD0000}"/>
    <cellStyle name="Normal 6 6 3 2" xfId="56689" xr:uid="{00000000-0005-0000-0000-00007BDD0000}"/>
    <cellStyle name="Normal 6 6 3 2 2" xfId="56690" xr:uid="{00000000-0005-0000-0000-00007CDD0000}"/>
    <cellStyle name="Normal 6 6 3 2 2 2" xfId="56691" xr:uid="{00000000-0005-0000-0000-00007DDD0000}"/>
    <cellStyle name="Normal 6 6 3 2 2 2 2" xfId="56692" xr:uid="{00000000-0005-0000-0000-00007EDD0000}"/>
    <cellStyle name="Normal 6 6 3 2 2 2 2 2" xfId="56693" xr:uid="{00000000-0005-0000-0000-00007FDD0000}"/>
    <cellStyle name="Normal 6 6 3 2 2 2 3" xfId="56694" xr:uid="{00000000-0005-0000-0000-000080DD0000}"/>
    <cellStyle name="Normal 6 6 3 2 2 3" xfId="56695" xr:uid="{00000000-0005-0000-0000-000081DD0000}"/>
    <cellStyle name="Normal 6 6 3 2 2 3 2" xfId="56696" xr:uid="{00000000-0005-0000-0000-000082DD0000}"/>
    <cellStyle name="Normal 6 6 3 2 2 4" xfId="56697" xr:uid="{00000000-0005-0000-0000-000083DD0000}"/>
    <cellStyle name="Normal 6 6 3 2 3" xfId="56698" xr:uid="{00000000-0005-0000-0000-000084DD0000}"/>
    <cellStyle name="Normal 6 6 3 2 3 2" xfId="56699" xr:uid="{00000000-0005-0000-0000-000085DD0000}"/>
    <cellStyle name="Normal 6 6 3 2 3 2 2" xfId="56700" xr:uid="{00000000-0005-0000-0000-000086DD0000}"/>
    <cellStyle name="Normal 6 6 3 2 3 3" xfId="56701" xr:uid="{00000000-0005-0000-0000-000087DD0000}"/>
    <cellStyle name="Normal 6 6 3 2 4" xfId="56702" xr:uid="{00000000-0005-0000-0000-000088DD0000}"/>
    <cellStyle name="Normal 6 6 3 2 4 2" xfId="56703" xr:uid="{00000000-0005-0000-0000-000089DD0000}"/>
    <cellStyle name="Normal 6 6 3 2 5" xfId="56704" xr:uid="{00000000-0005-0000-0000-00008ADD0000}"/>
    <cellStyle name="Normal 6 6 3 2_Innskuddsdekning" xfId="56705" xr:uid="{00000000-0005-0000-0000-00008BDD0000}"/>
    <cellStyle name="Normal 6 6 3 3" xfId="56706" xr:uid="{00000000-0005-0000-0000-00008CDD0000}"/>
    <cellStyle name="Normal 6 6 3 3 2" xfId="56707" xr:uid="{00000000-0005-0000-0000-00008DDD0000}"/>
    <cellStyle name="Normal 6 6 3 3 2 2" xfId="56708" xr:uid="{00000000-0005-0000-0000-00008EDD0000}"/>
    <cellStyle name="Normal 6 6 3 3 2 2 2" xfId="56709" xr:uid="{00000000-0005-0000-0000-00008FDD0000}"/>
    <cellStyle name="Normal 6 6 3 3 2 3" xfId="56710" xr:uid="{00000000-0005-0000-0000-000090DD0000}"/>
    <cellStyle name="Normal 6 6 3 3 3" xfId="56711" xr:uid="{00000000-0005-0000-0000-000091DD0000}"/>
    <cellStyle name="Normal 6 6 3 3 3 2" xfId="56712" xr:uid="{00000000-0005-0000-0000-000092DD0000}"/>
    <cellStyle name="Normal 6 6 3 3 4" xfId="56713" xr:uid="{00000000-0005-0000-0000-000093DD0000}"/>
    <cellStyle name="Normal 6 6 3 4" xfId="56714" xr:uid="{00000000-0005-0000-0000-000094DD0000}"/>
    <cellStyle name="Normal 6 6 3 4 2" xfId="56715" xr:uid="{00000000-0005-0000-0000-000095DD0000}"/>
    <cellStyle name="Normal 6 6 3 4 2 2" xfId="56716" xr:uid="{00000000-0005-0000-0000-000096DD0000}"/>
    <cellStyle name="Normal 6 6 3 4 3" xfId="56717" xr:uid="{00000000-0005-0000-0000-000097DD0000}"/>
    <cellStyle name="Normal 6 6 3 5" xfId="56718" xr:uid="{00000000-0005-0000-0000-000098DD0000}"/>
    <cellStyle name="Normal 6 6 3 5 2" xfId="56719" xr:uid="{00000000-0005-0000-0000-000099DD0000}"/>
    <cellStyle name="Normal 6 6 3 6" xfId="56720" xr:uid="{00000000-0005-0000-0000-00009ADD0000}"/>
    <cellStyle name="Normal 6 6 3_3. Chng in credit spreads" xfId="56721" xr:uid="{00000000-0005-0000-0000-00009BDD0000}"/>
    <cellStyle name="Normal 6 6 4" xfId="56722" xr:uid="{00000000-0005-0000-0000-00009CDD0000}"/>
    <cellStyle name="Normal 6 6 4 2" xfId="56723" xr:uid="{00000000-0005-0000-0000-00009DDD0000}"/>
    <cellStyle name="Normal 6 6 4 2 2" xfId="56724" xr:uid="{00000000-0005-0000-0000-00009EDD0000}"/>
    <cellStyle name="Normal 6 6 4 2 2 2" xfId="56725" xr:uid="{00000000-0005-0000-0000-00009FDD0000}"/>
    <cellStyle name="Normal 6 6 4 2 2 2 2" xfId="56726" xr:uid="{00000000-0005-0000-0000-0000A0DD0000}"/>
    <cellStyle name="Normal 6 6 4 2 2 3" xfId="56727" xr:uid="{00000000-0005-0000-0000-0000A1DD0000}"/>
    <cellStyle name="Normal 6 6 4 2 3" xfId="56728" xr:uid="{00000000-0005-0000-0000-0000A2DD0000}"/>
    <cellStyle name="Normal 6 6 4 2 3 2" xfId="56729" xr:uid="{00000000-0005-0000-0000-0000A3DD0000}"/>
    <cellStyle name="Normal 6 6 4 2 4" xfId="56730" xr:uid="{00000000-0005-0000-0000-0000A4DD0000}"/>
    <cellStyle name="Normal 6 6 4 3" xfId="56731" xr:uid="{00000000-0005-0000-0000-0000A5DD0000}"/>
    <cellStyle name="Normal 6 6 4 3 2" xfId="56732" xr:uid="{00000000-0005-0000-0000-0000A6DD0000}"/>
    <cellStyle name="Normal 6 6 4 3 2 2" xfId="56733" xr:uid="{00000000-0005-0000-0000-0000A7DD0000}"/>
    <cellStyle name="Normal 6 6 4 3 3" xfId="56734" xr:uid="{00000000-0005-0000-0000-0000A8DD0000}"/>
    <cellStyle name="Normal 6 6 4 4" xfId="56735" xr:uid="{00000000-0005-0000-0000-0000A9DD0000}"/>
    <cellStyle name="Normal 6 6 4 4 2" xfId="56736" xr:uid="{00000000-0005-0000-0000-0000AADD0000}"/>
    <cellStyle name="Normal 6 6 4 5" xfId="56737" xr:uid="{00000000-0005-0000-0000-0000ABDD0000}"/>
    <cellStyle name="Normal 6 6 4_Innskuddsdekning" xfId="56738" xr:uid="{00000000-0005-0000-0000-0000ACDD0000}"/>
    <cellStyle name="Normal 6 6 5" xfId="56739" xr:uid="{00000000-0005-0000-0000-0000ADDD0000}"/>
    <cellStyle name="Normal 6 6 5 2" xfId="56740" xr:uid="{00000000-0005-0000-0000-0000AEDD0000}"/>
    <cellStyle name="Normal 6 6 5 2 2" xfId="56741" xr:uid="{00000000-0005-0000-0000-0000AFDD0000}"/>
    <cellStyle name="Normal 6 6 5 2 2 2" xfId="56742" xr:uid="{00000000-0005-0000-0000-0000B0DD0000}"/>
    <cellStyle name="Normal 6 6 5 2 3" xfId="56743" xr:uid="{00000000-0005-0000-0000-0000B1DD0000}"/>
    <cellStyle name="Normal 6 6 5 3" xfId="56744" xr:uid="{00000000-0005-0000-0000-0000B2DD0000}"/>
    <cellStyle name="Normal 6 6 5 3 2" xfId="56745" xr:uid="{00000000-0005-0000-0000-0000B3DD0000}"/>
    <cellStyle name="Normal 6 6 5 4" xfId="56746" xr:uid="{00000000-0005-0000-0000-0000B4DD0000}"/>
    <cellStyle name="Normal 6 6 6" xfId="56747" xr:uid="{00000000-0005-0000-0000-0000B5DD0000}"/>
    <cellStyle name="Normal 6 6 6 2" xfId="56748" xr:uid="{00000000-0005-0000-0000-0000B6DD0000}"/>
    <cellStyle name="Normal 6 6 6 2 2" xfId="56749" xr:uid="{00000000-0005-0000-0000-0000B7DD0000}"/>
    <cellStyle name="Normal 6 6 6 3" xfId="56750" xr:uid="{00000000-0005-0000-0000-0000B8DD0000}"/>
    <cellStyle name="Normal 6 6 7" xfId="56751" xr:uid="{00000000-0005-0000-0000-0000B9DD0000}"/>
    <cellStyle name="Normal 6 6 7 2" xfId="56752" xr:uid="{00000000-0005-0000-0000-0000BADD0000}"/>
    <cellStyle name="Normal 6 6 8" xfId="56753" xr:uid="{00000000-0005-0000-0000-0000BBDD0000}"/>
    <cellStyle name="Normal 6 6_3. Chng in credit spreads" xfId="56754" xr:uid="{00000000-0005-0000-0000-0000BCDD0000}"/>
    <cellStyle name="Normal 6 7" xfId="56755" xr:uid="{00000000-0005-0000-0000-0000BDDD0000}"/>
    <cellStyle name="Normal 6 7 2" xfId="56756" xr:uid="{00000000-0005-0000-0000-0000BEDD0000}"/>
    <cellStyle name="Normal 6 7 2 2" xfId="56757" xr:uid="{00000000-0005-0000-0000-0000BFDD0000}"/>
    <cellStyle name="Normal 6 7 2 2 2" xfId="56758" xr:uid="{00000000-0005-0000-0000-0000C0DD0000}"/>
    <cellStyle name="Normal 6 7 2 2 2 2" xfId="56759" xr:uid="{00000000-0005-0000-0000-0000C1DD0000}"/>
    <cellStyle name="Normal 6 7 2 2 2 2 2" xfId="56760" xr:uid="{00000000-0005-0000-0000-0000C2DD0000}"/>
    <cellStyle name="Normal 6 7 2 2 2 3" xfId="56761" xr:uid="{00000000-0005-0000-0000-0000C3DD0000}"/>
    <cellStyle name="Normal 6 7 2 2 3" xfId="56762" xr:uid="{00000000-0005-0000-0000-0000C4DD0000}"/>
    <cellStyle name="Normal 6 7 2 2 3 2" xfId="56763" xr:uid="{00000000-0005-0000-0000-0000C5DD0000}"/>
    <cellStyle name="Normal 6 7 2 2 4" xfId="56764" xr:uid="{00000000-0005-0000-0000-0000C6DD0000}"/>
    <cellStyle name="Normal 6 7 2 3" xfId="56765" xr:uid="{00000000-0005-0000-0000-0000C7DD0000}"/>
    <cellStyle name="Normal 6 7 2 3 2" xfId="56766" xr:uid="{00000000-0005-0000-0000-0000C8DD0000}"/>
    <cellStyle name="Normal 6 7 2 3 2 2" xfId="56767" xr:uid="{00000000-0005-0000-0000-0000C9DD0000}"/>
    <cellStyle name="Normal 6 7 2 3 3" xfId="56768" xr:uid="{00000000-0005-0000-0000-0000CADD0000}"/>
    <cellStyle name="Normal 6 7 2 4" xfId="56769" xr:uid="{00000000-0005-0000-0000-0000CBDD0000}"/>
    <cellStyle name="Normal 6 7 2 4 2" xfId="56770" xr:uid="{00000000-0005-0000-0000-0000CCDD0000}"/>
    <cellStyle name="Normal 6 7 2 5" xfId="56771" xr:uid="{00000000-0005-0000-0000-0000CDDD0000}"/>
    <cellStyle name="Normal 6 7 2_Innskuddsdekning" xfId="56772" xr:uid="{00000000-0005-0000-0000-0000CEDD0000}"/>
    <cellStyle name="Normal 6 7 3" xfId="56773" xr:uid="{00000000-0005-0000-0000-0000CFDD0000}"/>
    <cellStyle name="Normal 6 7 3 2" xfId="56774" xr:uid="{00000000-0005-0000-0000-0000D0DD0000}"/>
    <cellStyle name="Normal 6 7 3 2 2" xfId="56775" xr:uid="{00000000-0005-0000-0000-0000D1DD0000}"/>
    <cellStyle name="Normal 6 7 3 2 2 2" xfId="56776" xr:uid="{00000000-0005-0000-0000-0000D2DD0000}"/>
    <cellStyle name="Normal 6 7 3 2 3" xfId="56777" xr:uid="{00000000-0005-0000-0000-0000D3DD0000}"/>
    <cellStyle name="Normal 6 7 3 3" xfId="56778" xr:uid="{00000000-0005-0000-0000-0000D4DD0000}"/>
    <cellStyle name="Normal 6 7 3 3 2" xfId="56779" xr:uid="{00000000-0005-0000-0000-0000D5DD0000}"/>
    <cellStyle name="Normal 6 7 3 4" xfId="56780" xr:uid="{00000000-0005-0000-0000-0000D6DD0000}"/>
    <cellStyle name="Normal 6 7 4" xfId="56781" xr:uid="{00000000-0005-0000-0000-0000D7DD0000}"/>
    <cellStyle name="Normal 6 7 4 2" xfId="56782" xr:uid="{00000000-0005-0000-0000-0000D8DD0000}"/>
    <cellStyle name="Normal 6 7 4 2 2" xfId="56783" xr:uid="{00000000-0005-0000-0000-0000D9DD0000}"/>
    <cellStyle name="Normal 6 7 4 3" xfId="56784" xr:uid="{00000000-0005-0000-0000-0000DADD0000}"/>
    <cellStyle name="Normal 6 7 5" xfId="56785" xr:uid="{00000000-0005-0000-0000-0000DBDD0000}"/>
    <cellStyle name="Normal 6 7 5 2" xfId="56786" xr:uid="{00000000-0005-0000-0000-0000DCDD0000}"/>
    <cellStyle name="Normal 6 7 6" xfId="56787" xr:uid="{00000000-0005-0000-0000-0000DDDD0000}"/>
    <cellStyle name="Normal 6 7_3. Chng in credit spreads" xfId="56788" xr:uid="{00000000-0005-0000-0000-0000DEDD0000}"/>
    <cellStyle name="Normal 6 8" xfId="56789" xr:uid="{00000000-0005-0000-0000-0000DFDD0000}"/>
    <cellStyle name="Normal 6 8 2" xfId="56790" xr:uid="{00000000-0005-0000-0000-0000E0DD0000}"/>
    <cellStyle name="Normal 6 8 2 2" xfId="56791" xr:uid="{00000000-0005-0000-0000-0000E1DD0000}"/>
    <cellStyle name="Normal 6 8 2 2 2" xfId="56792" xr:uid="{00000000-0005-0000-0000-0000E2DD0000}"/>
    <cellStyle name="Normal 6 8 2 2 2 2" xfId="56793" xr:uid="{00000000-0005-0000-0000-0000E3DD0000}"/>
    <cellStyle name="Normal 6 8 2 2 2 2 2" xfId="56794" xr:uid="{00000000-0005-0000-0000-0000E4DD0000}"/>
    <cellStyle name="Normal 6 8 2 2 2 3" xfId="56795" xr:uid="{00000000-0005-0000-0000-0000E5DD0000}"/>
    <cellStyle name="Normal 6 8 2 2 3" xfId="56796" xr:uid="{00000000-0005-0000-0000-0000E6DD0000}"/>
    <cellStyle name="Normal 6 8 2 2 3 2" xfId="56797" xr:uid="{00000000-0005-0000-0000-0000E7DD0000}"/>
    <cellStyle name="Normal 6 8 2 2 4" xfId="56798" xr:uid="{00000000-0005-0000-0000-0000E8DD0000}"/>
    <cellStyle name="Normal 6 8 2 3" xfId="56799" xr:uid="{00000000-0005-0000-0000-0000E9DD0000}"/>
    <cellStyle name="Normal 6 8 2 3 2" xfId="56800" xr:uid="{00000000-0005-0000-0000-0000EADD0000}"/>
    <cellStyle name="Normal 6 8 2 3 2 2" xfId="56801" xr:uid="{00000000-0005-0000-0000-0000EBDD0000}"/>
    <cellStyle name="Normal 6 8 2 3 3" xfId="56802" xr:uid="{00000000-0005-0000-0000-0000ECDD0000}"/>
    <cellStyle name="Normal 6 8 2 4" xfId="56803" xr:uid="{00000000-0005-0000-0000-0000EDDD0000}"/>
    <cellStyle name="Normal 6 8 2 4 2" xfId="56804" xr:uid="{00000000-0005-0000-0000-0000EEDD0000}"/>
    <cellStyle name="Normal 6 8 2 5" xfId="56805" xr:uid="{00000000-0005-0000-0000-0000EFDD0000}"/>
    <cellStyle name="Normal 6 8 2_Innskuddsdekning" xfId="56806" xr:uid="{00000000-0005-0000-0000-0000F0DD0000}"/>
    <cellStyle name="Normal 6 8 3" xfId="56807" xr:uid="{00000000-0005-0000-0000-0000F1DD0000}"/>
    <cellStyle name="Normal 6 8 3 2" xfId="56808" xr:uid="{00000000-0005-0000-0000-0000F2DD0000}"/>
    <cellStyle name="Normal 6 8 3 2 2" xfId="56809" xr:uid="{00000000-0005-0000-0000-0000F3DD0000}"/>
    <cellStyle name="Normal 6 8 3 2 2 2" xfId="56810" xr:uid="{00000000-0005-0000-0000-0000F4DD0000}"/>
    <cellStyle name="Normal 6 8 3 2 3" xfId="56811" xr:uid="{00000000-0005-0000-0000-0000F5DD0000}"/>
    <cellStyle name="Normal 6 8 3 3" xfId="56812" xr:uid="{00000000-0005-0000-0000-0000F6DD0000}"/>
    <cellStyle name="Normal 6 8 3 3 2" xfId="56813" xr:uid="{00000000-0005-0000-0000-0000F7DD0000}"/>
    <cellStyle name="Normal 6 8 3 4" xfId="56814" xr:uid="{00000000-0005-0000-0000-0000F8DD0000}"/>
    <cellStyle name="Normal 6 8 4" xfId="56815" xr:uid="{00000000-0005-0000-0000-0000F9DD0000}"/>
    <cellStyle name="Normal 6 8 4 2" xfId="56816" xr:uid="{00000000-0005-0000-0000-0000FADD0000}"/>
    <cellStyle name="Normal 6 8 4 2 2" xfId="56817" xr:uid="{00000000-0005-0000-0000-0000FBDD0000}"/>
    <cellStyle name="Normal 6 8 4 3" xfId="56818" xr:uid="{00000000-0005-0000-0000-0000FCDD0000}"/>
    <cellStyle name="Normal 6 8 5" xfId="56819" xr:uid="{00000000-0005-0000-0000-0000FDDD0000}"/>
    <cellStyle name="Normal 6 8 5 2" xfId="56820" xr:uid="{00000000-0005-0000-0000-0000FEDD0000}"/>
    <cellStyle name="Normal 6 8 6" xfId="56821" xr:uid="{00000000-0005-0000-0000-0000FFDD0000}"/>
    <cellStyle name="Normal 6 8_3. Chng in credit spreads" xfId="56822" xr:uid="{00000000-0005-0000-0000-000000DE0000}"/>
    <cellStyle name="Normal 6 9" xfId="56823" xr:uid="{00000000-0005-0000-0000-000001DE0000}"/>
    <cellStyle name="Normal 6 9 2" xfId="56824" xr:uid="{00000000-0005-0000-0000-000002DE0000}"/>
    <cellStyle name="Normal 6 9 2 2" xfId="56825" xr:uid="{00000000-0005-0000-0000-000003DE0000}"/>
    <cellStyle name="Normal 6 9 2 2 2" xfId="56826" xr:uid="{00000000-0005-0000-0000-000004DE0000}"/>
    <cellStyle name="Normal 6 9 2 2 2 2" xfId="56827" xr:uid="{00000000-0005-0000-0000-000005DE0000}"/>
    <cellStyle name="Normal 6 9 2 2 2 2 2" xfId="56828" xr:uid="{00000000-0005-0000-0000-000006DE0000}"/>
    <cellStyle name="Normal 6 9 2 2 2 3" xfId="56829" xr:uid="{00000000-0005-0000-0000-000007DE0000}"/>
    <cellStyle name="Normal 6 9 2 2 3" xfId="56830" xr:uid="{00000000-0005-0000-0000-000008DE0000}"/>
    <cellStyle name="Normal 6 9 2 2 3 2" xfId="56831" xr:uid="{00000000-0005-0000-0000-000009DE0000}"/>
    <cellStyle name="Normal 6 9 2 2 4" xfId="56832" xr:uid="{00000000-0005-0000-0000-00000ADE0000}"/>
    <cellStyle name="Normal 6 9 2 3" xfId="56833" xr:uid="{00000000-0005-0000-0000-00000BDE0000}"/>
    <cellStyle name="Normal 6 9 2 3 2" xfId="56834" xr:uid="{00000000-0005-0000-0000-00000CDE0000}"/>
    <cellStyle name="Normal 6 9 2 3 2 2" xfId="56835" xr:uid="{00000000-0005-0000-0000-00000DDE0000}"/>
    <cellStyle name="Normal 6 9 2 3 3" xfId="56836" xr:uid="{00000000-0005-0000-0000-00000EDE0000}"/>
    <cellStyle name="Normal 6 9 2 4" xfId="56837" xr:uid="{00000000-0005-0000-0000-00000FDE0000}"/>
    <cellStyle name="Normal 6 9 2 4 2" xfId="56838" xr:uid="{00000000-0005-0000-0000-000010DE0000}"/>
    <cellStyle name="Normal 6 9 2 5" xfId="56839" xr:uid="{00000000-0005-0000-0000-000011DE0000}"/>
    <cellStyle name="Normal 6 9 2_Innskuddsdekning" xfId="56840" xr:uid="{00000000-0005-0000-0000-000012DE0000}"/>
    <cellStyle name="Normal 6 9 3" xfId="56841" xr:uid="{00000000-0005-0000-0000-000013DE0000}"/>
    <cellStyle name="Normal 6 9 3 2" xfId="56842" xr:uid="{00000000-0005-0000-0000-000014DE0000}"/>
    <cellStyle name="Normal 6 9 3 2 2" xfId="56843" xr:uid="{00000000-0005-0000-0000-000015DE0000}"/>
    <cellStyle name="Normal 6 9 3 2 2 2" xfId="56844" xr:uid="{00000000-0005-0000-0000-000016DE0000}"/>
    <cellStyle name="Normal 6 9 3 2 3" xfId="56845" xr:uid="{00000000-0005-0000-0000-000017DE0000}"/>
    <cellStyle name="Normal 6 9 3 3" xfId="56846" xr:uid="{00000000-0005-0000-0000-000018DE0000}"/>
    <cellStyle name="Normal 6 9 3 3 2" xfId="56847" xr:uid="{00000000-0005-0000-0000-000019DE0000}"/>
    <cellStyle name="Normal 6 9 3 4" xfId="56848" xr:uid="{00000000-0005-0000-0000-00001ADE0000}"/>
    <cellStyle name="Normal 6 9 4" xfId="56849" xr:uid="{00000000-0005-0000-0000-00001BDE0000}"/>
    <cellStyle name="Normal 6 9 4 2" xfId="56850" xr:uid="{00000000-0005-0000-0000-00001CDE0000}"/>
    <cellStyle name="Normal 6 9 4 2 2" xfId="56851" xr:uid="{00000000-0005-0000-0000-00001DDE0000}"/>
    <cellStyle name="Normal 6 9 4 3" xfId="56852" xr:uid="{00000000-0005-0000-0000-00001EDE0000}"/>
    <cellStyle name="Normal 6 9 5" xfId="56853" xr:uid="{00000000-0005-0000-0000-00001FDE0000}"/>
    <cellStyle name="Normal 6 9 5 2" xfId="56854" xr:uid="{00000000-0005-0000-0000-000020DE0000}"/>
    <cellStyle name="Normal 6 9 6" xfId="56855" xr:uid="{00000000-0005-0000-0000-000021DE0000}"/>
    <cellStyle name="Normal 6 9_3. Chng in credit spreads" xfId="56856" xr:uid="{00000000-0005-0000-0000-000022DE0000}"/>
    <cellStyle name="Normal 6_3. Chng in credit spreads" xfId="56857" xr:uid="{00000000-0005-0000-0000-000023DE0000}"/>
    <cellStyle name="Normal 60" xfId="56858" xr:uid="{00000000-0005-0000-0000-000024DE0000}"/>
    <cellStyle name="Normal 61" xfId="56859" xr:uid="{00000000-0005-0000-0000-000025DE0000}"/>
    <cellStyle name="Normal 62" xfId="56860" xr:uid="{00000000-0005-0000-0000-000026DE0000}"/>
    <cellStyle name="Normal 63" xfId="56861" xr:uid="{00000000-0005-0000-0000-000027DE0000}"/>
    <cellStyle name="Normal 63 2" xfId="56862" xr:uid="{00000000-0005-0000-0000-000028DE0000}"/>
    <cellStyle name="Normal 63 2 2" xfId="56863" xr:uid="{00000000-0005-0000-0000-000029DE0000}"/>
    <cellStyle name="Normal 63 2 2 2" xfId="56864" xr:uid="{00000000-0005-0000-0000-00002ADE0000}"/>
    <cellStyle name="Normal 63 2 2 2 2" xfId="56865" xr:uid="{00000000-0005-0000-0000-00002BDE0000}"/>
    <cellStyle name="Normal 63 2 2 2 2 2" xfId="56866" xr:uid="{00000000-0005-0000-0000-00002CDE0000}"/>
    <cellStyle name="Normal 63 2 2 2 3" xfId="56867" xr:uid="{00000000-0005-0000-0000-00002DDE0000}"/>
    <cellStyle name="Normal 63 2 2 3" xfId="56868" xr:uid="{00000000-0005-0000-0000-00002EDE0000}"/>
    <cellStyle name="Normal 63 2 2 3 2" xfId="56869" xr:uid="{00000000-0005-0000-0000-00002FDE0000}"/>
    <cellStyle name="Normal 63 2 2 4" xfId="56870" xr:uid="{00000000-0005-0000-0000-000030DE0000}"/>
    <cellStyle name="Normal 63 2 3" xfId="56871" xr:uid="{00000000-0005-0000-0000-000031DE0000}"/>
    <cellStyle name="Normal 63 2 3 2" xfId="56872" xr:uid="{00000000-0005-0000-0000-000032DE0000}"/>
    <cellStyle name="Normal 63 2 3 2 2" xfId="56873" xr:uid="{00000000-0005-0000-0000-000033DE0000}"/>
    <cellStyle name="Normal 63 2 3 3" xfId="56874" xr:uid="{00000000-0005-0000-0000-000034DE0000}"/>
    <cellStyle name="Normal 63 2 4" xfId="56875" xr:uid="{00000000-0005-0000-0000-000035DE0000}"/>
    <cellStyle name="Normal 63 2 4 2" xfId="56876" xr:uid="{00000000-0005-0000-0000-000036DE0000}"/>
    <cellStyle name="Normal 63 2 5" xfId="56877" xr:uid="{00000000-0005-0000-0000-000037DE0000}"/>
    <cellStyle name="Normal 63 2 6" xfId="56878" xr:uid="{00000000-0005-0000-0000-000038DE0000}"/>
    <cellStyle name="Normal 63 3" xfId="56879" xr:uid="{00000000-0005-0000-0000-000039DE0000}"/>
    <cellStyle name="Normal 63 3 2" xfId="56880" xr:uid="{00000000-0005-0000-0000-00003ADE0000}"/>
    <cellStyle name="Normal 63 3 2 2" xfId="56881" xr:uid="{00000000-0005-0000-0000-00003BDE0000}"/>
    <cellStyle name="Normal 63 3 2 2 2" xfId="56882" xr:uid="{00000000-0005-0000-0000-00003CDE0000}"/>
    <cellStyle name="Normal 63 3 2 3" xfId="56883" xr:uid="{00000000-0005-0000-0000-00003DDE0000}"/>
    <cellStyle name="Normal 63 3 3" xfId="56884" xr:uid="{00000000-0005-0000-0000-00003EDE0000}"/>
    <cellStyle name="Normal 63 3 3 2" xfId="56885" xr:uid="{00000000-0005-0000-0000-00003FDE0000}"/>
    <cellStyle name="Normal 63 3 4" xfId="56886" xr:uid="{00000000-0005-0000-0000-000040DE0000}"/>
    <cellStyle name="Normal 63 3 5" xfId="56887" xr:uid="{00000000-0005-0000-0000-000041DE0000}"/>
    <cellStyle name="Normal 63 4" xfId="56888" xr:uid="{00000000-0005-0000-0000-000042DE0000}"/>
    <cellStyle name="Normal 63 4 2" xfId="56889" xr:uid="{00000000-0005-0000-0000-000043DE0000}"/>
    <cellStyle name="Normal 63 4 2 2" xfId="56890" xr:uid="{00000000-0005-0000-0000-000044DE0000}"/>
    <cellStyle name="Normal 63 4 3" xfId="56891" xr:uid="{00000000-0005-0000-0000-000045DE0000}"/>
    <cellStyle name="Normal 63 4 4" xfId="56892" xr:uid="{00000000-0005-0000-0000-000046DE0000}"/>
    <cellStyle name="Normal 63 5" xfId="56893" xr:uid="{00000000-0005-0000-0000-000047DE0000}"/>
    <cellStyle name="Normal 63 5 2" xfId="56894" xr:uid="{00000000-0005-0000-0000-000048DE0000}"/>
    <cellStyle name="Normal 63 5 3" xfId="56895" xr:uid="{00000000-0005-0000-0000-000049DE0000}"/>
    <cellStyle name="Normal 63 6" xfId="56896" xr:uid="{00000000-0005-0000-0000-00004ADE0000}"/>
    <cellStyle name="Normal 63 7" xfId="56897" xr:uid="{00000000-0005-0000-0000-00004BDE0000}"/>
    <cellStyle name="Normal 63 8" xfId="56898" xr:uid="{00000000-0005-0000-0000-00004CDE0000}"/>
    <cellStyle name="Normal 63_Nøkkeltall" xfId="56899" xr:uid="{00000000-0005-0000-0000-00004DDE0000}"/>
    <cellStyle name="Normal 64" xfId="56900" xr:uid="{00000000-0005-0000-0000-00004EDE0000}"/>
    <cellStyle name="Normal 64 2" xfId="56901" xr:uid="{00000000-0005-0000-0000-00004FDE0000}"/>
    <cellStyle name="Normal 65" xfId="56902" xr:uid="{00000000-0005-0000-0000-000050DE0000}"/>
    <cellStyle name="Normal 65 2" xfId="56903" xr:uid="{00000000-0005-0000-0000-000051DE0000}"/>
    <cellStyle name="Normal 66" xfId="56904" xr:uid="{00000000-0005-0000-0000-000052DE0000}"/>
    <cellStyle name="Normal 67" xfId="56905" xr:uid="{00000000-0005-0000-0000-000053DE0000}"/>
    <cellStyle name="Normal 68" xfId="56906" xr:uid="{00000000-0005-0000-0000-000054DE0000}"/>
    <cellStyle name="Normal 68 2" xfId="56907" xr:uid="{00000000-0005-0000-0000-000055DE0000}"/>
    <cellStyle name="Normal 68 2 2" xfId="56908" xr:uid="{00000000-0005-0000-0000-000056DE0000}"/>
    <cellStyle name="Normal 69" xfId="56909" xr:uid="{00000000-0005-0000-0000-000057DE0000}"/>
    <cellStyle name="Normal 69 2" xfId="56910" xr:uid="{00000000-0005-0000-0000-000058DE0000}"/>
    <cellStyle name="Normal 69 2 2" xfId="56911" xr:uid="{00000000-0005-0000-0000-000059DE0000}"/>
    <cellStyle name="Normal 7" xfId="56912" xr:uid="{00000000-0005-0000-0000-00005ADE0000}"/>
    <cellStyle name="Normal 7 10" xfId="56913" xr:uid="{00000000-0005-0000-0000-00005BDE0000}"/>
    <cellStyle name="Normal 7 2" xfId="56914" xr:uid="{00000000-0005-0000-0000-00005CDE0000}"/>
    <cellStyle name="Normal 7 2 2" xfId="56915" xr:uid="{00000000-0005-0000-0000-00005DDE0000}"/>
    <cellStyle name="Normal 7 2 2 2" xfId="56916" xr:uid="{00000000-0005-0000-0000-00005EDE0000}"/>
    <cellStyle name="Normal 7 2 2 2 2" xfId="56917" xr:uid="{00000000-0005-0000-0000-00005FDE0000}"/>
    <cellStyle name="Normal 7 2 2 2 2 2" xfId="56918" xr:uid="{00000000-0005-0000-0000-000060DE0000}"/>
    <cellStyle name="Normal 7 2 2 2 3" xfId="56919" xr:uid="{00000000-0005-0000-0000-000061DE0000}"/>
    <cellStyle name="Normal 7 2 2 3" xfId="56920" xr:uid="{00000000-0005-0000-0000-000062DE0000}"/>
    <cellStyle name="Normal 7 2 2 3 2" xfId="56921" xr:uid="{00000000-0005-0000-0000-000063DE0000}"/>
    <cellStyle name="Normal 7 2 2 3 2 2" xfId="56922" xr:uid="{00000000-0005-0000-0000-000064DE0000}"/>
    <cellStyle name="Normal 7 2 2 3 3" xfId="56923" xr:uid="{00000000-0005-0000-0000-000065DE0000}"/>
    <cellStyle name="Normal 7 2 2 4" xfId="56924" xr:uid="{00000000-0005-0000-0000-000066DE0000}"/>
    <cellStyle name="Normal 7 2 2 4 2" xfId="56925" xr:uid="{00000000-0005-0000-0000-000067DE0000}"/>
    <cellStyle name="Normal 7 2 2 5" xfId="56926" xr:uid="{00000000-0005-0000-0000-000068DE0000}"/>
    <cellStyle name="Normal 7 2 2 6" xfId="56927" xr:uid="{00000000-0005-0000-0000-000069DE0000}"/>
    <cellStyle name="Normal 7 2 2_Nøkkeltall" xfId="56928" xr:uid="{00000000-0005-0000-0000-00006ADE0000}"/>
    <cellStyle name="Normal 7 2 3" xfId="56929" xr:uid="{00000000-0005-0000-0000-00006BDE0000}"/>
    <cellStyle name="Normal 7 2 3 2" xfId="56930" xr:uid="{00000000-0005-0000-0000-00006CDE0000}"/>
    <cellStyle name="Normal 7 2 3 2 2" xfId="56931" xr:uid="{00000000-0005-0000-0000-00006DDE0000}"/>
    <cellStyle name="Normal 7 2 3 3" xfId="56932" xr:uid="{00000000-0005-0000-0000-00006EDE0000}"/>
    <cellStyle name="Normal 7 2 3_Nøkkeltall" xfId="56933" xr:uid="{00000000-0005-0000-0000-00006FDE0000}"/>
    <cellStyle name="Normal 7 2 4" xfId="56934" xr:uid="{00000000-0005-0000-0000-000070DE0000}"/>
    <cellStyle name="Normal 7 2 4 2" xfId="56935" xr:uid="{00000000-0005-0000-0000-000071DE0000}"/>
    <cellStyle name="Normal 7 2 4 2 2" xfId="56936" xr:uid="{00000000-0005-0000-0000-000072DE0000}"/>
    <cellStyle name="Normal 7 2 4 3" xfId="56937" xr:uid="{00000000-0005-0000-0000-000073DE0000}"/>
    <cellStyle name="Normal 7 2 4_Nøkkeltall" xfId="56938" xr:uid="{00000000-0005-0000-0000-000074DE0000}"/>
    <cellStyle name="Normal 7 2 5" xfId="56939" xr:uid="{00000000-0005-0000-0000-000075DE0000}"/>
    <cellStyle name="Normal 7 2 5 2" xfId="56940" xr:uid="{00000000-0005-0000-0000-000076DE0000}"/>
    <cellStyle name="Normal 7 2 5 2 2" xfId="56941" xr:uid="{00000000-0005-0000-0000-000077DE0000}"/>
    <cellStyle name="Normal 7 2 5 3" xfId="56942" xr:uid="{00000000-0005-0000-0000-000078DE0000}"/>
    <cellStyle name="Normal 7 2 6" xfId="56943" xr:uid="{00000000-0005-0000-0000-000079DE0000}"/>
    <cellStyle name="Normal 7 2 6 2" xfId="56944" xr:uid="{00000000-0005-0000-0000-00007ADE0000}"/>
    <cellStyle name="Normal 7 2 7" xfId="56945" xr:uid="{00000000-0005-0000-0000-00007BDE0000}"/>
    <cellStyle name="Normal 7 2 8" xfId="56946" xr:uid="{00000000-0005-0000-0000-00007CDE0000}"/>
    <cellStyle name="Normal 7 2_APM numbers" xfId="56947" xr:uid="{00000000-0005-0000-0000-00007DDE0000}"/>
    <cellStyle name="Normal 7 3" xfId="56948" xr:uid="{00000000-0005-0000-0000-00007EDE0000}"/>
    <cellStyle name="Normal 7 3 2" xfId="56949" xr:uid="{00000000-0005-0000-0000-00007FDE0000}"/>
    <cellStyle name="Normal 7 3 2 2" xfId="56950" xr:uid="{00000000-0005-0000-0000-000080DE0000}"/>
    <cellStyle name="Normal 7 3 2 2 2" xfId="56951" xr:uid="{00000000-0005-0000-0000-000081DE0000}"/>
    <cellStyle name="Normal 7 3 2 2 2 2" xfId="56952" xr:uid="{00000000-0005-0000-0000-000082DE0000}"/>
    <cellStyle name="Normal 7 3 2 2 3" xfId="56953" xr:uid="{00000000-0005-0000-0000-000083DE0000}"/>
    <cellStyle name="Normal 7 3 2 3" xfId="56954" xr:uid="{00000000-0005-0000-0000-000084DE0000}"/>
    <cellStyle name="Normal 7 3 2 3 2" xfId="56955" xr:uid="{00000000-0005-0000-0000-000085DE0000}"/>
    <cellStyle name="Normal 7 3 2 3 2 2" xfId="56956" xr:uid="{00000000-0005-0000-0000-000086DE0000}"/>
    <cellStyle name="Normal 7 3 2 3 3" xfId="56957" xr:uid="{00000000-0005-0000-0000-000087DE0000}"/>
    <cellStyle name="Normal 7 3 2 4" xfId="56958" xr:uid="{00000000-0005-0000-0000-000088DE0000}"/>
    <cellStyle name="Normal 7 3 2 4 2" xfId="56959" xr:uid="{00000000-0005-0000-0000-000089DE0000}"/>
    <cellStyle name="Normal 7 3 2 5" xfId="56960" xr:uid="{00000000-0005-0000-0000-00008ADE0000}"/>
    <cellStyle name="Normal 7 3 2 6" xfId="56961" xr:uid="{00000000-0005-0000-0000-00008BDE0000}"/>
    <cellStyle name="Normal 7 3 2_Nøkkeltall" xfId="56962" xr:uid="{00000000-0005-0000-0000-00008CDE0000}"/>
    <cellStyle name="Normal 7 3 3" xfId="56963" xr:uid="{00000000-0005-0000-0000-00008DDE0000}"/>
    <cellStyle name="Normal 7 3 3 2" xfId="56964" xr:uid="{00000000-0005-0000-0000-00008EDE0000}"/>
    <cellStyle name="Normal 7 3 3 2 2" xfId="56965" xr:uid="{00000000-0005-0000-0000-00008FDE0000}"/>
    <cellStyle name="Normal 7 3 3 3" xfId="56966" xr:uid="{00000000-0005-0000-0000-000090DE0000}"/>
    <cellStyle name="Normal 7 3 3_Nøkkeltall" xfId="56967" xr:uid="{00000000-0005-0000-0000-000091DE0000}"/>
    <cellStyle name="Normal 7 3 4" xfId="56968" xr:uid="{00000000-0005-0000-0000-000092DE0000}"/>
    <cellStyle name="Normal 7 3 4 2" xfId="56969" xr:uid="{00000000-0005-0000-0000-000093DE0000}"/>
    <cellStyle name="Normal 7 3 4 2 2" xfId="56970" xr:uid="{00000000-0005-0000-0000-000094DE0000}"/>
    <cellStyle name="Normal 7 3 4 3" xfId="56971" xr:uid="{00000000-0005-0000-0000-000095DE0000}"/>
    <cellStyle name="Normal 7 3 5" xfId="56972" xr:uid="{00000000-0005-0000-0000-000096DE0000}"/>
    <cellStyle name="Normal 7 3 5 2" xfId="56973" xr:uid="{00000000-0005-0000-0000-000097DE0000}"/>
    <cellStyle name="Normal 7 3 6" xfId="56974" xr:uid="{00000000-0005-0000-0000-000098DE0000}"/>
    <cellStyle name="Normal 7 3 7" xfId="56975" xr:uid="{00000000-0005-0000-0000-000099DE0000}"/>
    <cellStyle name="Normal 7 3_APM numbers" xfId="56976" xr:uid="{00000000-0005-0000-0000-00009ADE0000}"/>
    <cellStyle name="Normal 7 4" xfId="56977" xr:uid="{00000000-0005-0000-0000-00009BDE0000}"/>
    <cellStyle name="Normal 7 4 2" xfId="56978" xr:uid="{00000000-0005-0000-0000-00009CDE0000}"/>
    <cellStyle name="Normal 7 4 2 2" xfId="56979" xr:uid="{00000000-0005-0000-0000-00009DDE0000}"/>
    <cellStyle name="Normal 7 4 2 2 2" xfId="56980" xr:uid="{00000000-0005-0000-0000-00009EDE0000}"/>
    <cellStyle name="Normal 7 4 2 3" xfId="56981" xr:uid="{00000000-0005-0000-0000-00009FDE0000}"/>
    <cellStyle name="Normal 7 4 2_Nøkkeltall" xfId="56982" xr:uid="{00000000-0005-0000-0000-0000A0DE0000}"/>
    <cellStyle name="Normal 7 4 3" xfId="56983" xr:uid="{00000000-0005-0000-0000-0000A1DE0000}"/>
    <cellStyle name="Normal 7 4 3 2" xfId="56984" xr:uid="{00000000-0005-0000-0000-0000A2DE0000}"/>
    <cellStyle name="Normal 7 4 3 2 2" xfId="56985" xr:uid="{00000000-0005-0000-0000-0000A3DE0000}"/>
    <cellStyle name="Normal 7 4 3 3" xfId="56986" xr:uid="{00000000-0005-0000-0000-0000A4DE0000}"/>
    <cellStyle name="Normal 7 4 4" xfId="56987" xr:uid="{00000000-0005-0000-0000-0000A5DE0000}"/>
    <cellStyle name="Normal 7 4 4 2" xfId="56988" xr:uid="{00000000-0005-0000-0000-0000A6DE0000}"/>
    <cellStyle name="Normal 7 4 5" xfId="56989" xr:uid="{00000000-0005-0000-0000-0000A7DE0000}"/>
    <cellStyle name="Normal 7 4 6" xfId="56990" xr:uid="{00000000-0005-0000-0000-0000A8DE0000}"/>
    <cellStyle name="Normal 7 4_Innskuddsdekning" xfId="56991" xr:uid="{00000000-0005-0000-0000-0000A9DE0000}"/>
    <cellStyle name="Normal 7 5" xfId="56992" xr:uid="{00000000-0005-0000-0000-0000AADE0000}"/>
    <cellStyle name="Normal 7 5 2" xfId="56993" xr:uid="{00000000-0005-0000-0000-0000ABDE0000}"/>
    <cellStyle name="Normal 7 5_Nøkkeltall" xfId="56994" xr:uid="{00000000-0005-0000-0000-0000ACDE0000}"/>
    <cellStyle name="Normal 7 6" xfId="56995" xr:uid="{00000000-0005-0000-0000-0000ADDE0000}"/>
    <cellStyle name="Normal 7 6 2" xfId="56996" xr:uid="{00000000-0005-0000-0000-0000AEDE0000}"/>
    <cellStyle name="Normal 7 6 2 2" xfId="56997" xr:uid="{00000000-0005-0000-0000-0000AFDE0000}"/>
    <cellStyle name="Normal 7 6 3" xfId="56998" xr:uid="{00000000-0005-0000-0000-0000B0DE0000}"/>
    <cellStyle name="Normal 7 6 4" xfId="56999" xr:uid="{00000000-0005-0000-0000-0000B1DE0000}"/>
    <cellStyle name="Normal 7 7" xfId="57000" xr:uid="{00000000-0005-0000-0000-0000B2DE0000}"/>
    <cellStyle name="Normal 7 7 2" xfId="57001" xr:uid="{00000000-0005-0000-0000-0000B3DE0000}"/>
    <cellStyle name="Normal 7 7 2 2" xfId="57002" xr:uid="{00000000-0005-0000-0000-0000B4DE0000}"/>
    <cellStyle name="Normal 7 7 3" xfId="57003" xr:uid="{00000000-0005-0000-0000-0000B5DE0000}"/>
    <cellStyle name="Normal 7 8" xfId="57004" xr:uid="{00000000-0005-0000-0000-0000B6DE0000}"/>
    <cellStyle name="Normal 7 8 2" xfId="57005" xr:uid="{00000000-0005-0000-0000-0000B7DE0000}"/>
    <cellStyle name="Normal 7 9" xfId="57006" xr:uid="{00000000-0005-0000-0000-0000B8DE0000}"/>
    <cellStyle name="Normal 7_3. Chng in credit spreads" xfId="57007" xr:uid="{00000000-0005-0000-0000-0000B9DE0000}"/>
    <cellStyle name="Normal 70" xfId="57008" xr:uid="{00000000-0005-0000-0000-0000BADE0000}"/>
    <cellStyle name="Normal 70 2" xfId="57009" xr:uid="{00000000-0005-0000-0000-0000BBDE0000}"/>
    <cellStyle name="Normal 71" xfId="57010" xr:uid="{00000000-0005-0000-0000-0000BCDE0000}"/>
    <cellStyle name="Normal 71 2" xfId="57011" xr:uid="{00000000-0005-0000-0000-0000BDDE0000}"/>
    <cellStyle name="Normal 72" xfId="57012" xr:uid="{00000000-0005-0000-0000-0000BEDE0000}"/>
    <cellStyle name="Normal 72 2" xfId="57013" xr:uid="{00000000-0005-0000-0000-0000BFDE0000}"/>
    <cellStyle name="Normal 73" xfId="57014" xr:uid="{00000000-0005-0000-0000-0000C0DE0000}"/>
    <cellStyle name="Normal 73 2" xfId="57015" xr:uid="{00000000-0005-0000-0000-0000C1DE0000}"/>
    <cellStyle name="Normal 73 3" xfId="57016" xr:uid="{00000000-0005-0000-0000-0000C2DE0000}"/>
    <cellStyle name="Normal 73_Nøkkeltall" xfId="57017" xr:uid="{00000000-0005-0000-0000-0000C3DE0000}"/>
    <cellStyle name="Normal 74" xfId="57018" xr:uid="{00000000-0005-0000-0000-0000C4DE0000}"/>
    <cellStyle name="Normal 74 2" xfId="57019" xr:uid="{00000000-0005-0000-0000-0000C5DE0000}"/>
    <cellStyle name="Normal 74 2 2" xfId="57020" xr:uid="{00000000-0005-0000-0000-0000C6DE0000}"/>
    <cellStyle name="Normal 74 2 2 2" xfId="57021" xr:uid="{00000000-0005-0000-0000-0000C7DE0000}"/>
    <cellStyle name="Normal 74 2 2 2 2" xfId="57022" xr:uid="{00000000-0005-0000-0000-0000C8DE0000}"/>
    <cellStyle name="Normal 74 2 2 3" xfId="57023" xr:uid="{00000000-0005-0000-0000-0000C9DE0000}"/>
    <cellStyle name="Normal 74 2 3" xfId="57024" xr:uid="{00000000-0005-0000-0000-0000CADE0000}"/>
    <cellStyle name="Normal 74 2 3 2" xfId="57025" xr:uid="{00000000-0005-0000-0000-0000CBDE0000}"/>
    <cellStyle name="Normal 74 2 4" xfId="57026" xr:uid="{00000000-0005-0000-0000-0000CCDE0000}"/>
    <cellStyle name="Normal 74 2 5" xfId="57027" xr:uid="{00000000-0005-0000-0000-0000CDDE0000}"/>
    <cellStyle name="Normal 74 3" xfId="57028" xr:uid="{00000000-0005-0000-0000-0000CEDE0000}"/>
    <cellStyle name="Normal 74 3 2" xfId="57029" xr:uid="{00000000-0005-0000-0000-0000CFDE0000}"/>
    <cellStyle name="Normal 74 3 2 2" xfId="57030" xr:uid="{00000000-0005-0000-0000-0000D0DE0000}"/>
    <cellStyle name="Normal 74 3 3" xfId="57031" xr:uid="{00000000-0005-0000-0000-0000D1DE0000}"/>
    <cellStyle name="Normal 74 4" xfId="57032" xr:uid="{00000000-0005-0000-0000-0000D2DE0000}"/>
    <cellStyle name="Normal 74 4 2" xfId="57033" xr:uid="{00000000-0005-0000-0000-0000D3DE0000}"/>
    <cellStyle name="Normal 74 5" xfId="57034" xr:uid="{00000000-0005-0000-0000-0000D4DE0000}"/>
    <cellStyle name="Normal 74 6" xfId="57035" xr:uid="{00000000-0005-0000-0000-0000D5DE0000}"/>
    <cellStyle name="Normal 75" xfId="57036" xr:uid="{00000000-0005-0000-0000-0000D6DE0000}"/>
    <cellStyle name="Normal 75 2" xfId="57037" xr:uid="{00000000-0005-0000-0000-0000D7DE0000}"/>
    <cellStyle name="Normal 75 2 2" xfId="57038" xr:uid="{00000000-0005-0000-0000-0000D8DE0000}"/>
    <cellStyle name="Normal 75 2 2 2" xfId="57039" xr:uid="{00000000-0005-0000-0000-0000D9DE0000}"/>
    <cellStyle name="Normal 75 2 2 2 2" xfId="57040" xr:uid="{00000000-0005-0000-0000-0000DADE0000}"/>
    <cellStyle name="Normal 75 2 2 3" xfId="57041" xr:uid="{00000000-0005-0000-0000-0000DBDE0000}"/>
    <cellStyle name="Normal 75 2 3" xfId="57042" xr:uid="{00000000-0005-0000-0000-0000DCDE0000}"/>
    <cellStyle name="Normal 75 2 3 2" xfId="57043" xr:uid="{00000000-0005-0000-0000-0000DDDE0000}"/>
    <cellStyle name="Normal 75 2 4" xfId="57044" xr:uid="{00000000-0005-0000-0000-0000DEDE0000}"/>
    <cellStyle name="Normal 75 3" xfId="57045" xr:uid="{00000000-0005-0000-0000-0000DFDE0000}"/>
    <cellStyle name="Normal 75 3 2" xfId="57046" xr:uid="{00000000-0005-0000-0000-0000E0DE0000}"/>
    <cellStyle name="Normal 75 3 2 2" xfId="57047" xr:uid="{00000000-0005-0000-0000-0000E1DE0000}"/>
    <cellStyle name="Normal 75 3 3" xfId="57048" xr:uid="{00000000-0005-0000-0000-0000E2DE0000}"/>
    <cellStyle name="Normal 75 4" xfId="57049" xr:uid="{00000000-0005-0000-0000-0000E3DE0000}"/>
    <cellStyle name="Normal 75 4 2" xfId="57050" xr:uid="{00000000-0005-0000-0000-0000E4DE0000}"/>
    <cellStyle name="Normal 75 5" xfId="57051" xr:uid="{00000000-0005-0000-0000-0000E5DE0000}"/>
    <cellStyle name="Normal 75 6" xfId="57052" xr:uid="{00000000-0005-0000-0000-0000E6DE0000}"/>
    <cellStyle name="Normal 76" xfId="57053" xr:uid="{00000000-0005-0000-0000-0000E7DE0000}"/>
    <cellStyle name="Normal 76 2" xfId="57054" xr:uid="{00000000-0005-0000-0000-0000E8DE0000}"/>
    <cellStyle name="Normal 76 2 2" xfId="57055" xr:uid="{00000000-0005-0000-0000-0000E9DE0000}"/>
    <cellStyle name="Normal 76 2 2 2" xfId="57056" xr:uid="{00000000-0005-0000-0000-0000EADE0000}"/>
    <cellStyle name="Normal 76 2 2 2 2" xfId="57057" xr:uid="{00000000-0005-0000-0000-0000EBDE0000}"/>
    <cellStyle name="Normal 76 2 2 3" xfId="57058" xr:uid="{00000000-0005-0000-0000-0000ECDE0000}"/>
    <cellStyle name="Normal 76 2 3" xfId="57059" xr:uid="{00000000-0005-0000-0000-0000EDDE0000}"/>
    <cellStyle name="Normal 76 2 3 2" xfId="57060" xr:uid="{00000000-0005-0000-0000-0000EEDE0000}"/>
    <cellStyle name="Normal 76 2 4" xfId="57061" xr:uid="{00000000-0005-0000-0000-0000EFDE0000}"/>
    <cellStyle name="Normal 76 2_Nøkkeltall" xfId="57062" xr:uid="{00000000-0005-0000-0000-0000F0DE0000}"/>
    <cellStyle name="Normal 76 3" xfId="57063" xr:uid="{00000000-0005-0000-0000-0000F1DE0000}"/>
    <cellStyle name="Normal 76 3 2" xfId="57064" xr:uid="{00000000-0005-0000-0000-0000F2DE0000}"/>
    <cellStyle name="Normal 76 3 2 2" xfId="57065" xr:uid="{00000000-0005-0000-0000-0000F3DE0000}"/>
    <cellStyle name="Normal 76 3 3" xfId="57066" xr:uid="{00000000-0005-0000-0000-0000F4DE0000}"/>
    <cellStyle name="Normal 76 4" xfId="57067" xr:uid="{00000000-0005-0000-0000-0000F5DE0000}"/>
    <cellStyle name="Normal 76 4 2" xfId="57068" xr:uid="{00000000-0005-0000-0000-0000F6DE0000}"/>
    <cellStyle name="Normal 76 5" xfId="57069" xr:uid="{00000000-0005-0000-0000-0000F7DE0000}"/>
    <cellStyle name="Normal 76 6" xfId="57070" xr:uid="{00000000-0005-0000-0000-0000F8DE0000}"/>
    <cellStyle name="Normal 76_Nøkkeltall" xfId="57071" xr:uid="{00000000-0005-0000-0000-0000F9DE0000}"/>
    <cellStyle name="Normal 77" xfId="57072" xr:uid="{00000000-0005-0000-0000-0000FADE0000}"/>
    <cellStyle name="Normal 77 2" xfId="57073" xr:uid="{00000000-0005-0000-0000-0000FBDE0000}"/>
    <cellStyle name="Normal 77 2 2" xfId="57074" xr:uid="{00000000-0005-0000-0000-0000FCDE0000}"/>
    <cellStyle name="Normal 77 2 2 2" xfId="57075" xr:uid="{00000000-0005-0000-0000-0000FDDE0000}"/>
    <cellStyle name="Normal 77 2 2 2 2" xfId="57076" xr:uid="{00000000-0005-0000-0000-0000FEDE0000}"/>
    <cellStyle name="Normal 77 2 2 3" xfId="57077" xr:uid="{00000000-0005-0000-0000-0000FFDE0000}"/>
    <cellStyle name="Normal 77 2 3" xfId="57078" xr:uid="{00000000-0005-0000-0000-000000DF0000}"/>
    <cellStyle name="Normal 77 2 3 2" xfId="57079" xr:uid="{00000000-0005-0000-0000-000001DF0000}"/>
    <cellStyle name="Normal 77 2 4" xfId="57080" xr:uid="{00000000-0005-0000-0000-000002DF0000}"/>
    <cellStyle name="Normal 77 3" xfId="57081" xr:uid="{00000000-0005-0000-0000-000003DF0000}"/>
    <cellStyle name="Normal 77 3 2" xfId="57082" xr:uid="{00000000-0005-0000-0000-000004DF0000}"/>
    <cellStyle name="Normal 77 3 2 2" xfId="57083" xr:uid="{00000000-0005-0000-0000-000005DF0000}"/>
    <cellStyle name="Normal 77 3 3" xfId="57084" xr:uid="{00000000-0005-0000-0000-000006DF0000}"/>
    <cellStyle name="Normal 77 4" xfId="57085" xr:uid="{00000000-0005-0000-0000-000007DF0000}"/>
    <cellStyle name="Normal 77 4 2" xfId="57086" xr:uid="{00000000-0005-0000-0000-000008DF0000}"/>
    <cellStyle name="Normal 77 5" xfId="57087" xr:uid="{00000000-0005-0000-0000-000009DF0000}"/>
    <cellStyle name="Normal 77 6" xfId="57088" xr:uid="{00000000-0005-0000-0000-00000ADF0000}"/>
    <cellStyle name="Normal 78" xfId="57089" xr:uid="{00000000-0005-0000-0000-00000BDF0000}"/>
    <cellStyle name="Normal 78 2" xfId="57090" xr:uid="{00000000-0005-0000-0000-00000CDF0000}"/>
    <cellStyle name="Normal 78 2 2" xfId="57091" xr:uid="{00000000-0005-0000-0000-00000DDF0000}"/>
    <cellStyle name="Normal 78 2 2 2" xfId="57092" xr:uid="{00000000-0005-0000-0000-00000EDF0000}"/>
    <cellStyle name="Normal 78 2 2 2 2" xfId="57093" xr:uid="{00000000-0005-0000-0000-00000FDF0000}"/>
    <cellStyle name="Normal 78 2 2 3" xfId="57094" xr:uid="{00000000-0005-0000-0000-000010DF0000}"/>
    <cellStyle name="Normal 78 2 3" xfId="57095" xr:uid="{00000000-0005-0000-0000-000011DF0000}"/>
    <cellStyle name="Normal 78 2 3 2" xfId="57096" xr:uid="{00000000-0005-0000-0000-000012DF0000}"/>
    <cellStyle name="Normal 78 2 4" xfId="57097" xr:uid="{00000000-0005-0000-0000-000013DF0000}"/>
    <cellStyle name="Normal 78 3" xfId="57098" xr:uid="{00000000-0005-0000-0000-000014DF0000}"/>
    <cellStyle name="Normal 78 3 2" xfId="57099" xr:uid="{00000000-0005-0000-0000-000015DF0000}"/>
    <cellStyle name="Normal 78 3 2 2" xfId="57100" xr:uid="{00000000-0005-0000-0000-000016DF0000}"/>
    <cellStyle name="Normal 78 3 3" xfId="57101" xr:uid="{00000000-0005-0000-0000-000017DF0000}"/>
    <cellStyle name="Normal 78 4" xfId="57102" xr:uid="{00000000-0005-0000-0000-000018DF0000}"/>
    <cellStyle name="Normal 78 4 2" xfId="57103" xr:uid="{00000000-0005-0000-0000-000019DF0000}"/>
    <cellStyle name="Normal 78 5" xfId="57104" xr:uid="{00000000-0005-0000-0000-00001ADF0000}"/>
    <cellStyle name="Normal 79" xfId="57105" xr:uid="{00000000-0005-0000-0000-00001BDF0000}"/>
    <cellStyle name="Normal 79 2" xfId="57106" xr:uid="{00000000-0005-0000-0000-00001CDF0000}"/>
    <cellStyle name="Normal 79 2 2" xfId="57107" xr:uid="{00000000-0005-0000-0000-00001DDF0000}"/>
    <cellStyle name="Normal 79 2 2 2" xfId="57108" xr:uid="{00000000-0005-0000-0000-00001EDF0000}"/>
    <cellStyle name="Normal 79 2 2 2 2" xfId="57109" xr:uid="{00000000-0005-0000-0000-00001FDF0000}"/>
    <cellStyle name="Normal 79 2 2 3" xfId="57110" xr:uid="{00000000-0005-0000-0000-000020DF0000}"/>
    <cellStyle name="Normal 79 2 3" xfId="57111" xr:uid="{00000000-0005-0000-0000-000021DF0000}"/>
    <cellStyle name="Normal 79 2 3 2" xfId="57112" xr:uid="{00000000-0005-0000-0000-000022DF0000}"/>
    <cellStyle name="Normal 79 2 4" xfId="57113" xr:uid="{00000000-0005-0000-0000-000023DF0000}"/>
    <cellStyle name="Normal 79 3" xfId="57114" xr:uid="{00000000-0005-0000-0000-000024DF0000}"/>
    <cellStyle name="Normal 79 3 2" xfId="57115" xr:uid="{00000000-0005-0000-0000-000025DF0000}"/>
    <cellStyle name="Normal 79 3 2 2" xfId="57116" xr:uid="{00000000-0005-0000-0000-000026DF0000}"/>
    <cellStyle name="Normal 79 3 3" xfId="57117" xr:uid="{00000000-0005-0000-0000-000027DF0000}"/>
    <cellStyle name="Normal 79 4" xfId="57118" xr:uid="{00000000-0005-0000-0000-000028DF0000}"/>
    <cellStyle name="Normal 79 4 2" xfId="57119" xr:uid="{00000000-0005-0000-0000-000029DF0000}"/>
    <cellStyle name="Normal 79 5" xfId="57120" xr:uid="{00000000-0005-0000-0000-00002ADF0000}"/>
    <cellStyle name="Normal 8" xfId="57121" xr:uid="{00000000-0005-0000-0000-00002BDF0000}"/>
    <cellStyle name="Normal 8 10" xfId="57122" xr:uid="{00000000-0005-0000-0000-00002CDF0000}"/>
    <cellStyle name="Normal 8 2" xfId="57123" xr:uid="{00000000-0005-0000-0000-00002DDF0000}"/>
    <cellStyle name="Normal 8 2 2" xfId="57124" xr:uid="{00000000-0005-0000-0000-00002EDF0000}"/>
    <cellStyle name="Normal 8 2 3" xfId="57125" xr:uid="{00000000-0005-0000-0000-00002FDF0000}"/>
    <cellStyle name="Normal 8 2 3 2" xfId="57126" xr:uid="{00000000-0005-0000-0000-000030DF0000}"/>
    <cellStyle name="Normal 8 2 3 2 2" xfId="57127" xr:uid="{00000000-0005-0000-0000-000031DF0000}"/>
    <cellStyle name="Normal 8 2 3 2 2 2" xfId="57128" xr:uid="{00000000-0005-0000-0000-000032DF0000}"/>
    <cellStyle name="Normal 8 2 3 2 3" xfId="57129" xr:uid="{00000000-0005-0000-0000-000033DF0000}"/>
    <cellStyle name="Normal 8 2 3 3" xfId="57130" xr:uid="{00000000-0005-0000-0000-000034DF0000}"/>
    <cellStyle name="Normal 8 2 3 3 2" xfId="57131" xr:uid="{00000000-0005-0000-0000-000035DF0000}"/>
    <cellStyle name="Normal 8 2 3 3 2 2" xfId="57132" xr:uid="{00000000-0005-0000-0000-000036DF0000}"/>
    <cellStyle name="Normal 8 2 3 3 3" xfId="57133" xr:uid="{00000000-0005-0000-0000-000037DF0000}"/>
    <cellStyle name="Normal 8 2 3 4" xfId="57134" xr:uid="{00000000-0005-0000-0000-000038DF0000}"/>
    <cellStyle name="Normal 8 2 3 4 2" xfId="57135" xr:uid="{00000000-0005-0000-0000-000039DF0000}"/>
    <cellStyle name="Normal 8 2 3 5" xfId="57136" xr:uid="{00000000-0005-0000-0000-00003ADF0000}"/>
    <cellStyle name="Normal 8 2 3 6" xfId="57137" xr:uid="{00000000-0005-0000-0000-00003BDF0000}"/>
    <cellStyle name="Normal 8 2 4" xfId="57138" xr:uid="{00000000-0005-0000-0000-00003CDF0000}"/>
    <cellStyle name="Normal 8 2 4 2" xfId="57139" xr:uid="{00000000-0005-0000-0000-00003DDF0000}"/>
    <cellStyle name="Normal 8 2 4 2 2" xfId="57140" xr:uid="{00000000-0005-0000-0000-00003EDF0000}"/>
    <cellStyle name="Normal 8 2 4 3" xfId="57141" xr:uid="{00000000-0005-0000-0000-00003FDF0000}"/>
    <cellStyle name="Normal 8 2 5" xfId="57142" xr:uid="{00000000-0005-0000-0000-000040DF0000}"/>
    <cellStyle name="Normal 8 2 5 2" xfId="57143" xr:uid="{00000000-0005-0000-0000-000041DF0000}"/>
    <cellStyle name="Normal 8 2 5 2 2" xfId="57144" xr:uid="{00000000-0005-0000-0000-000042DF0000}"/>
    <cellStyle name="Normal 8 2 5 3" xfId="57145" xr:uid="{00000000-0005-0000-0000-000043DF0000}"/>
    <cellStyle name="Normal 8 2 6" xfId="57146" xr:uid="{00000000-0005-0000-0000-000044DF0000}"/>
    <cellStyle name="Normal 8 2 6 2" xfId="57147" xr:uid="{00000000-0005-0000-0000-000045DF0000}"/>
    <cellStyle name="Normal 8 2 7" xfId="57148" xr:uid="{00000000-0005-0000-0000-000046DF0000}"/>
    <cellStyle name="Normal 8 2 8" xfId="57149" xr:uid="{00000000-0005-0000-0000-000047DF0000}"/>
    <cellStyle name="Normal 8 2_3. Chng in credit spreads" xfId="57150" xr:uid="{00000000-0005-0000-0000-000048DF0000}"/>
    <cellStyle name="Normal 8 3" xfId="57151" xr:uid="{00000000-0005-0000-0000-000049DF0000}"/>
    <cellStyle name="Normal 8 3 10" xfId="57152" xr:uid="{00000000-0005-0000-0000-00004ADF0000}"/>
    <cellStyle name="Normal 8 3 11" xfId="57153" xr:uid="{00000000-0005-0000-0000-00004BDF0000}"/>
    <cellStyle name="Normal 8 3 12" xfId="57154" xr:uid="{00000000-0005-0000-0000-00004CDF0000}"/>
    <cellStyle name="Normal 8 3 13" xfId="57155" xr:uid="{00000000-0005-0000-0000-00004DDF0000}"/>
    <cellStyle name="Normal 8 3 2" xfId="57156" xr:uid="{00000000-0005-0000-0000-00004EDF0000}"/>
    <cellStyle name="Normal 8 3 2 10" xfId="57157" xr:uid="{00000000-0005-0000-0000-00004FDF0000}"/>
    <cellStyle name="Normal 8 3 2 2" xfId="57158" xr:uid="{00000000-0005-0000-0000-000050DF0000}"/>
    <cellStyle name="Normal 8 3 2 2 2" xfId="57159" xr:uid="{00000000-0005-0000-0000-000051DF0000}"/>
    <cellStyle name="Normal 8 3 2 2 2 2" xfId="57160" xr:uid="{00000000-0005-0000-0000-000052DF0000}"/>
    <cellStyle name="Normal 8 3 2 2 2 2 2" xfId="57161" xr:uid="{00000000-0005-0000-0000-000053DF0000}"/>
    <cellStyle name="Normal 8 3 2 2 2 2 2 2" xfId="57162" xr:uid="{00000000-0005-0000-0000-000054DF0000}"/>
    <cellStyle name="Normal 8 3 2 2 2 2 2 2 2" xfId="57163" xr:uid="{00000000-0005-0000-0000-000055DF0000}"/>
    <cellStyle name="Normal 8 3 2 2 2 2 2 3" xfId="57164" xr:uid="{00000000-0005-0000-0000-000056DF0000}"/>
    <cellStyle name="Normal 8 3 2 2 2 2 3" xfId="57165" xr:uid="{00000000-0005-0000-0000-000057DF0000}"/>
    <cellStyle name="Normal 8 3 2 2 2 2 3 2" xfId="57166" xr:uid="{00000000-0005-0000-0000-000058DF0000}"/>
    <cellStyle name="Normal 8 3 2 2 2 2 4" xfId="57167" xr:uid="{00000000-0005-0000-0000-000059DF0000}"/>
    <cellStyle name="Normal 8 3 2 2 2 3" xfId="57168" xr:uid="{00000000-0005-0000-0000-00005ADF0000}"/>
    <cellStyle name="Normal 8 3 2 2 2 3 2" xfId="57169" xr:uid="{00000000-0005-0000-0000-00005BDF0000}"/>
    <cellStyle name="Normal 8 3 2 2 2 3 2 2" xfId="57170" xr:uid="{00000000-0005-0000-0000-00005CDF0000}"/>
    <cellStyle name="Normal 8 3 2 2 2 3 3" xfId="57171" xr:uid="{00000000-0005-0000-0000-00005DDF0000}"/>
    <cellStyle name="Normal 8 3 2 2 2 4" xfId="57172" xr:uid="{00000000-0005-0000-0000-00005EDF0000}"/>
    <cellStyle name="Normal 8 3 2 2 2 4 2" xfId="57173" xr:uid="{00000000-0005-0000-0000-00005FDF0000}"/>
    <cellStyle name="Normal 8 3 2 2 2 5" xfId="57174" xr:uid="{00000000-0005-0000-0000-000060DF0000}"/>
    <cellStyle name="Normal 8 3 2 2 2 6" xfId="57175" xr:uid="{00000000-0005-0000-0000-000061DF0000}"/>
    <cellStyle name="Normal 8 3 2 2 2 7" xfId="57176" xr:uid="{00000000-0005-0000-0000-000062DF0000}"/>
    <cellStyle name="Normal 8 3 2 2 2_Innskuddsdekning" xfId="57177" xr:uid="{00000000-0005-0000-0000-000063DF0000}"/>
    <cellStyle name="Normal 8 3 2 2 3" xfId="57178" xr:uid="{00000000-0005-0000-0000-000064DF0000}"/>
    <cellStyle name="Normal 8 3 2 2 3 2" xfId="57179" xr:uid="{00000000-0005-0000-0000-000065DF0000}"/>
    <cellStyle name="Normal 8 3 2 2 3 2 2" xfId="57180" xr:uid="{00000000-0005-0000-0000-000066DF0000}"/>
    <cellStyle name="Normal 8 3 2 2 3 2 2 2" xfId="57181" xr:uid="{00000000-0005-0000-0000-000067DF0000}"/>
    <cellStyle name="Normal 8 3 2 2 3 2 3" xfId="57182" xr:uid="{00000000-0005-0000-0000-000068DF0000}"/>
    <cellStyle name="Normal 8 3 2 2 3 3" xfId="57183" xr:uid="{00000000-0005-0000-0000-000069DF0000}"/>
    <cellStyle name="Normal 8 3 2 2 3 3 2" xfId="57184" xr:uid="{00000000-0005-0000-0000-00006ADF0000}"/>
    <cellStyle name="Normal 8 3 2 2 3 4" xfId="57185" xr:uid="{00000000-0005-0000-0000-00006BDF0000}"/>
    <cellStyle name="Normal 8 3 2 2 4" xfId="57186" xr:uid="{00000000-0005-0000-0000-00006CDF0000}"/>
    <cellStyle name="Normal 8 3 2 2 4 2" xfId="57187" xr:uid="{00000000-0005-0000-0000-00006DDF0000}"/>
    <cellStyle name="Normal 8 3 2 2 4 2 2" xfId="57188" xr:uid="{00000000-0005-0000-0000-00006EDF0000}"/>
    <cellStyle name="Normal 8 3 2 2 4 3" xfId="57189" xr:uid="{00000000-0005-0000-0000-00006FDF0000}"/>
    <cellStyle name="Normal 8 3 2 2 5" xfId="57190" xr:uid="{00000000-0005-0000-0000-000070DF0000}"/>
    <cellStyle name="Normal 8 3 2 2 5 2" xfId="57191" xr:uid="{00000000-0005-0000-0000-000071DF0000}"/>
    <cellStyle name="Normal 8 3 2 2 6" xfId="57192" xr:uid="{00000000-0005-0000-0000-000072DF0000}"/>
    <cellStyle name="Normal 8 3 2 2 7" xfId="57193" xr:uid="{00000000-0005-0000-0000-000073DF0000}"/>
    <cellStyle name="Normal 8 3 2 2 8" xfId="57194" xr:uid="{00000000-0005-0000-0000-000074DF0000}"/>
    <cellStyle name="Normal 8 3 2 2_3. Chng in credit spreads" xfId="57195" xr:uid="{00000000-0005-0000-0000-000075DF0000}"/>
    <cellStyle name="Normal 8 3 2 3" xfId="57196" xr:uid="{00000000-0005-0000-0000-000076DF0000}"/>
    <cellStyle name="Normal 8 3 2 3 2" xfId="57197" xr:uid="{00000000-0005-0000-0000-000077DF0000}"/>
    <cellStyle name="Normal 8 3 2 3 2 2" xfId="57198" xr:uid="{00000000-0005-0000-0000-000078DF0000}"/>
    <cellStyle name="Normal 8 3 2 3 2 2 2" xfId="57199" xr:uid="{00000000-0005-0000-0000-000079DF0000}"/>
    <cellStyle name="Normal 8 3 2 3 2 2 2 2" xfId="57200" xr:uid="{00000000-0005-0000-0000-00007ADF0000}"/>
    <cellStyle name="Normal 8 3 2 3 2 2 2 2 2" xfId="57201" xr:uid="{00000000-0005-0000-0000-00007BDF0000}"/>
    <cellStyle name="Normal 8 3 2 3 2 2 2 3" xfId="57202" xr:uid="{00000000-0005-0000-0000-00007CDF0000}"/>
    <cellStyle name="Normal 8 3 2 3 2 2 3" xfId="57203" xr:uid="{00000000-0005-0000-0000-00007DDF0000}"/>
    <cellStyle name="Normal 8 3 2 3 2 2 3 2" xfId="57204" xr:uid="{00000000-0005-0000-0000-00007EDF0000}"/>
    <cellStyle name="Normal 8 3 2 3 2 2 4" xfId="57205" xr:uid="{00000000-0005-0000-0000-00007FDF0000}"/>
    <cellStyle name="Normal 8 3 2 3 2 3" xfId="57206" xr:uid="{00000000-0005-0000-0000-000080DF0000}"/>
    <cellStyle name="Normal 8 3 2 3 2 3 2" xfId="57207" xr:uid="{00000000-0005-0000-0000-000081DF0000}"/>
    <cellStyle name="Normal 8 3 2 3 2 3 2 2" xfId="57208" xr:uid="{00000000-0005-0000-0000-000082DF0000}"/>
    <cellStyle name="Normal 8 3 2 3 2 3 3" xfId="57209" xr:uid="{00000000-0005-0000-0000-000083DF0000}"/>
    <cellStyle name="Normal 8 3 2 3 2 4" xfId="57210" xr:uid="{00000000-0005-0000-0000-000084DF0000}"/>
    <cellStyle name="Normal 8 3 2 3 2 4 2" xfId="57211" xr:uid="{00000000-0005-0000-0000-000085DF0000}"/>
    <cellStyle name="Normal 8 3 2 3 2 5" xfId="57212" xr:uid="{00000000-0005-0000-0000-000086DF0000}"/>
    <cellStyle name="Normal 8 3 2 3 2_Innskuddsdekning" xfId="57213" xr:uid="{00000000-0005-0000-0000-000087DF0000}"/>
    <cellStyle name="Normal 8 3 2 3 3" xfId="57214" xr:uid="{00000000-0005-0000-0000-000088DF0000}"/>
    <cellStyle name="Normal 8 3 2 3 3 2" xfId="57215" xr:uid="{00000000-0005-0000-0000-000089DF0000}"/>
    <cellStyle name="Normal 8 3 2 3 3 2 2" xfId="57216" xr:uid="{00000000-0005-0000-0000-00008ADF0000}"/>
    <cellStyle name="Normal 8 3 2 3 3 2 2 2" xfId="57217" xr:uid="{00000000-0005-0000-0000-00008BDF0000}"/>
    <cellStyle name="Normal 8 3 2 3 3 2 3" xfId="57218" xr:uid="{00000000-0005-0000-0000-00008CDF0000}"/>
    <cellStyle name="Normal 8 3 2 3 3 3" xfId="57219" xr:uid="{00000000-0005-0000-0000-00008DDF0000}"/>
    <cellStyle name="Normal 8 3 2 3 3 3 2" xfId="57220" xr:uid="{00000000-0005-0000-0000-00008EDF0000}"/>
    <cellStyle name="Normal 8 3 2 3 3 4" xfId="57221" xr:uid="{00000000-0005-0000-0000-00008FDF0000}"/>
    <cellStyle name="Normal 8 3 2 3 4" xfId="57222" xr:uid="{00000000-0005-0000-0000-000090DF0000}"/>
    <cellStyle name="Normal 8 3 2 3 4 2" xfId="57223" xr:uid="{00000000-0005-0000-0000-000091DF0000}"/>
    <cellStyle name="Normal 8 3 2 3 4 2 2" xfId="57224" xr:uid="{00000000-0005-0000-0000-000092DF0000}"/>
    <cellStyle name="Normal 8 3 2 3 4 3" xfId="57225" xr:uid="{00000000-0005-0000-0000-000093DF0000}"/>
    <cellStyle name="Normal 8 3 2 3 5" xfId="57226" xr:uid="{00000000-0005-0000-0000-000094DF0000}"/>
    <cellStyle name="Normal 8 3 2 3 5 2" xfId="57227" xr:uid="{00000000-0005-0000-0000-000095DF0000}"/>
    <cellStyle name="Normal 8 3 2 3 6" xfId="57228" xr:uid="{00000000-0005-0000-0000-000096DF0000}"/>
    <cellStyle name="Normal 8 3 2 3 7" xfId="57229" xr:uid="{00000000-0005-0000-0000-000097DF0000}"/>
    <cellStyle name="Normal 8 3 2 3 8" xfId="57230" xr:uid="{00000000-0005-0000-0000-000098DF0000}"/>
    <cellStyle name="Normal 8 3 2 3_3. Chng in credit spreads" xfId="57231" xr:uid="{00000000-0005-0000-0000-000099DF0000}"/>
    <cellStyle name="Normal 8 3 2 4" xfId="57232" xr:uid="{00000000-0005-0000-0000-00009ADF0000}"/>
    <cellStyle name="Normal 8 3 2 4 2" xfId="57233" xr:uid="{00000000-0005-0000-0000-00009BDF0000}"/>
    <cellStyle name="Normal 8 3 2 4 2 2" xfId="57234" xr:uid="{00000000-0005-0000-0000-00009CDF0000}"/>
    <cellStyle name="Normal 8 3 2 4 2 2 2" xfId="57235" xr:uid="{00000000-0005-0000-0000-00009DDF0000}"/>
    <cellStyle name="Normal 8 3 2 4 2 2 2 2" xfId="57236" xr:uid="{00000000-0005-0000-0000-00009EDF0000}"/>
    <cellStyle name="Normal 8 3 2 4 2 2 3" xfId="57237" xr:uid="{00000000-0005-0000-0000-00009FDF0000}"/>
    <cellStyle name="Normal 8 3 2 4 2 3" xfId="57238" xr:uid="{00000000-0005-0000-0000-0000A0DF0000}"/>
    <cellStyle name="Normal 8 3 2 4 2 3 2" xfId="57239" xr:uid="{00000000-0005-0000-0000-0000A1DF0000}"/>
    <cellStyle name="Normal 8 3 2 4 2 4" xfId="57240" xr:uid="{00000000-0005-0000-0000-0000A2DF0000}"/>
    <cellStyle name="Normal 8 3 2 4 3" xfId="57241" xr:uid="{00000000-0005-0000-0000-0000A3DF0000}"/>
    <cellStyle name="Normal 8 3 2 4 3 2" xfId="57242" xr:uid="{00000000-0005-0000-0000-0000A4DF0000}"/>
    <cellStyle name="Normal 8 3 2 4 3 2 2" xfId="57243" xr:uid="{00000000-0005-0000-0000-0000A5DF0000}"/>
    <cellStyle name="Normal 8 3 2 4 3 3" xfId="57244" xr:uid="{00000000-0005-0000-0000-0000A6DF0000}"/>
    <cellStyle name="Normal 8 3 2 4 4" xfId="57245" xr:uid="{00000000-0005-0000-0000-0000A7DF0000}"/>
    <cellStyle name="Normal 8 3 2 4 4 2" xfId="57246" xr:uid="{00000000-0005-0000-0000-0000A8DF0000}"/>
    <cellStyle name="Normal 8 3 2 4 5" xfId="57247" xr:uid="{00000000-0005-0000-0000-0000A9DF0000}"/>
    <cellStyle name="Normal 8 3 2 4_Innskuddsdekning" xfId="57248" xr:uid="{00000000-0005-0000-0000-0000AADF0000}"/>
    <cellStyle name="Normal 8 3 2 5" xfId="57249" xr:uid="{00000000-0005-0000-0000-0000ABDF0000}"/>
    <cellStyle name="Normal 8 3 2 5 2" xfId="57250" xr:uid="{00000000-0005-0000-0000-0000ACDF0000}"/>
    <cellStyle name="Normal 8 3 2 5 2 2" xfId="57251" xr:uid="{00000000-0005-0000-0000-0000ADDF0000}"/>
    <cellStyle name="Normal 8 3 2 5 2 2 2" xfId="57252" xr:uid="{00000000-0005-0000-0000-0000AEDF0000}"/>
    <cellStyle name="Normal 8 3 2 5 2 3" xfId="57253" xr:uid="{00000000-0005-0000-0000-0000AFDF0000}"/>
    <cellStyle name="Normal 8 3 2 5 3" xfId="57254" xr:uid="{00000000-0005-0000-0000-0000B0DF0000}"/>
    <cellStyle name="Normal 8 3 2 5 3 2" xfId="57255" xr:uid="{00000000-0005-0000-0000-0000B1DF0000}"/>
    <cellStyle name="Normal 8 3 2 5 4" xfId="57256" xr:uid="{00000000-0005-0000-0000-0000B2DF0000}"/>
    <cellStyle name="Normal 8 3 2 6" xfId="57257" xr:uid="{00000000-0005-0000-0000-0000B3DF0000}"/>
    <cellStyle name="Normal 8 3 2 6 2" xfId="57258" xr:uid="{00000000-0005-0000-0000-0000B4DF0000}"/>
    <cellStyle name="Normal 8 3 2 6 2 2" xfId="57259" xr:uid="{00000000-0005-0000-0000-0000B5DF0000}"/>
    <cellStyle name="Normal 8 3 2 6 3" xfId="57260" xr:uid="{00000000-0005-0000-0000-0000B6DF0000}"/>
    <cellStyle name="Normal 8 3 2 7" xfId="57261" xr:uid="{00000000-0005-0000-0000-0000B7DF0000}"/>
    <cellStyle name="Normal 8 3 2 7 2" xfId="57262" xr:uid="{00000000-0005-0000-0000-0000B8DF0000}"/>
    <cellStyle name="Normal 8 3 2 8" xfId="57263" xr:uid="{00000000-0005-0000-0000-0000B9DF0000}"/>
    <cellStyle name="Normal 8 3 2 9" xfId="57264" xr:uid="{00000000-0005-0000-0000-0000BADF0000}"/>
    <cellStyle name="Normal 8 3 2_3. Chng in credit spreads" xfId="57265" xr:uid="{00000000-0005-0000-0000-0000BBDF0000}"/>
    <cellStyle name="Normal 8 3 3" xfId="57266" xr:uid="{00000000-0005-0000-0000-0000BCDF0000}"/>
    <cellStyle name="Normal 8 3 3 2" xfId="57267" xr:uid="{00000000-0005-0000-0000-0000BDDF0000}"/>
    <cellStyle name="Normal 8 3 3 2 2" xfId="57268" xr:uid="{00000000-0005-0000-0000-0000BEDF0000}"/>
    <cellStyle name="Normal 8 3 3 2 2 2" xfId="57269" xr:uid="{00000000-0005-0000-0000-0000BFDF0000}"/>
    <cellStyle name="Normal 8 3 3 2 2 2 2" xfId="57270" xr:uid="{00000000-0005-0000-0000-0000C0DF0000}"/>
    <cellStyle name="Normal 8 3 3 2 2 2 2 2" xfId="57271" xr:uid="{00000000-0005-0000-0000-0000C1DF0000}"/>
    <cellStyle name="Normal 8 3 3 2 2 2 3" xfId="57272" xr:uid="{00000000-0005-0000-0000-0000C2DF0000}"/>
    <cellStyle name="Normal 8 3 3 2 2 3" xfId="57273" xr:uid="{00000000-0005-0000-0000-0000C3DF0000}"/>
    <cellStyle name="Normal 8 3 3 2 2 3 2" xfId="57274" xr:uid="{00000000-0005-0000-0000-0000C4DF0000}"/>
    <cellStyle name="Normal 8 3 3 2 2 4" xfId="57275" xr:uid="{00000000-0005-0000-0000-0000C5DF0000}"/>
    <cellStyle name="Normal 8 3 3 2 3" xfId="57276" xr:uid="{00000000-0005-0000-0000-0000C6DF0000}"/>
    <cellStyle name="Normal 8 3 3 2 3 2" xfId="57277" xr:uid="{00000000-0005-0000-0000-0000C7DF0000}"/>
    <cellStyle name="Normal 8 3 3 2 3 2 2" xfId="57278" xr:uid="{00000000-0005-0000-0000-0000C8DF0000}"/>
    <cellStyle name="Normal 8 3 3 2 3 3" xfId="57279" xr:uid="{00000000-0005-0000-0000-0000C9DF0000}"/>
    <cellStyle name="Normal 8 3 3 2 4" xfId="57280" xr:uid="{00000000-0005-0000-0000-0000CADF0000}"/>
    <cellStyle name="Normal 8 3 3 2 4 2" xfId="57281" xr:uid="{00000000-0005-0000-0000-0000CBDF0000}"/>
    <cellStyle name="Normal 8 3 3 2 5" xfId="57282" xr:uid="{00000000-0005-0000-0000-0000CCDF0000}"/>
    <cellStyle name="Normal 8 3 3 2 6" xfId="57283" xr:uid="{00000000-0005-0000-0000-0000CDDF0000}"/>
    <cellStyle name="Normal 8 3 3 2 7" xfId="57284" xr:uid="{00000000-0005-0000-0000-0000CEDF0000}"/>
    <cellStyle name="Normal 8 3 3 2_Innskuddsdekning" xfId="57285" xr:uid="{00000000-0005-0000-0000-0000CFDF0000}"/>
    <cellStyle name="Normal 8 3 3 3" xfId="57286" xr:uid="{00000000-0005-0000-0000-0000D0DF0000}"/>
    <cellStyle name="Normal 8 3 3 3 2" xfId="57287" xr:uid="{00000000-0005-0000-0000-0000D1DF0000}"/>
    <cellStyle name="Normal 8 3 3 3 2 2" xfId="57288" xr:uid="{00000000-0005-0000-0000-0000D2DF0000}"/>
    <cellStyle name="Normal 8 3 3 3 2 2 2" xfId="57289" xr:uid="{00000000-0005-0000-0000-0000D3DF0000}"/>
    <cellStyle name="Normal 8 3 3 3 2 3" xfId="57290" xr:uid="{00000000-0005-0000-0000-0000D4DF0000}"/>
    <cellStyle name="Normal 8 3 3 3 3" xfId="57291" xr:uid="{00000000-0005-0000-0000-0000D5DF0000}"/>
    <cellStyle name="Normal 8 3 3 3 3 2" xfId="57292" xr:uid="{00000000-0005-0000-0000-0000D6DF0000}"/>
    <cellStyle name="Normal 8 3 3 3 4" xfId="57293" xr:uid="{00000000-0005-0000-0000-0000D7DF0000}"/>
    <cellStyle name="Normal 8 3 3 4" xfId="57294" xr:uid="{00000000-0005-0000-0000-0000D8DF0000}"/>
    <cellStyle name="Normal 8 3 3 4 2" xfId="57295" xr:uid="{00000000-0005-0000-0000-0000D9DF0000}"/>
    <cellStyle name="Normal 8 3 3 4 2 2" xfId="57296" xr:uid="{00000000-0005-0000-0000-0000DADF0000}"/>
    <cellStyle name="Normal 8 3 3 4 3" xfId="57297" xr:uid="{00000000-0005-0000-0000-0000DBDF0000}"/>
    <cellStyle name="Normal 8 3 3 5" xfId="57298" xr:uid="{00000000-0005-0000-0000-0000DCDF0000}"/>
    <cellStyle name="Normal 8 3 3 5 2" xfId="57299" xr:uid="{00000000-0005-0000-0000-0000DDDF0000}"/>
    <cellStyle name="Normal 8 3 3 6" xfId="57300" xr:uid="{00000000-0005-0000-0000-0000DEDF0000}"/>
    <cellStyle name="Normal 8 3 3 7" xfId="57301" xr:uid="{00000000-0005-0000-0000-0000DFDF0000}"/>
    <cellStyle name="Normal 8 3 3 8" xfId="57302" xr:uid="{00000000-0005-0000-0000-0000E0DF0000}"/>
    <cellStyle name="Normal 8 3 3_3. Chng in credit spreads" xfId="57303" xr:uid="{00000000-0005-0000-0000-0000E1DF0000}"/>
    <cellStyle name="Normal 8 3 4" xfId="57304" xr:uid="{00000000-0005-0000-0000-0000E2DF0000}"/>
    <cellStyle name="Normal 8 3 4 2" xfId="57305" xr:uid="{00000000-0005-0000-0000-0000E3DF0000}"/>
    <cellStyle name="Normal 8 3 4 2 2" xfId="57306" xr:uid="{00000000-0005-0000-0000-0000E4DF0000}"/>
    <cellStyle name="Normal 8 3 4 2 2 2" xfId="57307" xr:uid="{00000000-0005-0000-0000-0000E5DF0000}"/>
    <cellStyle name="Normal 8 3 4 2 2 2 2" xfId="57308" xr:uid="{00000000-0005-0000-0000-0000E6DF0000}"/>
    <cellStyle name="Normal 8 3 4 2 2 2 2 2" xfId="57309" xr:uid="{00000000-0005-0000-0000-0000E7DF0000}"/>
    <cellStyle name="Normal 8 3 4 2 2 2 3" xfId="57310" xr:uid="{00000000-0005-0000-0000-0000E8DF0000}"/>
    <cellStyle name="Normal 8 3 4 2 2 3" xfId="57311" xr:uid="{00000000-0005-0000-0000-0000E9DF0000}"/>
    <cellStyle name="Normal 8 3 4 2 2 3 2" xfId="57312" xr:uid="{00000000-0005-0000-0000-0000EADF0000}"/>
    <cellStyle name="Normal 8 3 4 2 2 4" xfId="57313" xr:uid="{00000000-0005-0000-0000-0000EBDF0000}"/>
    <cellStyle name="Normal 8 3 4 2 3" xfId="57314" xr:uid="{00000000-0005-0000-0000-0000ECDF0000}"/>
    <cellStyle name="Normal 8 3 4 2 3 2" xfId="57315" xr:uid="{00000000-0005-0000-0000-0000EDDF0000}"/>
    <cellStyle name="Normal 8 3 4 2 3 2 2" xfId="57316" xr:uid="{00000000-0005-0000-0000-0000EEDF0000}"/>
    <cellStyle name="Normal 8 3 4 2 3 3" xfId="57317" xr:uid="{00000000-0005-0000-0000-0000EFDF0000}"/>
    <cellStyle name="Normal 8 3 4 2 4" xfId="57318" xr:uid="{00000000-0005-0000-0000-0000F0DF0000}"/>
    <cellStyle name="Normal 8 3 4 2 4 2" xfId="57319" xr:uid="{00000000-0005-0000-0000-0000F1DF0000}"/>
    <cellStyle name="Normal 8 3 4 2 5" xfId="57320" xr:uid="{00000000-0005-0000-0000-0000F2DF0000}"/>
    <cellStyle name="Normal 8 3 4 2_Innskuddsdekning" xfId="57321" xr:uid="{00000000-0005-0000-0000-0000F3DF0000}"/>
    <cellStyle name="Normal 8 3 4 3" xfId="57322" xr:uid="{00000000-0005-0000-0000-0000F4DF0000}"/>
    <cellStyle name="Normal 8 3 4 3 2" xfId="57323" xr:uid="{00000000-0005-0000-0000-0000F5DF0000}"/>
    <cellStyle name="Normal 8 3 4 3 2 2" xfId="57324" xr:uid="{00000000-0005-0000-0000-0000F6DF0000}"/>
    <cellStyle name="Normal 8 3 4 3 2 2 2" xfId="57325" xr:uid="{00000000-0005-0000-0000-0000F7DF0000}"/>
    <cellStyle name="Normal 8 3 4 3 2 3" xfId="57326" xr:uid="{00000000-0005-0000-0000-0000F8DF0000}"/>
    <cellStyle name="Normal 8 3 4 3 3" xfId="57327" xr:uid="{00000000-0005-0000-0000-0000F9DF0000}"/>
    <cellStyle name="Normal 8 3 4 3 3 2" xfId="57328" xr:uid="{00000000-0005-0000-0000-0000FADF0000}"/>
    <cellStyle name="Normal 8 3 4 3 4" xfId="57329" xr:uid="{00000000-0005-0000-0000-0000FBDF0000}"/>
    <cellStyle name="Normal 8 3 4 4" xfId="57330" xr:uid="{00000000-0005-0000-0000-0000FCDF0000}"/>
    <cellStyle name="Normal 8 3 4 4 2" xfId="57331" xr:uid="{00000000-0005-0000-0000-0000FDDF0000}"/>
    <cellStyle name="Normal 8 3 4 4 2 2" xfId="57332" xr:uid="{00000000-0005-0000-0000-0000FEDF0000}"/>
    <cellStyle name="Normal 8 3 4 4 3" xfId="57333" xr:uid="{00000000-0005-0000-0000-0000FFDF0000}"/>
    <cellStyle name="Normal 8 3 4 5" xfId="57334" xr:uid="{00000000-0005-0000-0000-000000E00000}"/>
    <cellStyle name="Normal 8 3 4 5 2" xfId="57335" xr:uid="{00000000-0005-0000-0000-000001E00000}"/>
    <cellStyle name="Normal 8 3 4 6" xfId="57336" xr:uid="{00000000-0005-0000-0000-000002E00000}"/>
    <cellStyle name="Normal 8 3 4 7" xfId="57337" xr:uid="{00000000-0005-0000-0000-000003E00000}"/>
    <cellStyle name="Normal 8 3 4 8" xfId="57338" xr:uid="{00000000-0005-0000-0000-000004E00000}"/>
    <cellStyle name="Normal 8 3 4_3. Chng in credit spreads" xfId="57339" xr:uid="{00000000-0005-0000-0000-000005E00000}"/>
    <cellStyle name="Normal 8 3 5" xfId="57340" xr:uid="{00000000-0005-0000-0000-000006E00000}"/>
    <cellStyle name="Normal 8 3 5 2" xfId="57341" xr:uid="{00000000-0005-0000-0000-000007E00000}"/>
    <cellStyle name="Normal 8 3 5 2 2" xfId="57342" xr:uid="{00000000-0005-0000-0000-000008E00000}"/>
    <cellStyle name="Normal 8 3 5 2 2 2" xfId="57343" xr:uid="{00000000-0005-0000-0000-000009E00000}"/>
    <cellStyle name="Normal 8 3 5 2 2 2 2" xfId="57344" xr:uid="{00000000-0005-0000-0000-00000AE00000}"/>
    <cellStyle name="Normal 8 3 5 2 2 3" xfId="57345" xr:uid="{00000000-0005-0000-0000-00000BE00000}"/>
    <cellStyle name="Normal 8 3 5 2 3" xfId="57346" xr:uid="{00000000-0005-0000-0000-00000CE00000}"/>
    <cellStyle name="Normal 8 3 5 2 3 2" xfId="57347" xr:uid="{00000000-0005-0000-0000-00000DE00000}"/>
    <cellStyle name="Normal 8 3 5 2 4" xfId="57348" xr:uid="{00000000-0005-0000-0000-00000EE00000}"/>
    <cellStyle name="Normal 8 3 5 3" xfId="57349" xr:uid="{00000000-0005-0000-0000-00000FE00000}"/>
    <cellStyle name="Normal 8 3 5 3 2" xfId="57350" xr:uid="{00000000-0005-0000-0000-000010E00000}"/>
    <cellStyle name="Normal 8 3 5 3 2 2" xfId="57351" xr:uid="{00000000-0005-0000-0000-000011E00000}"/>
    <cellStyle name="Normal 8 3 5 3 3" xfId="57352" xr:uid="{00000000-0005-0000-0000-000012E00000}"/>
    <cellStyle name="Normal 8 3 5 4" xfId="57353" xr:uid="{00000000-0005-0000-0000-000013E00000}"/>
    <cellStyle name="Normal 8 3 5 4 2" xfId="57354" xr:uid="{00000000-0005-0000-0000-000014E00000}"/>
    <cellStyle name="Normal 8 3 5 5" xfId="57355" xr:uid="{00000000-0005-0000-0000-000015E00000}"/>
    <cellStyle name="Normal 8 3 6" xfId="57356" xr:uid="{00000000-0005-0000-0000-000016E00000}"/>
    <cellStyle name="Normal 8 3 6 2" xfId="57357" xr:uid="{00000000-0005-0000-0000-000017E00000}"/>
    <cellStyle name="Normal 8 3 6 2 2" xfId="57358" xr:uid="{00000000-0005-0000-0000-000018E00000}"/>
    <cellStyle name="Normal 8 3 6 2 2 2" xfId="57359" xr:uid="{00000000-0005-0000-0000-000019E00000}"/>
    <cellStyle name="Normal 8 3 6 2 3" xfId="57360" xr:uid="{00000000-0005-0000-0000-00001AE00000}"/>
    <cellStyle name="Normal 8 3 6 3" xfId="57361" xr:uid="{00000000-0005-0000-0000-00001BE00000}"/>
    <cellStyle name="Normal 8 3 6 3 2" xfId="57362" xr:uid="{00000000-0005-0000-0000-00001CE00000}"/>
    <cellStyle name="Normal 8 3 6 4" xfId="57363" xr:uid="{00000000-0005-0000-0000-00001DE00000}"/>
    <cellStyle name="Normal 8 3 7" xfId="57364" xr:uid="{00000000-0005-0000-0000-00001EE00000}"/>
    <cellStyle name="Normal 8 3 7 2" xfId="57365" xr:uid="{00000000-0005-0000-0000-00001FE00000}"/>
    <cellStyle name="Normal 8 3 7 2 2" xfId="57366" xr:uid="{00000000-0005-0000-0000-000020E00000}"/>
    <cellStyle name="Normal 8 3 7 3" xfId="57367" xr:uid="{00000000-0005-0000-0000-000021E00000}"/>
    <cellStyle name="Normal 8 3 8" xfId="57368" xr:uid="{00000000-0005-0000-0000-000022E00000}"/>
    <cellStyle name="Normal 8 3 8 2" xfId="57369" xr:uid="{00000000-0005-0000-0000-000023E00000}"/>
    <cellStyle name="Normal 8 3 9" xfId="57370" xr:uid="{00000000-0005-0000-0000-000024E00000}"/>
    <cellStyle name="Normal 8 3_3. Chng in credit spreads" xfId="57371" xr:uid="{00000000-0005-0000-0000-000025E00000}"/>
    <cellStyle name="Normal 8 4" xfId="57372" xr:uid="{00000000-0005-0000-0000-000026E00000}"/>
    <cellStyle name="Normal 8 4 10" xfId="57373" xr:uid="{00000000-0005-0000-0000-000027E00000}"/>
    <cellStyle name="Normal 8 4 2" xfId="57374" xr:uid="{00000000-0005-0000-0000-000028E00000}"/>
    <cellStyle name="Normal 8 4 2 2" xfId="57375" xr:uid="{00000000-0005-0000-0000-000029E00000}"/>
    <cellStyle name="Normal 8 4 2 2 2" xfId="57376" xr:uid="{00000000-0005-0000-0000-00002AE00000}"/>
    <cellStyle name="Normal 8 4 2 2 2 2" xfId="57377" xr:uid="{00000000-0005-0000-0000-00002BE00000}"/>
    <cellStyle name="Normal 8 4 2 2 2 2 2" xfId="57378" xr:uid="{00000000-0005-0000-0000-00002CE00000}"/>
    <cellStyle name="Normal 8 4 2 2 2 2 2 2" xfId="57379" xr:uid="{00000000-0005-0000-0000-00002DE00000}"/>
    <cellStyle name="Normal 8 4 2 2 2 2 2 2 2" xfId="57380" xr:uid="{00000000-0005-0000-0000-00002EE00000}"/>
    <cellStyle name="Normal 8 4 2 2 2 2 2 3" xfId="57381" xr:uid="{00000000-0005-0000-0000-00002FE00000}"/>
    <cellStyle name="Normal 8 4 2 2 2 2 3" xfId="57382" xr:uid="{00000000-0005-0000-0000-000030E00000}"/>
    <cellStyle name="Normal 8 4 2 2 2 2 3 2" xfId="57383" xr:uid="{00000000-0005-0000-0000-000031E00000}"/>
    <cellStyle name="Normal 8 4 2 2 2 2 4" xfId="57384" xr:uid="{00000000-0005-0000-0000-000032E00000}"/>
    <cellStyle name="Normal 8 4 2 2 2 3" xfId="57385" xr:uid="{00000000-0005-0000-0000-000033E00000}"/>
    <cellStyle name="Normal 8 4 2 2 2 3 2" xfId="57386" xr:uid="{00000000-0005-0000-0000-000034E00000}"/>
    <cellStyle name="Normal 8 4 2 2 2 3 2 2" xfId="57387" xr:uid="{00000000-0005-0000-0000-000035E00000}"/>
    <cellStyle name="Normal 8 4 2 2 2 3 3" xfId="57388" xr:uid="{00000000-0005-0000-0000-000036E00000}"/>
    <cellStyle name="Normal 8 4 2 2 2 4" xfId="57389" xr:uid="{00000000-0005-0000-0000-000037E00000}"/>
    <cellStyle name="Normal 8 4 2 2 2 4 2" xfId="57390" xr:uid="{00000000-0005-0000-0000-000038E00000}"/>
    <cellStyle name="Normal 8 4 2 2 2 5" xfId="57391" xr:uid="{00000000-0005-0000-0000-000039E00000}"/>
    <cellStyle name="Normal 8 4 2 2 2_Innskuddsdekning" xfId="57392" xr:uid="{00000000-0005-0000-0000-00003AE00000}"/>
    <cellStyle name="Normal 8 4 2 2 3" xfId="57393" xr:uid="{00000000-0005-0000-0000-00003BE00000}"/>
    <cellStyle name="Normal 8 4 2 2 3 2" xfId="57394" xr:uid="{00000000-0005-0000-0000-00003CE00000}"/>
    <cellStyle name="Normal 8 4 2 2 3 2 2" xfId="57395" xr:uid="{00000000-0005-0000-0000-00003DE00000}"/>
    <cellStyle name="Normal 8 4 2 2 3 2 2 2" xfId="57396" xr:uid="{00000000-0005-0000-0000-00003EE00000}"/>
    <cellStyle name="Normal 8 4 2 2 3 2 3" xfId="57397" xr:uid="{00000000-0005-0000-0000-00003FE00000}"/>
    <cellStyle name="Normal 8 4 2 2 3 3" xfId="57398" xr:uid="{00000000-0005-0000-0000-000040E00000}"/>
    <cellStyle name="Normal 8 4 2 2 3 3 2" xfId="57399" xr:uid="{00000000-0005-0000-0000-000041E00000}"/>
    <cellStyle name="Normal 8 4 2 2 3 4" xfId="57400" xr:uid="{00000000-0005-0000-0000-000042E00000}"/>
    <cellStyle name="Normal 8 4 2 2 4" xfId="57401" xr:uid="{00000000-0005-0000-0000-000043E00000}"/>
    <cellStyle name="Normal 8 4 2 2 4 2" xfId="57402" xr:uid="{00000000-0005-0000-0000-000044E00000}"/>
    <cellStyle name="Normal 8 4 2 2 4 2 2" xfId="57403" xr:uid="{00000000-0005-0000-0000-000045E00000}"/>
    <cellStyle name="Normal 8 4 2 2 4 3" xfId="57404" xr:uid="{00000000-0005-0000-0000-000046E00000}"/>
    <cellStyle name="Normal 8 4 2 2 5" xfId="57405" xr:uid="{00000000-0005-0000-0000-000047E00000}"/>
    <cellStyle name="Normal 8 4 2 2 5 2" xfId="57406" xr:uid="{00000000-0005-0000-0000-000048E00000}"/>
    <cellStyle name="Normal 8 4 2 2 6" xfId="57407" xr:uid="{00000000-0005-0000-0000-000049E00000}"/>
    <cellStyle name="Normal 8 4 2 2_3. Chng in credit spreads" xfId="57408" xr:uid="{00000000-0005-0000-0000-00004AE00000}"/>
    <cellStyle name="Normal 8 4 2 3" xfId="57409" xr:uid="{00000000-0005-0000-0000-00004BE00000}"/>
    <cellStyle name="Normal 8 4 2 3 2" xfId="57410" xr:uid="{00000000-0005-0000-0000-00004CE00000}"/>
    <cellStyle name="Normal 8 4 2 3 2 2" xfId="57411" xr:uid="{00000000-0005-0000-0000-00004DE00000}"/>
    <cellStyle name="Normal 8 4 2 3 2 2 2" xfId="57412" xr:uid="{00000000-0005-0000-0000-00004EE00000}"/>
    <cellStyle name="Normal 8 4 2 3 2 2 2 2" xfId="57413" xr:uid="{00000000-0005-0000-0000-00004FE00000}"/>
    <cellStyle name="Normal 8 4 2 3 2 2 2 2 2" xfId="57414" xr:uid="{00000000-0005-0000-0000-000050E00000}"/>
    <cellStyle name="Normal 8 4 2 3 2 2 2 3" xfId="57415" xr:uid="{00000000-0005-0000-0000-000051E00000}"/>
    <cellStyle name="Normal 8 4 2 3 2 2 3" xfId="57416" xr:uid="{00000000-0005-0000-0000-000052E00000}"/>
    <cellStyle name="Normal 8 4 2 3 2 2 3 2" xfId="57417" xr:uid="{00000000-0005-0000-0000-000053E00000}"/>
    <cellStyle name="Normal 8 4 2 3 2 2 4" xfId="57418" xr:uid="{00000000-0005-0000-0000-000054E00000}"/>
    <cellStyle name="Normal 8 4 2 3 2 3" xfId="57419" xr:uid="{00000000-0005-0000-0000-000055E00000}"/>
    <cellStyle name="Normal 8 4 2 3 2 3 2" xfId="57420" xr:uid="{00000000-0005-0000-0000-000056E00000}"/>
    <cellStyle name="Normal 8 4 2 3 2 3 2 2" xfId="57421" xr:uid="{00000000-0005-0000-0000-000057E00000}"/>
    <cellStyle name="Normal 8 4 2 3 2 3 3" xfId="57422" xr:uid="{00000000-0005-0000-0000-000058E00000}"/>
    <cellStyle name="Normal 8 4 2 3 2 4" xfId="57423" xr:uid="{00000000-0005-0000-0000-000059E00000}"/>
    <cellStyle name="Normal 8 4 2 3 2 4 2" xfId="57424" xr:uid="{00000000-0005-0000-0000-00005AE00000}"/>
    <cellStyle name="Normal 8 4 2 3 2 5" xfId="57425" xr:uid="{00000000-0005-0000-0000-00005BE00000}"/>
    <cellStyle name="Normal 8 4 2 3 2_Innskuddsdekning" xfId="57426" xr:uid="{00000000-0005-0000-0000-00005CE00000}"/>
    <cellStyle name="Normal 8 4 2 3 3" xfId="57427" xr:uid="{00000000-0005-0000-0000-00005DE00000}"/>
    <cellStyle name="Normal 8 4 2 3 3 2" xfId="57428" xr:uid="{00000000-0005-0000-0000-00005EE00000}"/>
    <cellStyle name="Normal 8 4 2 3 3 2 2" xfId="57429" xr:uid="{00000000-0005-0000-0000-00005FE00000}"/>
    <cellStyle name="Normal 8 4 2 3 3 2 2 2" xfId="57430" xr:uid="{00000000-0005-0000-0000-000060E00000}"/>
    <cellStyle name="Normal 8 4 2 3 3 2 3" xfId="57431" xr:uid="{00000000-0005-0000-0000-000061E00000}"/>
    <cellStyle name="Normal 8 4 2 3 3 3" xfId="57432" xr:uid="{00000000-0005-0000-0000-000062E00000}"/>
    <cellStyle name="Normal 8 4 2 3 3 3 2" xfId="57433" xr:uid="{00000000-0005-0000-0000-000063E00000}"/>
    <cellStyle name="Normal 8 4 2 3 3 4" xfId="57434" xr:uid="{00000000-0005-0000-0000-000064E00000}"/>
    <cellStyle name="Normal 8 4 2 3 4" xfId="57435" xr:uid="{00000000-0005-0000-0000-000065E00000}"/>
    <cellStyle name="Normal 8 4 2 3 4 2" xfId="57436" xr:uid="{00000000-0005-0000-0000-000066E00000}"/>
    <cellStyle name="Normal 8 4 2 3 4 2 2" xfId="57437" xr:uid="{00000000-0005-0000-0000-000067E00000}"/>
    <cellStyle name="Normal 8 4 2 3 4 3" xfId="57438" xr:uid="{00000000-0005-0000-0000-000068E00000}"/>
    <cellStyle name="Normal 8 4 2 3 5" xfId="57439" xr:uid="{00000000-0005-0000-0000-000069E00000}"/>
    <cellStyle name="Normal 8 4 2 3 5 2" xfId="57440" xr:uid="{00000000-0005-0000-0000-00006AE00000}"/>
    <cellStyle name="Normal 8 4 2 3 6" xfId="57441" xr:uid="{00000000-0005-0000-0000-00006BE00000}"/>
    <cellStyle name="Normal 8 4 2 3_3. Chng in credit spreads" xfId="57442" xr:uid="{00000000-0005-0000-0000-00006CE00000}"/>
    <cellStyle name="Normal 8 4 2 4" xfId="57443" xr:uid="{00000000-0005-0000-0000-00006DE00000}"/>
    <cellStyle name="Normal 8 4 2 4 2" xfId="57444" xr:uid="{00000000-0005-0000-0000-00006EE00000}"/>
    <cellStyle name="Normal 8 4 2 4 2 2" xfId="57445" xr:uid="{00000000-0005-0000-0000-00006FE00000}"/>
    <cellStyle name="Normal 8 4 2 4 2 2 2" xfId="57446" xr:uid="{00000000-0005-0000-0000-000070E00000}"/>
    <cellStyle name="Normal 8 4 2 4 2 2 2 2" xfId="57447" xr:uid="{00000000-0005-0000-0000-000071E00000}"/>
    <cellStyle name="Normal 8 4 2 4 2 2 3" xfId="57448" xr:uid="{00000000-0005-0000-0000-000072E00000}"/>
    <cellStyle name="Normal 8 4 2 4 2 3" xfId="57449" xr:uid="{00000000-0005-0000-0000-000073E00000}"/>
    <cellStyle name="Normal 8 4 2 4 2 3 2" xfId="57450" xr:uid="{00000000-0005-0000-0000-000074E00000}"/>
    <cellStyle name="Normal 8 4 2 4 2 4" xfId="57451" xr:uid="{00000000-0005-0000-0000-000075E00000}"/>
    <cellStyle name="Normal 8 4 2 4 3" xfId="57452" xr:uid="{00000000-0005-0000-0000-000076E00000}"/>
    <cellStyle name="Normal 8 4 2 4 3 2" xfId="57453" xr:uid="{00000000-0005-0000-0000-000077E00000}"/>
    <cellStyle name="Normal 8 4 2 4 3 2 2" xfId="57454" xr:uid="{00000000-0005-0000-0000-000078E00000}"/>
    <cellStyle name="Normal 8 4 2 4 3 3" xfId="57455" xr:uid="{00000000-0005-0000-0000-000079E00000}"/>
    <cellStyle name="Normal 8 4 2 4 4" xfId="57456" xr:uid="{00000000-0005-0000-0000-00007AE00000}"/>
    <cellStyle name="Normal 8 4 2 4 4 2" xfId="57457" xr:uid="{00000000-0005-0000-0000-00007BE00000}"/>
    <cellStyle name="Normal 8 4 2 4 5" xfId="57458" xr:uid="{00000000-0005-0000-0000-00007CE00000}"/>
    <cellStyle name="Normal 8 4 2 4_Innskuddsdekning" xfId="57459" xr:uid="{00000000-0005-0000-0000-00007DE00000}"/>
    <cellStyle name="Normal 8 4 2 5" xfId="57460" xr:uid="{00000000-0005-0000-0000-00007EE00000}"/>
    <cellStyle name="Normal 8 4 2 5 2" xfId="57461" xr:uid="{00000000-0005-0000-0000-00007FE00000}"/>
    <cellStyle name="Normal 8 4 2 5 2 2" xfId="57462" xr:uid="{00000000-0005-0000-0000-000080E00000}"/>
    <cellStyle name="Normal 8 4 2 5 2 2 2" xfId="57463" xr:uid="{00000000-0005-0000-0000-000081E00000}"/>
    <cellStyle name="Normal 8 4 2 5 2 3" xfId="57464" xr:uid="{00000000-0005-0000-0000-000082E00000}"/>
    <cellStyle name="Normal 8 4 2 5 3" xfId="57465" xr:uid="{00000000-0005-0000-0000-000083E00000}"/>
    <cellStyle name="Normal 8 4 2 5 3 2" xfId="57466" xr:uid="{00000000-0005-0000-0000-000084E00000}"/>
    <cellStyle name="Normal 8 4 2 5 4" xfId="57467" xr:uid="{00000000-0005-0000-0000-000085E00000}"/>
    <cellStyle name="Normal 8 4 2 6" xfId="57468" xr:uid="{00000000-0005-0000-0000-000086E00000}"/>
    <cellStyle name="Normal 8 4 2 6 2" xfId="57469" xr:uid="{00000000-0005-0000-0000-000087E00000}"/>
    <cellStyle name="Normal 8 4 2 6 2 2" xfId="57470" xr:uid="{00000000-0005-0000-0000-000088E00000}"/>
    <cellStyle name="Normal 8 4 2 6 3" xfId="57471" xr:uid="{00000000-0005-0000-0000-000089E00000}"/>
    <cellStyle name="Normal 8 4 2 7" xfId="57472" xr:uid="{00000000-0005-0000-0000-00008AE00000}"/>
    <cellStyle name="Normal 8 4 2 7 2" xfId="57473" xr:uid="{00000000-0005-0000-0000-00008BE00000}"/>
    <cellStyle name="Normal 8 4 2 8" xfId="57474" xr:uid="{00000000-0005-0000-0000-00008CE00000}"/>
    <cellStyle name="Normal 8 4 2_3. Chng in credit spreads" xfId="57475" xr:uid="{00000000-0005-0000-0000-00008DE00000}"/>
    <cellStyle name="Normal 8 4 3" xfId="57476" xr:uid="{00000000-0005-0000-0000-00008EE00000}"/>
    <cellStyle name="Normal 8 4 3 2" xfId="57477" xr:uid="{00000000-0005-0000-0000-00008FE00000}"/>
    <cellStyle name="Normal 8 4 3 2 2" xfId="57478" xr:uid="{00000000-0005-0000-0000-000090E00000}"/>
    <cellStyle name="Normal 8 4 3 2 2 2" xfId="57479" xr:uid="{00000000-0005-0000-0000-000091E00000}"/>
    <cellStyle name="Normal 8 4 3 2 2 2 2" xfId="57480" xr:uid="{00000000-0005-0000-0000-000092E00000}"/>
    <cellStyle name="Normal 8 4 3 2 2 2 2 2" xfId="57481" xr:uid="{00000000-0005-0000-0000-000093E00000}"/>
    <cellStyle name="Normal 8 4 3 2 2 2 3" xfId="57482" xr:uid="{00000000-0005-0000-0000-000094E00000}"/>
    <cellStyle name="Normal 8 4 3 2 2 3" xfId="57483" xr:uid="{00000000-0005-0000-0000-000095E00000}"/>
    <cellStyle name="Normal 8 4 3 2 2 3 2" xfId="57484" xr:uid="{00000000-0005-0000-0000-000096E00000}"/>
    <cellStyle name="Normal 8 4 3 2 2 4" xfId="57485" xr:uid="{00000000-0005-0000-0000-000097E00000}"/>
    <cellStyle name="Normal 8 4 3 2 3" xfId="57486" xr:uid="{00000000-0005-0000-0000-000098E00000}"/>
    <cellStyle name="Normal 8 4 3 2 3 2" xfId="57487" xr:uid="{00000000-0005-0000-0000-000099E00000}"/>
    <cellStyle name="Normal 8 4 3 2 3 2 2" xfId="57488" xr:uid="{00000000-0005-0000-0000-00009AE00000}"/>
    <cellStyle name="Normal 8 4 3 2 3 3" xfId="57489" xr:uid="{00000000-0005-0000-0000-00009BE00000}"/>
    <cellStyle name="Normal 8 4 3 2 4" xfId="57490" xr:uid="{00000000-0005-0000-0000-00009CE00000}"/>
    <cellStyle name="Normal 8 4 3 2 4 2" xfId="57491" xr:uid="{00000000-0005-0000-0000-00009DE00000}"/>
    <cellStyle name="Normal 8 4 3 2 5" xfId="57492" xr:uid="{00000000-0005-0000-0000-00009EE00000}"/>
    <cellStyle name="Normal 8 4 3 2_Innskuddsdekning" xfId="57493" xr:uid="{00000000-0005-0000-0000-00009FE00000}"/>
    <cellStyle name="Normal 8 4 3 3" xfId="57494" xr:uid="{00000000-0005-0000-0000-0000A0E00000}"/>
    <cellStyle name="Normal 8 4 3 3 2" xfId="57495" xr:uid="{00000000-0005-0000-0000-0000A1E00000}"/>
    <cellStyle name="Normal 8 4 3 3 2 2" xfId="57496" xr:uid="{00000000-0005-0000-0000-0000A2E00000}"/>
    <cellStyle name="Normal 8 4 3 3 2 2 2" xfId="57497" xr:uid="{00000000-0005-0000-0000-0000A3E00000}"/>
    <cellStyle name="Normal 8 4 3 3 2 3" xfId="57498" xr:uid="{00000000-0005-0000-0000-0000A4E00000}"/>
    <cellStyle name="Normal 8 4 3 3 3" xfId="57499" xr:uid="{00000000-0005-0000-0000-0000A5E00000}"/>
    <cellStyle name="Normal 8 4 3 3 3 2" xfId="57500" xr:uid="{00000000-0005-0000-0000-0000A6E00000}"/>
    <cellStyle name="Normal 8 4 3 3 4" xfId="57501" xr:uid="{00000000-0005-0000-0000-0000A7E00000}"/>
    <cellStyle name="Normal 8 4 3 4" xfId="57502" xr:uid="{00000000-0005-0000-0000-0000A8E00000}"/>
    <cellStyle name="Normal 8 4 3 4 2" xfId="57503" xr:uid="{00000000-0005-0000-0000-0000A9E00000}"/>
    <cellStyle name="Normal 8 4 3 4 2 2" xfId="57504" xr:uid="{00000000-0005-0000-0000-0000AAE00000}"/>
    <cellStyle name="Normal 8 4 3 4 3" xfId="57505" xr:uid="{00000000-0005-0000-0000-0000ABE00000}"/>
    <cellStyle name="Normal 8 4 3 5" xfId="57506" xr:uid="{00000000-0005-0000-0000-0000ACE00000}"/>
    <cellStyle name="Normal 8 4 3 5 2" xfId="57507" xr:uid="{00000000-0005-0000-0000-0000ADE00000}"/>
    <cellStyle name="Normal 8 4 3 6" xfId="57508" xr:uid="{00000000-0005-0000-0000-0000AEE00000}"/>
    <cellStyle name="Normal 8 4 3_3. Chng in credit spreads" xfId="57509" xr:uid="{00000000-0005-0000-0000-0000AFE00000}"/>
    <cellStyle name="Normal 8 4 4" xfId="57510" xr:uid="{00000000-0005-0000-0000-0000B0E00000}"/>
    <cellStyle name="Normal 8 4 4 2" xfId="57511" xr:uid="{00000000-0005-0000-0000-0000B1E00000}"/>
    <cellStyle name="Normal 8 4 4 2 2" xfId="57512" xr:uid="{00000000-0005-0000-0000-0000B2E00000}"/>
    <cellStyle name="Normal 8 4 4 2 2 2" xfId="57513" xr:uid="{00000000-0005-0000-0000-0000B3E00000}"/>
    <cellStyle name="Normal 8 4 4 2 2 2 2" xfId="57514" xr:uid="{00000000-0005-0000-0000-0000B4E00000}"/>
    <cellStyle name="Normal 8 4 4 2 2 2 2 2" xfId="57515" xr:uid="{00000000-0005-0000-0000-0000B5E00000}"/>
    <cellStyle name="Normal 8 4 4 2 2 2 3" xfId="57516" xr:uid="{00000000-0005-0000-0000-0000B6E00000}"/>
    <cellStyle name="Normal 8 4 4 2 2 3" xfId="57517" xr:uid="{00000000-0005-0000-0000-0000B7E00000}"/>
    <cellStyle name="Normal 8 4 4 2 2 3 2" xfId="57518" xr:uid="{00000000-0005-0000-0000-0000B8E00000}"/>
    <cellStyle name="Normal 8 4 4 2 2 4" xfId="57519" xr:uid="{00000000-0005-0000-0000-0000B9E00000}"/>
    <cellStyle name="Normal 8 4 4 2 3" xfId="57520" xr:uid="{00000000-0005-0000-0000-0000BAE00000}"/>
    <cellStyle name="Normal 8 4 4 2 3 2" xfId="57521" xr:uid="{00000000-0005-0000-0000-0000BBE00000}"/>
    <cellStyle name="Normal 8 4 4 2 3 2 2" xfId="57522" xr:uid="{00000000-0005-0000-0000-0000BCE00000}"/>
    <cellStyle name="Normal 8 4 4 2 3 3" xfId="57523" xr:uid="{00000000-0005-0000-0000-0000BDE00000}"/>
    <cellStyle name="Normal 8 4 4 2 4" xfId="57524" xr:uid="{00000000-0005-0000-0000-0000BEE00000}"/>
    <cellStyle name="Normal 8 4 4 2 4 2" xfId="57525" xr:uid="{00000000-0005-0000-0000-0000BFE00000}"/>
    <cellStyle name="Normal 8 4 4 2 5" xfId="57526" xr:uid="{00000000-0005-0000-0000-0000C0E00000}"/>
    <cellStyle name="Normal 8 4 4 2_Innskuddsdekning" xfId="57527" xr:uid="{00000000-0005-0000-0000-0000C1E00000}"/>
    <cellStyle name="Normal 8 4 4 3" xfId="57528" xr:uid="{00000000-0005-0000-0000-0000C2E00000}"/>
    <cellStyle name="Normal 8 4 4 3 2" xfId="57529" xr:uid="{00000000-0005-0000-0000-0000C3E00000}"/>
    <cellStyle name="Normal 8 4 4 3 2 2" xfId="57530" xr:uid="{00000000-0005-0000-0000-0000C4E00000}"/>
    <cellStyle name="Normal 8 4 4 3 2 2 2" xfId="57531" xr:uid="{00000000-0005-0000-0000-0000C5E00000}"/>
    <cellStyle name="Normal 8 4 4 3 2 3" xfId="57532" xr:uid="{00000000-0005-0000-0000-0000C6E00000}"/>
    <cellStyle name="Normal 8 4 4 3 3" xfId="57533" xr:uid="{00000000-0005-0000-0000-0000C7E00000}"/>
    <cellStyle name="Normal 8 4 4 3 3 2" xfId="57534" xr:uid="{00000000-0005-0000-0000-0000C8E00000}"/>
    <cellStyle name="Normal 8 4 4 3 4" xfId="57535" xr:uid="{00000000-0005-0000-0000-0000C9E00000}"/>
    <cellStyle name="Normal 8 4 4 4" xfId="57536" xr:uid="{00000000-0005-0000-0000-0000CAE00000}"/>
    <cellStyle name="Normal 8 4 4 4 2" xfId="57537" xr:uid="{00000000-0005-0000-0000-0000CBE00000}"/>
    <cellStyle name="Normal 8 4 4 4 2 2" xfId="57538" xr:uid="{00000000-0005-0000-0000-0000CCE00000}"/>
    <cellStyle name="Normal 8 4 4 4 3" xfId="57539" xr:uid="{00000000-0005-0000-0000-0000CDE00000}"/>
    <cellStyle name="Normal 8 4 4 5" xfId="57540" xr:uid="{00000000-0005-0000-0000-0000CEE00000}"/>
    <cellStyle name="Normal 8 4 4 5 2" xfId="57541" xr:uid="{00000000-0005-0000-0000-0000CFE00000}"/>
    <cellStyle name="Normal 8 4 4 6" xfId="57542" xr:uid="{00000000-0005-0000-0000-0000D0E00000}"/>
    <cellStyle name="Normal 8 4 4_3. Chng in credit spreads" xfId="57543" xr:uid="{00000000-0005-0000-0000-0000D1E00000}"/>
    <cellStyle name="Normal 8 4 5" xfId="57544" xr:uid="{00000000-0005-0000-0000-0000D2E00000}"/>
    <cellStyle name="Normal 8 4 5 2" xfId="57545" xr:uid="{00000000-0005-0000-0000-0000D3E00000}"/>
    <cellStyle name="Normal 8 4 5 2 2" xfId="57546" xr:uid="{00000000-0005-0000-0000-0000D4E00000}"/>
    <cellStyle name="Normal 8 4 5 2 2 2" xfId="57547" xr:uid="{00000000-0005-0000-0000-0000D5E00000}"/>
    <cellStyle name="Normal 8 4 5 2 2 2 2" xfId="57548" xr:uid="{00000000-0005-0000-0000-0000D6E00000}"/>
    <cellStyle name="Normal 8 4 5 2 2 3" xfId="57549" xr:uid="{00000000-0005-0000-0000-0000D7E00000}"/>
    <cellStyle name="Normal 8 4 5 2 3" xfId="57550" xr:uid="{00000000-0005-0000-0000-0000D8E00000}"/>
    <cellStyle name="Normal 8 4 5 2 3 2" xfId="57551" xr:uid="{00000000-0005-0000-0000-0000D9E00000}"/>
    <cellStyle name="Normal 8 4 5 2 4" xfId="57552" xr:uid="{00000000-0005-0000-0000-0000DAE00000}"/>
    <cellStyle name="Normal 8 4 5 3" xfId="57553" xr:uid="{00000000-0005-0000-0000-0000DBE00000}"/>
    <cellStyle name="Normal 8 4 5 3 2" xfId="57554" xr:uid="{00000000-0005-0000-0000-0000DCE00000}"/>
    <cellStyle name="Normal 8 4 5 3 2 2" xfId="57555" xr:uid="{00000000-0005-0000-0000-0000DDE00000}"/>
    <cellStyle name="Normal 8 4 5 3 3" xfId="57556" xr:uid="{00000000-0005-0000-0000-0000DEE00000}"/>
    <cellStyle name="Normal 8 4 5 4" xfId="57557" xr:uid="{00000000-0005-0000-0000-0000DFE00000}"/>
    <cellStyle name="Normal 8 4 5 4 2" xfId="57558" xr:uid="{00000000-0005-0000-0000-0000E0E00000}"/>
    <cellStyle name="Normal 8 4 5 5" xfId="57559" xr:uid="{00000000-0005-0000-0000-0000E1E00000}"/>
    <cellStyle name="Normal 8 4 5_Innskuddsdekning" xfId="57560" xr:uid="{00000000-0005-0000-0000-0000E2E00000}"/>
    <cellStyle name="Normal 8 4 6" xfId="57561" xr:uid="{00000000-0005-0000-0000-0000E3E00000}"/>
    <cellStyle name="Normal 8 4 6 2" xfId="57562" xr:uid="{00000000-0005-0000-0000-0000E4E00000}"/>
    <cellStyle name="Normal 8 4 6 2 2" xfId="57563" xr:uid="{00000000-0005-0000-0000-0000E5E00000}"/>
    <cellStyle name="Normal 8 4 6 2 2 2" xfId="57564" xr:uid="{00000000-0005-0000-0000-0000E6E00000}"/>
    <cellStyle name="Normal 8 4 6 2 3" xfId="57565" xr:uid="{00000000-0005-0000-0000-0000E7E00000}"/>
    <cellStyle name="Normal 8 4 6 3" xfId="57566" xr:uid="{00000000-0005-0000-0000-0000E8E00000}"/>
    <cellStyle name="Normal 8 4 6 3 2" xfId="57567" xr:uid="{00000000-0005-0000-0000-0000E9E00000}"/>
    <cellStyle name="Normal 8 4 6 4" xfId="57568" xr:uid="{00000000-0005-0000-0000-0000EAE00000}"/>
    <cellStyle name="Normal 8 4 7" xfId="57569" xr:uid="{00000000-0005-0000-0000-0000EBE00000}"/>
    <cellStyle name="Normal 8 4 7 2" xfId="57570" xr:uid="{00000000-0005-0000-0000-0000ECE00000}"/>
    <cellStyle name="Normal 8 4 7 2 2" xfId="57571" xr:uid="{00000000-0005-0000-0000-0000EDE00000}"/>
    <cellStyle name="Normal 8 4 7 3" xfId="57572" xr:uid="{00000000-0005-0000-0000-0000EEE00000}"/>
    <cellStyle name="Normal 8 4 8" xfId="57573" xr:uid="{00000000-0005-0000-0000-0000EFE00000}"/>
    <cellStyle name="Normal 8 4 8 2" xfId="57574" xr:uid="{00000000-0005-0000-0000-0000F0E00000}"/>
    <cellStyle name="Normal 8 4 9" xfId="57575" xr:uid="{00000000-0005-0000-0000-0000F1E00000}"/>
    <cellStyle name="Normal 8 4_3. Chng in credit spreads" xfId="57576" xr:uid="{00000000-0005-0000-0000-0000F2E00000}"/>
    <cellStyle name="Normal 8 5" xfId="57577" xr:uid="{00000000-0005-0000-0000-0000F3E00000}"/>
    <cellStyle name="Normal 8 5 2" xfId="57578" xr:uid="{00000000-0005-0000-0000-0000F4E00000}"/>
    <cellStyle name="Normal 8 5 2 2" xfId="57579" xr:uid="{00000000-0005-0000-0000-0000F5E00000}"/>
    <cellStyle name="Normal 8 5 2 2 2" xfId="57580" xr:uid="{00000000-0005-0000-0000-0000F6E00000}"/>
    <cellStyle name="Normal 8 5 2 2 2 2" xfId="57581" xr:uid="{00000000-0005-0000-0000-0000F7E00000}"/>
    <cellStyle name="Normal 8 5 2 2 2 2 2" xfId="57582" xr:uid="{00000000-0005-0000-0000-0000F8E00000}"/>
    <cellStyle name="Normal 8 5 2 2 2 2 2 2" xfId="57583" xr:uid="{00000000-0005-0000-0000-0000F9E00000}"/>
    <cellStyle name="Normal 8 5 2 2 2 2 3" xfId="57584" xr:uid="{00000000-0005-0000-0000-0000FAE00000}"/>
    <cellStyle name="Normal 8 5 2 2 2 3" xfId="57585" xr:uid="{00000000-0005-0000-0000-0000FBE00000}"/>
    <cellStyle name="Normal 8 5 2 2 2 3 2" xfId="57586" xr:uid="{00000000-0005-0000-0000-0000FCE00000}"/>
    <cellStyle name="Normal 8 5 2 2 2 4" xfId="57587" xr:uid="{00000000-0005-0000-0000-0000FDE00000}"/>
    <cellStyle name="Normal 8 5 2 2 3" xfId="57588" xr:uid="{00000000-0005-0000-0000-0000FEE00000}"/>
    <cellStyle name="Normal 8 5 2 2 3 2" xfId="57589" xr:uid="{00000000-0005-0000-0000-0000FFE00000}"/>
    <cellStyle name="Normal 8 5 2 2 3 2 2" xfId="57590" xr:uid="{00000000-0005-0000-0000-000000E10000}"/>
    <cellStyle name="Normal 8 5 2 2 3 3" xfId="57591" xr:uid="{00000000-0005-0000-0000-000001E10000}"/>
    <cellStyle name="Normal 8 5 2 2 4" xfId="57592" xr:uid="{00000000-0005-0000-0000-000002E10000}"/>
    <cellStyle name="Normal 8 5 2 2 4 2" xfId="57593" xr:uid="{00000000-0005-0000-0000-000003E10000}"/>
    <cellStyle name="Normal 8 5 2 2 5" xfId="57594" xr:uid="{00000000-0005-0000-0000-000004E10000}"/>
    <cellStyle name="Normal 8 5 2 2_Innskuddsdekning" xfId="57595" xr:uid="{00000000-0005-0000-0000-000005E10000}"/>
    <cellStyle name="Normal 8 5 2 3" xfId="57596" xr:uid="{00000000-0005-0000-0000-000006E10000}"/>
    <cellStyle name="Normal 8 5 2 3 2" xfId="57597" xr:uid="{00000000-0005-0000-0000-000007E10000}"/>
    <cellStyle name="Normal 8 5 2 3 2 2" xfId="57598" xr:uid="{00000000-0005-0000-0000-000008E10000}"/>
    <cellStyle name="Normal 8 5 2 3 2 2 2" xfId="57599" xr:uid="{00000000-0005-0000-0000-000009E10000}"/>
    <cellStyle name="Normal 8 5 2 3 2 3" xfId="57600" xr:uid="{00000000-0005-0000-0000-00000AE10000}"/>
    <cellStyle name="Normal 8 5 2 3 3" xfId="57601" xr:uid="{00000000-0005-0000-0000-00000BE10000}"/>
    <cellStyle name="Normal 8 5 2 3 3 2" xfId="57602" xr:uid="{00000000-0005-0000-0000-00000CE10000}"/>
    <cellStyle name="Normal 8 5 2 3 4" xfId="57603" xr:uid="{00000000-0005-0000-0000-00000DE10000}"/>
    <cellStyle name="Normal 8 5 2 4" xfId="57604" xr:uid="{00000000-0005-0000-0000-00000EE10000}"/>
    <cellStyle name="Normal 8 5 2 4 2" xfId="57605" xr:uid="{00000000-0005-0000-0000-00000FE10000}"/>
    <cellStyle name="Normal 8 5 2 4 2 2" xfId="57606" xr:uid="{00000000-0005-0000-0000-000010E10000}"/>
    <cellStyle name="Normal 8 5 2 4 3" xfId="57607" xr:uid="{00000000-0005-0000-0000-000011E10000}"/>
    <cellStyle name="Normal 8 5 2 5" xfId="57608" xr:uid="{00000000-0005-0000-0000-000012E10000}"/>
    <cellStyle name="Normal 8 5 2 5 2" xfId="57609" xr:uid="{00000000-0005-0000-0000-000013E10000}"/>
    <cellStyle name="Normal 8 5 2 6" xfId="57610" xr:uid="{00000000-0005-0000-0000-000014E10000}"/>
    <cellStyle name="Normal 8 5 2_3. Chng in credit spreads" xfId="57611" xr:uid="{00000000-0005-0000-0000-000015E10000}"/>
    <cellStyle name="Normal 8 5 3" xfId="57612" xr:uid="{00000000-0005-0000-0000-000016E10000}"/>
    <cellStyle name="Normal 8 5 3 2" xfId="57613" xr:uid="{00000000-0005-0000-0000-000017E10000}"/>
    <cellStyle name="Normal 8 5 3 2 2" xfId="57614" xr:uid="{00000000-0005-0000-0000-000018E10000}"/>
    <cellStyle name="Normal 8 5 3 2 2 2" xfId="57615" xr:uid="{00000000-0005-0000-0000-000019E10000}"/>
    <cellStyle name="Normal 8 5 3 2 2 2 2" xfId="57616" xr:uid="{00000000-0005-0000-0000-00001AE10000}"/>
    <cellStyle name="Normal 8 5 3 2 2 2 2 2" xfId="57617" xr:uid="{00000000-0005-0000-0000-00001BE10000}"/>
    <cellStyle name="Normal 8 5 3 2 2 2 3" xfId="57618" xr:uid="{00000000-0005-0000-0000-00001CE10000}"/>
    <cellStyle name="Normal 8 5 3 2 2 3" xfId="57619" xr:uid="{00000000-0005-0000-0000-00001DE10000}"/>
    <cellStyle name="Normal 8 5 3 2 2 3 2" xfId="57620" xr:uid="{00000000-0005-0000-0000-00001EE10000}"/>
    <cellStyle name="Normal 8 5 3 2 2 4" xfId="57621" xr:uid="{00000000-0005-0000-0000-00001FE10000}"/>
    <cellStyle name="Normal 8 5 3 2 3" xfId="57622" xr:uid="{00000000-0005-0000-0000-000020E10000}"/>
    <cellStyle name="Normal 8 5 3 2 3 2" xfId="57623" xr:uid="{00000000-0005-0000-0000-000021E10000}"/>
    <cellStyle name="Normal 8 5 3 2 3 2 2" xfId="57624" xr:uid="{00000000-0005-0000-0000-000022E10000}"/>
    <cellStyle name="Normal 8 5 3 2 3 3" xfId="57625" xr:uid="{00000000-0005-0000-0000-000023E10000}"/>
    <cellStyle name="Normal 8 5 3 2 4" xfId="57626" xr:uid="{00000000-0005-0000-0000-000024E10000}"/>
    <cellStyle name="Normal 8 5 3 2 4 2" xfId="57627" xr:uid="{00000000-0005-0000-0000-000025E10000}"/>
    <cellStyle name="Normal 8 5 3 2 5" xfId="57628" xr:uid="{00000000-0005-0000-0000-000026E10000}"/>
    <cellStyle name="Normal 8 5 3 2_Innskuddsdekning" xfId="57629" xr:uid="{00000000-0005-0000-0000-000027E10000}"/>
    <cellStyle name="Normal 8 5 3 3" xfId="57630" xr:uid="{00000000-0005-0000-0000-000028E10000}"/>
    <cellStyle name="Normal 8 5 3 3 2" xfId="57631" xr:uid="{00000000-0005-0000-0000-000029E10000}"/>
    <cellStyle name="Normal 8 5 3 3 2 2" xfId="57632" xr:uid="{00000000-0005-0000-0000-00002AE10000}"/>
    <cellStyle name="Normal 8 5 3 3 2 2 2" xfId="57633" xr:uid="{00000000-0005-0000-0000-00002BE10000}"/>
    <cellStyle name="Normal 8 5 3 3 2 3" xfId="57634" xr:uid="{00000000-0005-0000-0000-00002CE10000}"/>
    <cellStyle name="Normal 8 5 3 3 3" xfId="57635" xr:uid="{00000000-0005-0000-0000-00002DE10000}"/>
    <cellStyle name="Normal 8 5 3 3 3 2" xfId="57636" xr:uid="{00000000-0005-0000-0000-00002EE10000}"/>
    <cellStyle name="Normal 8 5 3 3 4" xfId="57637" xr:uid="{00000000-0005-0000-0000-00002FE10000}"/>
    <cellStyle name="Normal 8 5 3 4" xfId="57638" xr:uid="{00000000-0005-0000-0000-000030E10000}"/>
    <cellStyle name="Normal 8 5 3 4 2" xfId="57639" xr:uid="{00000000-0005-0000-0000-000031E10000}"/>
    <cellStyle name="Normal 8 5 3 4 2 2" xfId="57640" xr:uid="{00000000-0005-0000-0000-000032E10000}"/>
    <cellStyle name="Normal 8 5 3 4 3" xfId="57641" xr:uid="{00000000-0005-0000-0000-000033E10000}"/>
    <cellStyle name="Normal 8 5 3 5" xfId="57642" xr:uid="{00000000-0005-0000-0000-000034E10000}"/>
    <cellStyle name="Normal 8 5 3 5 2" xfId="57643" xr:uid="{00000000-0005-0000-0000-000035E10000}"/>
    <cellStyle name="Normal 8 5 3 6" xfId="57644" xr:uid="{00000000-0005-0000-0000-000036E10000}"/>
    <cellStyle name="Normal 8 5 3_3. Chng in credit spreads" xfId="57645" xr:uid="{00000000-0005-0000-0000-000037E10000}"/>
    <cellStyle name="Normal 8 5 4" xfId="57646" xr:uid="{00000000-0005-0000-0000-000038E10000}"/>
    <cellStyle name="Normal 8 5 4 2" xfId="57647" xr:uid="{00000000-0005-0000-0000-000039E10000}"/>
    <cellStyle name="Normal 8 5 4 2 2" xfId="57648" xr:uid="{00000000-0005-0000-0000-00003AE10000}"/>
    <cellStyle name="Normal 8 5 4 2 2 2" xfId="57649" xr:uid="{00000000-0005-0000-0000-00003BE10000}"/>
    <cellStyle name="Normal 8 5 4 2 2 2 2" xfId="57650" xr:uid="{00000000-0005-0000-0000-00003CE10000}"/>
    <cellStyle name="Normal 8 5 4 2 2 3" xfId="57651" xr:uid="{00000000-0005-0000-0000-00003DE10000}"/>
    <cellStyle name="Normal 8 5 4 2 3" xfId="57652" xr:uid="{00000000-0005-0000-0000-00003EE10000}"/>
    <cellStyle name="Normal 8 5 4 2 3 2" xfId="57653" xr:uid="{00000000-0005-0000-0000-00003FE10000}"/>
    <cellStyle name="Normal 8 5 4 2 4" xfId="57654" xr:uid="{00000000-0005-0000-0000-000040E10000}"/>
    <cellStyle name="Normal 8 5 4 3" xfId="57655" xr:uid="{00000000-0005-0000-0000-000041E10000}"/>
    <cellStyle name="Normal 8 5 4 3 2" xfId="57656" xr:uid="{00000000-0005-0000-0000-000042E10000}"/>
    <cellStyle name="Normal 8 5 4 3 2 2" xfId="57657" xr:uid="{00000000-0005-0000-0000-000043E10000}"/>
    <cellStyle name="Normal 8 5 4 3 3" xfId="57658" xr:uid="{00000000-0005-0000-0000-000044E10000}"/>
    <cellStyle name="Normal 8 5 4 4" xfId="57659" xr:uid="{00000000-0005-0000-0000-000045E10000}"/>
    <cellStyle name="Normal 8 5 4 4 2" xfId="57660" xr:uid="{00000000-0005-0000-0000-000046E10000}"/>
    <cellStyle name="Normal 8 5 4 5" xfId="57661" xr:uid="{00000000-0005-0000-0000-000047E10000}"/>
    <cellStyle name="Normal 8 5 4_Innskuddsdekning" xfId="57662" xr:uid="{00000000-0005-0000-0000-000048E10000}"/>
    <cellStyle name="Normal 8 5 5" xfId="57663" xr:uid="{00000000-0005-0000-0000-000049E10000}"/>
    <cellStyle name="Normal 8 5 5 2" xfId="57664" xr:uid="{00000000-0005-0000-0000-00004AE10000}"/>
    <cellStyle name="Normal 8 5 5 2 2" xfId="57665" xr:uid="{00000000-0005-0000-0000-00004BE10000}"/>
    <cellStyle name="Normal 8 5 5 2 2 2" xfId="57666" xr:uid="{00000000-0005-0000-0000-00004CE10000}"/>
    <cellStyle name="Normal 8 5 5 2 3" xfId="57667" xr:uid="{00000000-0005-0000-0000-00004DE10000}"/>
    <cellStyle name="Normal 8 5 5 3" xfId="57668" xr:uid="{00000000-0005-0000-0000-00004EE10000}"/>
    <cellStyle name="Normal 8 5 5 3 2" xfId="57669" xr:uid="{00000000-0005-0000-0000-00004FE10000}"/>
    <cellStyle name="Normal 8 5 5 4" xfId="57670" xr:uid="{00000000-0005-0000-0000-000050E10000}"/>
    <cellStyle name="Normal 8 5 6" xfId="57671" xr:uid="{00000000-0005-0000-0000-000051E10000}"/>
    <cellStyle name="Normal 8 5 6 2" xfId="57672" xr:uid="{00000000-0005-0000-0000-000052E10000}"/>
    <cellStyle name="Normal 8 5 6 2 2" xfId="57673" xr:uid="{00000000-0005-0000-0000-000053E10000}"/>
    <cellStyle name="Normal 8 5 6 3" xfId="57674" xr:uid="{00000000-0005-0000-0000-000054E10000}"/>
    <cellStyle name="Normal 8 5 7" xfId="57675" xr:uid="{00000000-0005-0000-0000-000055E10000}"/>
    <cellStyle name="Normal 8 5 7 2" xfId="57676" xr:uid="{00000000-0005-0000-0000-000056E10000}"/>
    <cellStyle name="Normal 8 5 8" xfId="57677" xr:uid="{00000000-0005-0000-0000-000057E10000}"/>
    <cellStyle name="Normal 8 5_3. Chng in credit spreads" xfId="57678" xr:uid="{00000000-0005-0000-0000-000058E10000}"/>
    <cellStyle name="Normal 8 6" xfId="57679" xr:uid="{00000000-0005-0000-0000-000059E10000}"/>
    <cellStyle name="Normal 8 6 2" xfId="57680" xr:uid="{00000000-0005-0000-0000-00005AE10000}"/>
    <cellStyle name="Normal 8 6 2 2" xfId="57681" xr:uid="{00000000-0005-0000-0000-00005BE10000}"/>
    <cellStyle name="Normal 8 6 2 2 2" xfId="57682" xr:uid="{00000000-0005-0000-0000-00005CE10000}"/>
    <cellStyle name="Normal 8 6 2 2 2 2" xfId="57683" xr:uid="{00000000-0005-0000-0000-00005DE10000}"/>
    <cellStyle name="Normal 8 6 2 2 2 2 2" xfId="57684" xr:uid="{00000000-0005-0000-0000-00005EE10000}"/>
    <cellStyle name="Normal 8 6 2 2 2 3" xfId="57685" xr:uid="{00000000-0005-0000-0000-00005FE10000}"/>
    <cellStyle name="Normal 8 6 2 2 3" xfId="57686" xr:uid="{00000000-0005-0000-0000-000060E10000}"/>
    <cellStyle name="Normal 8 6 2 2 3 2" xfId="57687" xr:uid="{00000000-0005-0000-0000-000061E10000}"/>
    <cellStyle name="Normal 8 6 2 2 4" xfId="57688" xr:uid="{00000000-0005-0000-0000-000062E10000}"/>
    <cellStyle name="Normal 8 6 2 3" xfId="57689" xr:uid="{00000000-0005-0000-0000-000063E10000}"/>
    <cellStyle name="Normal 8 6 2 3 2" xfId="57690" xr:uid="{00000000-0005-0000-0000-000064E10000}"/>
    <cellStyle name="Normal 8 6 2 3 2 2" xfId="57691" xr:uid="{00000000-0005-0000-0000-000065E10000}"/>
    <cellStyle name="Normal 8 6 2 3 3" xfId="57692" xr:uid="{00000000-0005-0000-0000-000066E10000}"/>
    <cellStyle name="Normal 8 6 2 4" xfId="57693" xr:uid="{00000000-0005-0000-0000-000067E10000}"/>
    <cellStyle name="Normal 8 6 2 4 2" xfId="57694" xr:uid="{00000000-0005-0000-0000-000068E10000}"/>
    <cellStyle name="Normal 8 6 2 5" xfId="57695" xr:uid="{00000000-0005-0000-0000-000069E10000}"/>
    <cellStyle name="Normal 8 6 2_Innskuddsdekning" xfId="57696" xr:uid="{00000000-0005-0000-0000-00006AE10000}"/>
    <cellStyle name="Normal 8 6 3" xfId="57697" xr:uid="{00000000-0005-0000-0000-00006BE10000}"/>
    <cellStyle name="Normal 8 6 3 2" xfId="57698" xr:uid="{00000000-0005-0000-0000-00006CE10000}"/>
    <cellStyle name="Normal 8 6 3 2 2" xfId="57699" xr:uid="{00000000-0005-0000-0000-00006DE10000}"/>
    <cellStyle name="Normal 8 6 3 2 2 2" xfId="57700" xr:uid="{00000000-0005-0000-0000-00006EE10000}"/>
    <cellStyle name="Normal 8 6 3 2 3" xfId="57701" xr:uid="{00000000-0005-0000-0000-00006FE10000}"/>
    <cellStyle name="Normal 8 6 3 3" xfId="57702" xr:uid="{00000000-0005-0000-0000-000070E10000}"/>
    <cellStyle name="Normal 8 6 3 3 2" xfId="57703" xr:uid="{00000000-0005-0000-0000-000071E10000}"/>
    <cellStyle name="Normal 8 6 3 4" xfId="57704" xr:uid="{00000000-0005-0000-0000-000072E10000}"/>
    <cellStyle name="Normal 8 6 4" xfId="57705" xr:uid="{00000000-0005-0000-0000-000073E10000}"/>
    <cellStyle name="Normal 8 6 4 2" xfId="57706" xr:uid="{00000000-0005-0000-0000-000074E10000}"/>
    <cellStyle name="Normal 8 6 4 2 2" xfId="57707" xr:uid="{00000000-0005-0000-0000-000075E10000}"/>
    <cellStyle name="Normal 8 6 4 3" xfId="57708" xr:uid="{00000000-0005-0000-0000-000076E10000}"/>
    <cellStyle name="Normal 8 6 5" xfId="57709" xr:uid="{00000000-0005-0000-0000-000077E10000}"/>
    <cellStyle name="Normal 8 6 5 2" xfId="57710" xr:uid="{00000000-0005-0000-0000-000078E10000}"/>
    <cellStyle name="Normal 8 6 6" xfId="57711" xr:uid="{00000000-0005-0000-0000-000079E10000}"/>
    <cellStyle name="Normal 8 6_3. Chng in credit spreads" xfId="57712" xr:uid="{00000000-0005-0000-0000-00007AE10000}"/>
    <cellStyle name="Normal 8 7" xfId="57713" xr:uid="{00000000-0005-0000-0000-00007BE10000}"/>
    <cellStyle name="Normal 8 7 2" xfId="57714" xr:uid="{00000000-0005-0000-0000-00007CE10000}"/>
    <cellStyle name="Normal 8 7 2 2" xfId="57715" xr:uid="{00000000-0005-0000-0000-00007DE10000}"/>
    <cellStyle name="Normal 8 7 2 2 2" xfId="57716" xr:uid="{00000000-0005-0000-0000-00007EE10000}"/>
    <cellStyle name="Normal 8 7 2 2 2 2" xfId="57717" xr:uid="{00000000-0005-0000-0000-00007FE10000}"/>
    <cellStyle name="Normal 8 7 2 2 2 2 2" xfId="57718" xr:uid="{00000000-0005-0000-0000-000080E10000}"/>
    <cellStyle name="Normal 8 7 2 2 2 3" xfId="57719" xr:uid="{00000000-0005-0000-0000-000081E10000}"/>
    <cellStyle name="Normal 8 7 2 2 3" xfId="57720" xr:uid="{00000000-0005-0000-0000-000082E10000}"/>
    <cellStyle name="Normal 8 7 2 2 3 2" xfId="57721" xr:uid="{00000000-0005-0000-0000-000083E10000}"/>
    <cellStyle name="Normal 8 7 2 2 4" xfId="57722" xr:uid="{00000000-0005-0000-0000-000084E10000}"/>
    <cellStyle name="Normal 8 7 2 3" xfId="57723" xr:uid="{00000000-0005-0000-0000-000085E10000}"/>
    <cellStyle name="Normal 8 7 2 3 2" xfId="57724" xr:uid="{00000000-0005-0000-0000-000086E10000}"/>
    <cellStyle name="Normal 8 7 2 3 2 2" xfId="57725" xr:uid="{00000000-0005-0000-0000-000087E10000}"/>
    <cellStyle name="Normal 8 7 2 3 3" xfId="57726" xr:uid="{00000000-0005-0000-0000-000088E10000}"/>
    <cellStyle name="Normal 8 7 2 4" xfId="57727" xr:uid="{00000000-0005-0000-0000-000089E10000}"/>
    <cellStyle name="Normal 8 7 2 4 2" xfId="57728" xr:uid="{00000000-0005-0000-0000-00008AE10000}"/>
    <cellStyle name="Normal 8 7 2 5" xfId="57729" xr:uid="{00000000-0005-0000-0000-00008BE10000}"/>
    <cellStyle name="Normal 8 7 2_Innskuddsdekning" xfId="57730" xr:uid="{00000000-0005-0000-0000-00008CE10000}"/>
    <cellStyle name="Normal 8 7 3" xfId="57731" xr:uid="{00000000-0005-0000-0000-00008DE10000}"/>
    <cellStyle name="Normal 8 7 3 2" xfId="57732" xr:uid="{00000000-0005-0000-0000-00008EE10000}"/>
    <cellStyle name="Normal 8 7 3 2 2" xfId="57733" xr:uid="{00000000-0005-0000-0000-00008FE10000}"/>
    <cellStyle name="Normal 8 7 3 2 2 2" xfId="57734" xr:uid="{00000000-0005-0000-0000-000090E10000}"/>
    <cellStyle name="Normal 8 7 3 2 3" xfId="57735" xr:uid="{00000000-0005-0000-0000-000091E10000}"/>
    <cellStyle name="Normal 8 7 3 3" xfId="57736" xr:uid="{00000000-0005-0000-0000-000092E10000}"/>
    <cellStyle name="Normal 8 7 3 3 2" xfId="57737" xr:uid="{00000000-0005-0000-0000-000093E10000}"/>
    <cellStyle name="Normal 8 7 3 4" xfId="57738" xr:uid="{00000000-0005-0000-0000-000094E10000}"/>
    <cellStyle name="Normal 8 7 4" xfId="57739" xr:uid="{00000000-0005-0000-0000-000095E10000}"/>
    <cellStyle name="Normal 8 7 4 2" xfId="57740" xr:uid="{00000000-0005-0000-0000-000096E10000}"/>
    <cellStyle name="Normal 8 7 4 2 2" xfId="57741" xr:uid="{00000000-0005-0000-0000-000097E10000}"/>
    <cellStyle name="Normal 8 7 4 3" xfId="57742" xr:uid="{00000000-0005-0000-0000-000098E10000}"/>
    <cellStyle name="Normal 8 7 5" xfId="57743" xr:uid="{00000000-0005-0000-0000-000099E10000}"/>
    <cellStyle name="Normal 8 7 5 2" xfId="57744" xr:uid="{00000000-0005-0000-0000-00009AE10000}"/>
    <cellStyle name="Normal 8 7 6" xfId="57745" xr:uid="{00000000-0005-0000-0000-00009BE10000}"/>
    <cellStyle name="Normal 8 7_3. Chng in credit spreads" xfId="57746" xr:uid="{00000000-0005-0000-0000-00009CE10000}"/>
    <cellStyle name="Normal 8 8" xfId="57747" xr:uid="{00000000-0005-0000-0000-00009DE10000}"/>
    <cellStyle name="Normal 8 8 2" xfId="57748" xr:uid="{00000000-0005-0000-0000-00009EE10000}"/>
    <cellStyle name="Normal 8 8 2 2" xfId="57749" xr:uid="{00000000-0005-0000-0000-00009FE10000}"/>
    <cellStyle name="Normal 8 8 2 2 2" xfId="57750" xr:uid="{00000000-0005-0000-0000-0000A0E10000}"/>
    <cellStyle name="Normal 8 8 2 2 2 2" xfId="57751" xr:uid="{00000000-0005-0000-0000-0000A1E10000}"/>
    <cellStyle name="Normal 8 8 2 2 2 2 2" xfId="57752" xr:uid="{00000000-0005-0000-0000-0000A2E10000}"/>
    <cellStyle name="Normal 8 8 2 2 2 3" xfId="57753" xr:uid="{00000000-0005-0000-0000-0000A3E10000}"/>
    <cellStyle name="Normal 8 8 2 2 3" xfId="57754" xr:uid="{00000000-0005-0000-0000-0000A4E10000}"/>
    <cellStyle name="Normal 8 8 2 2 3 2" xfId="57755" xr:uid="{00000000-0005-0000-0000-0000A5E10000}"/>
    <cellStyle name="Normal 8 8 2 2 4" xfId="57756" xr:uid="{00000000-0005-0000-0000-0000A6E10000}"/>
    <cellStyle name="Normal 8 8 2 3" xfId="57757" xr:uid="{00000000-0005-0000-0000-0000A7E10000}"/>
    <cellStyle name="Normal 8 8 2 3 2" xfId="57758" xr:uid="{00000000-0005-0000-0000-0000A8E10000}"/>
    <cellStyle name="Normal 8 8 2 3 2 2" xfId="57759" xr:uid="{00000000-0005-0000-0000-0000A9E10000}"/>
    <cellStyle name="Normal 8 8 2 3 3" xfId="57760" xr:uid="{00000000-0005-0000-0000-0000AAE10000}"/>
    <cellStyle name="Normal 8 8 2 4" xfId="57761" xr:uid="{00000000-0005-0000-0000-0000ABE10000}"/>
    <cellStyle name="Normal 8 8 2 4 2" xfId="57762" xr:uid="{00000000-0005-0000-0000-0000ACE10000}"/>
    <cellStyle name="Normal 8 8 2 5" xfId="57763" xr:uid="{00000000-0005-0000-0000-0000ADE10000}"/>
    <cellStyle name="Normal 8 8 2_Innskuddsdekning" xfId="57764" xr:uid="{00000000-0005-0000-0000-0000AEE10000}"/>
    <cellStyle name="Normal 8 8 3" xfId="57765" xr:uid="{00000000-0005-0000-0000-0000AFE10000}"/>
    <cellStyle name="Normal 8 8 3 2" xfId="57766" xr:uid="{00000000-0005-0000-0000-0000B0E10000}"/>
    <cellStyle name="Normal 8 8 3 2 2" xfId="57767" xr:uid="{00000000-0005-0000-0000-0000B1E10000}"/>
    <cellStyle name="Normal 8 8 3 2 2 2" xfId="57768" xr:uid="{00000000-0005-0000-0000-0000B2E10000}"/>
    <cellStyle name="Normal 8 8 3 2 3" xfId="57769" xr:uid="{00000000-0005-0000-0000-0000B3E10000}"/>
    <cellStyle name="Normal 8 8 3 3" xfId="57770" xr:uid="{00000000-0005-0000-0000-0000B4E10000}"/>
    <cellStyle name="Normal 8 8 3 3 2" xfId="57771" xr:uid="{00000000-0005-0000-0000-0000B5E10000}"/>
    <cellStyle name="Normal 8 8 3 4" xfId="57772" xr:uid="{00000000-0005-0000-0000-0000B6E10000}"/>
    <cellStyle name="Normal 8 8 4" xfId="57773" xr:uid="{00000000-0005-0000-0000-0000B7E10000}"/>
    <cellStyle name="Normal 8 8 4 2" xfId="57774" xr:uid="{00000000-0005-0000-0000-0000B8E10000}"/>
    <cellStyle name="Normal 8 8 4 2 2" xfId="57775" xr:uid="{00000000-0005-0000-0000-0000B9E10000}"/>
    <cellStyle name="Normal 8 8 4 3" xfId="57776" xr:uid="{00000000-0005-0000-0000-0000BAE10000}"/>
    <cellStyle name="Normal 8 8 5" xfId="57777" xr:uid="{00000000-0005-0000-0000-0000BBE10000}"/>
    <cellStyle name="Normal 8 8 5 2" xfId="57778" xr:uid="{00000000-0005-0000-0000-0000BCE10000}"/>
    <cellStyle name="Normal 8 8 6" xfId="57779" xr:uid="{00000000-0005-0000-0000-0000BDE10000}"/>
    <cellStyle name="Normal 8 8_3. Chng in credit spreads" xfId="57780" xr:uid="{00000000-0005-0000-0000-0000BEE10000}"/>
    <cellStyle name="Normal 8 9" xfId="57781" xr:uid="{00000000-0005-0000-0000-0000BFE10000}"/>
    <cellStyle name="Normal 8 9 2" xfId="57782" xr:uid="{00000000-0005-0000-0000-0000C0E10000}"/>
    <cellStyle name="Normal 8 9_Innskuddsdekning" xfId="57783" xr:uid="{00000000-0005-0000-0000-0000C1E10000}"/>
    <cellStyle name="Normal 8_3. Chng in credit spreads" xfId="57784" xr:uid="{00000000-0005-0000-0000-0000C2E10000}"/>
    <cellStyle name="Normal 80" xfId="57785" xr:uid="{00000000-0005-0000-0000-0000C3E10000}"/>
    <cellStyle name="Normal 81" xfId="57786" xr:uid="{00000000-0005-0000-0000-0000C4E10000}"/>
    <cellStyle name="Normal 82" xfId="57787" xr:uid="{00000000-0005-0000-0000-0000C5E10000}"/>
    <cellStyle name="Normal 83" xfId="57788" xr:uid="{00000000-0005-0000-0000-0000C6E10000}"/>
    <cellStyle name="Normal 83 2" xfId="57789" xr:uid="{00000000-0005-0000-0000-0000C7E10000}"/>
    <cellStyle name="Normal 83 2 2" xfId="57790" xr:uid="{00000000-0005-0000-0000-0000C8E10000}"/>
    <cellStyle name="Normal 83 2 2 2" xfId="57791" xr:uid="{00000000-0005-0000-0000-0000C9E10000}"/>
    <cellStyle name="Normal 83 2 3" xfId="57792" xr:uid="{00000000-0005-0000-0000-0000CAE10000}"/>
    <cellStyle name="Normal 83 3" xfId="57793" xr:uid="{00000000-0005-0000-0000-0000CBE10000}"/>
    <cellStyle name="Normal 83 3 2" xfId="57794" xr:uid="{00000000-0005-0000-0000-0000CCE10000}"/>
    <cellStyle name="Normal 83 4" xfId="57795" xr:uid="{00000000-0005-0000-0000-0000CDE10000}"/>
    <cellStyle name="Normal 84" xfId="57796" xr:uid="{00000000-0005-0000-0000-0000CEE10000}"/>
    <cellStyle name="Normal 84 2" xfId="57797" xr:uid="{00000000-0005-0000-0000-0000CFE10000}"/>
    <cellStyle name="Normal 84 2 2" xfId="57798" xr:uid="{00000000-0005-0000-0000-0000D0E10000}"/>
    <cellStyle name="Normal 84 3" xfId="57799" xr:uid="{00000000-0005-0000-0000-0000D1E10000}"/>
    <cellStyle name="Normal 85" xfId="57800" xr:uid="{00000000-0005-0000-0000-0000D2E10000}"/>
    <cellStyle name="Normal 85 2" xfId="57801" xr:uid="{00000000-0005-0000-0000-0000D3E10000}"/>
    <cellStyle name="Normal 85 2 2" xfId="57802" xr:uid="{00000000-0005-0000-0000-0000D4E10000}"/>
    <cellStyle name="Normal 85 3" xfId="57803" xr:uid="{00000000-0005-0000-0000-0000D5E10000}"/>
    <cellStyle name="Normal 86" xfId="57804" xr:uid="{00000000-0005-0000-0000-0000D6E10000}"/>
    <cellStyle name="Normal 87" xfId="57805" xr:uid="{00000000-0005-0000-0000-0000D7E10000}"/>
    <cellStyle name="Normal 88" xfId="57806" xr:uid="{00000000-0005-0000-0000-0000D8E10000}"/>
    <cellStyle name="Normal 89" xfId="57807" xr:uid="{00000000-0005-0000-0000-0000D9E10000}"/>
    <cellStyle name="Normal 9" xfId="57808" xr:uid="{00000000-0005-0000-0000-0000DAE10000}"/>
    <cellStyle name="Normal 9 2" xfId="57809" xr:uid="{00000000-0005-0000-0000-0000DBE10000}"/>
    <cellStyle name="Normal 9 2 2" xfId="57810" xr:uid="{00000000-0005-0000-0000-0000DCE10000}"/>
    <cellStyle name="Normal 9 2 2 2" xfId="57811" xr:uid="{00000000-0005-0000-0000-0000DDE10000}"/>
    <cellStyle name="Normal 9 2 2 2 2" xfId="57812" xr:uid="{00000000-0005-0000-0000-0000DEE10000}"/>
    <cellStyle name="Normal 9 2 2 3" xfId="57813" xr:uid="{00000000-0005-0000-0000-0000DFE10000}"/>
    <cellStyle name="Normal 9 2 2_Innskuddsdekning" xfId="57814" xr:uid="{00000000-0005-0000-0000-0000E0E10000}"/>
    <cellStyle name="Normal 9 2 3" xfId="57815" xr:uid="{00000000-0005-0000-0000-0000E1E10000}"/>
    <cellStyle name="Normal 9 2 3 2" xfId="57816" xr:uid="{00000000-0005-0000-0000-0000E2E10000}"/>
    <cellStyle name="Normal 9 2 3 2 2" xfId="57817" xr:uid="{00000000-0005-0000-0000-0000E3E10000}"/>
    <cellStyle name="Normal 9 2 3 3" xfId="57818" xr:uid="{00000000-0005-0000-0000-0000E4E10000}"/>
    <cellStyle name="Normal 9 2 4" xfId="57819" xr:uid="{00000000-0005-0000-0000-0000E5E10000}"/>
    <cellStyle name="Normal 9 2 4 2" xfId="57820" xr:uid="{00000000-0005-0000-0000-0000E6E10000}"/>
    <cellStyle name="Normal 9 2 5" xfId="57821" xr:uid="{00000000-0005-0000-0000-0000E7E10000}"/>
    <cellStyle name="Normal 9 2 6" xfId="57822" xr:uid="{00000000-0005-0000-0000-0000E8E10000}"/>
    <cellStyle name="Normal 9 2_3. Chng in credit spreads" xfId="57823" xr:uid="{00000000-0005-0000-0000-0000E9E10000}"/>
    <cellStyle name="Normal 9 3" xfId="57824" xr:uid="{00000000-0005-0000-0000-0000EAE10000}"/>
    <cellStyle name="Normal 9 3 2" xfId="57825" xr:uid="{00000000-0005-0000-0000-0000EBE10000}"/>
    <cellStyle name="Normal 9 3 2 2" xfId="57826" xr:uid="{00000000-0005-0000-0000-0000ECE10000}"/>
    <cellStyle name="Normal 9 3 2 2 2" xfId="57827" xr:uid="{00000000-0005-0000-0000-0000EDE10000}"/>
    <cellStyle name="Normal 9 3 2 2 2 2" xfId="57828" xr:uid="{00000000-0005-0000-0000-0000EEE10000}"/>
    <cellStyle name="Normal 9 3 2 2 2 3" xfId="57829" xr:uid="{00000000-0005-0000-0000-0000EFE10000}"/>
    <cellStyle name="Normal 9 3 2 2 3" xfId="57830" xr:uid="{00000000-0005-0000-0000-0000F0E10000}"/>
    <cellStyle name="Normal 9 3 2 2 4" xfId="57831" xr:uid="{00000000-0005-0000-0000-0000F1E10000}"/>
    <cellStyle name="Normal 9 3 2 3" xfId="57832" xr:uid="{00000000-0005-0000-0000-0000F2E10000}"/>
    <cellStyle name="Normal 9 3 2 3 2" xfId="57833" xr:uid="{00000000-0005-0000-0000-0000F3E10000}"/>
    <cellStyle name="Normal 9 3 2 3 3" xfId="57834" xr:uid="{00000000-0005-0000-0000-0000F4E10000}"/>
    <cellStyle name="Normal 9 3 2 4" xfId="57835" xr:uid="{00000000-0005-0000-0000-0000F5E10000}"/>
    <cellStyle name="Normal 9 3 2 5" xfId="57836" xr:uid="{00000000-0005-0000-0000-0000F6E10000}"/>
    <cellStyle name="Normal 9 3 2_Innskuddsdekning" xfId="57837" xr:uid="{00000000-0005-0000-0000-0000F7E10000}"/>
    <cellStyle name="Normal 9 3 3" xfId="57838" xr:uid="{00000000-0005-0000-0000-0000F8E10000}"/>
    <cellStyle name="Normal 9 3 3 2" xfId="57839" xr:uid="{00000000-0005-0000-0000-0000F9E10000}"/>
    <cellStyle name="Normal 9 3 3 2 2" xfId="57840" xr:uid="{00000000-0005-0000-0000-0000FAE10000}"/>
    <cellStyle name="Normal 9 3 3 2 3" xfId="57841" xr:uid="{00000000-0005-0000-0000-0000FBE10000}"/>
    <cellStyle name="Normal 9 3 3 3" xfId="57842" xr:uid="{00000000-0005-0000-0000-0000FCE10000}"/>
    <cellStyle name="Normal 9 3 3 4" xfId="57843" xr:uid="{00000000-0005-0000-0000-0000FDE10000}"/>
    <cellStyle name="Normal 9 3 3_Nøkkeltall" xfId="57844" xr:uid="{00000000-0005-0000-0000-0000FEE10000}"/>
    <cellStyle name="Normal 9 3 4" xfId="57845" xr:uid="{00000000-0005-0000-0000-0000FFE10000}"/>
    <cellStyle name="Normal 9 3 4 2" xfId="57846" xr:uid="{00000000-0005-0000-0000-000000E20000}"/>
    <cellStyle name="Normal 9 3 4 3" xfId="57847" xr:uid="{00000000-0005-0000-0000-000001E20000}"/>
    <cellStyle name="Normal 9 3 5" xfId="57848" xr:uid="{00000000-0005-0000-0000-000002E20000}"/>
    <cellStyle name="Normal 9 3 6" xfId="57849" xr:uid="{00000000-0005-0000-0000-000003E20000}"/>
    <cellStyle name="Normal 9 3 7" xfId="57850" xr:uid="{00000000-0005-0000-0000-000004E20000}"/>
    <cellStyle name="Normal 9 3 8" xfId="57851" xr:uid="{00000000-0005-0000-0000-000005E20000}"/>
    <cellStyle name="Normal 9 3_3. Chng in credit spreads" xfId="57852" xr:uid="{00000000-0005-0000-0000-000006E20000}"/>
    <cellStyle name="Normal 9 4" xfId="57853" xr:uid="{00000000-0005-0000-0000-000007E20000}"/>
    <cellStyle name="Normal 9 4 2" xfId="57854" xr:uid="{00000000-0005-0000-0000-000008E20000}"/>
    <cellStyle name="Normal 9 4 2 2" xfId="57855" xr:uid="{00000000-0005-0000-0000-000009E20000}"/>
    <cellStyle name="Normal 9 4 2 2 2" xfId="57856" xr:uid="{00000000-0005-0000-0000-00000AE20000}"/>
    <cellStyle name="Normal 9 4 2 3" xfId="57857" xr:uid="{00000000-0005-0000-0000-00000BE20000}"/>
    <cellStyle name="Normal 9 4 3" xfId="57858" xr:uid="{00000000-0005-0000-0000-00000CE20000}"/>
    <cellStyle name="Normal 9 4 3 2" xfId="57859" xr:uid="{00000000-0005-0000-0000-00000DE20000}"/>
    <cellStyle name="Normal 9 4 3 2 2" xfId="57860" xr:uid="{00000000-0005-0000-0000-00000EE20000}"/>
    <cellStyle name="Normal 9 4 3 3" xfId="57861" xr:uid="{00000000-0005-0000-0000-00000FE20000}"/>
    <cellStyle name="Normal 9 4 4" xfId="57862" xr:uid="{00000000-0005-0000-0000-000010E20000}"/>
    <cellStyle name="Normal 9 4 4 2" xfId="57863" xr:uid="{00000000-0005-0000-0000-000011E20000}"/>
    <cellStyle name="Normal 9 4 5" xfId="57864" xr:uid="{00000000-0005-0000-0000-000012E20000}"/>
    <cellStyle name="Normal 9 4 6" xfId="57865" xr:uid="{00000000-0005-0000-0000-000013E20000}"/>
    <cellStyle name="Normal 9 4_Innskuddsdekning" xfId="57866" xr:uid="{00000000-0005-0000-0000-000014E20000}"/>
    <cellStyle name="Normal 9 5" xfId="57867" xr:uid="{00000000-0005-0000-0000-000015E20000}"/>
    <cellStyle name="Normal 9 5 2" xfId="57868" xr:uid="{00000000-0005-0000-0000-000016E20000}"/>
    <cellStyle name="Normal 9 5 2 2" xfId="57869" xr:uid="{00000000-0005-0000-0000-000017E20000}"/>
    <cellStyle name="Normal 9 5 3" xfId="57870" xr:uid="{00000000-0005-0000-0000-000018E20000}"/>
    <cellStyle name="Normal 9 5 4" xfId="57871" xr:uid="{00000000-0005-0000-0000-000019E20000}"/>
    <cellStyle name="Normal 9 6" xfId="57872" xr:uid="{00000000-0005-0000-0000-00001AE20000}"/>
    <cellStyle name="Normal 9 6 2" xfId="57873" xr:uid="{00000000-0005-0000-0000-00001BE20000}"/>
    <cellStyle name="Normal 9 6 2 2" xfId="57874" xr:uid="{00000000-0005-0000-0000-00001CE20000}"/>
    <cellStyle name="Normal 9 6 3" xfId="57875" xr:uid="{00000000-0005-0000-0000-00001DE20000}"/>
    <cellStyle name="Normal 9 7" xfId="57876" xr:uid="{00000000-0005-0000-0000-00001EE20000}"/>
    <cellStyle name="Normal 9 7 2" xfId="57877" xr:uid="{00000000-0005-0000-0000-00001FE20000}"/>
    <cellStyle name="Normal 9 8" xfId="57878" xr:uid="{00000000-0005-0000-0000-000020E20000}"/>
    <cellStyle name="Normal 9 9" xfId="57879" xr:uid="{00000000-0005-0000-0000-000021E20000}"/>
    <cellStyle name="Normal 9_3. Chng in credit spreads" xfId="57880" xr:uid="{00000000-0005-0000-0000-000022E20000}"/>
    <cellStyle name="Normal 90" xfId="57881" xr:uid="{00000000-0005-0000-0000-000023E20000}"/>
    <cellStyle name="Normal 91" xfId="57882" xr:uid="{00000000-0005-0000-0000-000024E20000}"/>
    <cellStyle name="Normal 92" xfId="57883" xr:uid="{00000000-0005-0000-0000-000025E20000}"/>
    <cellStyle name="Normal 93" xfId="57884" xr:uid="{00000000-0005-0000-0000-000026E20000}"/>
    <cellStyle name="Normal 94" xfId="57885" xr:uid="{00000000-0005-0000-0000-000027E20000}"/>
    <cellStyle name="Normal 95" xfId="57886" xr:uid="{00000000-0005-0000-0000-000028E20000}"/>
    <cellStyle name="Normal 96" xfId="57887" xr:uid="{00000000-0005-0000-0000-000029E20000}"/>
    <cellStyle name="Normal 97" xfId="57888" xr:uid="{00000000-0005-0000-0000-00002AE20000}"/>
    <cellStyle name="Normal 98" xfId="57889" xr:uid="{00000000-0005-0000-0000-00002BE20000}"/>
    <cellStyle name="Normal 99" xfId="57890" xr:uid="{00000000-0005-0000-0000-00002CE20000}"/>
    <cellStyle name="Normal Cells" xfId="57891" xr:uid="{00000000-0005-0000-0000-00002DE20000}"/>
    <cellStyle name="Normal Cells 2" xfId="57892" xr:uid="{00000000-0005-0000-0000-00002EE20000}"/>
    <cellStyle name="Normal Cells 2 2" xfId="57893" xr:uid="{00000000-0005-0000-0000-00002FE20000}"/>
    <cellStyle name="Normal Cells 2 2 2" xfId="57894" xr:uid="{00000000-0005-0000-0000-000030E20000}"/>
    <cellStyle name="Normal Cells 2 2_Innskuddsdekning" xfId="57895" xr:uid="{00000000-0005-0000-0000-000031E20000}"/>
    <cellStyle name="Normal Cells 2 3" xfId="57896" xr:uid="{00000000-0005-0000-0000-000032E20000}"/>
    <cellStyle name="Normal Cells 2_3. Chng in credit spreads" xfId="57897" xr:uid="{00000000-0005-0000-0000-000033E20000}"/>
    <cellStyle name="Normal Cells 3" xfId="57898" xr:uid="{00000000-0005-0000-0000-000034E20000}"/>
    <cellStyle name="Normal Cells 3 2" xfId="57899" xr:uid="{00000000-0005-0000-0000-000035E20000}"/>
    <cellStyle name="Normal Cells 3 2 2" xfId="57900" xr:uid="{00000000-0005-0000-0000-000036E20000}"/>
    <cellStyle name="Normal Cells 3 2_Innskuddsdekning" xfId="57901" xr:uid="{00000000-0005-0000-0000-000037E20000}"/>
    <cellStyle name="Normal Cells 3 3" xfId="57902" xr:uid="{00000000-0005-0000-0000-000038E20000}"/>
    <cellStyle name="Normal Cells 3_3. Chng in credit spreads" xfId="57903" xr:uid="{00000000-0005-0000-0000-000039E20000}"/>
    <cellStyle name="Normal Cells 4" xfId="57904" xr:uid="{00000000-0005-0000-0000-00003AE20000}"/>
    <cellStyle name="Normal Cells_1" xfId="57905" xr:uid="{00000000-0005-0000-0000-00003BE20000}"/>
    <cellStyle name="Normal ej noll" xfId="57906" xr:uid="{00000000-0005-0000-0000-00003CE20000}"/>
    <cellStyle name="Normal ej noll låst" xfId="57907" xr:uid="{00000000-0005-0000-0000-00003DE20000}"/>
    <cellStyle name="Normal ej noll_3. Chng in credit spreads" xfId="57908" xr:uid="{00000000-0005-0000-0000-00003EE20000}"/>
    <cellStyle name="Normal2" xfId="57909" xr:uid="{00000000-0005-0000-0000-00003FE20000}"/>
    <cellStyle name="Normale_2011 04 14 Templates for stress test_bcl" xfId="57910" xr:uid="{00000000-0005-0000-0000-000040E20000}"/>
    <cellStyle name="NormalGB" xfId="57911" xr:uid="{00000000-0005-0000-0000-000041E20000}"/>
    <cellStyle name="Normalny 3" xfId="57912" xr:uid="{00000000-0005-0000-0000-000042E20000}"/>
    <cellStyle name="Normalny_(SAM) Form_NEM_2010_Country 20100129" xfId="57913" xr:uid="{00000000-0005-0000-0000-000043E20000}"/>
    <cellStyle name="Notas" xfId="57914" xr:uid="{00000000-0005-0000-0000-000044E20000}"/>
    <cellStyle name="Notas 10" xfId="57915" xr:uid="{00000000-0005-0000-0000-000045E20000}"/>
    <cellStyle name="Notas 11" xfId="57916" xr:uid="{00000000-0005-0000-0000-000046E20000}"/>
    <cellStyle name="Notas 12" xfId="57917" xr:uid="{00000000-0005-0000-0000-000047E20000}"/>
    <cellStyle name="Notas 13" xfId="57918" xr:uid="{00000000-0005-0000-0000-000048E20000}"/>
    <cellStyle name="Notas 14" xfId="57919" xr:uid="{00000000-0005-0000-0000-000049E20000}"/>
    <cellStyle name="Notas 15" xfId="57920" xr:uid="{00000000-0005-0000-0000-00004AE20000}"/>
    <cellStyle name="Notas 16" xfId="57921" xr:uid="{00000000-0005-0000-0000-00004BE20000}"/>
    <cellStyle name="Notas 17" xfId="57922" xr:uid="{00000000-0005-0000-0000-00004CE20000}"/>
    <cellStyle name="Notas 18" xfId="57923" xr:uid="{00000000-0005-0000-0000-00004DE20000}"/>
    <cellStyle name="Notas 19" xfId="57924" xr:uid="{00000000-0005-0000-0000-00004EE20000}"/>
    <cellStyle name="Notas 2" xfId="57925" xr:uid="{00000000-0005-0000-0000-00004FE20000}"/>
    <cellStyle name="Notas 2 10" xfId="57926" xr:uid="{00000000-0005-0000-0000-000050E20000}"/>
    <cellStyle name="Notas 2 11" xfId="57927" xr:uid="{00000000-0005-0000-0000-000051E20000}"/>
    <cellStyle name="Notas 2 12" xfId="57928" xr:uid="{00000000-0005-0000-0000-000052E20000}"/>
    <cellStyle name="Notas 2 13" xfId="57929" xr:uid="{00000000-0005-0000-0000-000053E20000}"/>
    <cellStyle name="Notas 2 14" xfId="57930" xr:uid="{00000000-0005-0000-0000-000054E20000}"/>
    <cellStyle name="Notas 2 15" xfId="57931" xr:uid="{00000000-0005-0000-0000-000055E20000}"/>
    <cellStyle name="Notas 2 16" xfId="57932" xr:uid="{00000000-0005-0000-0000-000056E20000}"/>
    <cellStyle name="Notas 2 17" xfId="57933" xr:uid="{00000000-0005-0000-0000-000057E20000}"/>
    <cellStyle name="Notas 2 18" xfId="57934" xr:uid="{00000000-0005-0000-0000-000058E20000}"/>
    <cellStyle name="Notas 2 2" xfId="57935" xr:uid="{00000000-0005-0000-0000-000059E20000}"/>
    <cellStyle name="Notas 2 2 10" xfId="57936" xr:uid="{00000000-0005-0000-0000-00005AE20000}"/>
    <cellStyle name="Notas 2 2 11" xfId="57937" xr:uid="{00000000-0005-0000-0000-00005BE20000}"/>
    <cellStyle name="Notas 2 2 12" xfId="57938" xr:uid="{00000000-0005-0000-0000-00005CE20000}"/>
    <cellStyle name="Notas 2 2 13" xfId="57939" xr:uid="{00000000-0005-0000-0000-00005DE20000}"/>
    <cellStyle name="Notas 2 2 14" xfId="57940" xr:uid="{00000000-0005-0000-0000-00005EE20000}"/>
    <cellStyle name="Notas 2 2 15" xfId="57941" xr:uid="{00000000-0005-0000-0000-00005FE20000}"/>
    <cellStyle name="Notas 2 2 16" xfId="57942" xr:uid="{00000000-0005-0000-0000-000060E20000}"/>
    <cellStyle name="Notas 2 2 17" xfId="57943" xr:uid="{00000000-0005-0000-0000-000061E20000}"/>
    <cellStyle name="Notas 2 2 18" xfId="57944" xr:uid="{00000000-0005-0000-0000-000062E20000}"/>
    <cellStyle name="Notas 2 2 19" xfId="57945" xr:uid="{00000000-0005-0000-0000-000063E20000}"/>
    <cellStyle name="Notas 2 2 2" xfId="57946" xr:uid="{00000000-0005-0000-0000-000064E20000}"/>
    <cellStyle name="Notas 2 2 20" xfId="57947" xr:uid="{00000000-0005-0000-0000-000065E20000}"/>
    <cellStyle name="Notas 2 2 21" xfId="57948" xr:uid="{00000000-0005-0000-0000-000066E20000}"/>
    <cellStyle name="Notas 2 2 22" xfId="57949" xr:uid="{00000000-0005-0000-0000-000067E20000}"/>
    <cellStyle name="Notas 2 2 23" xfId="57950" xr:uid="{00000000-0005-0000-0000-000068E20000}"/>
    <cellStyle name="Notas 2 2 24" xfId="57951" xr:uid="{00000000-0005-0000-0000-000069E20000}"/>
    <cellStyle name="Notas 2 2 3" xfId="57952" xr:uid="{00000000-0005-0000-0000-00006AE20000}"/>
    <cellStyle name="Notas 2 2 4" xfId="57953" xr:uid="{00000000-0005-0000-0000-00006BE20000}"/>
    <cellStyle name="Notas 2 2 5" xfId="57954" xr:uid="{00000000-0005-0000-0000-00006CE20000}"/>
    <cellStyle name="Notas 2 2 6" xfId="57955" xr:uid="{00000000-0005-0000-0000-00006DE20000}"/>
    <cellStyle name="Notas 2 2 7" xfId="57956" xr:uid="{00000000-0005-0000-0000-00006EE20000}"/>
    <cellStyle name="Notas 2 2 8" xfId="57957" xr:uid="{00000000-0005-0000-0000-00006FE20000}"/>
    <cellStyle name="Notas 2 2 9" xfId="57958" xr:uid="{00000000-0005-0000-0000-000070E20000}"/>
    <cellStyle name="Notas 2 3" xfId="57959" xr:uid="{00000000-0005-0000-0000-000071E20000}"/>
    <cellStyle name="Notas 2 3 10" xfId="57960" xr:uid="{00000000-0005-0000-0000-000072E20000}"/>
    <cellStyle name="Notas 2 3 11" xfId="57961" xr:uid="{00000000-0005-0000-0000-000073E20000}"/>
    <cellStyle name="Notas 2 3 12" xfId="57962" xr:uid="{00000000-0005-0000-0000-000074E20000}"/>
    <cellStyle name="Notas 2 3 13" xfId="57963" xr:uid="{00000000-0005-0000-0000-000075E20000}"/>
    <cellStyle name="Notas 2 3 14" xfId="57964" xr:uid="{00000000-0005-0000-0000-000076E20000}"/>
    <cellStyle name="Notas 2 3 15" xfId="57965" xr:uid="{00000000-0005-0000-0000-000077E20000}"/>
    <cellStyle name="Notas 2 3 16" xfId="57966" xr:uid="{00000000-0005-0000-0000-000078E20000}"/>
    <cellStyle name="Notas 2 3 17" xfId="57967" xr:uid="{00000000-0005-0000-0000-000079E20000}"/>
    <cellStyle name="Notas 2 3 18" xfId="57968" xr:uid="{00000000-0005-0000-0000-00007AE20000}"/>
    <cellStyle name="Notas 2 3 19" xfId="57969" xr:uid="{00000000-0005-0000-0000-00007BE20000}"/>
    <cellStyle name="Notas 2 3 2" xfId="57970" xr:uid="{00000000-0005-0000-0000-00007CE20000}"/>
    <cellStyle name="Notas 2 3 20" xfId="57971" xr:uid="{00000000-0005-0000-0000-00007DE20000}"/>
    <cellStyle name="Notas 2 3 21" xfId="57972" xr:uid="{00000000-0005-0000-0000-00007EE20000}"/>
    <cellStyle name="Notas 2 3 22" xfId="57973" xr:uid="{00000000-0005-0000-0000-00007FE20000}"/>
    <cellStyle name="Notas 2 3 23" xfId="57974" xr:uid="{00000000-0005-0000-0000-000080E20000}"/>
    <cellStyle name="Notas 2 3 24" xfId="57975" xr:uid="{00000000-0005-0000-0000-000081E20000}"/>
    <cellStyle name="Notas 2 3 3" xfId="57976" xr:uid="{00000000-0005-0000-0000-000082E20000}"/>
    <cellStyle name="Notas 2 3 4" xfId="57977" xr:uid="{00000000-0005-0000-0000-000083E20000}"/>
    <cellStyle name="Notas 2 3 5" xfId="57978" xr:uid="{00000000-0005-0000-0000-000084E20000}"/>
    <cellStyle name="Notas 2 3 6" xfId="57979" xr:uid="{00000000-0005-0000-0000-000085E20000}"/>
    <cellStyle name="Notas 2 3 7" xfId="57980" xr:uid="{00000000-0005-0000-0000-000086E20000}"/>
    <cellStyle name="Notas 2 3 8" xfId="57981" xr:uid="{00000000-0005-0000-0000-000087E20000}"/>
    <cellStyle name="Notas 2 3 9" xfId="57982" xr:uid="{00000000-0005-0000-0000-000088E20000}"/>
    <cellStyle name="Notas 2 4" xfId="57983" xr:uid="{00000000-0005-0000-0000-000089E20000}"/>
    <cellStyle name="Notas 2 5" xfId="57984" xr:uid="{00000000-0005-0000-0000-00008AE20000}"/>
    <cellStyle name="Notas 2 6" xfId="57985" xr:uid="{00000000-0005-0000-0000-00008BE20000}"/>
    <cellStyle name="Notas 2 7" xfId="57986" xr:uid="{00000000-0005-0000-0000-00008CE20000}"/>
    <cellStyle name="Notas 2 8" xfId="57987" xr:uid="{00000000-0005-0000-0000-00008DE20000}"/>
    <cellStyle name="Notas 2 9" xfId="57988" xr:uid="{00000000-0005-0000-0000-00008EE20000}"/>
    <cellStyle name="Notas 2_Nøkkeltall" xfId="57989" xr:uid="{00000000-0005-0000-0000-00008FE20000}"/>
    <cellStyle name="Notas 20" xfId="57990" xr:uid="{00000000-0005-0000-0000-000090E20000}"/>
    <cellStyle name="Notas 3" xfId="57991" xr:uid="{00000000-0005-0000-0000-000091E20000}"/>
    <cellStyle name="Notas 3 10" xfId="57992" xr:uid="{00000000-0005-0000-0000-000092E20000}"/>
    <cellStyle name="Notas 3 11" xfId="57993" xr:uid="{00000000-0005-0000-0000-000093E20000}"/>
    <cellStyle name="Notas 3 12" xfId="57994" xr:uid="{00000000-0005-0000-0000-000094E20000}"/>
    <cellStyle name="Notas 3 13" xfId="57995" xr:uid="{00000000-0005-0000-0000-000095E20000}"/>
    <cellStyle name="Notas 3 14" xfId="57996" xr:uid="{00000000-0005-0000-0000-000096E20000}"/>
    <cellStyle name="Notas 3 15" xfId="57997" xr:uid="{00000000-0005-0000-0000-000097E20000}"/>
    <cellStyle name="Notas 3 16" xfId="57998" xr:uid="{00000000-0005-0000-0000-000098E20000}"/>
    <cellStyle name="Notas 3 17" xfId="57999" xr:uid="{00000000-0005-0000-0000-000099E20000}"/>
    <cellStyle name="Notas 3 18" xfId="58000" xr:uid="{00000000-0005-0000-0000-00009AE20000}"/>
    <cellStyle name="Notas 3 19" xfId="58001" xr:uid="{00000000-0005-0000-0000-00009BE20000}"/>
    <cellStyle name="Notas 3 2" xfId="58002" xr:uid="{00000000-0005-0000-0000-00009CE20000}"/>
    <cellStyle name="Notas 3 20" xfId="58003" xr:uid="{00000000-0005-0000-0000-00009DE20000}"/>
    <cellStyle name="Notas 3 21" xfId="58004" xr:uid="{00000000-0005-0000-0000-00009EE20000}"/>
    <cellStyle name="Notas 3 22" xfId="58005" xr:uid="{00000000-0005-0000-0000-00009FE20000}"/>
    <cellStyle name="Notas 3 23" xfId="58006" xr:uid="{00000000-0005-0000-0000-0000A0E20000}"/>
    <cellStyle name="Notas 3 24" xfId="58007" xr:uid="{00000000-0005-0000-0000-0000A1E20000}"/>
    <cellStyle name="Notas 3 3" xfId="58008" xr:uid="{00000000-0005-0000-0000-0000A2E20000}"/>
    <cellStyle name="Notas 3 4" xfId="58009" xr:uid="{00000000-0005-0000-0000-0000A3E20000}"/>
    <cellStyle name="Notas 3 5" xfId="58010" xr:uid="{00000000-0005-0000-0000-0000A4E20000}"/>
    <cellStyle name="Notas 3 6" xfId="58011" xr:uid="{00000000-0005-0000-0000-0000A5E20000}"/>
    <cellStyle name="Notas 3 7" xfId="58012" xr:uid="{00000000-0005-0000-0000-0000A6E20000}"/>
    <cellStyle name="Notas 3 8" xfId="58013" xr:uid="{00000000-0005-0000-0000-0000A7E20000}"/>
    <cellStyle name="Notas 3 9" xfId="58014" xr:uid="{00000000-0005-0000-0000-0000A8E20000}"/>
    <cellStyle name="Notas 4" xfId="58015" xr:uid="{00000000-0005-0000-0000-0000A9E20000}"/>
    <cellStyle name="Notas 4 10" xfId="58016" xr:uid="{00000000-0005-0000-0000-0000AAE20000}"/>
    <cellStyle name="Notas 4 11" xfId="58017" xr:uid="{00000000-0005-0000-0000-0000ABE20000}"/>
    <cellStyle name="Notas 4 12" xfId="58018" xr:uid="{00000000-0005-0000-0000-0000ACE20000}"/>
    <cellStyle name="Notas 4 13" xfId="58019" xr:uid="{00000000-0005-0000-0000-0000ADE20000}"/>
    <cellStyle name="Notas 4 14" xfId="58020" xr:uid="{00000000-0005-0000-0000-0000AEE20000}"/>
    <cellStyle name="Notas 4 15" xfId="58021" xr:uid="{00000000-0005-0000-0000-0000AFE20000}"/>
    <cellStyle name="Notas 4 16" xfId="58022" xr:uid="{00000000-0005-0000-0000-0000B0E20000}"/>
    <cellStyle name="Notas 4 17" xfId="58023" xr:uid="{00000000-0005-0000-0000-0000B1E20000}"/>
    <cellStyle name="Notas 4 18" xfId="58024" xr:uid="{00000000-0005-0000-0000-0000B2E20000}"/>
    <cellStyle name="Notas 4 19" xfId="58025" xr:uid="{00000000-0005-0000-0000-0000B3E20000}"/>
    <cellStyle name="Notas 4 2" xfId="58026" xr:uid="{00000000-0005-0000-0000-0000B4E20000}"/>
    <cellStyle name="Notas 4 20" xfId="58027" xr:uid="{00000000-0005-0000-0000-0000B5E20000}"/>
    <cellStyle name="Notas 4 21" xfId="58028" xr:uid="{00000000-0005-0000-0000-0000B6E20000}"/>
    <cellStyle name="Notas 4 22" xfId="58029" xr:uid="{00000000-0005-0000-0000-0000B7E20000}"/>
    <cellStyle name="Notas 4 23" xfId="58030" xr:uid="{00000000-0005-0000-0000-0000B8E20000}"/>
    <cellStyle name="Notas 4 24" xfId="58031" xr:uid="{00000000-0005-0000-0000-0000B9E20000}"/>
    <cellStyle name="Notas 4 3" xfId="58032" xr:uid="{00000000-0005-0000-0000-0000BAE20000}"/>
    <cellStyle name="Notas 4 4" xfId="58033" xr:uid="{00000000-0005-0000-0000-0000BBE20000}"/>
    <cellStyle name="Notas 4 5" xfId="58034" xr:uid="{00000000-0005-0000-0000-0000BCE20000}"/>
    <cellStyle name="Notas 4 6" xfId="58035" xr:uid="{00000000-0005-0000-0000-0000BDE20000}"/>
    <cellStyle name="Notas 4 7" xfId="58036" xr:uid="{00000000-0005-0000-0000-0000BEE20000}"/>
    <cellStyle name="Notas 4 8" xfId="58037" xr:uid="{00000000-0005-0000-0000-0000BFE20000}"/>
    <cellStyle name="Notas 4 9" xfId="58038" xr:uid="{00000000-0005-0000-0000-0000C0E20000}"/>
    <cellStyle name="Notas 5" xfId="58039" xr:uid="{00000000-0005-0000-0000-0000C1E20000}"/>
    <cellStyle name="Notas 6" xfId="58040" xr:uid="{00000000-0005-0000-0000-0000C2E20000}"/>
    <cellStyle name="Notas 7" xfId="58041" xr:uid="{00000000-0005-0000-0000-0000C3E20000}"/>
    <cellStyle name="Notas 8" xfId="58042" xr:uid="{00000000-0005-0000-0000-0000C4E20000}"/>
    <cellStyle name="Notas 9" xfId="58043" xr:uid="{00000000-0005-0000-0000-0000C5E20000}"/>
    <cellStyle name="Notas_Nøkkeltall" xfId="58044" xr:uid="{00000000-0005-0000-0000-0000C6E20000}"/>
    <cellStyle name="Note 10" xfId="58045" xr:uid="{00000000-0005-0000-0000-0000C7E20000}"/>
    <cellStyle name="Note 11" xfId="58046" xr:uid="{00000000-0005-0000-0000-0000C8E20000}"/>
    <cellStyle name="Note 11 2" xfId="58047" xr:uid="{00000000-0005-0000-0000-0000C9E20000}"/>
    <cellStyle name="Note 12" xfId="58048" xr:uid="{00000000-0005-0000-0000-0000CAE20000}"/>
    <cellStyle name="Note 12 2" xfId="58049" xr:uid="{00000000-0005-0000-0000-0000CBE20000}"/>
    <cellStyle name="Note 13" xfId="58050" xr:uid="{00000000-0005-0000-0000-0000CCE20000}"/>
    <cellStyle name="Note 14" xfId="58051" xr:uid="{00000000-0005-0000-0000-0000CDE20000}"/>
    <cellStyle name="Note 15" xfId="58052" xr:uid="{00000000-0005-0000-0000-0000CEE20000}"/>
    <cellStyle name="Note 16" xfId="58053" xr:uid="{00000000-0005-0000-0000-0000CFE20000}"/>
    <cellStyle name="Note 17" xfId="58054" xr:uid="{00000000-0005-0000-0000-0000D0E20000}"/>
    <cellStyle name="Note 18" xfId="58055" xr:uid="{00000000-0005-0000-0000-0000D1E20000}"/>
    <cellStyle name="Note 19" xfId="58056" xr:uid="{00000000-0005-0000-0000-0000D2E20000}"/>
    <cellStyle name="Note 2" xfId="58057" xr:uid="{00000000-0005-0000-0000-0000D3E20000}"/>
    <cellStyle name="Note 2 10" xfId="58058" xr:uid="{00000000-0005-0000-0000-0000D4E20000}"/>
    <cellStyle name="Note 2 11" xfId="58059" xr:uid="{00000000-0005-0000-0000-0000D5E20000}"/>
    <cellStyle name="Note 2 12" xfId="58060" xr:uid="{00000000-0005-0000-0000-0000D6E20000}"/>
    <cellStyle name="Note 2 13" xfId="58061" xr:uid="{00000000-0005-0000-0000-0000D7E20000}"/>
    <cellStyle name="Note 2 14" xfId="58062" xr:uid="{00000000-0005-0000-0000-0000D8E20000}"/>
    <cellStyle name="Note 2 15" xfId="58063" xr:uid="{00000000-0005-0000-0000-0000D9E20000}"/>
    <cellStyle name="Note 2 16" xfId="58064" xr:uid="{00000000-0005-0000-0000-0000DAE20000}"/>
    <cellStyle name="Note 2 17" xfId="58065" xr:uid="{00000000-0005-0000-0000-0000DBE20000}"/>
    <cellStyle name="Note 2 18" xfId="58066" xr:uid="{00000000-0005-0000-0000-0000DCE20000}"/>
    <cellStyle name="Note 2 19" xfId="58067" xr:uid="{00000000-0005-0000-0000-0000DDE20000}"/>
    <cellStyle name="Note 2 2" xfId="58068" xr:uid="{00000000-0005-0000-0000-0000DEE20000}"/>
    <cellStyle name="Note 2 2 10" xfId="58069" xr:uid="{00000000-0005-0000-0000-0000DFE20000}"/>
    <cellStyle name="Note 2 2 11" xfId="58070" xr:uid="{00000000-0005-0000-0000-0000E0E20000}"/>
    <cellStyle name="Note 2 2 12" xfId="58071" xr:uid="{00000000-0005-0000-0000-0000E1E20000}"/>
    <cellStyle name="Note 2 2 13" xfId="58072" xr:uid="{00000000-0005-0000-0000-0000E2E20000}"/>
    <cellStyle name="Note 2 2 14" xfId="58073" xr:uid="{00000000-0005-0000-0000-0000E3E20000}"/>
    <cellStyle name="Note 2 2 15" xfId="58074" xr:uid="{00000000-0005-0000-0000-0000E4E20000}"/>
    <cellStyle name="Note 2 2 16" xfId="58075" xr:uid="{00000000-0005-0000-0000-0000E5E20000}"/>
    <cellStyle name="Note 2 2 17" xfId="58076" xr:uid="{00000000-0005-0000-0000-0000E6E20000}"/>
    <cellStyle name="Note 2 2 18" xfId="58077" xr:uid="{00000000-0005-0000-0000-0000E7E20000}"/>
    <cellStyle name="Note 2 2 2" xfId="58078" xr:uid="{00000000-0005-0000-0000-0000E8E20000}"/>
    <cellStyle name="Note 2 2 2 10" xfId="58079" xr:uid="{00000000-0005-0000-0000-0000E9E20000}"/>
    <cellStyle name="Note 2 2 2 11" xfId="58080" xr:uid="{00000000-0005-0000-0000-0000EAE20000}"/>
    <cellStyle name="Note 2 2 2 12" xfId="58081" xr:uid="{00000000-0005-0000-0000-0000EBE20000}"/>
    <cellStyle name="Note 2 2 2 13" xfId="58082" xr:uid="{00000000-0005-0000-0000-0000ECE20000}"/>
    <cellStyle name="Note 2 2 2 14" xfId="58083" xr:uid="{00000000-0005-0000-0000-0000EDE20000}"/>
    <cellStyle name="Note 2 2 2 15" xfId="58084" xr:uid="{00000000-0005-0000-0000-0000EEE20000}"/>
    <cellStyle name="Note 2 2 2 16" xfId="58085" xr:uid="{00000000-0005-0000-0000-0000EFE20000}"/>
    <cellStyle name="Note 2 2 2 17" xfId="58086" xr:uid="{00000000-0005-0000-0000-0000F0E20000}"/>
    <cellStyle name="Note 2 2 2 18" xfId="58087" xr:uid="{00000000-0005-0000-0000-0000F1E20000}"/>
    <cellStyle name="Note 2 2 2 19" xfId="58088" xr:uid="{00000000-0005-0000-0000-0000F2E20000}"/>
    <cellStyle name="Note 2 2 2 2" xfId="58089" xr:uid="{00000000-0005-0000-0000-0000F3E20000}"/>
    <cellStyle name="Note 2 2 2 2 2" xfId="58090" xr:uid="{00000000-0005-0000-0000-0000F4E20000}"/>
    <cellStyle name="Note 2 2 2 2 3" xfId="58091" xr:uid="{00000000-0005-0000-0000-0000F5E20000}"/>
    <cellStyle name="Note 2 2 2 20" xfId="58092" xr:uid="{00000000-0005-0000-0000-0000F6E20000}"/>
    <cellStyle name="Note 2 2 2 21" xfId="58093" xr:uid="{00000000-0005-0000-0000-0000F7E20000}"/>
    <cellStyle name="Note 2 2 2 22" xfId="58094" xr:uid="{00000000-0005-0000-0000-0000F8E20000}"/>
    <cellStyle name="Note 2 2 2 23" xfId="58095" xr:uid="{00000000-0005-0000-0000-0000F9E20000}"/>
    <cellStyle name="Note 2 2 2 24" xfId="58096" xr:uid="{00000000-0005-0000-0000-0000FAE20000}"/>
    <cellStyle name="Note 2 2 2 3" xfId="58097" xr:uid="{00000000-0005-0000-0000-0000FBE20000}"/>
    <cellStyle name="Note 2 2 2 4" xfId="58098" xr:uid="{00000000-0005-0000-0000-0000FCE20000}"/>
    <cellStyle name="Note 2 2 2 5" xfId="58099" xr:uid="{00000000-0005-0000-0000-0000FDE20000}"/>
    <cellStyle name="Note 2 2 2 6" xfId="58100" xr:uid="{00000000-0005-0000-0000-0000FEE20000}"/>
    <cellStyle name="Note 2 2 2 7" xfId="58101" xr:uid="{00000000-0005-0000-0000-0000FFE20000}"/>
    <cellStyle name="Note 2 2 2 8" xfId="58102" xr:uid="{00000000-0005-0000-0000-000000E30000}"/>
    <cellStyle name="Note 2 2 2 9" xfId="58103" xr:uid="{00000000-0005-0000-0000-000001E30000}"/>
    <cellStyle name="Note 2 2 3" xfId="58104" xr:uid="{00000000-0005-0000-0000-000002E30000}"/>
    <cellStyle name="Note 2 2 3 10" xfId="58105" xr:uid="{00000000-0005-0000-0000-000003E30000}"/>
    <cellStyle name="Note 2 2 3 11" xfId="58106" xr:uid="{00000000-0005-0000-0000-000004E30000}"/>
    <cellStyle name="Note 2 2 3 12" xfId="58107" xr:uid="{00000000-0005-0000-0000-000005E30000}"/>
    <cellStyle name="Note 2 2 3 13" xfId="58108" xr:uid="{00000000-0005-0000-0000-000006E30000}"/>
    <cellStyle name="Note 2 2 3 14" xfId="58109" xr:uid="{00000000-0005-0000-0000-000007E30000}"/>
    <cellStyle name="Note 2 2 3 15" xfId="58110" xr:uid="{00000000-0005-0000-0000-000008E30000}"/>
    <cellStyle name="Note 2 2 3 16" xfId="58111" xr:uid="{00000000-0005-0000-0000-000009E30000}"/>
    <cellStyle name="Note 2 2 3 17" xfId="58112" xr:uid="{00000000-0005-0000-0000-00000AE30000}"/>
    <cellStyle name="Note 2 2 3 18" xfId="58113" xr:uid="{00000000-0005-0000-0000-00000BE30000}"/>
    <cellStyle name="Note 2 2 3 19" xfId="58114" xr:uid="{00000000-0005-0000-0000-00000CE30000}"/>
    <cellStyle name="Note 2 2 3 2" xfId="58115" xr:uid="{00000000-0005-0000-0000-00000DE30000}"/>
    <cellStyle name="Note 2 2 3 20" xfId="58116" xr:uid="{00000000-0005-0000-0000-00000EE30000}"/>
    <cellStyle name="Note 2 2 3 21" xfId="58117" xr:uid="{00000000-0005-0000-0000-00000FE30000}"/>
    <cellStyle name="Note 2 2 3 22" xfId="58118" xr:uid="{00000000-0005-0000-0000-000010E30000}"/>
    <cellStyle name="Note 2 2 3 23" xfId="58119" xr:uid="{00000000-0005-0000-0000-000011E30000}"/>
    <cellStyle name="Note 2 2 3 24" xfId="58120" xr:uid="{00000000-0005-0000-0000-000012E30000}"/>
    <cellStyle name="Note 2 2 3 3" xfId="58121" xr:uid="{00000000-0005-0000-0000-000013E30000}"/>
    <cellStyle name="Note 2 2 3 4" xfId="58122" xr:uid="{00000000-0005-0000-0000-000014E30000}"/>
    <cellStyle name="Note 2 2 3 5" xfId="58123" xr:uid="{00000000-0005-0000-0000-000015E30000}"/>
    <cellStyle name="Note 2 2 3 6" xfId="58124" xr:uid="{00000000-0005-0000-0000-000016E30000}"/>
    <cellStyle name="Note 2 2 3 7" xfId="58125" xr:uid="{00000000-0005-0000-0000-000017E30000}"/>
    <cellStyle name="Note 2 2 3 8" xfId="58126" xr:uid="{00000000-0005-0000-0000-000018E30000}"/>
    <cellStyle name="Note 2 2 3 9" xfId="58127" xr:uid="{00000000-0005-0000-0000-000019E30000}"/>
    <cellStyle name="Note 2 2 4" xfId="58128" xr:uid="{00000000-0005-0000-0000-00001AE30000}"/>
    <cellStyle name="Note 2 2 5" xfId="58129" xr:uid="{00000000-0005-0000-0000-00001BE30000}"/>
    <cellStyle name="Note 2 2 6" xfId="58130" xr:uid="{00000000-0005-0000-0000-00001CE30000}"/>
    <cellStyle name="Note 2 2 7" xfId="58131" xr:uid="{00000000-0005-0000-0000-00001DE30000}"/>
    <cellStyle name="Note 2 2 8" xfId="58132" xr:uid="{00000000-0005-0000-0000-00001EE30000}"/>
    <cellStyle name="Note 2 2 9" xfId="58133" xr:uid="{00000000-0005-0000-0000-00001FE30000}"/>
    <cellStyle name="Note 2 2_Innskuddsdekning" xfId="58134" xr:uid="{00000000-0005-0000-0000-000020E30000}"/>
    <cellStyle name="Note 2 20" xfId="58135" xr:uid="{00000000-0005-0000-0000-000021E30000}"/>
    <cellStyle name="Note 2 3" xfId="58136" xr:uid="{00000000-0005-0000-0000-000022E30000}"/>
    <cellStyle name="Note 2 3 10" xfId="58137" xr:uid="{00000000-0005-0000-0000-000023E30000}"/>
    <cellStyle name="Note 2 3 11" xfId="58138" xr:uid="{00000000-0005-0000-0000-000024E30000}"/>
    <cellStyle name="Note 2 3 12" xfId="58139" xr:uid="{00000000-0005-0000-0000-000025E30000}"/>
    <cellStyle name="Note 2 3 13" xfId="58140" xr:uid="{00000000-0005-0000-0000-000026E30000}"/>
    <cellStyle name="Note 2 3 14" xfId="58141" xr:uid="{00000000-0005-0000-0000-000027E30000}"/>
    <cellStyle name="Note 2 3 15" xfId="58142" xr:uid="{00000000-0005-0000-0000-000028E30000}"/>
    <cellStyle name="Note 2 3 16" xfId="58143" xr:uid="{00000000-0005-0000-0000-000029E30000}"/>
    <cellStyle name="Note 2 3 17" xfId="58144" xr:uid="{00000000-0005-0000-0000-00002AE30000}"/>
    <cellStyle name="Note 2 3 18" xfId="58145" xr:uid="{00000000-0005-0000-0000-00002BE30000}"/>
    <cellStyle name="Note 2 3 19" xfId="58146" xr:uid="{00000000-0005-0000-0000-00002CE30000}"/>
    <cellStyle name="Note 2 3 2" xfId="58147" xr:uid="{00000000-0005-0000-0000-00002DE30000}"/>
    <cellStyle name="Note 2 3 2 2" xfId="58148" xr:uid="{00000000-0005-0000-0000-00002EE30000}"/>
    <cellStyle name="Note 2 3 2 2 2" xfId="58149" xr:uid="{00000000-0005-0000-0000-00002FE30000}"/>
    <cellStyle name="Note 2 3 2 2 3" xfId="58150" xr:uid="{00000000-0005-0000-0000-000030E30000}"/>
    <cellStyle name="Note 2 3 2 3" xfId="58151" xr:uid="{00000000-0005-0000-0000-000031E30000}"/>
    <cellStyle name="Note 2 3 2 4" xfId="58152" xr:uid="{00000000-0005-0000-0000-000032E30000}"/>
    <cellStyle name="Note 2 3 20" xfId="58153" xr:uid="{00000000-0005-0000-0000-000033E30000}"/>
    <cellStyle name="Note 2 3 21" xfId="58154" xr:uid="{00000000-0005-0000-0000-000034E30000}"/>
    <cellStyle name="Note 2 3 22" xfId="58155" xr:uid="{00000000-0005-0000-0000-000035E30000}"/>
    <cellStyle name="Note 2 3 23" xfId="58156" xr:uid="{00000000-0005-0000-0000-000036E30000}"/>
    <cellStyle name="Note 2 3 24" xfId="58157" xr:uid="{00000000-0005-0000-0000-000037E30000}"/>
    <cellStyle name="Note 2 3 3" xfId="58158" xr:uid="{00000000-0005-0000-0000-000038E30000}"/>
    <cellStyle name="Note 2 3 3 2" xfId="58159" xr:uid="{00000000-0005-0000-0000-000039E30000}"/>
    <cellStyle name="Note 2 3 4" xfId="58160" xr:uid="{00000000-0005-0000-0000-00003AE30000}"/>
    <cellStyle name="Note 2 3 5" xfId="58161" xr:uid="{00000000-0005-0000-0000-00003BE30000}"/>
    <cellStyle name="Note 2 3 6" xfId="58162" xr:uid="{00000000-0005-0000-0000-00003CE30000}"/>
    <cellStyle name="Note 2 3 7" xfId="58163" xr:uid="{00000000-0005-0000-0000-00003DE30000}"/>
    <cellStyle name="Note 2 3 8" xfId="58164" xr:uid="{00000000-0005-0000-0000-00003EE30000}"/>
    <cellStyle name="Note 2 3 9" xfId="58165" xr:uid="{00000000-0005-0000-0000-00003FE30000}"/>
    <cellStyle name="Note 2 4" xfId="58166" xr:uid="{00000000-0005-0000-0000-000040E30000}"/>
    <cellStyle name="Note 2 4 10" xfId="58167" xr:uid="{00000000-0005-0000-0000-000041E30000}"/>
    <cellStyle name="Note 2 4 11" xfId="58168" xr:uid="{00000000-0005-0000-0000-000042E30000}"/>
    <cellStyle name="Note 2 4 12" xfId="58169" xr:uid="{00000000-0005-0000-0000-000043E30000}"/>
    <cellStyle name="Note 2 4 13" xfId="58170" xr:uid="{00000000-0005-0000-0000-000044E30000}"/>
    <cellStyle name="Note 2 4 14" xfId="58171" xr:uid="{00000000-0005-0000-0000-000045E30000}"/>
    <cellStyle name="Note 2 4 15" xfId="58172" xr:uid="{00000000-0005-0000-0000-000046E30000}"/>
    <cellStyle name="Note 2 4 16" xfId="58173" xr:uid="{00000000-0005-0000-0000-000047E30000}"/>
    <cellStyle name="Note 2 4 17" xfId="58174" xr:uid="{00000000-0005-0000-0000-000048E30000}"/>
    <cellStyle name="Note 2 4 18" xfId="58175" xr:uid="{00000000-0005-0000-0000-000049E30000}"/>
    <cellStyle name="Note 2 4 19" xfId="58176" xr:uid="{00000000-0005-0000-0000-00004AE30000}"/>
    <cellStyle name="Note 2 4 2" xfId="58177" xr:uid="{00000000-0005-0000-0000-00004BE30000}"/>
    <cellStyle name="Note 2 4 2 2" xfId="58178" xr:uid="{00000000-0005-0000-0000-00004CE30000}"/>
    <cellStyle name="Note 2 4 2 3" xfId="58179" xr:uid="{00000000-0005-0000-0000-00004DE30000}"/>
    <cellStyle name="Note 2 4 20" xfId="58180" xr:uid="{00000000-0005-0000-0000-00004EE30000}"/>
    <cellStyle name="Note 2 4 21" xfId="58181" xr:uid="{00000000-0005-0000-0000-00004FE30000}"/>
    <cellStyle name="Note 2 4 22" xfId="58182" xr:uid="{00000000-0005-0000-0000-000050E30000}"/>
    <cellStyle name="Note 2 4 23" xfId="58183" xr:uid="{00000000-0005-0000-0000-000051E30000}"/>
    <cellStyle name="Note 2 4 24" xfId="58184" xr:uid="{00000000-0005-0000-0000-000052E30000}"/>
    <cellStyle name="Note 2 4 3" xfId="58185" xr:uid="{00000000-0005-0000-0000-000053E30000}"/>
    <cellStyle name="Note 2 4 4" xfId="58186" xr:uid="{00000000-0005-0000-0000-000054E30000}"/>
    <cellStyle name="Note 2 4 5" xfId="58187" xr:uid="{00000000-0005-0000-0000-000055E30000}"/>
    <cellStyle name="Note 2 4 6" xfId="58188" xr:uid="{00000000-0005-0000-0000-000056E30000}"/>
    <cellStyle name="Note 2 4 7" xfId="58189" xr:uid="{00000000-0005-0000-0000-000057E30000}"/>
    <cellStyle name="Note 2 4 8" xfId="58190" xr:uid="{00000000-0005-0000-0000-000058E30000}"/>
    <cellStyle name="Note 2 4 9" xfId="58191" xr:uid="{00000000-0005-0000-0000-000059E30000}"/>
    <cellStyle name="Note 2 5" xfId="58192" xr:uid="{00000000-0005-0000-0000-00005AE30000}"/>
    <cellStyle name="Note 2 5 2" xfId="58193" xr:uid="{00000000-0005-0000-0000-00005BE30000}"/>
    <cellStyle name="Note 2 6" xfId="58194" xr:uid="{00000000-0005-0000-0000-00005CE30000}"/>
    <cellStyle name="Note 2 7" xfId="58195" xr:uid="{00000000-0005-0000-0000-00005DE30000}"/>
    <cellStyle name="Note 2 8" xfId="58196" xr:uid="{00000000-0005-0000-0000-00005EE30000}"/>
    <cellStyle name="Note 2 9" xfId="58197" xr:uid="{00000000-0005-0000-0000-00005FE30000}"/>
    <cellStyle name="Note 2_3. Chng in credit spreads" xfId="58198" xr:uid="{00000000-0005-0000-0000-000060E30000}"/>
    <cellStyle name="Note 20" xfId="58199" xr:uid="{00000000-0005-0000-0000-000061E30000}"/>
    <cellStyle name="Note 21" xfId="58200" xr:uid="{00000000-0005-0000-0000-000062E30000}"/>
    <cellStyle name="Note 3" xfId="58201" xr:uid="{00000000-0005-0000-0000-000063E30000}"/>
    <cellStyle name="Note 3 10" xfId="58202" xr:uid="{00000000-0005-0000-0000-000064E30000}"/>
    <cellStyle name="Note 3 11" xfId="58203" xr:uid="{00000000-0005-0000-0000-000065E30000}"/>
    <cellStyle name="Note 3 12" xfId="58204" xr:uid="{00000000-0005-0000-0000-000066E30000}"/>
    <cellStyle name="Note 3 13" xfId="58205" xr:uid="{00000000-0005-0000-0000-000067E30000}"/>
    <cellStyle name="Note 3 14" xfId="58206" xr:uid="{00000000-0005-0000-0000-000068E30000}"/>
    <cellStyle name="Note 3 15" xfId="58207" xr:uid="{00000000-0005-0000-0000-000069E30000}"/>
    <cellStyle name="Note 3 16" xfId="58208" xr:uid="{00000000-0005-0000-0000-00006AE30000}"/>
    <cellStyle name="Note 3 17" xfId="58209" xr:uid="{00000000-0005-0000-0000-00006BE30000}"/>
    <cellStyle name="Note 3 18" xfId="58210" xr:uid="{00000000-0005-0000-0000-00006CE30000}"/>
    <cellStyle name="Note 3 2" xfId="58211" xr:uid="{00000000-0005-0000-0000-00006DE30000}"/>
    <cellStyle name="Note 3 2 10" xfId="58212" xr:uid="{00000000-0005-0000-0000-00006EE30000}"/>
    <cellStyle name="Note 3 2 11" xfId="58213" xr:uid="{00000000-0005-0000-0000-00006FE30000}"/>
    <cellStyle name="Note 3 2 12" xfId="58214" xr:uid="{00000000-0005-0000-0000-000070E30000}"/>
    <cellStyle name="Note 3 2 13" xfId="58215" xr:uid="{00000000-0005-0000-0000-000071E30000}"/>
    <cellStyle name="Note 3 2 14" xfId="58216" xr:uid="{00000000-0005-0000-0000-000072E30000}"/>
    <cellStyle name="Note 3 2 15" xfId="58217" xr:uid="{00000000-0005-0000-0000-000073E30000}"/>
    <cellStyle name="Note 3 2 16" xfId="58218" xr:uid="{00000000-0005-0000-0000-000074E30000}"/>
    <cellStyle name="Note 3 2 17" xfId="58219" xr:uid="{00000000-0005-0000-0000-000075E30000}"/>
    <cellStyle name="Note 3 2 18" xfId="58220" xr:uid="{00000000-0005-0000-0000-000076E30000}"/>
    <cellStyle name="Note 3 2 19" xfId="58221" xr:uid="{00000000-0005-0000-0000-000077E30000}"/>
    <cellStyle name="Note 3 2 2" xfId="58222" xr:uid="{00000000-0005-0000-0000-000078E30000}"/>
    <cellStyle name="Note 3 2 20" xfId="58223" xr:uid="{00000000-0005-0000-0000-000079E30000}"/>
    <cellStyle name="Note 3 2 21" xfId="58224" xr:uid="{00000000-0005-0000-0000-00007AE30000}"/>
    <cellStyle name="Note 3 2 22" xfId="58225" xr:uid="{00000000-0005-0000-0000-00007BE30000}"/>
    <cellStyle name="Note 3 2 23" xfId="58226" xr:uid="{00000000-0005-0000-0000-00007CE30000}"/>
    <cellStyle name="Note 3 2 24" xfId="58227" xr:uid="{00000000-0005-0000-0000-00007DE30000}"/>
    <cellStyle name="Note 3 2 3" xfId="58228" xr:uid="{00000000-0005-0000-0000-00007EE30000}"/>
    <cellStyle name="Note 3 2 4" xfId="58229" xr:uid="{00000000-0005-0000-0000-00007FE30000}"/>
    <cellStyle name="Note 3 2 5" xfId="58230" xr:uid="{00000000-0005-0000-0000-000080E30000}"/>
    <cellStyle name="Note 3 2 6" xfId="58231" xr:uid="{00000000-0005-0000-0000-000081E30000}"/>
    <cellStyle name="Note 3 2 7" xfId="58232" xr:uid="{00000000-0005-0000-0000-000082E30000}"/>
    <cellStyle name="Note 3 2 8" xfId="58233" xr:uid="{00000000-0005-0000-0000-000083E30000}"/>
    <cellStyle name="Note 3 2 9" xfId="58234" xr:uid="{00000000-0005-0000-0000-000084E30000}"/>
    <cellStyle name="Note 3 2_Nøkkeltall" xfId="58235" xr:uid="{00000000-0005-0000-0000-000085E30000}"/>
    <cellStyle name="Note 3 3" xfId="58236" xr:uid="{00000000-0005-0000-0000-000086E30000}"/>
    <cellStyle name="Note 3 3 10" xfId="58237" xr:uid="{00000000-0005-0000-0000-000087E30000}"/>
    <cellStyle name="Note 3 3 11" xfId="58238" xr:uid="{00000000-0005-0000-0000-000088E30000}"/>
    <cellStyle name="Note 3 3 12" xfId="58239" xr:uid="{00000000-0005-0000-0000-000089E30000}"/>
    <cellStyle name="Note 3 3 13" xfId="58240" xr:uid="{00000000-0005-0000-0000-00008AE30000}"/>
    <cellStyle name="Note 3 3 14" xfId="58241" xr:uid="{00000000-0005-0000-0000-00008BE30000}"/>
    <cellStyle name="Note 3 3 15" xfId="58242" xr:uid="{00000000-0005-0000-0000-00008CE30000}"/>
    <cellStyle name="Note 3 3 16" xfId="58243" xr:uid="{00000000-0005-0000-0000-00008DE30000}"/>
    <cellStyle name="Note 3 3 17" xfId="58244" xr:uid="{00000000-0005-0000-0000-00008EE30000}"/>
    <cellStyle name="Note 3 3 18" xfId="58245" xr:uid="{00000000-0005-0000-0000-00008FE30000}"/>
    <cellStyle name="Note 3 3 19" xfId="58246" xr:uid="{00000000-0005-0000-0000-000090E30000}"/>
    <cellStyle name="Note 3 3 2" xfId="58247" xr:uid="{00000000-0005-0000-0000-000091E30000}"/>
    <cellStyle name="Note 3 3 20" xfId="58248" xr:uid="{00000000-0005-0000-0000-000092E30000}"/>
    <cellStyle name="Note 3 3 21" xfId="58249" xr:uid="{00000000-0005-0000-0000-000093E30000}"/>
    <cellStyle name="Note 3 3 22" xfId="58250" xr:uid="{00000000-0005-0000-0000-000094E30000}"/>
    <cellStyle name="Note 3 3 23" xfId="58251" xr:uid="{00000000-0005-0000-0000-000095E30000}"/>
    <cellStyle name="Note 3 3 24" xfId="58252" xr:uid="{00000000-0005-0000-0000-000096E30000}"/>
    <cellStyle name="Note 3 3 3" xfId="58253" xr:uid="{00000000-0005-0000-0000-000097E30000}"/>
    <cellStyle name="Note 3 3 4" xfId="58254" xr:uid="{00000000-0005-0000-0000-000098E30000}"/>
    <cellStyle name="Note 3 3 5" xfId="58255" xr:uid="{00000000-0005-0000-0000-000099E30000}"/>
    <cellStyle name="Note 3 3 6" xfId="58256" xr:uid="{00000000-0005-0000-0000-00009AE30000}"/>
    <cellStyle name="Note 3 3 7" xfId="58257" xr:uid="{00000000-0005-0000-0000-00009BE30000}"/>
    <cellStyle name="Note 3 3 8" xfId="58258" xr:uid="{00000000-0005-0000-0000-00009CE30000}"/>
    <cellStyle name="Note 3 3 9" xfId="58259" xr:uid="{00000000-0005-0000-0000-00009DE30000}"/>
    <cellStyle name="Note 3 4" xfId="58260" xr:uid="{00000000-0005-0000-0000-00009EE30000}"/>
    <cellStyle name="Note 3 5" xfId="58261" xr:uid="{00000000-0005-0000-0000-00009FE30000}"/>
    <cellStyle name="Note 3 6" xfId="58262" xr:uid="{00000000-0005-0000-0000-0000A0E30000}"/>
    <cellStyle name="Note 3 7" xfId="58263" xr:uid="{00000000-0005-0000-0000-0000A1E30000}"/>
    <cellStyle name="Note 3 8" xfId="58264" xr:uid="{00000000-0005-0000-0000-0000A2E30000}"/>
    <cellStyle name="Note 3 9" xfId="58265" xr:uid="{00000000-0005-0000-0000-0000A3E30000}"/>
    <cellStyle name="Note 3_Innskuddsdekning" xfId="58266" xr:uid="{00000000-0005-0000-0000-0000A4E30000}"/>
    <cellStyle name="Note 4" xfId="58267" xr:uid="{00000000-0005-0000-0000-0000A5E30000}"/>
    <cellStyle name="Note 4 10" xfId="58268" xr:uid="{00000000-0005-0000-0000-0000A6E30000}"/>
    <cellStyle name="Note 4 11" xfId="58269" xr:uid="{00000000-0005-0000-0000-0000A7E30000}"/>
    <cellStyle name="Note 4 12" xfId="58270" xr:uid="{00000000-0005-0000-0000-0000A8E30000}"/>
    <cellStyle name="Note 4 13" xfId="58271" xr:uid="{00000000-0005-0000-0000-0000A9E30000}"/>
    <cellStyle name="Note 4 14" xfId="58272" xr:uid="{00000000-0005-0000-0000-0000AAE30000}"/>
    <cellStyle name="Note 4 15" xfId="58273" xr:uid="{00000000-0005-0000-0000-0000ABE30000}"/>
    <cellStyle name="Note 4 16" xfId="58274" xr:uid="{00000000-0005-0000-0000-0000ACE30000}"/>
    <cellStyle name="Note 4 17" xfId="58275" xr:uid="{00000000-0005-0000-0000-0000ADE30000}"/>
    <cellStyle name="Note 4 18" xfId="58276" xr:uid="{00000000-0005-0000-0000-0000AEE30000}"/>
    <cellStyle name="Note 4 19" xfId="58277" xr:uid="{00000000-0005-0000-0000-0000AFE30000}"/>
    <cellStyle name="Note 4 2" xfId="58278" xr:uid="{00000000-0005-0000-0000-0000B0E30000}"/>
    <cellStyle name="Note 4 20" xfId="58279" xr:uid="{00000000-0005-0000-0000-0000B1E30000}"/>
    <cellStyle name="Note 4 21" xfId="58280" xr:uid="{00000000-0005-0000-0000-0000B2E30000}"/>
    <cellStyle name="Note 4 22" xfId="58281" xr:uid="{00000000-0005-0000-0000-0000B3E30000}"/>
    <cellStyle name="Note 4 23" xfId="58282" xr:uid="{00000000-0005-0000-0000-0000B4E30000}"/>
    <cellStyle name="Note 4 24" xfId="58283" xr:uid="{00000000-0005-0000-0000-0000B5E30000}"/>
    <cellStyle name="Note 4 3" xfId="58284" xr:uid="{00000000-0005-0000-0000-0000B6E30000}"/>
    <cellStyle name="Note 4 4" xfId="58285" xr:uid="{00000000-0005-0000-0000-0000B7E30000}"/>
    <cellStyle name="Note 4 5" xfId="58286" xr:uid="{00000000-0005-0000-0000-0000B8E30000}"/>
    <cellStyle name="Note 4 6" xfId="58287" xr:uid="{00000000-0005-0000-0000-0000B9E30000}"/>
    <cellStyle name="Note 4 7" xfId="58288" xr:uid="{00000000-0005-0000-0000-0000BAE30000}"/>
    <cellStyle name="Note 4 8" xfId="58289" xr:uid="{00000000-0005-0000-0000-0000BBE30000}"/>
    <cellStyle name="Note 4 9" xfId="58290" xr:uid="{00000000-0005-0000-0000-0000BCE30000}"/>
    <cellStyle name="Note 4_Nøkkeltall" xfId="58291" xr:uid="{00000000-0005-0000-0000-0000BDE30000}"/>
    <cellStyle name="Note 5" xfId="58292" xr:uid="{00000000-0005-0000-0000-0000BEE30000}"/>
    <cellStyle name="Note 5 10" xfId="58293" xr:uid="{00000000-0005-0000-0000-0000BFE30000}"/>
    <cellStyle name="Note 5 11" xfId="58294" xr:uid="{00000000-0005-0000-0000-0000C0E30000}"/>
    <cellStyle name="Note 5 12" xfId="58295" xr:uid="{00000000-0005-0000-0000-0000C1E30000}"/>
    <cellStyle name="Note 5 13" xfId="58296" xr:uid="{00000000-0005-0000-0000-0000C2E30000}"/>
    <cellStyle name="Note 5 14" xfId="58297" xr:uid="{00000000-0005-0000-0000-0000C3E30000}"/>
    <cellStyle name="Note 5 15" xfId="58298" xr:uid="{00000000-0005-0000-0000-0000C4E30000}"/>
    <cellStyle name="Note 5 16" xfId="58299" xr:uid="{00000000-0005-0000-0000-0000C5E30000}"/>
    <cellStyle name="Note 5 17" xfId="58300" xr:uid="{00000000-0005-0000-0000-0000C6E30000}"/>
    <cellStyle name="Note 5 18" xfId="58301" xr:uid="{00000000-0005-0000-0000-0000C7E30000}"/>
    <cellStyle name="Note 5 19" xfId="58302" xr:uid="{00000000-0005-0000-0000-0000C8E30000}"/>
    <cellStyle name="Note 5 2" xfId="58303" xr:uid="{00000000-0005-0000-0000-0000C9E30000}"/>
    <cellStyle name="Note 5 20" xfId="58304" xr:uid="{00000000-0005-0000-0000-0000CAE30000}"/>
    <cellStyle name="Note 5 21" xfId="58305" xr:uid="{00000000-0005-0000-0000-0000CBE30000}"/>
    <cellStyle name="Note 5 22" xfId="58306" xr:uid="{00000000-0005-0000-0000-0000CCE30000}"/>
    <cellStyle name="Note 5 23" xfId="58307" xr:uid="{00000000-0005-0000-0000-0000CDE30000}"/>
    <cellStyle name="Note 5 24" xfId="58308" xr:uid="{00000000-0005-0000-0000-0000CEE30000}"/>
    <cellStyle name="Note 5 3" xfId="58309" xr:uid="{00000000-0005-0000-0000-0000CFE30000}"/>
    <cellStyle name="Note 5 4" xfId="58310" xr:uid="{00000000-0005-0000-0000-0000D0E30000}"/>
    <cellStyle name="Note 5 5" xfId="58311" xr:uid="{00000000-0005-0000-0000-0000D1E30000}"/>
    <cellStyle name="Note 5 6" xfId="58312" xr:uid="{00000000-0005-0000-0000-0000D2E30000}"/>
    <cellStyle name="Note 5 7" xfId="58313" xr:uid="{00000000-0005-0000-0000-0000D3E30000}"/>
    <cellStyle name="Note 5 8" xfId="58314" xr:uid="{00000000-0005-0000-0000-0000D4E30000}"/>
    <cellStyle name="Note 5 9" xfId="58315" xr:uid="{00000000-0005-0000-0000-0000D5E30000}"/>
    <cellStyle name="Note 6" xfId="58316" xr:uid="{00000000-0005-0000-0000-0000D6E30000}"/>
    <cellStyle name="Note 6 2" xfId="58317" xr:uid="{00000000-0005-0000-0000-0000D7E30000}"/>
    <cellStyle name="Note 7" xfId="58318" xr:uid="{00000000-0005-0000-0000-0000D8E30000}"/>
    <cellStyle name="Note 7 2" xfId="58319" xr:uid="{00000000-0005-0000-0000-0000D9E30000}"/>
    <cellStyle name="Note 8" xfId="58320" xr:uid="{00000000-0005-0000-0000-0000DAE30000}"/>
    <cellStyle name="Note 8 2" xfId="58321" xr:uid="{00000000-0005-0000-0000-0000DBE30000}"/>
    <cellStyle name="Note 9" xfId="58322" xr:uid="{00000000-0005-0000-0000-0000DCE30000}"/>
    <cellStyle name="Note 9 2" xfId="58323" xr:uid="{00000000-0005-0000-0000-0000DDE30000}"/>
    <cellStyle name="Notes" xfId="58324" xr:uid="{00000000-0005-0000-0000-0000DEE30000}"/>
    <cellStyle name="Notes 2" xfId="58325" xr:uid="{00000000-0005-0000-0000-0000DFE30000}"/>
    <cellStyle name="Notes 2 2" xfId="58326" xr:uid="{00000000-0005-0000-0000-0000E0E30000}"/>
    <cellStyle name="Notes 2 2 2" xfId="58327" xr:uid="{00000000-0005-0000-0000-0000E1E30000}"/>
    <cellStyle name="Notes 2 2 2 2" xfId="58328" xr:uid="{00000000-0005-0000-0000-0000E2E30000}"/>
    <cellStyle name="Notes 2 2 3" xfId="58329" xr:uid="{00000000-0005-0000-0000-0000E3E30000}"/>
    <cellStyle name="Notes 2 2 4" xfId="58330" xr:uid="{00000000-0005-0000-0000-0000E4E30000}"/>
    <cellStyle name="Notes 2 3" xfId="58331" xr:uid="{00000000-0005-0000-0000-0000E5E30000}"/>
    <cellStyle name="Notes 2 3 2" xfId="58332" xr:uid="{00000000-0005-0000-0000-0000E6E30000}"/>
    <cellStyle name="Notes 2 4" xfId="58333" xr:uid="{00000000-0005-0000-0000-0000E7E30000}"/>
    <cellStyle name="Notes 2 5" xfId="58334" xr:uid="{00000000-0005-0000-0000-0000E8E30000}"/>
    <cellStyle name="Notes 2 6" xfId="58335" xr:uid="{00000000-0005-0000-0000-0000E9E30000}"/>
    <cellStyle name="Notes 2_Innskuddsdekning" xfId="58336" xr:uid="{00000000-0005-0000-0000-0000EAE30000}"/>
    <cellStyle name="Notes_3. Chng in credit spreads" xfId="58337" xr:uid="{00000000-0005-0000-0000-0000EBE30000}"/>
    <cellStyle name="number" xfId="58338" xr:uid="{00000000-0005-0000-0000-0000ECE30000}"/>
    <cellStyle name="Nøytral 2" xfId="58339" xr:uid="{00000000-0005-0000-0000-0000EDE30000}"/>
    <cellStyle name="Nøytral 2 2" xfId="58340" xr:uid="{00000000-0005-0000-0000-0000EEE30000}"/>
    <cellStyle name="Nøytral 2 2 2" xfId="58341" xr:uid="{00000000-0005-0000-0000-0000EFE30000}"/>
    <cellStyle name="Nøytral 2 2_Nøkkeltall" xfId="58342" xr:uid="{00000000-0005-0000-0000-0000F0E30000}"/>
    <cellStyle name="Nøytral 2 3" xfId="58343" xr:uid="{00000000-0005-0000-0000-0000F1E30000}"/>
    <cellStyle name="Nøytral 2 4" xfId="58344" xr:uid="{00000000-0005-0000-0000-0000F2E30000}"/>
    <cellStyle name="Nøytral 2_Innskuddsdekning" xfId="58345" xr:uid="{00000000-0005-0000-0000-0000F3E30000}"/>
    <cellStyle name="Nøytral 3" xfId="58346" xr:uid="{00000000-0005-0000-0000-0000F4E30000}"/>
    <cellStyle name="Nøytral 3 2" xfId="58347" xr:uid="{00000000-0005-0000-0000-0000F5E30000}"/>
    <cellStyle name="Nøytral 3_Innskuddsdekning" xfId="58348" xr:uid="{00000000-0005-0000-0000-0000F6E30000}"/>
    <cellStyle name="Nøytral 4" xfId="58349" xr:uid="{00000000-0005-0000-0000-0000F7E30000}"/>
    <cellStyle name="Nøytral 5" xfId="58350" xr:uid="{00000000-0005-0000-0000-0000F8E30000}"/>
    <cellStyle name="Nøytral 6" xfId="58351" xr:uid="{00000000-0005-0000-0000-0000F9E30000}"/>
    <cellStyle name="Obliczenia" xfId="58352" xr:uid="{00000000-0005-0000-0000-0000FAE30000}"/>
    <cellStyle name="optionalExposure" xfId="58353" xr:uid="{00000000-0005-0000-0000-0000FBE30000}"/>
    <cellStyle name="optionalMaturity" xfId="58354" xr:uid="{00000000-0005-0000-0000-0000FCE30000}"/>
    <cellStyle name="optionalPD" xfId="58355" xr:uid="{00000000-0005-0000-0000-0000FDE30000}"/>
    <cellStyle name="optionalPercentage" xfId="58356" xr:uid="{00000000-0005-0000-0000-0000FEE30000}"/>
    <cellStyle name="optionalPercentageL" xfId="58357" xr:uid="{00000000-0005-0000-0000-0000FFE30000}"/>
    <cellStyle name="optionalPercentageS" xfId="58358" xr:uid="{00000000-0005-0000-0000-000000E40000}"/>
    <cellStyle name="optionalPercentageS 2" xfId="58359" xr:uid="{00000000-0005-0000-0000-000001E40000}"/>
    <cellStyle name="optionalSelection" xfId="58360" xr:uid="{00000000-0005-0000-0000-000002E40000}"/>
    <cellStyle name="optionalText" xfId="58361" xr:uid="{00000000-0005-0000-0000-000003E40000}"/>
    <cellStyle name="Otsikko" xfId="58362" xr:uid="{00000000-0005-0000-0000-000004E40000}"/>
    <cellStyle name="Otsikko 1" xfId="58363" xr:uid="{00000000-0005-0000-0000-000005E40000}"/>
    <cellStyle name="Otsikko 2" xfId="58364" xr:uid="{00000000-0005-0000-0000-000006E40000}"/>
    <cellStyle name="Otsikko 3" xfId="58365" xr:uid="{00000000-0005-0000-0000-000007E40000}"/>
    <cellStyle name="Otsikko 4" xfId="58366" xr:uid="{00000000-0005-0000-0000-000008E40000}"/>
    <cellStyle name="Output 10" xfId="58367" xr:uid="{00000000-0005-0000-0000-000009E40000}"/>
    <cellStyle name="Output 11" xfId="58368" xr:uid="{00000000-0005-0000-0000-00000AE40000}"/>
    <cellStyle name="Output 12" xfId="58369" xr:uid="{00000000-0005-0000-0000-00000BE40000}"/>
    <cellStyle name="Output 13" xfId="58370" xr:uid="{00000000-0005-0000-0000-00000CE40000}"/>
    <cellStyle name="Output 14" xfId="58371" xr:uid="{00000000-0005-0000-0000-00000DE40000}"/>
    <cellStyle name="Output 15" xfId="58372" xr:uid="{00000000-0005-0000-0000-00000EE40000}"/>
    <cellStyle name="Output 16" xfId="58373" xr:uid="{00000000-0005-0000-0000-00000FE40000}"/>
    <cellStyle name="Output 17" xfId="58374" xr:uid="{00000000-0005-0000-0000-000010E40000}"/>
    <cellStyle name="Output 18" xfId="58375" xr:uid="{00000000-0005-0000-0000-000011E40000}"/>
    <cellStyle name="Output 19" xfId="58376" xr:uid="{00000000-0005-0000-0000-000012E40000}"/>
    <cellStyle name="Output 2" xfId="58377" xr:uid="{00000000-0005-0000-0000-000013E40000}"/>
    <cellStyle name="Output 2 10" xfId="58378" xr:uid="{00000000-0005-0000-0000-000014E40000}"/>
    <cellStyle name="Output 2 11" xfId="58379" xr:uid="{00000000-0005-0000-0000-000015E40000}"/>
    <cellStyle name="Output 2 12" xfId="58380" xr:uid="{00000000-0005-0000-0000-000016E40000}"/>
    <cellStyle name="Output 2 13" xfId="58381" xr:uid="{00000000-0005-0000-0000-000017E40000}"/>
    <cellStyle name="Output 2 14" xfId="58382" xr:uid="{00000000-0005-0000-0000-000018E40000}"/>
    <cellStyle name="Output 2 15" xfId="58383" xr:uid="{00000000-0005-0000-0000-000019E40000}"/>
    <cellStyle name="Output 2 16" xfId="58384" xr:uid="{00000000-0005-0000-0000-00001AE40000}"/>
    <cellStyle name="Output 2 17" xfId="58385" xr:uid="{00000000-0005-0000-0000-00001BE40000}"/>
    <cellStyle name="Output 2 18" xfId="58386" xr:uid="{00000000-0005-0000-0000-00001CE40000}"/>
    <cellStyle name="Output 2 19" xfId="58387" xr:uid="{00000000-0005-0000-0000-00001DE40000}"/>
    <cellStyle name="Output 2 2" xfId="58388" xr:uid="{00000000-0005-0000-0000-00001EE40000}"/>
    <cellStyle name="Output 2 2 10" xfId="58389" xr:uid="{00000000-0005-0000-0000-00001FE40000}"/>
    <cellStyle name="Output 2 2 11" xfId="58390" xr:uid="{00000000-0005-0000-0000-000020E40000}"/>
    <cellStyle name="Output 2 2 12" xfId="58391" xr:uid="{00000000-0005-0000-0000-000021E40000}"/>
    <cellStyle name="Output 2 2 13" xfId="58392" xr:uid="{00000000-0005-0000-0000-000022E40000}"/>
    <cellStyle name="Output 2 2 14" xfId="58393" xr:uid="{00000000-0005-0000-0000-000023E40000}"/>
    <cellStyle name="Output 2 2 15" xfId="58394" xr:uid="{00000000-0005-0000-0000-000024E40000}"/>
    <cellStyle name="Output 2 2 16" xfId="58395" xr:uid="{00000000-0005-0000-0000-000025E40000}"/>
    <cellStyle name="Output 2 2 17" xfId="58396" xr:uid="{00000000-0005-0000-0000-000026E40000}"/>
    <cellStyle name="Output 2 2 18" xfId="58397" xr:uid="{00000000-0005-0000-0000-000027E40000}"/>
    <cellStyle name="Output 2 2 2" xfId="58398" xr:uid="{00000000-0005-0000-0000-000028E40000}"/>
    <cellStyle name="Output 2 2 2 10" xfId="58399" xr:uid="{00000000-0005-0000-0000-000029E40000}"/>
    <cellStyle name="Output 2 2 2 11" xfId="58400" xr:uid="{00000000-0005-0000-0000-00002AE40000}"/>
    <cellStyle name="Output 2 2 2 12" xfId="58401" xr:uid="{00000000-0005-0000-0000-00002BE40000}"/>
    <cellStyle name="Output 2 2 2 13" xfId="58402" xr:uid="{00000000-0005-0000-0000-00002CE40000}"/>
    <cellStyle name="Output 2 2 2 14" xfId="58403" xr:uid="{00000000-0005-0000-0000-00002DE40000}"/>
    <cellStyle name="Output 2 2 2 15" xfId="58404" xr:uid="{00000000-0005-0000-0000-00002EE40000}"/>
    <cellStyle name="Output 2 2 2 16" xfId="58405" xr:uid="{00000000-0005-0000-0000-00002FE40000}"/>
    <cellStyle name="Output 2 2 2 17" xfId="58406" xr:uid="{00000000-0005-0000-0000-000030E40000}"/>
    <cellStyle name="Output 2 2 2 18" xfId="58407" xr:uid="{00000000-0005-0000-0000-000031E40000}"/>
    <cellStyle name="Output 2 2 2 19" xfId="58408" xr:uid="{00000000-0005-0000-0000-000032E40000}"/>
    <cellStyle name="Output 2 2 2 2" xfId="58409" xr:uid="{00000000-0005-0000-0000-000033E40000}"/>
    <cellStyle name="Output 2 2 2 2 2" xfId="58410" xr:uid="{00000000-0005-0000-0000-000034E40000}"/>
    <cellStyle name="Output 2 2 2 2 2 2" xfId="58411" xr:uid="{00000000-0005-0000-0000-000035E40000}"/>
    <cellStyle name="Output 2 2 2 2 3" xfId="58412" xr:uid="{00000000-0005-0000-0000-000036E40000}"/>
    <cellStyle name="Output 2 2 2 2 4" xfId="58413" xr:uid="{00000000-0005-0000-0000-000037E40000}"/>
    <cellStyle name="Output 2 2 2 20" xfId="58414" xr:uid="{00000000-0005-0000-0000-000038E40000}"/>
    <cellStyle name="Output 2 2 2 21" xfId="58415" xr:uid="{00000000-0005-0000-0000-000039E40000}"/>
    <cellStyle name="Output 2 2 2 22" xfId="58416" xr:uid="{00000000-0005-0000-0000-00003AE40000}"/>
    <cellStyle name="Output 2 2 2 23" xfId="58417" xr:uid="{00000000-0005-0000-0000-00003BE40000}"/>
    <cellStyle name="Output 2 2 2 24" xfId="58418" xr:uid="{00000000-0005-0000-0000-00003CE40000}"/>
    <cellStyle name="Output 2 2 2 3" xfId="58419" xr:uid="{00000000-0005-0000-0000-00003DE40000}"/>
    <cellStyle name="Output 2 2 2 3 2" xfId="58420" xr:uid="{00000000-0005-0000-0000-00003EE40000}"/>
    <cellStyle name="Output 2 2 2 4" xfId="58421" xr:uid="{00000000-0005-0000-0000-00003FE40000}"/>
    <cellStyle name="Output 2 2 2 4 2" xfId="58422" xr:uid="{00000000-0005-0000-0000-000040E40000}"/>
    <cellStyle name="Output 2 2 2 5" xfId="58423" xr:uid="{00000000-0005-0000-0000-000041E40000}"/>
    <cellStyle name="Output 2 2 2 6" xfId="58424" xr:uid="{00000000-0005-0000-0000-000042E40000}"/>
    <cellStyle name="Output 2 2 2 7" xfId="58425" xr:uid="{00000000-0005-0000-0000-000043E40000}"/>
    <cellStyle name="Output 2 2 2 8" xfId="58426" xr:uid="{00000000-0005-0000-0000-000044E40000}"/>
    <cellStyle name="Output 2 2 2 9" xfId="58427" xr:uid="{00000000-0005-0000-0000-000045E40000}"/>
    <cellStyle name="Output 2 2 3" xfId="58428" xr:uid="{00000000-0005-0000-0000-000046E40000}"/>
    <cellStyle name="Output 2 2 3 10" xfId="58429" xr:uid="{00000000-0005-0000-0000-000047E40000}"/>
    <cellStyle name="Output 2 2 3 11" xfId="58430" xr:uid="{00000000-0005-0000-0000-000048E40000}"/>
    <cellStyle name="Output 2 2 3 12" xfId="58431" xr:uid="{00000000-0005-0000-0000-000049E40000}"/>
    <cellStyle name="Output 2 2 3 13" xfId="58432" xr:uid="{00000000-0005-0000-0000-00004AE40000}"/>
    <cellStyle name="Output 2 2 3 14" xfId="58433" xr:uid="{00000000-0005-0000-0000-00004BE40000}"/>
    <cellStyle name="Output 2 2 3 15" xfId="58434" xr:uid="{00000000-0005-0000-0000-00004CE40000}"/>
    <cellStyle name="Output 2 2 3 16" xfId="58435" xr:uid="{00000000-0005-0000-0000-00004DE40000}"/>
    <cellStyle name="Output 2 2 3 17" xfId="58436" xr:uid="{00000000-0005-0000-0000-00004EE40000}"/>
    <cellStyle name="Output 2 2 3 18" xfId="58437" xr:uid="{00000000-0005-0000-0000-00004FE40000}"/>
    <cellStyle name="Output 2 2 3 19" xfId="58438" xr:uid="{00000000-0005-0000-0000-000050E40000}"/>
    <cellStyle name="Output 2 2 3 2" xfId="58439" xr:uid="{00000000-0005-0000-0000-000051E40000}"/>
    <cellStyle name="Output 2 2 3 2 2" xfId="58440" xr:uid="{00000000-0005-0000-0000-000052E40000}"/>
    <cellStyle name="Output 2 2 3 20" xfId="58441" xr:uid="{00000000-0005-0000-0000-000053E40000}"/>
    <cellStyle name="Output 2 2 3 21" xfId="58442" xr:uid="{00000000-0005-0000-0000-000054E40000}"/>
    <cellStyle name="Output 2 2 3 22" xfId="58443" xr:uid="{00000000-0005-0000-0000-000055E40000}"/>
    <cellStyle name="Output 2 2 3 23" xfId="58444" xr:uid="{00000000-0005-0000-0000-000056E40000}"/>
    <cellStyle name="Output 2 2 3 24" xfId="58445" xr:uid="{00000000-0005-0000-0000-000057E40000}"/>
    <cellStyle name="Output 2 2 3 3" xfId="58446" xr:uid="{00000000-0005-0000-0000-000058E40000}"/>
    <cellStyle name="Output 2 2 3 4" xfId="58447" xr:uid="{00000000-0005-0000-0000-000059E40000}"/>
    <cellStyle name="Output 2 2 3 5" xfId="58448" xr:uid="{00000000-0005-0000-0000-00005AE40000}"/>
    <cellStyle name="Output 2 2 3 6" xfId="58449" xr:uid="{00000000-0005-0000-0000-00005BE40000}"/>
    <cellStyle name="Output 2 2 3 7" xfId="58450" xr:uid="{00000000-0005-0000-0000-00005CE40000}"/>
    <cellStyle name="Output 2 2 3 8" xfId="58451" xr:uid="{00000000-0005-0000-0000-00005DE40000}"/>
    <cellStyle name="Output 2 2 3 9" xfId="58452" xr:uid="{00000000-0005-0000-0000-00005EE40000}"/>
    <cellStyle name="Output 2 2 4" xfId="58453" xr:uid="{00000000-0005-0000-0000-00005FE40000}"/>
    <cellStyle name="Output 2 2 4 2" xfId="58454" xr:uid="{00000000-0005-0000-0000-000060E40000}"/>
    <cellStyle name="Output 2 2 5" xfId="58455" xr:uid="{00000000-0005-0000-0000-000061E40000}"/>
    <cellStyle name="Output 2 2 5 2" xfId="58456" xr:uid="{00000000-0005-0000-0000-000062E40000}"/>
    <cellStyle name="Output 2 2 6" xfId="58457" xr:uid="{00000000-0005-0000-0000-000063E40000}"/>
    <cellStyle name="Output 2 2 7" xfId="58458" xr:uid="{00000000-0005-0000-0000-000064E40000}"/>
    <cellStyle name="Output 2 2 8" xfId="58459" xr:uid="{00000000-0005-0000-0000-000065E40000}"/>
    <cellStyle name="Output 2 2 9" xfId="58460" xr:uid="{00000000-0005-0000-0000-000066E40000}"/>
    <cellStyle name="Output 2 2_Nøkkeltall" xfId="58461" xr:uid="{00000000-0005-0000-0000-000067E40000}"/>
    <cellStyle name="Output 2 20" xfId="58462" xr:uid="{00000000-0005-0000-0000-000068E40000}"/>
    <cellStyle name="Output 2 3" xfId="58463" xr:uid="{00000000-0005-0000-0000-000069E40000}"/>
    <cellStyle name="Output 2 3 10" xfId="58464" xr:uid="{00000000-0005-0000-0000-00006AE40000}"/>
    <cellStyle name="Output 2 3 11" xfId="58465" xr:uid="{00000000-0005-0000-0000-00006BE40000}"/>
    <cellStyle name="Output 2 3 12" xfId="58466" xr:uid="{00000000-0005-0000-0000-00006CE40000}"/>
    <cellStyle name="Output 2 3 13" xfId="58467" xr:uid="{00000000-0005-0000-0000-00006DE40000}"/>
    <cellStyle name="Output 2 3 14" xfId="58468" xr:uid="{00000000-0005-0000-0000-00006EE40000}"/>
    <cellStyle name="Output 2 3 15" xfId="58469" xr:uid="{00000000-0005-0000-0000-00006FE40000}"/>
    <cellStyle name="Output 2 3 16" xfId="58470" xr:uid="{00000000-0005-0000-0000-000070E40000}"/>
    <cellStyle name="Output 2 3 17" xfId="58471" xr:uid="{00000000-0005-0000-0000-000071E40000}"/>
    <cellStyle name="Output 2 3 18" xfId="58472" xr:uid="{00000000-0005-0000-0000-000072E40000}"/>
    <cellStyle name="Output 2 3 19" xfId="58473" xr:uid="{00000000-0005-0000-0000-000073E40000}"/>
    <cellStyle name="Output 2 3 2" xfId="58474" xr:uid="{00000000-0005-0000-0000-000074E40000}"/>
    <cellStyle name="Output 2 3 2 2" xfId="58475" xr:uid="{00000000-0005-0000-0000-000075E40000}"/>
    <cellStyle name="Output 2 3 2 2 2" xfId="58476" xr:uid="{00000000-0005-0000-0000-000076E40000}"/>
    <cellStyle name="Output 2 3 2 3" xfId="58477" xr:uid="{00000000-0005-0000-0000-000077E40000}"/>
    <cellStyle name="Output 2 3 2 4" xfId="58478" xr:uid="{00000000-0005-0000-0000-000078E40000}"/>
    <cellStyle name="Output 2 3 20" xfId="58479" xr:uid="{00000000-0005-0000-0000-000079E40000}"/>
    <cellStyle name="Output 2 3 21" xfId="58480" xr:uid="{00000000-0005-0000-0000-00007AE40000}"/>
    <cellStyle name="Output 2 3 22" xfId="58481" xr:uid="{00000000-0005-0000-0000-00007BE40000}"/>
    <cellStyle name="Output 2 3 23" xfId="58482" xr:uid="{00000000-0005-0000-0000-00007CE40000}"/>
    <cellStyle name="Output 2 3 24" xfId="58483" xr:uid="{00000000-0005-0000-0000-00007DE40000}"/>
    <cellStyle name="Output 2 3 3" xfId="58484" xr:uid="{00000000-0005-0000-0000-00007EE40000}"/>
    <cellStyle name="Output 2 3 3 2" xfId="58485" xr:uid="{00000000-0005-0000-0000-00007FE40000}"/>
    <cellStyle name="Output 2 3 4" xfId="58486" xr:uid="{00000000-0005-0000-0000-000080E40000}"/>
    <cellStyle name="Output 2 3 4 2" xfId="58487" xr:uid="{00000000-0005-0000-0000-000081E40000}"/>
    <cellStyle name="Output 2 3 5" xfId="58488" xr:uid="{00000000-0005-0000-0000-000082E40000}"/>
    <cellStyle name="Output 2 3 6" xfId="58489" xr:uid="{00000000-0005-0000-0000-000083E40000}"/>
    <cellStyle name="Output 2 3 7" xfId="58490" xr:uid="{00000000-0005-0000-0000-000084E40000}"/>
    <cellStyle name="Output 2 3 8" xfId="58491" xr:uid="{00000000-0005-0000-0000-000085E40000}"/>
    <cellStyle name="Output 2 3 9" xfId="58492" xr:uid="{00000000-0005-0000-0000-000086E40000}"/>
    <cellStyle name="Output 2 3_Nøkkeltall" xfId="58493" xr:uid="{00000000-0005-0000-0000-000087E40000}"/>
    <cellStyle name="Output 2 4" xfId="58494" xr:uid="{00000000-0005-0000-0000-000088E40000}"/>
    <cellStyle name="Output 2 4 10" xfId="58495" xr:uid="{00000000-0005-0000-0000-000089E40000}"/>
    <cellStyle name="Output 2 4 11" xfId="58496" xr:uid="{00000000-0005-0000-0000-00008AE40000}"/>
    <cellStyle name="Output 2 4 12" xfId="58497" xr:uid="{00000000-0005-0000-0000-00008BE40000}"/>
    <cellStyle name="Output 2 4 13" xfId="58498" xr:uid="{00000000-0005-0000-0000-00008CE40000}"/>
    <cellStyle name="Output 2 4 14" xfId="58499" xr:uid="{00000000-0005-0000-0000-00008DE40000}"/>
    <cellStyle name="Output 2 4 15" xfId="58500" xr:uid="{00000000-0005-0000-0000-00008EE40000}"/>
    <cellStyle name="Output 2 4 16" xfId="58501" xr:uid="{00000000-0005-0000-0000-00008FE40000}"/>
    <cellStyle name="Output 2 4 17" xfId="58502" xr:uid="{00000000-0005-0000-0000-000090E40000}"/>
    <cellStyle name="Output 2 4 18" xfId="58503" xr:uid="{00000000-0005-0000-0000-000091E40000}"/>
    <cellStyle name="Output 2 4 19" xfId="58504" xr:uid="{00000000-0005-0000-0000-000092E40000}"/>
    <cellStyle name="Output 2 4 2" xfId="58505" xr:uid="{00000000-0005-0000-0000-000093E40000}"/>
    <cellStyle name="Output 2 4 20" xfId="58506" xr:uid="{00000000-0005-0000-0000-000094E40000}"/>
    <cellStyle name="Output 2 4 21" xfId="58507" xr:uid="{00000000-0005-0000-0000-000095E40000}"/>
    <cellStyle name="Output 2 4 22" xfId="58508" xr:uid="{00000000-0005-0000-0000-000096E40000}"/>
    <cellStyle name="Output 2 4 23" xfId="58509" xr:uid="{00000000-0005-0000-0000-000097E40000}"/>
    <cellStyle name="Output 2 4 24" xfId="58510" xr:uid="{00000000-0005-0000-0000-000098E40000}"/>
    <cellStyle name="Output 2 4 3" xfId="58511" xr:uid="{00000000-0005-0000-0000-000099E40000}"/>
    <cellStyle name="Output 2 4 4" xfId="58512" xr:uid="{00000000-0005-0000-0000-00009AE40000}"/>
    <cellStyle name="Output 2 4 5" xfId="58513" xr:uid="{00000000-0005-0000-0000-00009BE40000}"/>
    <cellStyle name="Output 2 4 6" xfId="58514" xr:uid="{00000000-0005-0000-0000-00009CE40000}"/>
    <cellStyle name="Output 2 4 7" xfId="58515" xr:uid="{00000000-0005-0000-0000-00009DE40000}"/>
    <cellStyle name="Output 2 4 8" xfId="58516" xr:uid="{00000000-0005-0000-0000-00009EE40000}"/>
    <cellStyle name="Output 2 4 9" xfId="58517" xr:uid="{00000000-0005-0000-0000-00009FE40000}"/>
    <cellStyle name="Output 2 5" xfId="58518" xr:uid="{00000000-0005-0000-0000-0000A0E40000}"/>
    <cellStyle name="Output 2 5 2" xfId="58519" xr:uid="{00000000-0005-0000-0000-0000A1E40000}"/>
    <cellStyle name="Output 2 6" xfId="58520" xr:uid="{00000000-0005-0000-0000-0000A2E40000}"/>
    <cellStyle name="Output 2 7" xfId="58521" xr:uid="{00000000-0005-0000-0000-0000A3E40000}"/>
    <cellStyle name="Output 2 8" xfId="58522" xr:uid="{00000000-0005-0000-0000-0000A4E40000}"/>
    <cellStyle name="Output 2 9" xfId="58523" xr:uid="{00000000-0005-0000-0000-0000A5E40000}"/>
    <cellStyle name="Output 2_Innskuddsdekning" xfId="58524" xr:uid="{00000000-0005-0000-0000-0000A6E40000}"/>
    <cellStyle name="Output 20" xfId="58525" xr:uid="{00000000-0005-0000-0000-0000A7E40000}"/>
    <cellStyle name="Output 21" xfId="58526" xr:uid="{00000000-0005-0000-0000-0000A8E40000}"/>
    <cellStyle name="Output 22" xfId="58527" xr:uid="{00000000-0005-0000-0000-0000A9E40000}"/>
    <cellStyle name="Output 3" xfId="58528" xr:uid="{00000000-0005-0000-0000-0000AAE40000}"/>
    <cellStyle name="Output 3 10" xfId="58529" xr:uid="{00000000-0005-0000-0000-0000ABE40000}"/>
    <cellStyle name="Output 3 11" xfId="58530" xr:uid="{00000000-0005-0000-0000-0000ACE40000}"/>
    <cellStyle name="Output 3 12" xfId="58531" xr:uid="{00000000-0005-0000-0000-0000ADE40000}"/>
    <cellStyle name="Output 3 13" xfId="58532" xr:uid="{00000000-0005-0000-0000-0000AEE40000}"/>
    <cellStyle name="Output 3 14" xfId="58533" xr:uid="{00000000-0005-0000-0000-0000AFE40000}"/>
    <cellStyle name="Output 3 15" xfId="58534" xr:uid="{00000000-0005-0000-0000-0000B0E40000}"/>
    <cellStyle name="Output 3 16" xfId="58535" xr:uid="{00000000-0005-0000-0000-0000B1E40000}"/>
    <cellStyle name="Output 3 17" xfId="58536" xr:uid="{00000000-0005-0000-0000-0000B2E40000}"/>
    <cellStyle name="Output 3 18" xfId="58537" xr:uid="{00000000-0005-0000-0000-0000B3E40000}"/>
    <cellStyle name="Output 3 2" xfId="58538" xr:uid="{00000000-0005-0000-0000-0000B4E40000}"/>
    <cellStyle name="Output 3 2 10" xfId="58539" xr:uid="{00000000-0005-0000-0000-0000B5E40000}"/>
    <cellStyle name="Output 3 2 11" xfId="58540" xr:uid="{00000000-0005-0000-0000-0000B6E40000}"/>
    <cellStyle name="Output 3 2 12" xfId="58541" xr:uid="{00000000-0005-0000-0000-0000B7E40000}"/>
    <cellStyle name="Output 3 2 13" xfId="58542" xr:uid="{00000000-0005-0000-0000-0000B8E40000}"/>
    <cellStyle name="Output 3 2 14" xfId="58543" xr:uid="{00000000-0005-0000-0000-0000B9E40000}"/>
    <cellStyle name="Output 3 2 15" xfId="58544" xr:uid="{00000000-0005-0000-0000-0000BAE40000}"/>
    <cellStyle name="Output 3 2 16" xfId="58545" xr:uid="{00000000-0005-0000-0000-0000BBE40000}"/>
    <cellStyle name="Output 3 2 17" xfId="58546" xr:uid="{00000000-0005-0000-0000-0000BCE40000}"/>
    <cellStyle name="Output 3 2 18" xfId="58547" xr:uid="{00000000-0005-0000-0000-0000BDE40000}"/>
    <cellStyle name="Output 3 2 19" xfId="58548" xr:uid="{00000000-0005-0000-0000-0000BEE40000}"/>
    <cellStyle name="Output 3 2 2" xfId="58549" xr:uid="{00000000-0005-0000-0000-0000BFE40000}"/>
    <cellStyle name="Output 3 2 2 2" xfId="58550" xr:uid="{00000000-0005-0000-0000-0000C0E40000}"/>
    <cellStyle name="Output 3 2 2 2 2" xfId="58551" xr:uid="{00000000-0005-0000-0000-0000C1E40000}"/>
    <cellStyle name="Output 3 2 2 3" xfId="58552" xr:uid="{00000000-0005-0000-0000-0000C2E40000}"/>
    <cellStyle name="Output 3 2 2 4" xfId="58553" xr:uid="{00000000-0005-0000-0000-0000C3E40000}"/>
    <cellStyle name="Output 3 2 20" xfId="58554" xr:uid="{00000000-0005-0000-0000-0000C4E40000}"/>
    <cellStyle name="Output 3 2 21" xfId="58555" xr:uid="{00000000-0005-0000-0000-0000C5E40000}"/>
    <cellStyle name="Output 3 2 22" xfId="58556" xr:uid="{00000000-0005-0000-0000-0000C6E40000}"/>
    <cellStyle name="Output 3 2 23" xfId="58557" xr:uid="{00000000-0005-0000-0000-0000C7E40000}"/>
    <cellStyle name="Output 3 2 24" xfId="58558" xr:uid="{00000000-0005-0000-0000-0000C8E40000}"/>
    <cellStyle name="Output 3 2 3" xfId="58559" xr:uid="{00000000-0005-0000-0000-0000C9E40000}"/>
    <cellStyle name="Output 3 2 3 2" xfId="58560" xr:uid="{00000000-0005-0000-0000-0000CAE40000}"/>
    <cellStyle name="Output 3 2 4" xfId="58561" xr:uid="{00000000-0005-0000-0000-0000CBE40000}"/>
    <cellStyle name="Output 3 2 4 2" xfId="58562" xr:uid="{00000000-0005-0000-0000-0000CCE40000}"/>
    <cellStyle name="Output 3 2 5" xfId="58563" xr:uid="{00000000-0005-0000-0000-0000CDE40000}"/>
    <cellStyle name="Output 3 2 6" xfId="58564" xr:uid="{00000000-0005-0000-0000-0000CEE40000}"/>
    <cellStyle name="Output 3 2 7" xfId="58565" xr:uid="{00000000-0005-0000-0000-0000CFE40000}"/>
    <cellStyle name="Output 3 2 8" xfId="58566" xr:uid="{00000000-0005-0000-0000-0000D0E40000}"/>
    <cellStyle name="Output 3 2 9" xfId="58567" xr:uid="{00000000-0005-0000-0000-0000D1E40000}"/>
    <cellStyle name="Output 3 3" xfId="58568" xr:uid="{00000000-0005-0000-0000-0000D2E40000}"/>
    <cellStyle name="Output 3 3 10" xfId="58569" xr:uid="{00000000-0005-0000-0000-0000D3E40000}"/>
    <cellStyle name="Output 3 3 11" xfId="58570" xr:uid="{00000000-0005-0000-0000-0000D4E40000}"/>
    <cellStyle name="Output 3 3 12" xfId="58571" xr:uid="{00000000-0005-0000-0000-0000D5E40000}"/>
    <cellStyle name="Output 3 3 13" xfId="58572" xr:uid="{00000000-0005-0000-0000-0000D6E40000}"/>
    <cellStyle name="Output 3 3 14" xfId="58573" xr:uid="{00000000-0005-0000-0000-0000D7E40000}"/>
    <cellStyle name="Output 3 3 15" xfId="58574" xr:uid="{00000000-0005-0000-0000-0000D8E40000}"/>
    <cellStyle name="Output 3 3 16" xfId="58575" xr:uid="{00000000-0005-0000-0000-0000D9E40000}"/>
    <cellStyle name="Output 3 3 17" xfId="58576" xr:uid="{00000000-0005-0000-0000-0000DAE40000}"/>
    <cellStyle name="Output 3 3 18" xfId="58577" xr:uid="{00000000-0005-0000-0000-0000DBE40000}"/>
    <cellStyle name="Output 3 3 19" xfId="58578" xr:uid="{00000000-0005-0000-0000-0000DCE40000}"/>
    <cellStyle name="Output 3 3 2" xfId="58579" xr:uid="{00000000-0005-0000-0000-0000DDE40000}"/>
    <cellStyle name="Output 3 3 2 2" xfId="58580" xr:uid="{00000000-0005-0000-0000-0000DEE40000}"/>
    <cellStyle name="Output 3 3 20" xfId="58581" xr:uid="{00000000-0005-0000-0000-0000DFE40000}"/>
    <cellStyle name="Output 3 3 21" xfId="58582" xr:uid="{00000000-0005-0000-0000-0000E0E40000}"/>
    <cellStyle name="Output 3 3 22" xfId="58583" xr:uid="{00000000-0005-0000-0000-0000E1E40000}"/>
    <cellStyle name="Output 3 3 23" xfId="58584" xr:uid="{00000000-0005-0000-0000-0000E2E40000}"/>
    <cellStyle name="Output 3 3 24" xfId="58585" xr:uid="{00000000-0005-0000-0000-0000E3E40000}"/>
    <cellStyle name="Output 3 3 3" xfId="58586" xr:uid="{00000000-0005-0000-0000-0000E4E40000}"/>
    <cellStyle name="Output 3 3 4" xfId="58587" xr:uid="{00000000-0005-0000-0000-0000E5E40000}"/>
    <cellStyle name="Output 3 3 5" xfId="58588" xr:uid="{00000000-0005-0000-0000-0000E6E40000}"/>
    <cellStyle name="Output 3 3 6" xfId="58589" xr:uid="{00000000-0005-0000-0000-0000E7E40000}"/>
    <cellStyle name="Output 3 3 7" xfId="58590" xr:uid="{00000000-0005-0000-0000-0000E8E40000}"/>
    <cellStyle name="Output 3 3 8" xfId="58591" xr:uid="{00000000-0005-0000-0000-0000E9E40000}"/>
    <cellStyle name="Output 3 3 9" xfId="58592" xr:uid="{00000000-0005-0000-0000-0000EAE40000}"/>
    <cellStyle name="Output 3 4" xfId="58593" xr:uid="{00000000-0005-0000-0000-0000EBE40000}"/>
    <cellStyle name="Output 3 4 2" xfId="58594" xr:uid="{00000000-0005-0000-0000-0000ECE40000}"/>
    <cellStyle name="Output 3 5" xfId="58595" xr:uid="{00000000-0005-0000-0000-0000EDE40000}"/>
    <cellStyle name="Output 3 5 2" xfId="58596" xr:uid="{00000000-0005-0000-0000-0000EEE40000}"/>
    <cellStyle name="Output 3 6" xfId="58597" xr:uid="{00000000-0005-0000-0000-0000EFE40000}"/>
    <cellStyle name="Output 3 7" xfId="58598" xr:uid="{00000000-0005-0000-0000-0000F0E40000}"/>
    <cellStyle name="Output 3 8" xfId="58599" xr:uid="{00000000-0005-0000-0000-0000F1E40000}"/>
    <cellStyle name="Output 3 9" xfId="58600" xr:uid="{00000000-0005-0000-0000-0000F2E40000}"/>
    <cellStyle name="Output 3_Innskuddsdekning" xfId="58601" xr:uid="{00000000-0005-0000-0000-0000F3E40000}"/>
    <cellStyle name="Output 4" xfId="58602" xr:uid="{00000000-0005-0000-0000-0000F4E40000}"/>
    <cellStyle name="Output 4 10" xfId="58603" xr:uid="{00000000-0005-0000-0000-0000F5E40000}"/>
    <cellStyle name="Output 4 11" xfId="58604" xr:uid="{00000000-0005-0000-0000-0000F6E40000}"/>
    <cellStyle name="Output 4 12" xfId="58605" xr:uid="{00000000-0005-0000-0000-0000F7E40000}"/>
    <cellStyle name="Output 4 13" xfId="58606" xr:uid="{00000000-0005-0000-0000-0000F8E40000}"/>
    <cellStyle name="Output 4 14" xfId="58607" xr:uid="{00000000-0005-0000-0000-0000F9E40000}"/>
    <cellStyle name="Output 4 15" xfId="58608" xr:uid="{00000000-0005-0000-0000-0000FAE40000}"/>
    <cellStyle name="Output 4 16" xfId="58609" xr:uid="{00000000-0005-0000-0000-0000FBE40000}"/>
    <cellStyle name="Output 4 17" xfId="58610" xr:uid="{00000000-0005-0000-0000-0000FCE40000}"/>
    <cellStyle name="Output 4 18" xfId="58611" xr:uid="{00000000-0005-0000-0000-0000FDE40000}"/>
    <cellStyle name="Output 4 19" xfId="58612" xr:uid="{00000000-0005-0000-0000-0000FEE40000}"/>
    <cellStyle name="Output 4 2" xfId="58613" xr:uid="{00000000-0005-0000-0000-0000FFE40000}"/>
    <cellStyle name="Output 4 2 2" xfId="58614" xr:uid="{00000000-0005-0000-0000-000000E50000}"/>
    <cellStyle name="Output 4 2 2 2" xfId="58615" xr:uid="{00000000-0005-0000-0000-000001E50000}"/>
    <cellStyle name="Output 4 2 2 2 2" xfId="58616" xr:uid="{00000000-0005-0000-0000-000002E50000}"/>
    <cellStyle name="Output 4 2 2 3" xfId="58617" xr:uid="{00000000-0005-0000-0000-000003E50000}"/>
    <cellStyle name="Output 4 2 2 4" xfId="58618" xr:uid="{00000000-0005-0000-0000-000004E50000}"/>
    <cellStyle name="Output 4 2 3" xfId="58619" xr:uid="{00000000-0005-0000-0000-000005E50000}"/>
    <cellStyle name="Output 4 2 3 2" xfId="58620" xr:uid="{00000000-0005-0000-0000-000006E50000}"/>
    <cellStyle name="Output 4 2 4" xfId="58621" xr:uid="{00000000-0005-0000-0000-000007E50000}"/>
    <cellStyle name="Output 4 2 4 2" xfId="58622" xr:uid="{00000000-0005-0000-0000-000008E50000}"/>
    <cellStyle name="Output 4 2 5" xfId="58623" xr:uid="{00000000-0005-0000-0000-000009E50000}"/>
    <cellStyle name="Output 4 2 6" xfId="58624" xr:uid="{00000000-0005-0000-0000-00000AE50000}"/>
    <cellStyle name="Output 4 20" xfId="58625" xr:uid="{00000000-0005-0000-0000-00000BE50000}"/>
    <cellStyle name="Output 4 21" xfId="58626" xr:uid="{00000000-0005-0000-0000-00000CE50000}"/>
    <cellStyle name="Output 4 22" xfId="58627" xr:uid="{00000000-0005-0000-0000-00000DE50000}"/>
    <cellStyle name="Output 4 23" xfId="58628" xr:uid="{00000000-0005-0000-0000-00000EE50000}"/>
    <cellStyle name="Output 4 24" xfId="58629" xr:uid="{00000000-0005-0000-0000-00000FE50000}"/>
    <cellStyle name="Output 4 3" xfId="58630" xr:uid="{00000000-0005-0000-0000-000010E50000}"/>
    <cellStyle name="Output 4 3 2" xfId="58631" xr:uid="{00000000-0005-0000-0000-000011E50000}"/>
    <cellStyle name="Output 4 3 2 2" xfId="58632" xr:uid="{00000000-0005-0000-0000-000012E50000}"/>
    <cellStyle name="Output 4 3 3" xfId="58633" xr:uid="{00000000-0005-0000-0000-000013E50000}"/>
    <cellStyle name="Output 4 3 4" xfId="58634" xr:uid="{00000000-0005-0000-0000-000014E50000}"/>
    <cellStyle name="Output 4 4" xfId="58635" xr:uid="{00000000-0005-0000-0000-000015E50000}"/>
    <cellStyle name="Output 4 4 2" xfId="58636" xr:uid="{00000000-0005-0000-0000-000016E50000}"/>
    <cellStyle name="Output 4 5" xfId="58637" xr:uid="{00000000-0005-0000-0000-000017E50000}"/>
    <cellStyle name="Output 4 5 2" xfId="58638" xr:uid="{00000000-0005-0000-0000-000018E50000}"/>
    <cellStyle name="Output 4 6" xfId="58639" xr:uid="{00000000-0005-0000-0000-000019E50000}"/>
    <cellStyle name="Output 4 7" xfId="58640" xr:uid="{00000000-0005-0000-0000-00001AE50000}"/>
    <cellStyle name="Output 4 8" xfId="58641" xr:uid="{00000000-0005-0000-0000-00001BE50000}"/>
    <cellStyle name="Output 4 9" xfId="58642" xr:uid="{00000000-0005-0000-0000-00001CE50000}"/>
    <cellStyle name="Output 5" xfId="58643" xr:uid="{00000000-0005-0000-0000-00001DE50000}"/>
    <cellStyle name="Output 5 10" xfId="58644" xr:uid="{00000000-0005-0000-0000-00001EE50000}"/>
    <cellStyle name="Output 5 11" xfId="58645" xr:uid="{00000000-0005-0000-0000-00001FE50000}"/>
    <cellStyle name="Output 5 12" xfId="58646" xr:uid="{00000000-0005-0000-0000-000020E50000}"/>
    <cellStyle name="Output 5 13" xfId="58647" xr:uid="{00000000-0005-0000-0000-000021E50000}"/>
    <cellStyle name="Output 5 14" xfId="58648" xr:uid="{00000000-0005-0000-0000-000022E50000}"/>
    <cellStyle name="Output 5 15" xfId="58649" xr:uid="{00000000-0005-0000-0000-000023E50000}"/>
    <cellStyle name="Output 5 16" xfId="58650" xr:uid="{00000000-0005-0000-0000-000024E50000}"/>
    <cellStyle name="Output 5 17" xfId="58651" xr:uid="{00000000-0005-0000-0000-000025E50000}"/>
    <cellStyle name="Output 5 18" xfId="58652" xr:uid="{00000000-0005-0000-0000-000026E50000}"/>
    <cellStyle name="Output 5 19" xfId="58653" xr:uid="{00000000-0005-0000-0000-000027E50000}"/>
    <cellStyle name="Output 5 2" xfId="58654" xr:uid="{00000000-0005-0000-0000-000028E50000}"/>
    <cellStyle name="Output 5 2 2" xfId="58655" xr:uid="{00000000-0005-0000-0000-000029E50000}"/>
    <cellStyle name="Output 5 2 2 2" xfId="58656" xr:uid="{00000000-0005-0000-0000-00002AE50000}"/>
    <cellStyle name="Output 5 2 3" xfId="58657" xr:uid="{00000000-0005-0000-0000-00002BE50000}"/>
    <cellStyle name="Output 5 2 4" xfId="58658" xr:uid="{00000000-0005-0000-0000-00002CE50000}"/>
    <cellStyle name="Output 5 20" xfId="58659" xr:uid="{00000000-0005-0000-0000-00002DE50000}"/>
    <cellStyle name="Output 5 21" xfId="58660" xr:uid="{00000000-0005-0000-0000-00002EE50000}"/>
    <cellStyle name="Output 5 22" xfId="58661" xr:uid="{00000000-0005-0000-0000-00002FE50000}"/>
    <cellStyle name="Output 5 23" xfId="58662" xr:uid="{00000000-0005-0000-0000-000030E50000}"/>
    <cellStyle name="Output 5 24" xfId="58663" xr:uid="{00000000-0005-0000-0000-000031E50000}"/>
    <cellStyle name="Output 5 3" xfId="58664" xr:uid="{00000000-0005-0000-0000-000032E50000}"/>
    <cellStyle name="Output 5 3 2" xfId="58665" xr:uid="{00000000-0005-0000-0000-000033E50000}"/>
    <cellStyle name="Output 5 4" xfId="58666" xr:uid="{00000000-0005-0000-0000-000034E50000}"/>
    <cellStyle name="Output 5 4 2" xfId="58667" xr:uid="{00000000-0005-0000-0000-000035E50000}"/>
    <cellStyle name="Output 5 5" xfId="58668" xr:uid="{00000000-0005-0000-0000-000036E50000}"/>
    <cellStyle name="Output 5 6" xfId="58669" xr:uid="{00000000-0005-0000-0000-000037E50000}"/>
    <cellStyle name="Output 5 7" xfId="58670" xr:uid="{00000000-0005-0000-0000-000038E50000}"/>
    <cellStyle name="Output 5 8" xfId="58671" xr:uid="{00000000-0005-0000-0000-000039E50000}"/>
    <cellStyle name="Output 5 9" xfId="58672" xr:uid="{00000000-0005-0000-0000-00003AE50000}"/>
    <cellStyle name="Output 6" xfId="58673" xr:uid="{00000000-0005-0000-0000-00003BE50000}"/>
    <cellStyle name="Output 6 2" xfId="58674" xr:uid="{00000000-0005-0000-0000-00003CE50000}"/>
    <cellStyle name="Output 6 2 2" xfId="58675" xr:uid="{00000000-0005-0000-0000-00003DE50000}"/>
    <cellStyle name="Output 6 3" xfId="58676" xr:uid="{00000000-0005-0000-0000-00003EE50000}"/>
    <cellStyle name="Output 6 4" xfId="58677" xr:uid="{00000000-0005-0000-0000-00003FE50000}"/>
    <cellStyle name="Output 7" xfId="58678" xr:uid="{00000000-0005-0000-0000-000040E50000}"/>
    <cellStyle name="Output 7 2" xfId="58679" xr:uid="{00000000-0005-0000-0000-000041E50000}"/>
    <cellStyle name="Output 8" xfId="58680" xr:uid="{00000000-0005-0000-0000-000042E50000}"/>
    <cellStyle name="Output 8 2" xfId="58681" xr:uid="{00000000-0005-0000-0000-000043E50000}"/>
    <cellStyle name="Output 9" xfId="58682" xr:uid="{00000000-0005-0000-0000-000044E50000}"/>
    <cellStyle name="Overskrift 1 2" xfId="58683" xr:uid="{00000000-0005-0000-0000-000045E50000}"/>
    <cellStyle name="Overskrift 1 2 2" xfId="58684" xr:uid="{00000000-0005-0000-0000-000046E50000}"/>
    <cellStyle name="Overskrift 1 2 2 2" xfId="58685" xr:uid="{00000000-0005-0000-0000-000047E50000}"/>
    <cellStyle name="Overskrift 1 2 3" xfId="58686" xr:uid="{00000000-0005-0000-0000-000048E50000}"/>
    <cellStyle name="Overskrift 1 2 4" xfId="58687" xr:uid="{00000000-0005-0000-0000-000049E50000}"/>
    <cellStyle name="Overskrift 1 2_Innskuddsdekning" xfId="58688" xr:uid="{00000000-0005-0000-0000-00004AE50000}"/>
    <cellStyle name="Overskrift 1 3" xfId="58689" xr:uid="{00000000-0005-0000-0000-00004BE50000}"/>
    <cellStyle name="Overskrift 1 3 2" xfId="58690" xr:uid="{00000000-0005-0000-0000-00004CE50000}"/>
    <cellStyle name="Overskrift 1 3_Innskuddsdekning" xfId="58691" xr:uid="{00000000-0005-0000-0000-00004DE50000}"/>
    <cellStyle name="Overskrift 1 4" xfId="58692" xr:uid="{00000000-0005-0000-0000-00004EE50000}"/>
    <cellStyle name="Overskrift 1 5" xfId="58693" xr:uid="{00000000-0005-0000-0000-00004FE50000}"/>
    <cellStyle name="Overskrift 1 6" xfId="58694" xr:uid="{00000000-0005-0000-0000-000050E50000}"/>
    <cellStyle name="Overskrift 2 2" xfId="58695" xr:uid="{00000000-0005-0000-0000-000051E50000}"/>
    <cellStyle name="Overskrift 2 2 2" xfId="58696" xr:uid="{00000000-0005-0000-0000-000052E50000}"/>
    <cellStyle name="Overskrift 2 2 2 2" xfId="58697" xr:uid="{00000000-0005-0000-0000-000053E50000}"/>
    <cellStyle name="Overskrift 2 2 3" xfId="58698" xr:uid="{00000000-0005-0000-0000-000054E50000}"/>
    <cellStyle name="Overskrift 2 2 4" xfId="58699" xr:uid="{00000000-0005-0000-0000-000055E50000}"/>
    <cellStyle name="Overskrift 2 2_Innskuddsdekning" xfId="58700" xr:uid="{00000000-0005-0000-0000-000056E50000}"/>
    <cellStyle name="Overskrift 2 3" xfId="58701" xr:uid="{00000000-0005-0000-0000-000057E50000}"/>
    <cellStyle name="Overskrift 2 3 2" xfId="58702" xr:uid="{00000000-0005-0000-0000-000058E50000}"/>
    <cellStyle name="Overskrift 2 3_Innskuddsdekning" xfId="58703" xr:uid="{00000000-0005-0000-0000-000059E50000}"/>
    <cellStyle name="Overskrift 2 4" xfId="58704" xr:uid="{00000000-0005-0000-0000-00005AE50000}"/>
    <cellStyle name="Overskrift 2 5" xfId="58705" xr:uid="{00000000-0005-0000-0000-00005BE50000}"/>
    <cellStyle name="Overskrift 2 6" xfId="58706" xr:uid="{00000000-0005-0000-0000-00005CE50000}"/>
    <cellStyle name="Overskrift 3 2" xfId="58707" xr:uid="{00000000-0005-0000-0000-00005DE50000}"/>
    <cellStyle name="Overskrift 3 2 2" xfId="58708" xr:uid="{00000000-0005-0000-0000-00005EE50000}"/>
    <cellStyle name="Overskrift 3 2 2 2" xfId="58709" xr:uid="{00000000-0005-0000-0000-00005FE50000}"/>
    <cellStyle name="Overskrift 3 2 2 2 2" xfId="58710" xr:uid="{00000000-0005-0000-0000-000060E50000}"/>
    <cellStyle name="Overskrift 3 2 2 2 2 2" xfId="58711" xr:uid="{00000000-0005-0000-0000-000061E50000}"/>
    <cellStyle name="Overskrift 3 2 2 2 2 2 2" xfId="58712" xr:uid="{00000000-0005-0000-0000-000062E50000}"/>
    <cellStyle name="Overskrift 3 2 2 2 2 3" xfId="58713" xr:uid="{00000000-0005-0000-0000-000063E50000}"/>
    <cellStyle name="Overskrift 3 2 2 2 3" xfId="58714" xr:uid="{00000000-0005-0000-0000-000064E50000}"/>
    <cellStyle name="Overskrift 3 2 2 2 4" xfId="58715" xr:uid="{00000000-0005-0000-0000-000065E50000}"/>
    <cellStyle name="Overskrift 3 2 2 3" xfId="58716" xr:uid="{00000000-0005-0000-0000-000066E50000}"/>
    <cellStyle name="Overskrift 3 2 2 3 2" xfId="58717" xr:uid="{00000000-0005-0000-0000-000067E50000}"/>
    <cellStyle name="Overskrift 3 2 2 3 2 2" xfId="58718" xr:uid="{00000000-0005-0000-0000-000068E50000}"/>
    <cellStyle name="Overskrift 3 2 2 3 3" xfId="58719" xr:uid="{00000000-0005-0000-0000-000069E50000}"/>
    <cellStyle name="Overskrift 3 2 3" xfId="58720" xr:uid="{00000000-0005-0000-0000-00006AE50000}"/>
    <cellStyle name="Overskrift 3 2 3 2" xfId="58721" xr:uid="{00000000-0005-0000-0000-00006BE50000}"/>
    <cellStyle name="Overskrift 3 2 3 2 2" xfId="58722" xr:uid="{00000000-0005-0000-0000-00006CE50000}"/>
    <cellStyle name="Overskrift 3 2 3 3" xfId="58723" xr:uid="{00000000-0005-0000-0000-00006DE50000}"/>
    <cellStyle name="Overskrift 3 2 3 4" xfId="58724" xr:uid="{00000000-0005-0000-0000-00006EE50000}"/>
    <cellStyle name="Overskrift 3 2 3 5" xfId="58725" xr:uid="{00000000-0005-0000-0000-00006FE50000}"/>
    <cellStyle name="Overskrift 3 2 4" xfId="58726" xr:uid="{00000000-0005-0000-0000-000070E50000}"/>
    <cellStyle name="Overskrift 3 2_Innskuddsdekning" xfId="58727" xr:uid="{00000000-0005-0000-0000-000071E50000}"/>
    <cellStyle name="Overskrift 3 3" xfId="58728" xr:uid="{00000000-0005-0000-0000-000072E50000}"/>
    <cellStyle name="Overskrift 3 3 2" xfId="58729" xr:uid="{00000000-0005-0000-0000-000073E50000}"/>
    <cellStyle name="Overskrift 3 3 2 2" xfId="58730" xr:uid="{00000000-0005-0000-0000-000074E50000}"/>
    <cellStyle name="Overskrift 3 3 2 2 2" xfId="58731" xr:uid="{00000000-0005-0000-0000-000075E50000}"/>
    <cellStyle name="Overskrift 3 3 2 2 2 2" xfId="58732" xr:uid="{00000000-0005-0000-0000-000076E50000}"/>
    <cellStyle name="Overskrift 3 3 2 2 2 2 2" xfId="58733" xr:uid="{00000000-0005-0000-0000-000077E50000}"/>
    <cellStyle name="Overskrift 3 3 2 2 2 3" xfId="58734" xr:uid="{00000000-0005-0000-0000-000078E50000}"/>
    <cellStyle name="Overskrift 3 3 2 3" xfId="58735" xr:uid="{00000000-0005-0000-0000-000079E50000}"/>
    <cellStyle name="Overskrift 3 3 2 3 2" xfId="58736" xr:uid="{00000000-0005-0000-0000-00007AE50000}"/>
    <cellStyle name="Overskrift 3 3 2 3 2 2" xfId="58737" xr:uid="{00000000-0005-0000-0000-00007BE50000}"/>
    <cellStyle name="Overskrift 3 3 2 3 3" xfId="58738" xr:uid="{00000000-0005-0000-0000-00007CE50000}"/>
    <cellStyle name="Overskrift 3 3 3" xfId="58739" xr:uid="{00000000-0005-0000-0000-00007DE50000}"/>
    <cellStyle name="Overskrift 3 3 3 2" xfId="58740" xr:uid="{00000000-0005-0000-0000-00007EE50000}"/>
    <cellStyle name="Overskrift 3 3 3 2 2" xfId="58741" xr:uid="{00000000-0005-0000-0000-00007FE50000}"/>
    <cellStyle name="Overskrift 3 3 3 3" xfId="58742" xr:uid="{00000000-0005-0000-0000-000080E50000}"/>
    <cellStyle name="Overskrift 3 3 3 4" xfId="58743" xr:uid="{00000000-0005-0000-0000-000081E50000}"/>
    <cellStyle name="Overskrift 3 3 3 5" xfId="58744" xr:uid="{00000000-0005-0000-0000-000082E50000}"/>
    <cellStyle name="Overskrift 3 3_Innskuddsdekning" xfId="58745" xr:uid="{00000000-0005-0000-0000-000083E50000}"/>
    <cellStyle name="Overskrift 3 4" xfId="58746" xr:uid="{00000000-0005-0000-0000-000084E50000}"/>
    <cellStyle name="Overskrift 3 4 2" xfId="58747" xr:uid="{00000000-0005-0000-0000-000085E50000}"/>
    <cellStyle name="Overskrift 3 4 2 2" xfId="58748" xr:uid="{00000000-0005-0000-0000-000086E50000}"/>
    <cellStyle name="Overskrift 3 4 2 2 2" xfId="58749" xr:uid="{00000000-0005-0000-0000-000087E50000}"/>
    <cellStyle name="Overskrift 3 4 2 3" xfId="58750" xr:uid="{00000000-0005-0000-0000-000088E50000}"/>
    <cellStyle name="Overskrift 3 4 2 4" xfId="58751" xr:uid="{00000000-0005-0000-0000-000089E50000}"/>
    <cellStyle name="Overskrift 3 4 2 5" xfId="58752" xr:uid="{00000000-0005-0000-0000-00008AE50000}"/>
    <cellStyle name="Overskrift 3 5" xfId="58753" xr:uid="{00000000-0005-0000-0000-00008BE50000}"/>
    <cellStyle name="Overskrift 3 5 2" xfId="58754" xr:uid="{00000000-0005-0000-0000-00008CE50000}"/>
    <cellStyle name="Overskrift 3 5 2 2" xfId="58755" xr:uid="{00000000-0005-0000-0000-00008DE50000}"/>
    <cellStyle name="Overskrift 3 5 2 2 2" xfId="58756" xr:uid="{00000000-0005-0000-0000-00008EE50000}"/>
    <cellStyle name="Overskrift 3 5 2 3" xfId="58757" xr:uid="{00000000-0005-0000-0000-00008FE50000}"/>
    <cellStyle name="Overskrift 3 5 3" xfId="58758" xr:uid="{00000000-0005-0000-0000-000090E50000}"/>
    <cellStyle name="Overskrift 3 5 3 2" xfId="58759" xr:uid="{00000000-0005-0000-0000-000091E50000}"/>
    <cellStyle name="Overskrift 3 5 4" xfId="58760" xr:uid="{00000000-0005-0000-0000-000092E50000}"/>
    <cellStyle name="Overskrift 3 6" xfId="58761" xr:uid="{00000000-0005-0000-0000-000093E50000}"/>
    <cellStyle name="Overskrift 3 6 2" xfId="58762" xr:uid="{00000000-0005-0000-0000-000094E50000}"/>
    <cellStyle name="Overskrift 3 6 2 2" xfId="58763" xr:uid="{00000000-0005-0000-0000-000095E50000}"/>
    <cellStyle name="Overskrift 3 6 2 2 2" xfId="58764" xr:uid="{00000000-0005-0000-0000-000096E50000}"/>
    <cellStyle name="Overskrift 3 6 2 3" xfId="58765" xr:uid="{00000000-0005-0000-0000-000097E50000}"/>
    <cellStyle name="Overskrift 3 6 3" xfId="58766" xr:uid="{00000000-0005-0000-0000-000098E50000}"/>
    <cellStyle name="Overskrift 3 6 3 2" xfId="58767" xr:uid="{00000000-0005-0000-0000-000099E50000}"/>
    <cellStyle name="Overskrift 3 6 4" xfId="58768" xr:uid="{00000000-0005-0000-0000-00009AE50000}"/>
    <cellStyle name="Overskrift 3 7" xfId="58769" xr:uid="{00000000-0005-0000-0000-00009BE50000}"/>
    <cellStyle name="Overskrift 3 7 2" xfId="58770" xr:uid="{00000000-0005-0000-0000-00009CE50000}"/>
    <cellStyle name="Overskrift 3 7 2 2" xfId="58771" xr:uid="{00000000-0005-0000-0000-00009DE50000}"/>
    <cellStyle name="Overskrift 3 7 3" xfId="58772" xr:uid="{00000000-0005-0000-0000-00009EE50000}"/>
    <cellStyle name="Overskrift 3 8" xfId="58773" xr:uid="{00000000-0005-0000-0000-00009FE50000}"/>
    <cellStyle name="Overskrift 4 2" xfId="58774" xr:uid="{00000000-0005-0000-0000-0000A0E50000}"/>
    <cellStyle name="Overskrift 4 2 2" xfId="58775" xr:uid="{00000000-0005-0000-0000-0000A1E50000}"/>
    <cellStyle name="Overskrift 4 2 2 2" xfId="58776" xr:uid="{00000000-0005-0000-0000-0000A2E50000}"/>
    <cellStyle name="Overskrift 4 2 3" xfId="58777" xr:uid="{00000000-0005-0000-0000-0000A3E50000}"/>
    <cellStyle name="Overskrift 4 2 4" xfId="58778" xr:uid="{00000000-0005-0000-0000-0000A4E50000}"/>
    <cellStyle name="Overskrift 4 2_Innskuddsdekning" xfId="58779" xr:uid="{00000000-0005-0000-0000-0000A5E50000}"/>
    <cellStyle name="Overskrift 4 3" xfId="58780" xr:uid="{00000000-0005-0000-0000-0000A6E50000}"/>
    <cellStyle name="Overskrift 4 3 2" xfId="58781" xr:uid="{00000000-0005-0000-0000-0000A7E50000}"/>
    <cellStyle name="Overskrift 4 3_Innskuddsdekning" xfId="58782" xr:uid="{00000000-0005-0000-0000-0000A8E50000}"/>
    <cellStyle name="Overskrift 4 4" xfId="58783" xr:uid="{00000000-0005-0000-0000-0000A9E50000}"/>
    <cellStyle name="Overskrift 4 5" xfId="58784" xr:uid="{00000000-0005-0000-0000-0000AAE50000}"/>
    <cellStyle name="Overskrift 4 6" xfId="58785" xr:uid="{00000000-0005-0000-0000-0000ABE50000}"/>
    <cellStyle name="Page header" xfId="58786" xr:uid="{00000000-0005-0000-0000-0000ACE50000}"/>
    <cellStyle name="Page header 2" xfId="58787" xr:uid="{00000000-0005-0000-0000-0000ADE50000}"/>
    <cellStyle name="Page header 2 2" xfId="58788" xr:uid="{00000000-0005-0000-0000-0000AEE50000}"/>
    <cellStyle name="Page header 2 2 2" xfId="58789" xr:uid="{00000000-0005-0000-0000-0000AFE50000}"/>
    <cellStyle name="Page header 2 2_Innskuddsdekning" xfId="58790" xr:uid="{00000000-0005-0000-0000-0000B0E50000}"/>
    <cellStyle name="Page header 2 3" xfId="58791" xr:uid="{00000000-0005-0000-0000-0000B1E50000}"/>
    <cellStyle name="Page header 2_3. Chng in credit spreads" xfId="58792" xr:uid="{00000000-0005-0000-0000-0000B2E50000}"/>
    <cellStyle name="Page header 3" xfId="58793" xr:uid="{00000000-0005-0000-0000-0000B3E50000}"/>
    <cellStyle name="Page header 3 2" xfId="58794" xr:uid="{00000000-0005-0000-0000-0000B4E50000}"/>
    <cellStyle name="Page header 3 2 2" xfId="58795" xr:uid="{00000000-0005-0000-0000-0000B5E50000}"/>
    <cellStyle name="Page header 3 2_Innskuddsdekning" xfId="58796" xr:uid="{00000000-0005-0000-0000-0000B6E50000}"/>
    <cellStyle name="Page header 3 3" xfId="58797" xr:uid="{00000000-0005-0000-0000-0000B7E50000}"/>
    <cellStyle name="Page header 3_3. Chng in credit spreads" xfId="58798" xr:uid="{00000000-0005-0000-0000-0000B8E50000}"/>
    <cellStyle name="Page header 4" xfId="58799" xr:uid="{00000000-0005-0000-0000-0000B9E50000}"/>
    <cellStyle name="Page header_1" xfId="58800" xr:uid="{00000000-0005-0000-0000-0000BAE50000}"/>
    <cellStyle name="Page Heading Large" xfId="58801" xr:uid="{00000000-0005-0000-0000-0000BBE50000}"/>
    <cellStyle name="Page Heading Small" xfId="58802" xr:uid="{00000000-0005-0000-0000-0000BCE50000}"/>
    <cellStyle name="Page Number" xfId="58803" xr:uid="{00000000-0005-0000-0000-0000BDE50000}"/>
    <cellStyle name="Paryškinimas 1" xfId="58804" xr:uid="{00000000-0005-0000-0000-0000BEE50000}"/>
    <cellStyle name="Paryškinimas 2" xfId="58805" xr:uid="{00000000-0005-0000-0000-0000BFE50000}"/>
    <cellStyle name="Paryškinimas 3" xfId="58806" xr:uid="{00000000-0005-0000-0000-0000C0E50000}"/>
    <cellStyle name="Paryškinimas 4" xfId="58807" xr:uid="{00000000-0005-0000-0000-0000C1E50000}"/>
    <cellStyle name="Paryškinimas 5" xfId="58808" xr:uid="{00000000-0005-0000-0000-0000C2E50000}"/>
    <cellStyle name="Paryškinimas 6" xfId="58809" xr:uid="{00000000-0005-0000-0000-0000C3E50000}"/>
    <cellStyle name="Pastaba" xfId="58810" xr:uid="{00000000-0005-0000-0000-0000C4E50000}"/>
    <cellStyle name="Pastaba 2" xfId="58811" xr:uid="{00000000-0005-0000-0000-0000C5E50000}"/>
    <cellStyle name="Pastaba_3. Chng in credit spreads" xfId="58812" xr:uid="{00000000-0005-0000-0000-0000C6E50000}"/>
    <cellStyle name="Pavadinimas" xfId="58813" xr:uid="{00000000-0005-0000-0000-0000C7E50000}"/>
    <cellStyle name="pb_page_heading_LS" xfId="58814" xr:uid="{00000000-0005-0000-0000-0000C8E50000}"/>
    <cellStyle name="Percent [0]" xfId="58815" xr:uid="{00000000-0005-0000-0000-0000C9E50000}"/>
    <cellStyle name="Percent [0] 2" xfId="58816" xr:uid="{00000000-0005-0000-0000-0000CAE50000}"/>
    <cellStyle name="Percent [0]_Innskuddsdekning" xfId="58817" xr:uid="{00000000-0005-0000-0000-0000CBE50000}"/>
    <cellStyle name="Percent [00]" xfId="58818" xr:uid="{00000000-0005-0000-0000-0000CCE50000}"/>
    <cellStyle name="Percent [00] 2" xfId="58819" xr:uid="{00000000-0005-0000-0000-0000CDE50000}"/>
    <cellStyle name="Percent [1]" xfId="58820" xr:uid="{00000000-0005-0000-0000-0000CEE50000}"/>
    <cellStyle name="Percent [1] 2" xfId="58821" xr:uid="{00000000-0005-0000-0000-0000CFE50000}"/>
    <cellStyle name="Percent [1] 2 2" xfId="58822" xr:uid="{00000000-0005-0000-0000-0000D0E50000}"/>
    <cellStyle name="Percent [1] 2_Innskuddsdekning" xfId="58823" xr:uid="{00000000-0005-0000-0000-0000D1E50000}"/>
    <cellStyle name="Percent [1] 3" xfId="58824" xr:uid="{00000000-0005-0000-0000-0000D2E50000}"/>
    <cellStyle name="Percent [1]_3. Chng in credit spreads" xfId="58825" xr:uid="{00000000-0005-0000-0000-0000D3E50000}"/>
    <cellStyle name="Percent [2]" xfId="58826" xr:uid="{00000000-0005-0000-0000-0000D4E50000}"/>
    <cellStyle name="Percent [2] 2" xfId="58827" xr:uid="{00000000-0005-0000-0000-0000D5E50000}"/>
    <cellStyle name="Percent [2] 2 2" xfId="58828" xr:uid="{00000000-0005-0000-0000-0000D6E50000}"/>
    <cellStyle name="Percent [2] 2_Innskuddsdekning" xfId="58829" xr:uid="{00000000-0005-0000-0000-0000D7E50000}"/>
    <cellStyle name="Percent [2] 3" xfId="58830" xr:uid="{00000000-0005-0000-0000-0000D8E50000}"/>
    <cellStyle name="Percent [2]_3. Chng in credit spreads" xfId="58831" xr:uid="{00000000-0005-0000-0000-0000D9E50000}"/>
    <cellStyle name="Percent 10" xfId="58832" xr:uid="{00000000-0005-0000-0000-0000DAE50000}"/>
    <cellStyle name="Percent 11" xfId="58833" xr:uid="{00000000-0005-0000-0000-0000DBE50000}"/>
    <cellStyle name="Percent 12" xfId="58834" xr:uid="{00000000-0005-0000-0000-0000DCE50000}"/>
    <cellStyle name="Percent 13" xfId="58835" xr:uid="{00000000-0005-0000-0000-0000DDE50000}"/>
    <cellStyle name="Percent 14" xfId="58836" xr:uid="{00000000-0005-0000-0000-0000DEE50000}"/>
    <cellStyle name="Percent 2" xfId="58837" xr:uid="{00000000-0005-0000-0000-0000DFE50000}"/>
    <cellStyle name="Percent 2 2" xfId="58838" xr:uid="{00000000-0005-0000-0000-0000E0E50000}"/>
    <cellStyle name="Percent 2 2 2" xfId="58839" xr:uid="{00000000-0005-0000-0000-0000E1E50000}"/>
    <cellStyle name="Percent 2 2_Nøkkeltall" xfId="58840" xr:uid="{00000000-0005-0000-0000-0000E2E50000}"/>
    <cellStyle name="Percent 2 3" xfId="58841" xr:uid="{00000000-0005-0000-0000-0000E3E50000}"/>
    <cellStyle name="Percent 2 4" xfId="58842" xr:uid="{00000000-0005-0000-0000-0000E4E50000}"/>
    <cellStyle name="Percent 2_Innskuddsdekning" xfId="58843" xr:uid="{00000000-0005-0000-0000-0000E5E50000}"/>
    <cellStyle name="Percent 3" xfId="58844" xr:uid="{00000000-0005-0000-0000-0000E6E50000}"/>
    <cellStyle name="Percent 3 2" xfId="58845" xr:uid="{00000000-0005-0000-0000-0000E7E50000}"/>
    <cellStyle name="Percent 3_Nøkkeltall" xfId="58846" xr:uid="{00000000-0005-0000-0000-0000E8E50000}"/>
    <cellStyle name="Percent 4" xfId="58847" xr:uid="{00000000-0005-0000-0000-0000E9E50000}"/>
    <cellStyle name="Percent 4 2" xfId="58848" xr:uid="{00000000-0005-0000-0000-0000EAE50000}"/>
    <cellStyle name="Percent 4 2 2" xfId="58849" xr:uid="{00000000-0005-0000-0000-0000EBE50000}"/>
    <cellStyle name="Percent 4 2 2 2" xfId="58850" xr:uid="{00000000-0005-0000-0000-0000ECE50000}"/>
    <cellStyle name="Percent 4 2 2 2 2" xfId="58851" xr:uid="{00000000-0005-0000-0000-0000EDE50000}"/>
    <cellStyle name="Percent 4 2 2 2 2 2" xfId="58852" xr:uid="{00000000-0005-0000-0000-0000EEE50000}"/>
    <cellStyle name="Percent 4 2 2 2 3" xfId="58853" xr:uid="{00000000-0005-0000-0000-0000EFE50000}"/>
    <cellStyle name="Percent 4 2 2 3" xfId="58854" xr:uid="{00000000-0005-0000-0000-0000F0E50000}"/>
    <cellStyle name="Percent 4 2 2 3 2" xfId="58855" xr:uid="{00000000-0005-0000-0000-0000F1E50000}"/>
    <cellStyle name="Percent 4 2 2 3 2 2" xfId="58856" xr:uid="{00000000-0005-0000-0000-0000F2E50000}"/>
    <cellStyle name="Percent 4 2 2 3 3" xfId="58857" xr:uid="{00000000-0005-0000-0000-0000F3E50000}"/>
    <cellStyle name="Percent 4 2 2 4" xfId="58858" xr:uid="{00000000-0005-0000-0000-0000F4E50000}"/>
    <cellStyle name="Percent 4 2 2 4 2" xfId="58859" xr:uid="{00000000-0005-0000-0000-0000F5E50000}"/>
    <cellStyle name="Percent 4 2 2 5" xfId="58860" xr:uid="{00000000-0005-0000-0000-0000F6E50000}"/>
    <cellStyle name="Percent 4 2 2 6" xfId="58861" xr:uid="{00000000-0005-0000-0000-0000F7E50000}"/>
    <cellStyle name="Percent 4 2 3" xfId="58862" xr:uid="{00000000-0005-0000-0000-0000F8E50000}"/>
    <cellStyle name="Percent 4 2 3 2" xfId="58863" xr:uid="{00000000-0005-0000-0000-0000F9E50000}"/>
    <cellStyle name="Percent 4 2 3 2 2" xfId="58864" xr:uid="{00000000-0005-0000-0000-0000FAE50000}"/>
    <cellStyle name="Percent 4 2 3 3" xfId="58865" xr:uid="{00000000-0005-0000-0000-0000FBE50000}"/>
    <cellStyle name="Percent 4 2 4" xfId="58866" xr:uid="{00000000-0005-0000-0000-0000FCE50000}"/>
    <cellStyle name="Percent 4 2 4 2" xfId="58867" xr:uid="{00000000-0005-0000-0000-0000FDE50000}"/>
    <cellStyle name="Percent 4 2 4 2 2" xfId="58868" xr:uid="{00000000-0005-0000-0000-0000FEE50000}"/>
    <cellStyle name="Percent 4 2 4 3" xfId="58869" xr:uid="{00000000-0005-0000-0000-0000FFE50000}"/>
    <cellStyle name="Percent 4 2 5" xfId="58870" xr:uid="{00000000-0005-0000-0000-000000E60000}"/>
    <cellStyle name="Percent 4 2 5 2" xfId="58871" xr:uid="{00000000-0005-0000-0000-000001E60000}"/>
    <cellStyle name="Percent 4 2 6" xfId="58872" xr:uid="{00000000-0005-0000-0000-000002E60000}"/>
    <cellStyle name="Percent 4 2 7" xfId="58873" xr:uid="{00000000-0005-0000-0000-000003E60000}"/>
    <cellStyle name="Percent 4 3" xfId="58874" xr:uid="{00000000-0005-0000-0000-000004E60000}"/>
    <cellStyle name="Percent 4 3 2" xfId="58875" xr:uid="{00000000-0005-0000-0000-000005E60000}"/>
    <cellStyle name="Percent 4 3 2 2" xfId="58876" xr:uid="{00000000-0005-0000-0000-000006E60000}"/>
    <cellStyle name="Percent 4 3 2 2 2" xfId="58877" xr:uid="{00000000-0005-0000-0000-000007E60000}"/>
    <cellStyle name="Percent 4 3 2 2 2 2" xfId="58878" xr:uid="{00000000-0005-0000-0000-000008E60000}"/>
    <cellStyle name="Percent 4 3 2 2 3" xfId="58879" xr:uid="{00000000-0005-0000-0000-000009E60000}"/>
    <cellStyle name="Percent 4 3 2 3" xfId="58880" xr:uid="{00000000-0005-0000-0000-00000AE60000}"/>
    <cellStyle name="Percent 4 3 2 3 2" xfId="58881" xr:uid="{00000000-0005-0000-0000-00000BE60000}"/>
    <cellStyle name="Percent 4 3 2 3 2 2" xfId="58882" xr:uid="{00000000-0005-0000-0000-00000CE60000}"/>
    <cellStyle name="Percent 4 3 2 3 3" xfId="58883" xr:uid="{00000000-0005-0000-0000-00000DE60000}"/>
    <cellStyle name="Percent 4 3 2 4" xfId="58884" xr:uid="{00000000-0005-0000-0000-00000EE60000}"/>
    <cellStyle name="Percent 4 3 2 4 2" xfId="58885" xr:uid="{00000000-0005-0000-0000-00000FE60000}"/>
    <cellStyle name="Percent 4 3 2 5" xfId="58886" xr:uid="{00000000-0005-0000-0000-000010E60000}"/>
    <cellStyle name="Percent 4 3 2 6" xfId="58887" xr:uid="{00000000-0005-0000-0000-000011E60000}"/>
    <cellStyle name="Percent 4 3 3" xfId="58888" xr:uid="{00000000-0005-0000-0000-000012E60000}"/>
    <cellStyle name="Percent 4 3 3 2" xfId="58889" xr:uid="{00000000-0005-0000-0000-000013E60000}"/>
    <cellStyle name="Percent 4 3 3 2 2" xfId="58890" xr:uid="{00000000-0005-0000-0000-000014E60000}"/>
    <cellStyle name="Percent 4 3 3 3" xfId="58891" xr:uid="{00000000-0005-0000-0000-000015E60000}"/>
    <cellStyle name="Percent 4 3 4" xfId="58892" xr:uid="{00000000-0005-0000-0000-000016E60000}"/>
    <cellStyle name="Percent 4 3 4 2" xfId="58893" xr:uid="{00000000-0005-0000-0000-000017E60000}"/>
    <cellStyle name="Percent 4 3 4 2 2" xfId="58894" xr:uid="{00000000-0005-0000-0000-000018E60000}"/>
    <cellStyle name="Percent 4 3 4 3" xfId="58895" xr:uid="{00000000-0005-0000-0000-000019E60000}"/>
    <cellStyle name="Percent 4 3 5" xfId="58896" xr:uid="{00000000-0005-0000-0000-00001AE60000}"/>
    <cellStyle name="Percent 4 3 5 2" xfId="58897" xr:uid="{00000000-0005-0000-0000-00001BE60000}"/>
    <cellStyle name="Percent 4 3 6" xfId="58898" xr:uid="{00000000-0005-0000-0000-00001CE60000}"/>
    <cellStyle name="Percent 4 3 7" xfId="58899" xr:uid="{00000000-0005-0000-0000-00001DE60000}"/>
    <cellStyle name="Percent 4 4" xfId="58900" xr:uid="{00000000-0005-0000-0000-00001EE60000}"/>
    <cellStyle name="Percent 4 4 2" xfId="58901" xr:uid="{00000000-0005-0000-0000-00001FE60000}"/>
    <cellStyle name="Percent 4 4 2 2" xfId="58902" xr:uid="{00000000-0005-0000-0000-000020E60000}"/>
    <cellStyle name="Percent 4 4 2 2 2" xfId="58903" xr:uid="{00000000-0005-0000-0000-000021E60000}"/>
    <cellStyle name="Percent 4 4 2 3" xfId="58904" xr:uid="{00000000-0005-0000-0000-000022E60000}"/>
    <cellStyle name="Percent 4 4 3" xfId="58905" xr:uid="{00000000-0005-0000-0000-000023E60000}"/>
    <cellStyle name="Percent 4 4 3 2" xfId="58906" xr:uid="{00000000-0005-0000-0000-000024E60000}"/>
    <cellStyle name="Percent 4 4 3 2 2" xfId="58907" xr:uid="{00000000-0005-0000-0000-000025E60000}"/>
    <cellStyle name="Percent 4 4 3 3" xfId="58908" xr:uid="{00000000-0005-0000-0000-000026E60000}"/>
    <cellStyle name="Percent 4 4 4" xfId="58909" xr:uid="{00000000-0005-0000-0000-000027E60000}"/>
    <cellStyle name="Percent 4 4 4 2" xfId="58910" xr:uid="{00000000-0005-0000-0000-000028E60000}"/>
    <cellStyle name="Percent 4 4 5" xfId="58911" xr:uid="{00000000-0005-0000-0000-000029E60000}"/>
    <cellStyle name="Percent 4 4 6" xfId="58912" xr:uid="{00000000-0005-0000-0000-00002AE60000}"/>
    <cellStyle name="Percent 4 5" xfId="58913" xr:uid="{00000000-0005-0000-0000-00002BE60000}"/>
    <cellStyle name="Percent 4 5 2" xfId="58914" xr:uid="{00000000-0005-0000-0000-00002CE60000}"/>
    <cellStyle name="Percent 4 5 2 2" xfId="58915" xr:uid="{00000000-0005-0000-0000-00002DE60000}"/>
    <cellStyle name="Percent 4 5 3" xfId="58916" xr:uid="{00000000-0005-0000-0000-00002EE60000}"/>
    <cellStyle name="Percent 4 6" xfId="58917" xr:uid="{00000000-0005-0000-0000-00002FE60000}"/>
    <cellStyle name="Percent 4 6 2" xfId="58918" xr:uid="{00000000-0005-0000-0000-000030E60000}"/>
    <cellStyle name="Percent 4 6 2 2" xfId="58919" xr:uid="{00000000-0005-0000-0000-000031E60000}"/>
    <cellStyle name="Percent 4 6 3" xfId="58920" xr:uid="{00000000-0005-0000-0000-000032E60000}"/>
    <cellStyle name="Percent 4 7" xfId="58921" xr:uid="{00000000-0005-0000-0000-000033E60000}"/>
    <cellStyle name="Percent 4 7 2" xfId="58922" xr:uid="{00000000-0005-0000-0000-000034E60000}"/>
    <cellStyle name="Percent 4 8" xfId="58923" xr:uid="{00000000-0005-0000-0000-000035E60000}"/>
    <cellStyle name="Percent 4 9" xfId="58924" xr:uid="{00000000-0005-0000-0000-000036E60000}"/>
    <cellStyle name="Percent 5" xfId="58925" xr:uid="{00000000-0005-0000-0000-000037E60000}"/>
    <cellStyle name="Percent 6" xfId="58926" xr:uid="{00000000-0005-0000-0000-000038E60000}"/>
    <cellStyle name="Percent 7" xfId="58927" xr:uid="{00000000-0005-0000-0000-000039E60000}"/>
    <cellStyle name="Percent 7 2" xfId="58928" xr:uid="{00000000-0005-0000-0000-00003AE60000}"/>
    <cellStyle name="Percent 7 2 2" xfId="58929" xr:uid="{00000000-0005-0000-0000-00003BE60000}"/>
    <cellStyle name="Percent 7 2 2 2" xfId="58930" xr:uid="{00000000-0005-0000-0000-00003CE60000}"/>
    <cellStyle name="Percent 7 2 3" xfId="58931" xr:uid="{00000000-0005-0000-0000-00003DE60000}"/>
    <cellStyle name="Percent 7 3" xfId="58932" xr:uid="{00000000-0005-0000-0000-00003EE60000}"/>
    <cellStyle name="Percent 7 3 2" xfId="58933" xr:uid="{00000000-0005-0000-0000-00003FE60000}"/>
    <cellStyle name="Percent 7 3 2 2" xfId="58934" xr:uid="{00000000-0005-0000-0000-000040E60000}"/>
    <cellStyle name="Percent 7 3 3" xfId="58935" xr:uid="{00000000-0005-0000-0000-000041E60000}"/>
    <cellStyle name="Percent 7 4" xfId="58936" xr:uid="{00000000-0005-0000-0000-000042E60000}"/>
    <cellStyle name="Percent 7 4 2" xfId="58937" xr:uid="{00000000-0005-0000-0000-000043E60000}"/>
    <cellStyle name="Percent 7 5" xfId="58938" xr:uid="{00000000-0005-0000-0000-000044E60000}"/>
    <cellStyle name="Percent 7 6" xfId="58939" xr:uid="{00000000-0005-0000-0000-000045E60000}"/>
    <cellStyle name="Percent 8" xfId="58940" xr:uid="{00000000-0005-0000-0000-000046E60000}"/>
    <cellStyle name="Percent 9" xfId="58941" xr:uid="{00000000-0005-0000-0000-000047E60000}"/>
    <cellStyle name="Percent Hard" xfId="58942" xr:uid="{00000000-0005-0000-0000-000048E60000}"/>
    <cellStyle name="Percent Hard 2" xfId="58943" xr:uid="{00000000-0005-0000-0000-000049E60000}"/>
    <cellStyle name="Percent Hard_Innskuddsdekning" xfId="58944" xr:uid="{00000000-0005-0000-0000-00004AE60000}"/>
    <cellStyle name="Percent*" xfId="58945" xr:uid="{00000000-0005-0000-0000-00004BE60000}"/>
    <cellStyle name="Percentneg" xfId="58946" xr:uid="{00000000-0005-0000-0000-00004CE60000}"/>
    <cellStyle name="Percentneg 2" xfId="58947" xr:uid="{00000000-0005-0000-0000-00004DE60000}"/>
    <cellStyle name="Percentneg 2 2" xfId="58948" xr:uid="{00000000-0005-0000-0000-00004EE60000}"/>
    <cellStyle name="Percentneg 2_Innskuddsdekning" xfId="58949" xr:uid="{00000000-0005-0000-0000-00004FE60000}"/>
    <cellStyle name="Percentneg 3" xfId="58950" xr:uid="{00000000-0005-0000-0000-000050E60000}"/>
    <cellStyle name="Percentneg_3. Chng in credit spreads" xfId="58951" xr:uid="{00000000-0005-0000-0000-000051E60000}"/>
    <cellStyle name="Percentuale_INV2" xfId="58952" xr:uid="{00000000-0005-0000-0000-000052E60000}"/>
    <cellStyle name="Porcentual 2" xfId="58953" xr:uid="{00000000-0005-0000-0000-000053E60000}"/>
    <cellStyle name="Porcentual 2 2" xfId="58954" xr:uid="{00000000-0005-0000-0000-000054E60000}"/>
    <cellStyle name="Porcentual 2 2 2" xfId="58955" xr:uid="{00000000-0005-0000-0000-000055E60000}"/>
    <cellStyle name="Porcentual 2 2 3" xfId="58956" xr:uid="{00000000-0005-0000-0000-000056E60000}"/>
    <cellStyle name="Porcentual 2 2_Nøkkeltall" xfId="58957" xr:uid="{00000000-0005-0000-0000-000057E60000}"/>
    <cellStyle name="Porcentual 2 3" xfId="58958" xr:uid="{00000000-0005-0000-0000-000058E60000}"/>
    <cellStyle name="Porcentual 2 4" xfId="58959" xr:uid="{00000000-0005-0000-0000-000059E60000}"/>
    <cellStyle name="Porcentual 2_Nøkkeltall" xfId="58960" xr:uid="{00000000-0005-0000-0000-00005AE60000}"/>
    <cellStyle name="PrePop Currency (0)" xfId="58961" xr:uid="{00000000-0005-0000-0000-00005BE60000}"/>
    <cellStyle name="PrePop Currency (2)" xfId="58962" xr:uid="{00000000-0005-0000-0000-00005CE60000}"/>
    <cellStyle name="PrePop Units (0)" xfId="58963" xr:uid="{00000000-0005-0000-0000-00005DE60000}"/>
    <cellStyle name="PrePop Units (1)" xfId="58964" xr:uid="{00000000-0005-0000-0000-00005EE60000}"/>
    <cellStyle name="PrePop Units (2)" xfId="58965" xr:uid="{00000000-0005-0000-0000-00005FE60000}"/>
    <cellStyle name="Price" xfId="58966" xr:uid="{00000000-0005-0000-0000-000060E60000}"/>
    <cellStyle name="Price 2" xfId="58967" xr:uid="{00000000-0005-0000-0000-000061E60000}"/>
    <cellStyle name="Price_Innskuddsdekning" xfId="58968" xr:uid="{00000000-0005-0000-0000-000062E60000}"/>
    <cellStyle name="Procent 2" xfId="58969" xr:uid="{00000000-0005-0000-0000-000063E60000}"/>
    <cellStyle name="Procent 2 2" xfId="58970" xr:uid="{00000000-0005-0000-0000-000064E60000}"/>
    <cellStyle name="Procent 3" xfId="58971" xr:uid="{00000000-0005-0000-0000-000065E60000}"/>
    <cellStyle name="Procent 4" xfId="58972" xr:uid="{00000000-0005-0000-0000-000066E60000}"/>
    <cellStyle name="Procent 4 2" xfId="58973" xr:uid="{00000000-0005-0000-0000-000067E60000}"/>
    <cellStyle name="Procent 4 2 2" xfId="58974" xr:uid="{00000000-0005-0000-0000-000068E60000}"/>
    <cellStyle name="Procent 4 2 2 2" xfId="58975" xr:uid="{00000000-0005-0000-0000-000069E60000}"/>
    <cellStyle name="Procent 4 2 2 2 2" xfId="58976" xr:uid="{00000000-0005-0000-0000-00006AE60000}"/>
    <cellStyle name="Procent 4 2 2 2 2 2" xfId="58977" xr:uid="{00000000-0005-0000-0000-00006BE60000}"/>
    <cellStyle name="Procent 4 2 2 2 3" xfId="58978" xr:uid="{00000000-0005-0000-0000-00006CE60000}"/>
    <cellStyle name="Procent 4 2 2 3" xfId="58979" xr:uid="{00000000-0005-0000-0000-00006DE60000}"/>
    <cellStyle name="Procent 4 2 2 3 2" xfId="58980" xr:uid="{00000000-0005-0000-0000-00006EE60000}"/>
    <cellStyle name="Procent 4 2 2 3 2 2" xfId="58981" xr:uid="{00000000-0005-0000-0000-00006FE60000}"/>
    <cellStyle name="Procent 4 2 2 3 3" xfId="58982" xr:uid="{00000000-0005-0000-0000-000070E60000}"/>
    <cellStyle name="Procent 4 2 2 4" xfId="58983" xr:uid="{00000000-0005-0000-0000-000071E60000}"/>
    <cellStyle name="Procent 4 2 2 4 2" xfId="58984" xr:uid="{00000000-0005-0000-0000-000072E60000}"/>
    <cellStyle name="Procent 4 2 2 5" xfId="58985" xr:uid="{00000000-0005-0000-0000-000073E60000}"/>
    <cellStyle name="Procent 4 2 2 6" xfId="58986" xr:uid="{00000000-0005-0000-0000-000074E60000}"/>
    <cellStyle name="Procent 4 2 3" xfId="58987" xr:uid="{00000000-0005-0000-0000-000075E60000}"/>
    <cellStyle name="Procent 4 2 3 2" xfId="58988" xr:uid="{00000000-0005-0000-0000-000076E60000}"/>
    <cellStyle name="Procent 4 2 3 2 2" xfId="58989" xr:uid="{00000000-0005-0000-0000-000077E60000}"/>
    <cellStyle name="Procent 4 2 3 3" xfId="58990" xr:uid="{00000000-0005-0000-0000-000078E60000}"/>
    <cellStyle name="Procent 4 2 4" xfId="58991" xr:uid="{00000000-0005-0000-0000-000079E60000}"/>
    <cellStyle name="Procent 4 2 4 2" xfId="58992" xr:uid="{00000000-0005-0000-0000-00007AE60000}"/>
    <cellStyle name="Procent 4 2 4 2 2" xfId="58993" xr:uid="{00000000-0005-0000-0000-00007BE60000}"/>
    <cellStyle name="Procent 4 2 4 3" xfId="58994" xr:uid="{00000000-0005-0000-0000-00007CE60000}"/>
    <cellStyle name="Procent 4 2 5" xfId="58995" xr:uid="{00000000-0005-0000-0000-00007DE60000}"/>
    <cellStyle name="Procent 4 2 5 2" xfId="58996" xr:uid="{00000000-0005-0000-0000-00007EE60000}"/>
    <cellStyle name="Procent 4 2 6" xfId="58997" xr:uid="{00000000-0005-0000-0000-00007FE60000}"/>
    <cellStyle name="Procent 4 2 7" xfId="58998" xr:uid="{00000000-0005-0000-0000-000080E60000}"/>
    <cellStyle name="Procent 4 3" xfId="58999" xr:uid="{00000000-0005-0000-0000-000081E60000}"/>
    <cellStyle name="Procent 4 3 2" xfId="59000" xr:uid="{00000000-0005-0000-0000-000082E60000}"/>
    <cellStyle name="Procent 4 3 2 2" xfId="59001" xr:uid="{00000000-0005-0000-0000-000083E60000}"/>
    <cellStyle name="Procent 4 3 2 2 2" xfId="59002" xr:uid="{00000000-0005-0000-0000-000084E60000}"/>
    <cellStyle name="Procent 4 3 2 2 2 2" xfId="59003" xr:uid="{00000000-0005-0000-0000-000085E60000}"/>
    <cellStyle name="Procent 4 3 2 2 3" xfId="59004" xr:uid="{00000000-0005-0000-0000-000086E60000}"/>
    <cellStyle name="Procent 4 3 2 3" xfId="59005" xr:uid="{00000000-0005-0000-0000-000087E60000}"/>
    <cellStyle name="Procent 4 3 2 3 2" xfId="59006" xr:uid="{00000000-0005-0000-0000-000088E60000}"/>
    <cellStyle name="Procent 4 3 2 3 2 2" xfId="59007" xr:uid="{00000000-0005-0000-0000-000089E60000}"/>
    <cellStyle name="Procent 4 3 2 3 3" xfId="59008" xr:uid="{00000000-0005-0000-0000-00008AE60000}"/>
    <cellStyle name="Procent 4 3 2 4" xfId="59009" xr:uid="{00000000-0005-0000-0000-00008BE60000}"/>
    <cellStyle name="Procent 4 3 2 4 2" xfId="59010" xr:uid="{00000000-0005-0000-0000-00008CE60000}"/>
    <cellStyle name="Procent 4 3 2 5" xfId="59011" xr:uid="{00000000-0005-0000-0000-00008DE60000}"/>
    <cellStyle name="Procent 4 3 2 6" xfId="59012" xr:uid="{00000000-0005-0000-0000-00008EE60000}"/>
    <cellStyle name="Procent 4 3 3" xfId="59013" xr:uid="{00000000-0005-0000-0000-00008FE60000}"/>
    <cellStyle name="Procent 4 3 3 2" xfId="59014" xr:uid="{00000000-0005-0000-0000-000090E60000}"/>
    <cellStyle name="Procent 4 3 3 2 2" xfId="59015" xr:uid="{00000000-0005-0000-0000-000091E60000}"/>
    <cellStyle name="Procent 4 3 3 3" xfId="59016" xr:uid="{00000000-0005-0000-0000-000092E60000}"/>
    <cellStyle name="Procent 4 3 4" xfId="59017" xr:uid="{00000000-0005-0000-0000-000093E60000}"/>
    <cellStyle name="Procent 4 3 4 2" xfId="59018" xr:uid="{00000000-0005-0000-0000-000094E60000}"/>
    <cellStyle name="Procent 4 3 4 2 2" xfId="59019" xr:uid="{00000000-0005-0000-0000-000095E60000}"/>
    <cellStyle name="Procent 4 3 4 3" xfId="59020" xr:uid="{00000000-0005-0000-0000-000096E60000}"/>
    <cellStyle name="Procent 4 3 5" xfId="59021" xr:uid="{00000000-0005-0000-0000-000097E60000}"/>
    <cellStyle name="Procent 4 3 5 2" xfId="59022" xr:uid="{00000000-0005-0000-0000-000098E60000}"/>
    <cellStyle name="Procent 4 3 6" xfId="59023" xr:uid="{00000000-0005-0000-0000-000099E60000}"/>
    <cellStyle name="Procent 4 3 7" xfId="59024" xr:uid="{00000000-0005-0000-0000-00009AE60000}"/>
    <cellStyle name="Procent 4 4" xfId="59025" xr:uid="{00000000-0005-0000-0000-00009BE60000}"/>
    <cellStyle name="Procent 4 4 2" xfId="59026" xr:uid="{00000000-0005-0000-0000-00009CE60000}"/>
    <cellStyle name="Procent 4 4 2 2" xfId="59027" xr:uid="{00000000-0005-0000-0000-00009DE60000}"/>
    <cellStyle name="Procent 4 4 2 2 2" xfId="59028" xr:uid="{00000000-0005-0000-0000-00009EE60000}"/>
    <cellStyle name="Procent 4 4 2 3" xfId="59029" xr:uid="{00000000-0005-0000-0000-00009FE60000}"/>
    <cellStyle name="Procent 4 4 3" xfId="59030" xr:uid="{00000000-0005-0000-0000-0000A0E60000}"/>
    <cellStyle name="Procent 4 4 3 2" xfId="59031" xr:uid="{00000000-0005-0000-0000-0000A1E60000}"/>
    <cellStyle name="Procent 4 4 3 2 2" xfId="59032" xr:uid="{00000000-0005-0000-0000-0000A2E60000}"/>
    <cellStyle name="Procent 4 4 3 3" xfId="59033" xr:uid="{00000000-0005-0000-0000-0000A3E60000}"/>
    <cellStyle name="Procent 4 4 4" xfId="59034" xr:uid="{00000000-0005-0000-0000-0000A4E60000}"/>
    <cellStyle name="Procent 4 4 4 2" xfId="59035" xr:uid="{00000000-0005-0000-0000-0000A5E60000}"/>
    <cellStyle name="Procent 4 4 5" xfId="59036" xr:uid="{00000000-0005-0000-0000-0000A6E60000}"/>
    <cellStyle name="Procent 4 4 6" xfId="59037" xr:uid="{00000000-0005-0000-0000-0000A7E60000}"/>
    <cellStyle name="Procent 4 5" xfId="59038" xr:uid="{00000000-0005-0000-0000-0000A8E60000}"/>
    <cellStyle name="Procent 4 5 2" xfId="59039" xr:uid="{00000000-0005-0000-0000-0000A9E60000}"/>
    <cellStyle name="Procent 4 5 2 2" xfId="59040" xr:uid="{00000000-0005-0000-0000-0000AAE60000}"/>
    <cellStyle name="Procent 4 5 3" xfId="59041" xr:uid="{00000000-0005-0000-0000-0000ABE60000}"/>
    <cellStyle name="Procent 4 6" xfId="59042" xr:uid="{00000000-0005-0000-0000-0000ACE60000}"/>
    <cellStyle name="Procent 4 6 2" xfId="59043" xr:uid="{00000000-0005-0000-0000-0000ADE60000}"/>
    <cellStyle name="Procent 4 6 2 2" xfId="59044" xr:uid="{00000000-0005-0000-0000-0000AEE60000}"/>
    <cellStyle name="Procent 4 6 3" xfId="59045" xr:uid="{00000000-0005-0000-0000-0000AFE60000}"/>
    <cellStyle name="Procent 4 7" xfId="59046" xr:uid="{00000000-0005-0000-0000-0000B0E60000}"/>
    <cellStyle name="Procent 4 7 2" xfId="59047" xr:uid="{00000000-0005-0000-0000-0000B1E60000}"/>
    <cellStyle name="Procent 4 8" xfId="59048" xr:uid="{00000000-0005-0000-0000-0000B2E60000}"/>
    <cellStyle name="Procent 4 9" xfId="59049" xr:uid="{00000000-0005-0000-0000-0000B3E60000}"/>
    <cellStyle name="Procent 5" xfId="59050" xr:uid="{00000000-0005-0000-0000-0000B4E60000}"/>
    <cellStyle name="Profit figure" xfId="59051" xr:uid="{00000000-0005-0000-0000-0000B5E60000}"/>
    <cellStyle name="Profit figure 2" xfId="59052" xr:uid="{00000000-0005-0000-0000-0000B6E60000}"/>
    <cellStyle name="Profit figure 2 2" xfId="59053" xr:uid="{00000000-0005-0000-0000-0000B7E60000}"/>
    <cellStyle name="Profit figure 2_Innskuddsdekning" xfId="59054" xr:uid="{00000000-0005-0000-0000-0000B8E60000}"/>
    <cellStyle name="Profit figure 3" xfId="59055" xr:uid="{00000000-0005-0000-0000-0000B9E60000}"/>
    <cellStyle name="Profit figure_3. Chng in credit spreads" xfId="59056" xr:uid="{00000000-0005-0000-0000-0000BAE60000}"/>
    <cellStyle name="Prosent 10" xfId="59057" xr:uid="{00000000-0005-0000-0000-0000BBE60000}"/>
    <cellStyle name="Prosent 10 2" xfId="59058" xr:uid="{00000000-0005-0000-0000-0000BCE60000}"/>
    <cellStyle name="Prosent 10 2 2" xfId="59059" xr:uid="{00000000-0005-0000-0000-0000BDE60000}"/>
    <cellStyle name="Prosent 10 2 2 2" xfId="59060" xr:uid="{00000000-0005-0000-0000-0000BEE60000}"/>
    <cellStyle name="Prosent 10 2 2_Innskuddsdekning" xfId="59061" xr:uid="{00000000-0005-0000-0000-0000BFE60000}"/>
    <cellStyle name="Prosent 10 2 3" xfId="59062" xr:uid="{00000000-0005-0000-0000-0000C0E60000}"/>
    <cellStyle name="Prosent 10 2_3. Chng in credit spreads" xfId="59063" xr:uid="{00000000-0005-0000-0000-0000C1E60000}"/>
    <cellStyle name="Prosent 10 3" xfId="59064" xr:uid="{00000000-0005-0000-0000-0000C2E60000}"/>
    <cellStyle name="Prosent 10 3 2" xfId="59065" xr:uid="{00000000-0005-0000-0000-0000C3E60000}"/>
    <cellStyle name="Prosent 10 3 2 2" xfId="59066" xr:uid="{00000000-0005-0000-0000-0000C4E60000}"/>
    <cellStyle name="Prosent 10 3 2 2 2" xfId="59067" xr:uid="{00000000-0005-0000-0000-0000C5E60000}"/>
    <cellStyle name="Prosent 10 3 2 3" xfId="59068" xr:uid="{00000000-0005-0000-0000-0000C6E60000}"/>
    <cellStyle name="Prosent 10 3 2 4" xfId="59069" xr:uid="{00000000-0005-0000-0000-0000C7E60000}"/>
    <cellStyle name="Prosent 10 3 3" xfId="59070" xr:uid="{00000000-0005-0000-0000-0000C8E60000}"/>
    <cellStyle name="Prosent 10 3 3 2" xfId="59071" xr:uid="{00000000-0005-0000-0000-0000C9E60000}"/>
    <cellStyle name="Prosent 10 3 4" xfId="59072" xr:uid="{00000000-0005-0000-0000-0000CAE60000}"/>
    <cellStyle name="Prosent 10 3 5" xfId="59073" xr:uid="{00000000-0005-0000-0000-0000CBE60000}"/>
    <cellStyle name="Prosent 10 3_Innskuddsdekning" xfId="59074" xr:uid="{00000000-0005-0000-0000-0000CCE60000}"/>
    <cellStyle name="Prosent 10 4" xfId="59075" xr:uid="{00000000-0005-0000-0000-0000CDE60000}"/>
    <cellStyle name="Prosent 10 4 2" xfId="59076" xr:uid="{00000000-0005-0000-0000-0000CEE60000}"/>
    <cellStyle name="Prosent 10 4 2 2" xfId="59077" xr:uid="{00000000-0005-0000-0000-0000CFE60000}"/>
    <cellStyle name="Prosent 10 4 3" xfId="59078" xr:uid="{00000000-0005-0000-0000-0000D0E60000}"/>
    <cellStyle name="Prosent 10 4 4" xfId="59079" xr:uid="{00000000-0005-0000-0000-0000D1E60000}"/>
    <cellStyle name="Prosent 10 5" xfId="59080" xr:uid="{00000000-0005-0000-0000-0000D2E60000}"/>
    <cellStyle name="Prosent 10 5 2" xfId="59081" xr:uid="{00000000-0005-0000-0000-0000D3E60000}"/>
    <cellStyle name="Prosent 10 5 3" xfId="59082" xr:uid="{00000000-0005-0000-0000-0000D4E60000}"/>
    <cellStyle name="Prosent 10 6" xfId="59083" xr:uid="{00000000-0005-0000-0000-0000D5E60000}"/>
    <cellStyle name="Prosent 10 7" xfId="59084" xr:uid="{00000000-0005-0000-0000-0000D6E60000}"/>
    <cellStyle name="Prosent 10 8" xfId="59085" xr:uid="{00000000-0005-0000-0000-0000D7E60000}"/>
    <cellStyle name="Prosent 10_3. Chng in credit spreads" xfId="59086" xr:uid="{00000000-0005-0000-0000-0000D8E60000}"/>
    <cellStyle name="Prosent 11" xfId="59087" xr:uid="{00000000-0005-0000-0000-0000D9E60000}"/>
    <cellStyle name="Prosent 11 2" xfId="59088" xr:uid="{00000000-0005-0000-0000-0000DAE60000}"/>
    <cellStyle name="Prosent 11 2 2" xfId="59089" xr:uid="{00000000-0005-0000-0000-0000DBE60000}"/>
    <cellStyle name="Prosent 11 2 2 2" xfId="59090" xr:uid="{00000000-0005-0000-0000-0000DCE60000}"/>
    <cellStyle name="Prosent 11 2 2 2 2" xfId="59091" xr:uid="{00000000-0005-0000-0000-0000DDE60000}"/>
    <cellStyle name="Prosent 11 2 2 3" xfId="59092" xr:uid="{00000000-0005-0000-0000-0000DEE60000}"/>
    <cellStyle name="Prosent 11 2 2 4" xfId="59093" xr:uid="{00000000-0005-0000-0000-0000DFE60000}"/>
    <cellStyle name="Prosent 11 2 3" xfId="59094" xr:uid="{00000000-0005-0000-0000-0000E0E60000}"/>
    <cellStyle name="Prosent 11 2 3 2" xfId="59095" xr:uid="{00000000-0005-0000-0000-0000E1E60000}"/>
    <cellStyle name="Prosent 11 2 4" xfId="59096" xr:uid="{00000000-0005-0000-0000-0000E2E60000}"/>
    <cellStyle name="Prosent 11 2 5" xfId="59097" xr:uid="{00000000-0005-0000-0000-0000E3E60000}"/>
    <cellStyle name="Prosent 11 2_Innskuddsdekning" xfId="59098" xr:uid="{00000000-0005-0000-0000-0000E4E60000}"/>
    <cellStyle name="Prosent 11 3" xfId="59099" xr:uid="{00000000-0005-0000-0000-0000E5E60000}"/>
    <cellStyle name="Prosent 11 3 2" xfId="59100" xr:uid="{00000000-0005-0000-0000-0000E6E60000}"/>
    <cellStyle name="Prosent 11 3 2 2" xfId="59101" xr:uid="{00000000-0005-0000-0000-0000E7E60000}"/>
    <cellStyle name="Prosent 11 3 3" xfId="59102" xr:uid="{00000000-0005-0000-0000-0000E8E60000}"/>
    <cellStyle name="Prosent 11 3 4" xfId="59103" xr:uid="{00000000-0005-0000-0000-0000E9E60000}"/>
    <cellStyle name="Prosent 11 4" xfId="59104" xr:uid="{00000000-0005-0000-0000-0000EAE60000}"/>
    <cellStyle name="Prosent 11 4 2" xfId="59105" xr:uid="{00000000-0005-0000-0000-0000EBE60000}"/>
    <cellStyle name="Prosent 11 5" xfId="59106" xr:uid="{00000000-0005-0000-0000-0000ECE60000}"/>
    <cellStyle name="Prosent 11 6" xfId="59107" xr:uid="{00000000-0005-0000-0000-0000EDE60000}"/>
    <cellStyle name="Prosent 11_3. Chng in credit spreads" xfId="59108" xr:uid="{00000000-0005-0000-0000-0000EEE60000}"/>
    <cellStyle name="Prosent 12" xfId="59109" xr:uid="{00000000-0005-0000-0000-0000EFE60000}"/>
    <cellStyle name="Prosent 12 10" xfId="59110" xr:uid="{00000000-0005-0000-0000-0000F0E60000}"/>
    <cellStyle name="Prosent 12 11" xfId="59111" xr:uid="{00000000-0005-0000-0000-0000F1E60000}"/>
    <cellStyle name="Prosent 12 2" xfId="59112" xr:uid="{00000000-0005-0000-0000-0000F2E60000}"/>
    <cellStyle name="Prosent 12 2 2" xfId="59113" xr:uid="{00000000-0005-0000-0000-0000F3E60000}"/>
    <cellStyle name="Prosent 12 2 2 2" xfId="59114" xr:uid="{00000000-0005-0000-0000-0000F4E60000}"/>
    <cellStyle name="Prosent 12 2 2 2 2" xfId="59115" xr:uid="{00000000-0005-0000-0000-0000F5E60000}"/>
    <cellStyle name="Prosent 12 2 2 2 2 2" xfId="59116" xr:uid="{00000000-0005-0000-0000-0000F6E60000}"/>
    <cellStyle name="Prosent 12 2 2 2 2_Innskuddsdekning" xfId="59117" xr:uid="{00000000-0005-0000-0000-0000F7E60000}"/>
    <cellStyle name="Prosent 12 2 2 2 3" xfId="59118" xr:uid="{00000000-0005-0000-0000-0000F8E60000}"/>
    <cellStyle name="Prosent 12 2 2 2 3 2" xfId="59119" xr:uid="{00000000-0005-0000-0000-0000F9E60000}"/>
    <cellStyle name="Prosent 12 2 2 2 3_Innskuddsdekning" xfId="59120" xr:uid="{00000000-0005-0000-0000-0000FAE60000}"/>
    <cellStyle name="Prosent 12 2 2 2 4" xfId="59121" xr:uid="{00000000-0005-0000-0000-0000FBE60000}"/>
    <cellStyle name="Prosent 12 2 2 2 5" xfId="59122" xr:uid="{00000000-0005-0000-0000-0000FCE60000}"/>
    <cellStyle name="Prosent 12 2 2 2 6" xfId="59123" xr:uid="{00000000-0005-0000-0000-0000FDE60000}"/>
    <cellStyle name="Prosent 12 2 2 2_3. Chng in credit spreads" xfId="59124" xr:uid="{00000000-0005-0000-0000-0000FEE60000}"/>
    <cellStyle name="Prosent 12 2 2 3" xfId="59125" xr:uid="{00000000-0005-0000-0000-0000FFE60000}"/>
    <cellStyle name="Prosent 12 2 2 3 2" xfId="59126" xr:uid="{00000000-0005-0000-0000-000000E70000}"/>
    <cellStyle name="Prosent 12 2 2 3_Innskuddsdekning" xfId="59127" xr:uid="{00000000-0005-0000-0000-000001E70000}"/>
    <cellStyle name="Prosent 12 2 2 4" xfId="59128" xr:uid="{00000000-0005-0000-0000-000002E70000}"/>
    <cellStyle name="Prosent 12 2 2 4 2" xfId="59129" xr:uid="{00000000-0005-0000-0000-000003E70000}"/>
    <cellStyle name="Prosent 12 2 2 4_Innskuddsdekning" xfId="59130" xr:uid="{00000000-0005-0000-0000-000004E70000}"/>
    <cellStyle name="Prosent 12 2 2 5" xfId="59131" xr:uid="{00000000-0005-0000-0000-000005E70000}"/>
    <cellStyle name="Prosent 12 2 2 6" xfId="59132" xr:uid="{00000000-0005-0000-0000-000006E70000}"/>
    <cellStyle name="Prosent 12 2 2 7" xfId="59133" xr:uid="{00000000-0005-0000-0000-000007E70000}"/>
    <cellStyle name="Prosent 12 2 2_3. Chng in credit spreads" xfId="59134" xr:uid="{00000000-0005-0000-0000-000008E70000}"/>
    <cellStyle name="Prosent 12 2 3" xfId="59135" xr:uid="{00000000-0005-0000-0000-000009E70000}"/>
    <cellStyle name="Prosent 12 2 3 2" xfId="59136" xr:uid="{00000000-0005-0000-0000-00000AE70000}"/>
    <cellStyle name="Prosent 12 2 3 2 2" xfId="59137" xr:uid="{00000000-0005-0000-0000-00000BE70000}"/>
    <cellStyle name="Prosent 12 2 3 2 2 2" xfId="59138" xr:uid="{00000000-0005-0000-0000-00000CE70000}"/>
    <cellStyle name="Prosent 12 2 3 2 2_Innskuddsdekning" xfId="59139" xr:uid="{00000000-0005-0000-0000-00000DE70000}"/>
    <cellStyle name="Prosent 12 2 3 2 3" xfId="59140" xr:uid="{00000000-0005-0000-0000-00000EE70000}"/>
    <cellStyle name="Prosent 12 2 3 2 3 2" xfId="59141" xr:uid="{00000000-0005-0000-0000-00000FE70000}"/>
    <cellStyle name="Prosent 12 2 3 2 3_Innskuddsdekning" xfId="59142" xr:uid="{00000000-0005-0000-0000-000010E70000}"/>
    <cellStyle name="Prosent 12 2 3 2 4" xfId="59143" xr:uid="{00000000-0005-0000-0000-000011E70000}"/>
    <cellStyle name="Prosent 12 2 3 2_3. Chng in credit spreads" xfId="59144" xr:uid="{00000000-0005-0000-0000-000012E70000}"/>
    <cellStyle name="Prosent 12 2 3 3" xfId="59145" xr:uid="{00000000-0005-0000-0000-000013E70000}"/>
    <cellStyle name="Prosent 12 2 3 3 2" xfId="59146" xr:uid="{00000000-0005-0000-0000-000014E70000}"/>
    <cellStyle name="Prosent 12 2 3 3_Innskuddsdekning" xfId="59147" xr:uid="{00000000-0005-0000-0000-000015E70000}"/>
    <cellStyle name="Prosent 12 2 3 4" xfId="59148" xr:uid="{00000000-0005-0000-0000-000016E70000}"/>
    <cellStyle name="Prosent 12 2 3 4 2" xfId="59149" xr:uid="{00000000-0005-0000-0000-000017E70000}"/>
    <cellStyle name="Prosent 12 2 3 4_Innskuddsdekning" xfId="59150" xr:uid="{00000000-0005-0000-0000-000018E70000}"/>
    <cellStyle name="Prosent 12 2 3 5" xfId="59151" xr:uid="{00000000-0005-0000-0000-000019E70000}"/>
    <cellStyle name="Prosent 12 2 3 6" xfId="59152" xr:uid="{00000000-0005-0000-0000-00001AE70000}"/>
    <cellStyle name="Prosent 12 2 3 7" xfId="59153" xr:uid="{00000000-0005-0000-0000-00001BE70000}"/>
    <cellStyle name="Prosent 12 2 3_3. Chng in credit spreads" xfId="59154" xr:uid="{00000000-0005-0000-0000-00001CE70000}"/>
    <cellStyle name="Prosent 12 2 4" xfId="59155" xr:uid="{00000000-0005-0000-0000-00001DE70000}"/>
    <cellStyle name="Prosent 12 2 4 2" xfId="59156" xr:uid="{00000000-0005-0000-0000-00001EE70000}"/>
    <cellStyle name="Prosent 12 2 4 2 2" xfId="59157" xr:uid="{00000000-0005-0000-0000-00001FE70000}"/>
    <cellStyle name="Prosent 12 2 4 2_Innskuddsdekning" xfId="59158" xr:uid="{00000000-0005-0000-0000-000020E70000}"/>
    <cellStyle name="Prosent 12 2 4 3" xfId="59159" xr:uid="{00000000-0005-0000-0000-000021E70000}"/>
    <cellStyle name="Prosent 12 2 4 3 2" xfId="59160" xr:uid="{00000000-0005-0000-0000-000022E70000}"/>
    <cellStyle name="Prosent 12 2 4 3_Innskuddsdekning" xfId="59161" xr:uid="{00000000-0005-0000-0000-000023E70000}"/>
    <cellStyle name="Prosent 12 2 4 4" xfId="59162" xr:uid="{00000000-0005-0000-0000-000024E70000}"/>
    <cellStyle name="Prosent 12 2 4_3. Chng in credit spreads" xfId="59163" xr:uid="{00000000-0005-0000-0000-000025E70000}"/>
    <cellStyle name="Prosent 12 2 5" xfId="59164" xr:uid="{00000000-0005-0000-0000-000026E70000}"/>
    <cellStyle name="Prosent 12 2 5 2" xfId="59165" xr:uid="{00000000-0005-0000-0000-000027E70000}"/>
    <cellStyle name="Prosent 12 2 5_Innskuddsdekning" xfId="59166" xr:uid="{00000000-0005-0000-0000-000028E70000}"/>
    <cellStyle name="Prosent 12 2 6" xfId="59167" xr:uid="{00000000-0005-0000-0000-000029E70000}"/>
    <cellStyle name="Prosent 12 2 6 2" xfId="59168" xr:uid="{00000000-0005-0000-0000-00002AE70000}"/>
    <cellStyle name="Prosent 12 2 6_Innskuddsdekning" xfId="59169" xr:uid="{00000000-0005-0000-0000-00002BE70000}"/>
    <cellStyle name="Prosent 12 2 7" xfId="59170" xr:uid="{00000000-0005-0000-0000-00002CE70000}"/>
    <cellStyle name="Prosent 12 2 8" xfId="59171" xr:uid="{00000000-0005-0000-0000-00002DE70000}"/>
    <cellStyle name="Prosent 12 2 9" xfId="59172" xr:uid="{00000000-0005-0000-0000-00002EE70000}"/>
    <cellStyle name="Prosent 12 2_3. Chng in credit spreads" xfId="59173" xr:uid="{00000000-0005-0000-0000-00002FE70000}"/>
    <cellStyle name="Prosent 12 3" xfId="59174" xr:uid="{00000000-0005-0000-0000-000030E70000}"/>
    <cellStyle name="Prosent 12 3 2" xfId="59175" xr:uid="{00000000-0005-0000-0000-000031E70000}"/>
    <cellStyle name="Prosent 12 3 2 2" xfId="59176" xr:uid="{00000000-0005-0000-0000-000032E70000}"/>
    <cellStyle name="Prosent 12 3 2 2 2" xfId="59177" xr:uid="{00000000-0005-0000-0000-000033E70000}"/>
    <cellStyle name="Prosent 12 3 2 2 2 2" xfId="59178" xr:uid="{00000000-0005-0000-0000-000034E70000}"/>
    <cellStyle name="Prosent 12 3 2 2 2_Innskuddsdekning" xfId="59179" xr:uid="{00000000-0005-0000-0000-000035E70000}"/>
    <cellStyle name="Prosent 12 3 2 2 3" xfId="59180" xr:uid="{00000000-0005-0000-0000-000036E70000}"/>
    <cellStyle name="Prosent 12 3 2 2 3 2" xfId="59181" xr:uid="{00000000-0005-0000-0000-000037E70000}"/>
    <cellStyle name="Prosent 12 3 2 2 3_Innskuddsdekning" xfId="59182" xr:uid="{00000000-0005-0000-0000-000038E70000}"/>
    <cellStyle name="Prosent 12 3 2 2 4" xfId="59183" xr:uid="{00000000-0005-0000-0000-000039E70000}"/>
    <cellStyle name="Prosent 12 3 2 2_3. Chng in credit spreads" xfId="59184" xr:uid="{00000000-0005-0000-0000-00003AE70000}"/>
    <cellStyle name="Prosent 12 3 2 3" xfId="59185" xr:uid="{00000000-0005-0000-0000-00003BE70000}"/>
    <cellStyle name="Prosent 12 3 2 3 2" xfId="59186" xr:uid="{00000000-0005-0000-0000-00003CE70000}"/>
    <cellStyle name="Prosent 12 3 2 3_Innskuddsdekning" xfId="59187" xr:uid="{00000000-0005-0000-0000-00003DE70000}"/>
    <cellStyle name="Prosent 12 3 2 4" xfId="59188" xr:uid="{00000000-0005-0000-0000-00003EE70000}"/>
    <cellStyle name="Prosent 12 3 2 4 2" xfId="59189" xr:uid="{00000000-0005-0000-0000-00003FE70000}"/>
    <cellStyle name="Prosent 12 3 2 4_Innskuddsdekning" xfId="59190" xr:uid="{00000000-0005-0000-0000-000040E70000}"/>
    <cellStyle name="Prosent 12 3 2 5" xfId="59191" xr:uid="{00000000-0005-0000-0000-000041E70000}"/>
    <cellStyle name="Prosent 12 3 2 6" xfId="59192" xr:uid="{00000000-0005-0000-0000-000042E70000}"/>
    <cellStyle name="Prosent 12 3 2 7" xfId="59193" xr:uid="{00000000-0005-0000-0000-000043E70000}"/>
    <cellStyle name="Prosent 12 3 2_3. Chng in credit spreads" xfId="59194" xr:uid="{00000000-0005-0000-0000-000044E70000}"/>
    <cellStyle name="Prosent 12 3 3" xfId="59195" xr:uid="{00000000-0005-0000-0000-000045E70000}"/>
    <cellStyle name="Prosent 12 3 3 2" xfId="59196" xr:uid="{00000000-0005-0000-0000-000046E70000}"/>
    <cellStyle name="Prosent 12 3 3 2 2" xfId="59197" xr:uid="{00000000-0005-0000-0000-000047E70000}"/>
    <cellStyle name="Prosent 12 3 3 2 2 2" xfId="59198" xr:uid="{00000000-0005-0000-0000-000048E70000}"/>
    <cellStyle name="Prosent 12 3 3 2 2_Innskuddsdekning" xfId="59199" xr:uid="{00000000-0005-0000-0000-000049E70000}"/>
    <cellStyle name="Prosent 12 3 3 2 3" xfId="59200" xr:uid="{00000000-0005-0000-0000-00004AE70000}"/>
    <cellStyle name="Prosent 12 3 3 2 3 2" xfId="59201" xr:uid="{00000000-0005-0000-0000-00004BE70000}"/>
    <cellStyle name="Prosent 12 3 3 2 3_Innskuddsdekning" xfId="59202" xr:uid="{00000000-0005-0000-0000-00004CE70000}"/>
    <cellStyle name="Prosent 12 3 3 2 4" xfId="59203" xr:uid="{00000000-0005-0000-0000-00004DE70000}"/>
    <cellStyle name="Prosent 12 3 3 2_3. Chng in credit spreads" xfId="59204" xr:uid="{00000000-0005-0000-0000-00004EE70000}"/>
    <cellStyle name="Prosent 12 3 3 3" xfId="59205" xr:uid="{00000000-0005-0000-0000-00004FE70000}"/>
    <cellStyle name="Prosent 12 3 3 3 2" xfId="59206" xr:uid="{00000000-0005-0000-0000-000050E70000}"/>
    <cellStyle name="Prosent 12 3 3 3_Innskuddsdekning" xfId="59207" xr:uid="{00000000-0005-0000-0000-000051E70000}"/>
    <cellStyle name="Prosent 12 3 3 4" xfId="59208" xr:uid="{00000000-0005-0000-0000-000052E70000}"/>
    <cellStyle name="Prosent 12 3 3 4 2" xfId="59209" xr:uid="{00000000-0005-0000-0000-000053E70000}"/>
    <cellStyle name="Prosent 12 3 3 4_Innskuddsdekning" xfId="59210" xr:uid="{00000000-0005-0000-0000-000054E70000}"/>
    <cellStyle name="Prosent 12 3 3 5" xfId="59211" xr:uid="{00000000-0005-0000-0000-000055E70000}"/>
    <cellStyle name="Prosent 12 3 3_3. Chng in credit spreads" xfId="59212" xr:uid="{00000000-0005-0000-0000-000056E70000}"/>
    <cellStyle name="Prosent 12 3 4" xfId="59213" xr:uid="{00000000-0005-0000-0000-000057E70000}"/>
    <cellStyle name="Prosent 12 3 4 2" xfId="59214" xr:uid="{00000000-0005-0000-0000-000058E70000}"/>
    <cellStyle name="Prosent 12 3 4 2 2" xfId="59215" xr:uid="{00000000-0005-0000-0000-000059E70000}"/>
    <cellStyle name="Prosent 12 3 4 2_Innskuddsdekning" xfId="59216" xr:uid="{00000000-0005-0000-0000-00005AE70000}"/>
    <cellStyle name="Prosent 12 3 4 3" xfId="59217" xr:uid="{00000000-0005-0000-0000-00005BE70000}"/>
    <cellStyle name="Prosent 12 3 4 3 2" xfId="59218" xr:uid="{00000000-0005-0000-0000-00005CE70000}"/>
    <cellStyle name="Prosent 12 3 4 3_Innskuddsdekning" xfId="59219" xr:uid="{00000000-0005-0000-0000-00005DE70000}"/>
    <cellStyle name="Prosent 12 3 4 4" xfId="59220" xr:uid="{00000000-0005-0000-0000-00005EE70000}"/>
    <cellStyle name="Prosent 12 3 4_3. Chng in credit spreads" xfId="59221" xr:uid="{00000000-0005-0000-0000-00005FE70000}"/>
    <cellStyle name="Prosent 12 3 5" xfId="59222" xr:uid="{00000000-0005-0000-0000-000060E70000}"/>
    <cellStyle name="Prosent 12 3 5 2" xfId="59223" xr:uid="{00000000-0005-0000-0000-000061E70000}"/>
    <cellStyle name="Prosent 12 3 5_Innskuddsdekning" xfId="59224" xr:uid="{00000000-0005-0000-0000-000062E70000}"/>
    <cellStyle name="Prosent 12 3 6" xfId="59225" xr:uid="{00000000-0005-0000-0000-000063E70000}"/>
    <cellStyle name="Prosent 12 3 6 2" xfId="59226" xr:uid="{00000000-0005-0000-0000-000064E70000}"/>
    <cellStyle name="Prosent 12 3 6_Innskuddsdekning" xfId="59227" xr:uid="{00000000-0005-0000-0000-000065E70000}"/>
    <cellStyle name="Prosent 12 3 7" xfId="59228" xr:uid="{00000000-0005-0000-0000-000066E70000}"/>
    <cellStyle name="Prosent 12 3 8" xfId="59229" xr:uid="{00000000-0005-0000-0000-000067E70000}"/>
    <cellStyle name="Prosent 12 3 9" xfId="59230" xr:uid="{00000000-0005-0000-0000-000068E70000}"/>
    <cellStyle name="Prosent 12 3_3. Chng in credit spreads" xfId="59231" xr:uid="{00000000-0005-0000-0000-000069E70000}"/>
    <cellStyle name="Prosent 12 4" xfId="59232" xr:uid="{00000000-0005-0000-0000-00006AE70000}"/>
    <cellStyle name="Prosent 12 4 2" xfId="59233" xr:uid="{00000000-0005-0000-0000-00006BE70000}"/>
    <cellStyle name="Prosent 12 4 2 2" xfId="59234" xr:uid="{00000000-0005-0000-0000-00006CE70000}"/>
    <cellStyle name="Prosent 12 4 2 2 2" xfId="59235" xr:uid="{00000000-0005-0000-0000-00006DE70000}"/>
    <cellStyle name="Prosent 12 4 2 2_Innskuddsdekning" xfId="59236" xr:uid="{00000000-0005-0000-0000-00006EE70000}"/>
    <cellStyle name="Prosent 12 4 2 3" xfId="59237" xr:uid="{00000000-0005-0000-0000-00006FE70000}"/>
    <cellStyle name="Prosent 12 4 2 3 2" xfId="59238" xr:uid="{00000000-0005-0000-0000-000070E70000}"/>
    <cellStyle name="Prosent 12 4 2 3_Innskuddsdekning" xfId="59239" xr:uid="{00000000-0005-0000-0000-000071E70000}"/>
    <cellStyle name="Prosent 12 4 2 4" xfId="59240" xr:uid="{00000000-0005-0000-0000-000072E70000}"/>
    <cellStyle name="Prosent 12 4 2_3. Chng in credit spreads" xfId="59241" xr:uid="{00000000-0005-0000-0000-000073E70000}"/>
    <cellStyle name="Prosent 12 4 3" xfId="59242" xr:uid="{00000000-0005-0000-0000-000074E70000}"/>
    <cellStyle name="Prosent 12 4 3 2" xfId="59243" xr:uid="{00000000-0005-0000-0000-000075E70000}"/>
    <cellStyle name="Prosent 12 4 3_Innskuddsdekning" xfId="59244" xr:uid="{00000000-0005-0000-0000-000076E70000}"/>
    <cellStyle name="Prosent 12 4 4" xfId="59245" xr:uid="{00000000-0005-0000-0000-000077E70000}"/>
    <cellStyle name="Prosent 12 4 4 2" xfId="59246" xr:uid="{00000000-0005-0000-0000-000078E70000}"/>
    <cellStyle name="Prosent 12 4 4_Innskuddsdekning" xfId="59247" xr:uid="{00000000-0005-0000-0000-000079E70000}"/>
    <cellStyle name="Prosent 12 4 5" xfId="59248" xr:uid="{00000000-0005-0000-0000-00007AE70000}"/>
    <cellStyle name="Prosent 12 4 6" xfId="59249" xr:uid="{00000000-0005-0000-0000-00007BE70000}"/>
    <cellStyle name="Prosent 12 4 7" xfId="59250" xr:uid="{00000000-0005-0000-0000-00007CE70000}"/>
    <cellStyle name="Prosent 12 4_3. Chng in credit spreads" xfId="59251" xr:uid="{00000000-0005-0000-0000-00007DE70000}"/>
    <cellStyle name="Prosent 12 5" xfId="59252" xr:uid="{00000000-0005-0000-0000-00007EE70000}"/>
    <cellStyle name="Prosent 12 5 2" xfId="59253" xr:uid="{00000000-0005-0000-0000-00007FE70000}"/>
    <cellStyle name="Prosent 12 5 2 2" xfId="59254" xr:uid="{00000000-0005-0000-0000-000080E70000}"/>
    <cellStyle name="Prosent 12 5 2 2 2" xfId="59255" xr:uid="{00000000-0005-0000-0000-000081E70000}"/>
    <cellStyle name="Prosent 12 5 2 2_Innskuddsdekning" xfId="59256" xr:uid="{00000000-0005-0000-0000-000082E70000}"/>
    <cellStyle name="Prosent 12 5 2 3" xfId="59257" xr:uid="{00000000-0005-0000-0000-000083E70000}"/>
    <cellStyle name="Prosent 12 5 2 3 2" xfId="59258" xr:uid="{00000000-0005-0000-0000-000084E70000}"/>
    <cellStyle name="Prosent 12 5 2 3_Innskuddsdekning" xfId="59259" xr:uid="{00000000-0005-0000-0000-000085E70000}"/>
    <cellStyle name="Prosent 12 5 2 4" xfId="59260" xr:uid="{00000000-0005-0000-0000-000086E70000}"/>
    <cellStyle name="Prosent 12 5 2_3. Chng in credit spreads" xfId="59261" xr:uid="{00000000-0005-0000-0000-000087E70000}"/>
    <cellStyle name="Prosent 12 5 3" xfId="59262" xr:uid="{00000000-0005-0000-0000-000088E70000}"/>
    <cellStyle name="Prosent 12 5 3 2" xfId="59263" xr:uid="{00000000-0005-0000-0000-000089E70000}"/>
    <cellStyle name="Prosent 12 5 3_Innskuddsdekning" xfId="59264" xr:uid="{00000000-0005-0000-0000-00008AE70000}"/>
    <cellStyle name="Prosent 12 5 4" xfId="59265" xr:uid="{00000000-0005-0000-0000-00008BE70000}"/>
    <cellStyle name="Prosent 12 5 4 2" xfId="59266" xr:uid="{00000000-0005-0000-0000-00008CE70000}"/>
    <cellStyle name="Prosent 12 5 4_Innskuddsdekning" xfId="59267" xr:uid="{00000000-0005-0000-0000-00008DE70000}"/>
    <cellStyle name="Prosent 12 5 5" xfId="59268" xr:uid="{00000000-0005-0000-0000-00008EE70000}"/>
    <cellStyle name="Prosent 12 5_3. Chng in credit spreads" xfId="59269" xr:uid="{00000000-0005-0000-0000-00008FE70000}"/>
    <cellStyle name="Prosent 12 6" xfId="59270" xr:uid="{00000000-0005-0000-0000-000090E70000}"/>
    <cellStyle name="Prosent 12 6 2" xfId="59271" xr:uid="{00000000-0005-0000-0000-000091E70000}"/>
    <cellStyle name="Prosent 12 6 2 2" xfId="59272" xr:uid="{00000000-0005-0000-0000-000092E70000}"/>
    <cellStyle name="Prosent 12 6 2_Innskuddsdekning" xfId="59273" xr:uid="{00000000-0005-0000-0000-000093E70000}"/>
    <cellStyle name="Prosent 12 6 3" xfId="59274" xr:uid="{00000000-0005-0000-0000-000094E70000}"/>
    <cellStyle name="Prosent 12 6 3 2" xfId="59275" xr:uid="{00000000-0005-0000-0000-000095E70000}"/>
    <cellStyle name="Prosent 12 6 3_Innskuddsdekning" xfId="59276" xr:uid="{00000000-0005-0000-0000-000096E70000}"/>
    <cellStyle name="Prosent 12 6 4" xfId="59277" xr:uid="{00000000-0005-0000-0000-000097E70000}"/>
    <cellStyle name="Prosent 12 6_3. Chng in credit spreads" xfId="59278" xr:uid="{00000000-0005-0000-0000-000098E70000}"/>
    <cellStyle name="Prosent 12 7" xfId="59279" xr:uid="{00000000-0005-0000-0000-000099E70000}"/>
    <cellStyle name="Prosent 12 7 2" xfId="59280" xr:uid="{00000000-0005-0000-0000-00009AE70000}"/>
    <cellStyle name="Prosent 12 7_Innskuddsdekning" xfId="59281" xr:uid="{00000000-0005-0000-0000-00009BE70000}"/>
    <cellStyle name="Prosent 12 8" xfId="59282" xr:uid="{00000000-0005-0000-0000-00009CE70000}"/>
    <cellStyle name="Prosent 12 8 2" xfId="59283" xr:uid="{00000000-0005-0000-0000-00009DE70000}"/>
    <cellStyle name="Prosent 12 8_Innskuddsdekning" xfId="59284" xr:uid="{00000000-0005-0000-0000-00009EE70000}"/>
    <cellStyle name="Prosent 12 9" xfId="59285" xr:uid="{00000000-0005-0000-0000-00009FE70000}"/>
    <cellStyle name="Prosent 12_3. Chng in credit spreads" xfId="59286" xr:uid="{00000000-0005-0000-0000-0000A0E70000}"/>
    <cellStyle name="Prosent 13" xfId="59287" xr:uid="{00000000-0005-0000-0000-0000A1E70000}"/>
    <cellStyle name="Prosent 13 2" xfId="59288" xr:uid="{00000000-0005-0000-0000-0000A2E70000}"/>
    <cellStyle name="Prosent 13 2 2" xfId="59289" xr:uid="{00000000-0005-0000-0000-0000A3E70000}"/>
    <cellStyle name="Prosent 13 2_Innskuddsdekning" xfId="59290" xr:uid="{00000000-0005-0000-0000-0000A4E70000}"/>
    <cellStyle name="Prosent 13 3" xfId="59291" xr:uid="{00000000-0005-0000-0000-0000A5E70000}"/>
    <cellStyle name="Prosent 13_3. Chng in credit spreads" xfId="59292" xr:uid="{00000000-0005-0000-0000-0000A6E70000}"/>
    <cellStyle name="Prosent 14" xfId="59293" xr:uid="{00000000-0005-0000-0000-0000A7E70000}"/>
    <cellStyle name="Prosent 14 2" xfId="59294" xr:uid="{00000000-0005-0000-0000-0000A8E70000}"/>
    <cellStyle name="Prosent 14 2 2" xfId="59295" xr:uid="{00000000-0005-0000-0000-0000A9E70000}"/>
    <cellStyle name="Prosent 14 2 2 2" xfId="59296" xr:uid="{00000000-0005-0000-0000-0000AAE70000}"/>
    <cellStyle name="Prosent 14 2 3" xfId="59297" xr:uid="{00000000-0005-0000-0000-0000ABE70000}"/>
    <cellStyle name="Prosent 14 2 4" xfId="59298" xr:uid="{00000000-0005-0000-0000-0000ACE70000}"/>
    <cellStyle name="Prosent 14 3" xfId="59299" xr:uid="{00000000-0005-0000-0000-0000ADE70000}"/>
    <cellStyle name="Prosent 14 3 2" xfId="59300" xr:uid="{00000000-0005-0000-0000-0000AEE70000}"/>
    <cellStyle name="Prosent 14 4" xfId="59301" xr:uid="{00000000-0005-0000-0000-0000AFE70000}"/>
    <cellStyle name="Prosent 14 5" xfId="59302" xr:uid="{00000000-0005-0000-0000-0000B0E70000}"/>
    <cellStyle name="Prosent 14_Innskuddsdekning" xfId="59303" xr:uid="{00000000-0005-0000-0000-0000B1E70000}"/>
    <cellStyle name="Prosent 15" xfId="59304" xr:uid="{00000000-0005-0000-0000-0000B2E70000}"/>
    <cellStyle name="Prosent 15 2" xfId="59305" xr:uid="{00000000-0005-0000-0000-0000B3E70000}"/>
    <cellStyle name="Prosent 15 2 2" xfId="59306" xr:uid="{00000000-0005-0000-0000-0000B4E70000}"/>
    <cellStyle name="Prosent 15 2 2 2" xfId="59307" xr:uid="{00000000-0005-0000-0000-0000B5E70000}"/>
    <cellStyle name="Prosent 15 2 2 2 2" xfId="59308" xr:uid="{00000000-0005-0000-0000-0000B6E70000}"/>
    <cellStyle name="Prosent 15 2 2 2_Innskuddsdekning" xfId="59309" xr:uid="{00000000-0005-0000-0000-0000B7E70000}"/>
    <cellStyle name="Prosent 15 2 2 3" xfId="59310" xr:uid="{00000000-0005-0000-0000-0000B8E70000}"/>
    <cellStyle name="Prosent 15 2 2 3 2" xfId="59311" xr:uid="{00000000-0005-0000-0000-0000B9E70000}"/>
    <cellStyle name="Prosent 15 2 2 3_Innskuddsdekning" xfId="59312" xr:uid="{00000000-0005-0000-0000-0000BAE70000}"/>
    <cellStyle name="Prosent 15 2 2 4" xfId="59313" xr:uid="{00000000-0005-0000-0000-0000BBE70000}"/>
    <cellStyle name="Prosent 15 2 2_3. Chng in credit spreads" xfId="59314" xr:uid="{00000000-0005-0000-0000-0000BCE70000}"/>
    <cellStyle name="Prosent 15 2 3" xfId="59315" xr:uid="{00000000-0005-0000-0000-0000BDE70000}"/>
    <cellStyle name="Prosent 15 2 3 2" xfId="59316" xr:uid="{00000000-0005-0000-0000-0000BEE70000}"/>
    <cellStyle name="Prosent 15 2 3_Innskuddsdekning" xfId="59317" xr:uid="{00000000-0005-0000-0000-0000BFE70000}"/>
    <cellStyle name="Prosent 15 2 4" xfId="59318" xr:uid="{00000000-0005-0000-0000-0000C0E70000}"/>
    <cellStyle name="Prosent 15 2 4 2" xfId="59319" xr:uid="{00000000-0005-0000-0000-0000C1E70000}"/>
    <cellStyle name="Prosent 15 2 4_Innskuddsdekning" xfId="59320" xr:uid="{00000000-0005-0000-0000-0000C2E70000}"/>
    <cellStyle name="Prosent 15 2 5" xfId="59321" xr:uid="{00000000-0005-0000-0000-0000C3E70000}"/>
    <cellStyle name="Prosent 15 2_3. Chng in credit spreads" xfId="59322" xr:uid="{00000000-0005-0000-0000-0000C4E70000}"/>
    <cellStyle name="Prosent 15 3" xfId="59323" xr:uid="{00000000-0005-0000-0000-0000C5E70000}"/>
    <cellStyle name="Prosent 15 3 2" xfId="59324" xr:uid="{00000000-0005-0000-0000-0000C6E70000}"/>
    <cellStyle name="Prosent 15 3 2 2" xfId="59325" xr:uid="{00000000-0005-0000-0000-0000C7E70000}"/>
    <cellStyle name="Prosent 15 3 2 2 2" xfId="59326" xr:uid="{00000000-0005-0000-0000-0000C8E70000}"/>
    <cellStyle name="Prosent 15 3 2 2_Innskuddsdekning" xfId="59327" xr:uid="{00000000-0005-0000-0000-0000C9E70000}"/>
    <cellStyle name="Prosent 15 3 2 3" xfId="59328" xr:uid="{00000000-0005-0000-0000-0000CAE70000}"/>
    <cellStyle name="Prosent 15 3 2 3 2" xfId="59329" xr:uid="{00000000-0005-0000-0000-0000CBE70000}"/>
    <cellStyle name="Prosent 15 3 2 3_Innskuddsdekning" xfId="59330" xr:uid="{00000000-0005-0000-0000-0000CCE70000}"/>
    <cellStyle name="Prosent 15 3 2 4" xfId="59331" xr:uid="{00000000-0005-0000-0000-0000CDE70000}"/>
    <cellStyle name="Prosent 15 3 2_3. Chng in credit spreads" xfId="59332" xr:uid="{00000000-0005-0000-0000-0000CEE70000}"/>
    <cellStyle name="Prosent 15 3 3" xfId="59333" xr:uid="{00000000-0005-0000-0000-0000CFE70000}"/>
    <cellStyle name="Prosent 15 3 3 2" xfId="59334" xr:uid="{00000000-0005-0000-0000-0000D0E70000}"/>
    <cellStyle name="Prosent 15 3 3_Innskuddsdekning" xfId="59335" xr:uid="{00000000-0005-0000-0000-0000D1E70000}"/>
    <cellStyle name="Prosent 15 3 4" xfId="59336" xr:uid="{00000000-0005-0000-0000-0000D2E70000}"/>
    <cellStyle name="Prosent 15 3 4 2" xfId="59337" xr:uid="{00000000-0005-0000-0000-0000D3E70000}"/>
    <cellStyle name="Prosent 15 3 4_Innskuddsdekning" xfId="59338" xr:uid="{00000000-0005-0000-0000-0000D4E70000}"/>
    <cellStyle name="Prosent 15 3 5" xfId="59339" xr:uid="{00000000-0005-0000-0000-0000D5E70000}"/>
    <cellStyle name="Prosent 15 3_3. Chng in credit spreads" xfId="59340" xr:uid="{00000000-0005-0000-0000-0000D6E70000}"/>
    <cellStyle name="Prosent 15 4" xfId="59341" xr:uid="{00000000-0005-0000-0000-0000D7E70000}"/>
    <cellStyle name="Prosent 15 4 2" xfId="59342" xr:uid="{00000000-0005-0000-0000-0000D8E70000}"/>
    <cellStyle name="Prosent 15 4 2 2" xfId="59343" xr:uid="{00000000-0005-0000-0000-0000D9E70000}"/>
    <cellStyle name="Prosent 15 4 2_Innskuddsdekning" xfId="59344" xr:uid="{00000000-0005-0000-0000-0000DAE70000}"/>
    <cellStyle name="Prosent 15 4 3" xfId="59345" xr:uid="{00000000-0005-0000-0000-0000DBE70000}"/>
    <cellStyle name="Prosent 15 4 3 2" xfId="59346" xr:uid="{00000000-0005-0000-0000-0000DCE70000}"/>
    <cellStyle name="Prosent 15 4 3_Innskuddsdekning" xfId="59347" xr:uid="{00000000-0005-0000-0000-0000DDE70000}"/>
    <cellStyle name="Prosent 15 4 4" xfId="59348" xr:uid="{00000000-0005-0000-0000-0000DEE70000}"/>
    <cellStyle name="Prosent 15 4_3. Chng in credit spreads" xfId="59349" xr:uid="{00000000-0005-0000-0000-0000DFE70000}"/>
    <cellStyle name="Prosent 15 5" xfId="59350" xr:uid="{00000000-0005-0000-0000-0000E0E70000}"/>
    <cellStyle name="Prosent 15 5 2" xfId="59351" xr:uid="{00000000-0005-0000-0000-0000E1E70000}"/>
    <cellStyle name="Prosent 15 5_Innskuddsdekning" xfId="59352" xr:uid="{00000000-0005-0000-0000-0000E2E70000}"/>
    <cellStyle name="Prosent 15 6" xfId="59353" xr:uid="{00000000-0005-0000-0000-0000E3E70000}"/>
    <cellStyle name="Prosent 15 6 2" xfId="59354" xr:uid="{00000000-0005-0000-0000-0000E4E70000}"/>
    <cellStyle name="Prosent 15 6_Innskuddsdekning" xfId="59355" xr:uid="{00000000-0005-0000-0000-0000E5E70000}"/>
    <cellStyle name="Prosent 15 7" xfId="59356" xr:uid="{00000000-0005-0000-0000-0000E6E70000}"/>
    <cellStyle name="Prosent 15_3. Chng in credit spreads" xfId="59357" xr:uid="{00000000-0005-0000-0000-0000E7E70000}"/>
    <cellStyle name="Prosent 16" xfId="59358" xr:uid="{00000000-0005-0000-0000-0000E8E70000}"/>
    <cellStyle name="Prosent 16 2" xfId="59359" xr:uid="{00000000-0005-0000-0000-0000E9E70000}"/>
    <cellStyle name="Prosent 16 2 2" xfId="59360" xr:uid="{00000000-0005-0000-0000-0000EAE70000}"/>
    <cellStyle name="Prosent 16 2_Innskuddsdekning" xfId="59361" xr:uid="{00000000-0005-0000-0000-0000EBE70000}"/>
    <cellStyle name="Prosent 16 3" xfId="59362" xr:uid="{00000000-0005-0000-0000-0000ECE70000}"/>
    <cellStyle name="Prosent 16 3 2" xfId="59363" xr:uid="{00000000-0005-0000-0000-0000EDE70000}"/>
    <cellStyle name="Prosent 16 3_Innskuddsdekning" xfId="59364" xr:uid="{00000000-0005-0000-0000-0000EEE70000}"/>
    <cellStyle name="Prosent 16 4" xfId="59365" xr:uid="{00000000-0005-0000-0000-0000EFE70000}"/>
    <cellStyle name="Prosent 16_3. Chng in credit spreads" xfId="59366" xr:uid="{00000000-0005-0000-0000-0000F0E70000}"/>
    <cellStyle name="Prosent 17" xfId="59367" xr:uid="{00000000-0005-0000-0000-0000F1E70000}"/>
    <cellStyle name="Prosent 17 2" xfId="59368" xr:uid="{00000000-0005-0000-0000-0000F2E70000}"/>
    <cellStyle name="Prosent 17 2 2" xfId="59369" xr:uid="{00000000-0005-0000-0000-0000F3E70000}"/>
    <cellStyle name="Prosent 17 2_Innskuddsdekning" xfId="59370" xr:uid="{00000000-0005-0000-0000-0000F4E70000}"/>
    <cellStyle name="Prosent 17 3" xfId="59371" xr:uid="{00000000-0005-0000-0000-0000F5E70000}"/>
    <cellStyle name="Prosent 17_3. Chng in credit spreads" xfId="59372" xr:uid="{00000000-0005-0000-0000-0000F6E70000}"/>
    <cellStyle name="Prosent 18" xfId="59373" xr:uid="{00000000-0005-0000-0000-0000F7E70000}"/>
    <cellStyle name="Prosent 18 2" xfId="59374" xr:uid="{00000000-0005-0000-0000-0000F8E70000}"/>
    <cellStyle name="Prosent 18 2 2" xfId="59375" xr:uid="{00000000-0005-0000-0000-0000F9E70000}"/>
    <cellStyle name="Prosent 18 2 2 2" xfId="59376" xr:uid="{00000000-0005-0000-0000-0000FAE70000}"/>
    <cellStyle name="Prosent 18 2 2_Innskuddsdekning" xfId="59377" xr:uid="{00000000-0005-0000-0000-0000FBE70000}"/>
    <cellStyle name="Prosent 18 2 3" xfId="59378" xr:uid="{00000000-0005-0000-0000-0000FCE70000}"/>
    <cellStyle name="Prosent 18 2 3 2" xfId="59379" xr:uid="{00000000-0005-0000-0000-0000FDE70000}"/>
    <cellStyle name="Prosent 18 2 3_Innskuddsdekning" xfId="59380" xr:uid="{00000000-0005-0000-0000-0000FEE70000}"/>
    <cellStyle name="Prosent 18 2 4" xfId="59381" xr:uid="{00000000-0005-0000-0000-0000FFE70000}"/>
    <cellStyle name="Prosent 18 2_3. Chng in credit spreads" xfId="59382" xr:uid="{00000000-0005-0000-0000-000000E80000}"/>
    <cellStyle name="Prosent 18 3" xfId="59383" xr:uid="{00000000-0005-0000-0000-000001E80000}"/>
    <cellStyle name="Prosent 18 3 2" xfId="59384" xr:uid="{00000000-0005-0000-0000-000002E80000}"/>
    <cellStyle name="Prosent 18 3_Innskuddsdekning" xfId="59385" xr:uid="{00000000-0005-0000-0000-000003E80000}"/>
    <cellStyle name="Prosent 18 4" xfId="59386" xr:uid="{00000000-0005-0000-0000-000004E80000}"/>
    <cellStyle name="Prosent 18 4 2" xfId="59387" xr:uid="{00000000-0005-0000-0000-000005E80000}"/>
    <cellStyle name="Prosent 18 4_Innskuddsdekning" xfId="59388" xr:uid="{00000000-0005-0000-0000-000006E80000}"/>
    <cellStyle name="Prosent 18 5" xfId="59389" xr:uid="{00000000-0005-0000-0000-000007E80000}"/>
    <cellStyle name="Prosent 18_3. Chng in credit spreads" xfId="59390" xr:uid="{00000000-0005-0000-0000-000008E80000}"/>
    <cellStyle name="Prosent 19" xfId="59391" xr:uid="{00000000-0005-0000-0000-000009E80000}"/>
    <cellStyle name="Prosent 19 2" xfId="59392" xr:uid="{00000000-0005-0000-0000-00000AE80000}"/>
    <cellStyle name="Prosent 19_Innskuddsdekning" xfId="59393" xr:uid="{00000000-0005-0000-0000-00000BE80000}"/>
    <cellStyle name="Prosent 2" xfId="10" xr:uid="{00000000-0005-0000-0000-00000CE80000}"/>
    <cellStyle name="Prosent 2 10" xfId="59394" xr:uid="{00000000-0005-0000-0000-00000DE80000}"/>
    <cellStyle name="Prosent 2 10 2" xfId="59395" xr:uid="{00000000-0005-0000-0000-00000EE80000}"/>
    <cellStyle name="Prosent 2 10 2 2" xfId="59396" xr:uid="{00000000-0005-0000-0000-00000FE80000}"/>
    <cellStyle name="Prosent 2 10 2 2 2" xfId="59397" xr:uid="{00000000-0005-0000-0000-000010E80000}"/>
    <cellStyle name="Prosent 2 10 2 2 2 2" xfId="59398" xr:uid="{00000000-0005-0000-0000-000011E80000}"/>
    <cellStyle name="Prosent 2 10 2 2 2 2 2" xfId="59399" xr:uid="{00000000-0005-0000-0000-000012E80000}"/>
    <cellStyle name="Prosent 2 10 2 2 2 3" xfId="59400" xr:uid="{00000000-0005-0000-0000-000013E80000}"/>
    <cellStyle name="Prosent 2 10 2 2 3" xfId="59401" xr:uid="{00000000-0005-0000-0000-000014E80000}"/>
    <cellStyle name="Prosent 2 10 2 2 3 2" xfId="59402" xr:uid="{00000000-0005-0000-0000-000015E80000}"/>
    <cellStyle name="Prosent 2 10 2 2 4" xfId="59403" xr:uid="{00000000-0005-0000-0000-000016E80000}"/>
    <cellStyle name="Prosent 2 10 2 2_Innskuddsdekning" xfId="59404" xr:uid="{00000000-0005-0000-0000-000017E80000}"/>
    <cellStyle name="Prosent 2 10 2 3" xfId="59405" xr:uid="{00000000-0005-0000-0000-000018E80000}"/>
    <cellStyle name="Prosent 2 10 2 3 2" xfId="59406" xr:uid="{00000000-0005-0000-0000-000019E80000}"/>
    <cellStyle name="Prosent 2 10 2 3 2 2" xfId="59407" xr:uid="{00000000-0005-0000-0000-00001AE80000}"/>
    <cellStyle name="Prosent 2 10 2 3 3" xfId="59408" xr:uid="{00000000-0005-0000-0000-00001BE80000}"/>
    <cellStyle name="Prosent 2 10 2 4" xfId="59409" xr:uid="{00000000-0005-0000-0000-00001CE80000}"/>
    <cellStyle name="Prosent 2 10 2 4 2" xfId="59410" xr:uid="{00000000-0005-0000-0000-00001DE80000}"/>
    <cellStyle name="Prosent 2 10 2 5" xfId="59411" xr:uid="{00000000-0005-0000-0000-00001EE80000}"/>
    <cellStyle name="Prosent 2 10 2_3. Chng in credit spreads" xfId="59412" xr:uid="{00000000-0005-0000-0000-00001FE80000}"/>
    <cellStyle name="Prosent 2 10 3" xfId="59413" xr:uid="{00000000-0005-0000-0000-000020E80000}"/>
    <cellStyle name="Prosent 2 10 3 2" xfId="59414" xr:uid="{00000000-0005-0000-0000-000021E80000}"/>
    <cellStyle name="Prosent 2 10 3 2 2" xfId="59415" xr:uid="{00000000-0005-0000-0000-000022E80000}"/>
    <cellStyle name="Prosent 2 10 3 2 2 2" xfId="59416" xr:uid="{00000000-0005-0000-0000-000023E80000}"/>
    <cellStyle name="Prosent 2 10 3 2 3" xfId="59417" xr:uid="{00000000-0005-0000-0000-000024E80000}"/>
    <cellStyle name="Prosent 2 10 3 2_Innskuddsdekning" xfId="59418" xr:uid="{00000000-0005-0000-0000-000025E80000}"/>
    <cellStyle name="Prosent 2 10 3 3" xfId="59419" xr:uid="{00000000-0005-0000-0000-000026E80000}"/>
    <cellStyle name="Prosent 2 10 3 3 2" xfId="59420" xr:uid="{00000000-0005-0000-0000-000027E80000}"/>
    <cellStyle name="Prosent 2 10 3 4" xfId="59421" xr:uid="{00000000-0005-0000-0000-000028E80000}"/>
    <cellStyle name="Prosent 2 10 3_3. Chng in credit spreads" xfId="59422" xr:uid="{00000000-0005-0000-0000-000029E80000}"/>
    <cellStyle name="Prosent 2 10 4" xfId="59423" xr:uid="{00000000-0005-0000-0000-00002AE80000}"/>
    <cellStyle name="Prosent 2 10 4 2" xfId="59424" xr:uid="{00000000-0005-0000-0000-00002BE80000}"/>
    <cellStyle name="Prosent 2 10 4 2 2" xfId="59425" xr:uid="{00000000-0005-0000-0000-00002CE80000}"/>
    <cellStyle name="Prosent 2 10 4 3" xfId="59426" xr:uid="{00000000-0005-0000-0000-00002DE80000}"/>
    <cellStyle name="Prosent 2 10 4_Innskuddsdekning" xfId="59427" xr:uid="{00000000-0005-0000-0000-00002EE80000}"/>
    <cellStyle name="Prosent 2 10 5" xfId="59428" xr:uid="{00000000-0005-0000-0000-00002FE80000}"/>
    <cellStyle name="Prosent 2 10 5 2" xfId="59429" xr:uid="{00000000-0005-0000-0000-000030E80000}"/>
    <cellStyle name="Prosent 2 10 5 2 2" xfId="59430" xr:uid="{00000000-0005-0000-0000-000031E80000}"/>
    <cellStyle name="Prosent 2 10 5 3" xfId="59431" xr:uid="{00000000-0005-0000-0000-000032E80000}"/>
    <cellStyle name="Prosent 2 10 6" xfId="59432" xr:uid="{00000000-0005-0000-0000-000033E80000}"/>
    <cellStyle name="Prosent 2 10 6 2" xfId="59433" xr:uid="{00000000-0005-0000-0000-000034E80000}"/>
    <cellStyle name="Prosent 2 10 7" xfId="59434" xr:uid="{00000000-0005-0000-0000-000035E80000}"/>
    <cellStyle name="Prosent 2 10_3. Chng in credit spreads" xfId="59435" xr:uid="{00000000-0005-0000-0000-000036E80000}"/>
    <cellStyle name="Prosent 2 11" xfId="59436" xr:uid="{00000000-0005-0000-0000-000037E80000}"/>
    <cellStyle name="Prosent 2 11 2" xfId="59437" xr:uid="{00000000-0005-0000-0000-000038E80000}"/>
    <cellStyle name="Prosent 2 11 3" xfId="59438" xr:uid="{00000000-0005-0000-0000-000039E80000}"/>
    <cellStyle name="Prosent 2 11_3. Chng in credit spreads" xfId="59439" xr:uid="{00000000-0005-0000-0000-00003AE80000}"/>
    <cellStyle name="Prosent 2 12" xfId="59440" xr:uid="{00000000-0005-0000-0000-00003BE80000}"/>
    <cellStyle name="Prosent 2 12 2" xfId="59441" xr:uid="{00000000-0005-0000-0000-00003CE80000}"/>
    <cellStyle name="Prosent 2 12 2 2" xfId="59442" xr:uid="{00000000-0005-0000-0000-00003DE80000}"/>
    <cellStyle name="Prosent 2 12 2 2 2" xfId="59443" xr:uid="{00000000-0005-0000-0000-00003EE80000}"/>
    <cellStyle name="Prosent 2 12 2 2 2 2" xfId="59444" xr:uid="{00000000-0005-0000-0000-00003FE80000}"/>
    <cellStyle name="Prosent 2 12 2 2 3" xfId="59445" xr:uid="{00000000-0005-0000-0000-000040E80000}"/>
    <cellStyle name="Prosent 2 12 2 3" xfId="59446" xr:uid="{00000000-0005-0000-0000-000041E80000}"/>
    <cellStyle name="Prosent 2 12 2 3 2" xfId="59447" xr:uid="{00000000-0005-0000-0000-000042E80000}"/>
    <cellStyle name="Prosent 2 12 2 4" xfId="59448" xr:uid="{00000000-0005-0000-0000-000043E80000}"/>
    <cellStyle name="Prosent 2 12 2_Innskuddsdekning" xfId="59449" xr:uid="{00000000-0005-0000-0000-000044E80000}"/>
    <cellStyle name="Prosent 2 12 3" xfId="59450" xr:uid="{00000000-0005-0000-0000-000045E80000}"/>
    <cellStyle name="Prosent 2 12 3 2" xfId="59451" xr:uid="{00000000-0005-0000-0000-000046E80000}"/>
    <cellStyle name="Prosent 2 12 3 2 2" xfId="59452" xr:uid="{00000000-0005-0000-0000-000047E80000}"/>
    <cellStyle name="Prosent 2 12 3 3" xfId="59453" xr:uid="{00000000-0005-0000-0000-000048E80000}"/>
    <cellStyle name="Prosent 2 12 4" xfId="59454" xr:uid="{00000000-0005-0000-0000-000049E80000}"/>
    <cellStyle name="Prosent 2 12 4 2" xfId="59455" xr:uid="{00000000-0005-0000-0000-00004AE80000}"/>
    <cellStyle name="Prosent 2 12 5" xfId="59456" xr:uid="{00000000-0005-0000-0000-00004BE80000}"/>
    <cellStyle name="Prosent 2 12_3. Chng in credit spreads" xfId="59457" xr:uid="{00000000-0005-0000-0000-00004CE80000}"/>
    <cellStyle name="Prosent 2 13" xfId="59458" xr:uid="{00000000-0005-0000-0000-00004DE80000}"/>
    <cellStyle name="Prosent 2 13 2" xfId="59459" xr:uid="{00000000-0005-0000-0000-00004EE80000}"/>
    <cellStyle name="Prosent 2 13 2 2" xfId="59460" xr:uid="{00000000-0005-0000-0000-00004FE80000}"/>
    <cellStyle name="Prosent 2 13 2 2 2" xfId="59461" xr:uid="{00000000-0005-0000-0000-000050E80000}"/>
    <cellStyle name="Prosent 2 13 2 2 2 2" xfId="59462" xr:uid="{00000000-0005-0000-0000-000051E80000}"/>
    <cellStyle name="Prosent 2 13 2 2 3" xfId="59463" xr:uid="{00000000-0005-0000-0000-000052E80000}"/>
    <cellStyle name="Prosent 2 13 2 3" xfId="59464" xr:uid="{00000000-0005-0000-0000-000053E80000}"/>
    <cellStyle name="Prosent 2 13 2 3 2" xfId="59465" xr:uid="{00000000-0005-0000-0000-000054E80000}"/>
    <cellStyle name="Prosent 2 13 2 4" xfId="59466" xr:uid="{00000000-0005-0000-0000-000055E80000}"/>
    <cellStyle name="Prosent 2 13 2_Innskuddsdekning" xfId="59467" xr:uid="{00000000-0005-0000-0000-000056E80000}"/>
    <cellStyle name="Prosent 2 13 3" xfId="59468" xr:uid="{00000000-0005-0000-0000-000057E80000}"/>
    <cellStyle name="Prosent 2 13 3 2" xfId="59469" xr:uid="{00000000-0005-0000-0000-000058E80000}"/>
    <cellStyle name="Prosent 2 13 3 2 2" xfId="59470" xr:uid="{00000000-0005-0000-0000-000059E80000}"/>
    <cellStyle name="Prosent 2 13 3 3" xfId="59471" xr:uid="{00000000-0005-0000-0000-00005AE80000}"/>
    <cellStyle name="Prosent 2 13 4" xfId="59472" xr:uid="{00000000-0005-0000-0000-00005BE80000}"/>
    <cellStyle name="Prosent 2 13 4 2" xfId="59473" xr:uid="{00000000-0005-0000-0000-00005CE80000}"/>
    <cellStyle name="Prosent 2 13 5" xfId="59474" xr:uid="{00000000-0005-0000-0000-00005DE80000}"/>
    <cellStyle name="Prosent 2 13_3. Chng in credit spreads" xfId="59475" xr:uid="{00000000-0005-0000-0000-00005EE80000}"/>
    <cellStyle name="Prosent 2 14" xfId="59476" xr:uid="{00000000-0005-0000-0000-00005FE80000}"/>
    <cellStyle name="Prosent 2 14 2" xfId="59477" xr:uid="{00000000-0005-0000-0000-000060E80000}"/>
    <cellStyle name="Prosent 2 14 2 2" xfId="59478" xr:uid="{00000000-0005-0000-0000-000061E80000}"/>
    <cellStyle name="Prosent 2 14 2 2 2" xfId="59479" xr:uid="{00000000-0005-0000-0000-000062E80000}"/>
    <cellStyle name="Prosent 2 14 2 3" xfId="59480" xr:uid="{00000000-0005-0000-0000-000063E80000}"/>
    <cellStyle name="Prosent 2 14 3" xfId="59481" xr:uid="{00000000-0005-0000-0000-000064E80000}"/>
    <cellStyle name="Prosent 2 14 3 2" xfId="59482" xr:uid="{00000000-0005-0000-0000-000065E80000}"/>
    <cellStyle name="Prosent 2 14 4" xfId="59483" xr:uid="{00000000-0005-0000-0000-000066E80000}"/>
    <cellStyle name="Prosent 2 14_Nøkkeltall" xfId="59484" xr:uid="{00000000-0005-0000-0000-000067E80000}"/>
    <cellStyle name="Prosent 2 15" xfId="59485" xr:uid="{00000000-0005-0000-0000-000068E80000}"/>
    <cellStyle name="Prosent 2 15 2" xfId="59486" xr:uid="{00000000-0005-0000-0000-000069E80000}"/>
    <cellStyle name="Prosent 2 15 2 2" xfId="59487" xr:uid="{00000000-0005-0000-0000-00006AE80000}"/>
    <cellStyle name="Prosent 2 15 3" xfId="59488" xr:uid="{00000000-0005-0000-0000-00006BE80000}"/>
    <cellStyle name="Prosent 2 16" xfId="59489" xr:uid="{00000000-0005-0000-0000-00006CE80000}"/>
    <cellStyle name="Prosent 2 16 2" xfId="59490" xr:uid="{00000000-0005-0000-0000-00006DE80000}"/>
    <cellStyle name="Prosent 2 16 2 2" xfId="59491" xr:uid="{00000000-0005-0000-0000-00006EE80000}"/>
    <cellStyle name="Prosent 2 16 3" xfId="59492" xr:uid="{00000000-0005-0000-0000-00006FE80000}"/>
    <cellStyle name="Prosent 2 17" xfId="59493" xr:uid="{00000000-0005-0000-0000-000070E80000}"/>
    <cellStyle name="Prosent 2 17 2" xfId="59494" xr:uid="{00000000-0005-0000-0000-000071E80000}"/>
    <cellStyle name="Prosent 2 17 2 2" xfId="59495" xr:uid="{00000000-0005-0000-0000-000072E80000}"/>
    <cellStyle name="Prosent 2 17 3" xfId="59496" xr:uid="{00000000-0005-0000-0000-000073E80000}"/>
    <cellStyle name="Prosent 2 18" xfId="59497" xr:uid="{00000000-0005-0000-0000-000074E80000}"/>
    <cellStyle name="Prosent 2 18 2" xfId="59498" xr:uid="{00000000-0005-0000-0000-000075E80000}"/>
    <cellStyle name="Prosent 2 19" xfId="59499" xr:uid="{00000000-0005-0000-0000-000076E80000}"/>
    <cellStyle name="Prosent 2 2" xfId="59500" xr:uid="{00000000-0005-0000-0000-000077E80000}"/>
    <cellStyle name="Prosent 2 2 10" xfId="59501" xr:uid="{00000000-0005-0000-0000-000078E80000}"/>
    <cellStyle name="Prosent 2 2 10 2" xfId="59502" xr:uid="{00000000-0005-0000-0000-000079E80000}"/>
    <cellStyle name="Prosent 2 2 10 2 2" xfId="59503" xr:uid="{00000000-0005-0000-0000-00007AE80000}"/>
    <cellStyle name="Prosent 2 2 10 3" xfId="59504" xr:uid="{00000000-0005-0000-0000-00007BE80000}"/>
    <cellStyle name="Prosent 2 2 11" xfId="59505" xr:uid="{00000000-0005-0000-0000-00007CE80000}"/>
    <cellStyle name="Prosent 2 2 11 2" xfId="59506" xr:uid="{00000000-0005-0000-0000-00007DE80000}"/>
    <cellStyle name="Prosent 2 2 11 2 2" xfId="59507" xr:uid="{00000000-0005-0000-0000-00007EE80000}"/>
    <cellStyle name="Prosent 2 2 11 3" xfId="59508" xr:uid="{00000000-0005-0000-0000-00007FE80000}"/>
    <cellStyle name="Prosent 2 2 12" xfId="59509" xr:uid="{00000000-0005-0000-0000-000080E80000}"/>
    <cellStyle name="Prosent 2 2 12 2" xfId="59510" xr:uid="{00000000-0005-0000-0000-000081E80000}"/>
    <cellStyle name="Prosent 2 2 12 2 2" xfId="59511" xr:uid="{00000000-0005-0000-0000-000082E80000}"/>
    <cellStyle name="Prosent 2 2 12 3" xfId="59512" xr:uid="{00000000-0005-0000-0000-000083E80000}"/>
    <cellStyle name="Prosent 2 2 13" xfId="59513" xr:uid="{00000000-0005-0000-0000-000084E80000}"/>
    <cellStyle name="Prosent 2 2 13 2" xfId="59514" xr:uid="{00000000-0005-0000-0000-000085E80000}"/>
    <cellStyle name="Prosent 2 2 14" xfId="59515" xr:uid="{00000000-0005-0000-0000-000086E80000}"/>
    <cellStyle name="Prosent 2 2 2" xfId="59516" xr:uid="{00000000-0005-0000-0000-000087E80000}"/>
    <cellStyle name="Prosent 2 2 2 2" xfId="59517" xr:uid="{00000000-0005-0000-0000-000088E80000}"/>
    <cellStyle name="Prosent 2 2 2 2 2" xfId="59518" xr:uid="{00000000-0005-0000-0000-000089E80000}"/>
    <cellStyle name="Prosent 2 2 2 2 2 2" xfId="59519" xr:uid="{00000000-0005-0000-0000-00008AE80000}"/>
    <cellStyle name="Prosent 2 2 2 2 2 2 2" xfId="59520" xr:uid="{00000000-0005-0000-0000-00008BE80000}"/>
    <cellStyle name="Prosent 2 2 2 2 2 2 2 2" xfId="59521" xr:uid="{00000000-0005-0000-0000-00008CE80000}"/>
    <cellStyle name="Prosent 2 2 2 2 2 2 2 2 2" xfId="59522" xr:uid="{00000000-0005-0000-0000-00008DE80000}"/>
    <cellStyle name="Prosent 2 2 2 2 2 2 2 3" xfId="59523" xr:uid="{00000000-0005-0000-0000-00008EE80000}"/>
    <cellStyle name="Prosent 2 2 2 2 2 2 3" xfId="59524" xr:uid="{00000000-0005-0000-0000-00008FE80000}"/>
    <cellStyle name="Prosent 2 2 2 2 2 2 3 2" xfId="59525" xr:uid="{00000000-0005-0000-0000-000090E80000}"/>
    <cellStyle name="Prosent 2 2 2 2 2 2 4" xfId="59526" xr:uid="{00000000-0005-0000-0000-000091E80000}"/>
    <cellStyle name="Prosent 2 2 2 2 2 2_Innskuddsdekning" xfId="59527" xr:uid="{00000000-0005-0000-0000-000092E80000}"/>
    <cellStyle name="Prosent 2 2 2 2 2 3" xfId="59528" xr:uid="{00000000-0005-0000-0000-000093E80000}"/>
    <cellStyle name="Prosent 2 2 2 2 2 3 2" xfId="59529" xr:uid="{00000000-0005-0000-0000-000094E80000}"/>
    <cellStyle name="Prosent 2 2 2 2 2 3 2 2" xfId="59530" xr:uid="{00000000-0005-0000-0000-000095E80000}"/>
    <cellStyle name="Prosent 2 2 2 2 2 3 3" xfId="59531" xr:uid="{00000000-0005-0000-0000-000096E80000}"/>
    <cellStyle name="Prosent 2 2 2 2 2 4" xfId="59532" xr:uid="{00000000-0005-0000-0000-000097E80000}"/>
    <cellStyle name="Prosent 2 2 2 2 2 4 2" xfId="59533" xr:uid="{00000000-0005-0000-0000-000098E80000}"/>
    <cellStyle name="Prosent 2 2 2 2 2 5" xfId="59534" xr:uid="{00000000-0005-0000-0000-000099E80000}"/>
    <cellStyle name="Prosent 2 2 2 2 2_3. Chng in credit spreads" xfId="59535" xr:uid="{00000000-0005-0000-0000-00009AE80000}"/>
    <cellStyle name="Prosent 2 2 2 2 3" xfId="59536" xr:uid="{00000000-0005-0000-0000-00009BE80000}"/>
    <cellStyle name="Prosent 2 2 2 2 3 2" xfId="59537" xr:uid="{00000000-0005-0000-0000-00009CE80000}"/>
    <cellStyle name="Prosent 2 2 2 2 3 2 2" xfId="59538" xr:uid="{00000000-0005-0000-0000-00009DE80000}"/>
    <cellStyle name="Prosent 2 2 2 2 3 2 2 2" xfId="59539" xr:uid="{00000000-0005-0000-0000-00009EE80000}"/>
    <cellStyle name="Prosent 2 2 2 2 3 2 3" xfId="59540" xr:uid="{00000000-0005-0000-0000-00009FE80000}"/>
    <cellStyle name="Prosent 2 2 2 2 3 2_Innskuddsdekning" xfId="59541" xr:uid="{00000000-0005-0000-0000-0000A0E80000}"/>
    <cellStyle name="Prosent 2 2 2 2 3 3" xfId="59542" xr:uid="{00000000-0005-0000-0000-0000A1E80000}"/>
    <cellStyle name="Prosent 2 2 2 2 3 3 2" xfId="59543" xr:uid="{00000000-0005-0000-0000-0000A2E80000}"/>
    <cellStyle name="Prosent 2 2 2 2 3 4" xfId="59544" xr:uid="{00000000-0005-0000-0000-0000A3E80000}"/>
    <cellStyle name="Prosent 2 2 2 2 3_3. Chng in credit spreads" xfId="59545" xr:uid="{00000000-0005-0000-0000-0000A4E80000}"/>
    <cellStyle name="Prosent 2 2 2 2 4" xfId="59546" xr:uid="{00000000-0005-0000-0000-0000A5E80000}"/>
    <cellStyle name="Prosent 2 2 2 2 4 2" xfId="59547" xr:uid="{00000000-0005-0000-0000-0000A6E80000}"/>
    <cellStyle name="Prosent 2 2 2 2 4 2 2" xfId="59548" xr:uid="{00000000-0005-0000-0000-0000A7E80000}"/>
    <cellStyle name="Prosent 2 2 2 2 4 2_Innskuddsdekning" xfId="59549" xr:uid="{00000000-0005-0000-0000-0000A8E80000}"/>
    <cellStyle name="Prosent 2 2 2 2 4 3" xfId="59550" xr:uid="{00000000-0005-0000-0000-0000A9E80000}"/>
    <cellStyle name="Prosent 2 2 2 2 4_3. Chng in credit spreads" xfId="59551" xr:uid="{00000000-0005-0000-0000-0000AAE80000}"/>
    <cellStyle name="Prosent 2 2 2 2 5" xfId="59552" xr:uid="{00000000-0005-0000-0000-0000ABE80000}"/>
    <cellStyle name="Prosent 2 2 2 2 5 2" xfId="59553" xr:uid="{00000000-0005-0000-0000-0000ACE80000}"/>
    <cellStyle name="Prosent 2 2 2 2 5 2 2" xfId="59554" xr:uid="{00000000-0005-0000-0000-0000ADE80000}"/>
    <cellStyle name="Prosent 2 2 2 2 5 3" xfId="59555" xr:uid="{00000000-0005-0000-0000-0000AEE80000}"/>
    <cellStyle name="Prosent 2 2 2 2 5_Innskuddsdekning" xfId="59556" xr:uid="{00000000-0005-0000-0000-0000AFE80000}"/>
    <cellStyle name="Prosent 2 2 2 2 6" xfId="59557" xr:uid="{00000000-0005-0000-0000-0000B0E80000}"/>
    <cellStyle name="Prosent 2 2 2 2 6 2" xfId="59558" xr:uid="{00000000-0005-0000-0000-0000B1E80000}"/>
    <cellStyle name="Prosent 2 2 2 2 7" xfId="59559" xr:uid="{00000000-0005-0000-0000-0000B2E80000}"/>
    <cellStyle name="Prosent 2 2 2 2_3. Chng in credit spreads" xfId="59560" xr:uid="{00000000-0005-0000-0000-0000B3E80000}"/>
    <cellStyle name="Prosent 2 2 2 3" xfId="59561" xr:uid="{00000000-0005-0000-0000-0000B4E80000}"/>
    <cellStyle name="Prosent 2 2 2 3 2" xfId="59562" xr:uid="{00000000-0005-0000-0000-0000B5E80000}"/>
    <cellStyle name="Prosent 2 2 2 3 3" xfId="59563" xr:uid="{00000000-0005-0000-0000-0000B6E80000}"/>
    <cellStyle name="Prosent 2 2 2 3_3. Chng in credit spreads" xfId="59564" xr:uid="{00000000-0005-0000-0000-0000B7E80000}"/>
    <cellStyle name="Prosent 2 2 2 4" xfId="59565" xr:uid="{00000000-0005-0000-0000-0000B8E80000}"/>
    <cellStyle name="Prosent 2 2 2 4 2" xfId="59566" xr:uid="{00000000-0005-0000-0000-0000B9E80000}"/>
    <cellStyle name="Prosent 2 2 2 4 2 2" xfId="59567" xr:uid="{00000000-0005-0000-0000-0000BAE80000}"/>
    <cellStyle name="Prosent 2 2 2 4 2 2 2" xfId="59568" xr:uid="{00000000-0005-0000-0000-0000BBE80000}"/>
    <cellStyle name="Prosent 2 2 2 4 2 2 2 2" xfId="59569" xr:uid="{00000000-0005-0000-0000-0000BCE80000}"/>
    <cellStyle name="Prosent 2 2 2 4 2 2 3" xfId="59570" xr:uid="{00000000-0005-0000-0000-0000BDE80000}"/>
    <cellStyle name="Prosent 2 2 2 4 2 3" xfId="59571" xr:uid="{00000000-0005-0000-0000-0000BEE80000}"/>
    <cellStyle name="Prosent 2 2 2 4 2 3 2" xfId="59572" xr:uid="{00000000-0005-0000-0000-0000BFE80000}"/>
    <cellStyle name="Prosent 2 2 2 4 2 4" xfId="59573" xr:uid="{00000000-0005-0000-0000-0000C0E80000}"/>
    <cellStyle name="Prosent 2 2 2 4 2_Innskuddsdekning" xfId="59574" xr:uid="{00000000-0005-0000-0000-0000C1E80000}"/>
    <cellStyle name="Prosent 2 2 2 4 3" xfId="59575" xr:uid="{00000000-0005-0000-0000-0000C2E80000}"/>
    <cellStyle name="Prosent 2 2 2 4 3 2" xfId="59576" xr:uid="{00000000-0005-0000-0000-0000C3E80000}"/>
    <cellStyle name="Prosent 2 2 2 4 3 2 2" xfId="59577" xr:uid="{00000000-0005-0000-0000-0000C4E80000}"/>
    <cellStyle name="Prosent 2 2 2 4 3 3" xfId="59578" xr:uid="{00000000-0005-0000-0000-0000C5E80000}"/>
    <cellStyle name="Prosent 2 2 2 4 4" xfId="59579" xr:uid="{00000000-0005-0000-0000-0000C6E80000}"/>
    <cellStyle name="Prosent 2 2 2 4 4 2" xfId="59580" xr:uid="{00000000-0005-0000-0000-0000C7E80000}"/>
    <cellStyle name="Prosent 2 2 2 4 5" xfId="59581" xr:uid="{00000000-0005-0000-0000-0000C8E80000}"/>
    <cellStyle name="Prosent 2 2 2 4_3. Chng in credit spreads" xfId="59582" xr:uid="{00000000-0005-0000-0000-0000C9E80000}"/>
    <cellStyle name="Prosent 2 2 2 5" xfId="59583" xr:uid="{00000000-0005-0000-0000-0000CAE80000}"/>
    <cellStyle name="Prosent 2 2 2 5 2" xfId="59584" xr:uid="{00000000-0005-0000-0000-0000CBE80000}"/>
    <cellStyle name="Prosent 2 2 2 5 2 2" xfId="59585" xr:uid="{00000000-0005-0000-0000-0000CCE80000}"/>
    <cellStyle name="Prosent 2 2 2 5 2 2 2" xfId="59586" xr:uid="{00000000-0005-0000-0000-0000CDE80000}"/>
    <cellStyle name="Prosent 2 2 2 5 2 3" xfId="59587" xr:uid="{00000000-0005-0000-0000-0000CEE80000}"/>
    <cellStyle name="Prosent 2 2 2 5 2_Innskuddsdekning" xfId="59588" xr:uid="{00000000-0005-0000-0000-0000CFE80000}"/>
    <cellStyle name="Prosent 2 2 2 5 3" xfId="59589" xr:uid="{00000000-0005-0000-0000-0000D0E80000}"/>
    <cellStyle name="Prosent 2 2 2 5 3 2" xfId="59590" xr:uid="{00000000-0005-0000-0000-0000D1E80000}"/>
    <cellStyle name="Prosent 2 2 2 5 4" xfId="59591" xr:uid="{00000000-0005-0000-0000-0000D2E80000}"/>
    <cellStyle name="Prosent 2 2 2 5_3. Chng in credit spreads" xfId="59592" xr:uid="{00000000-0005-0000-0000-0000D3E80000}"/>
    <cellStyle name="Prosent 2 2 2 6" xfId="59593" xr:uid="{00000000-0005-0000-0000-0000D4E80000}"/>
    <cellStyle name="Prosent 2 2 2 6 2" xfId="59594" xr:uid="{00000000-0005-0000-0000-0000D5E80000}"/>
    <cellStyle name="Prosent 2 2 2 6 2 2" xfId="59595" xr:uid="{00000000-0005-0000-0000-0000D6E80000}"/>
    <cellStyle name="Prosent 2 2 2 6 2_Innskuddsdekning" xfId="59596" xr:uid="{00000000-0005-0000-0000-0000D7E80000}"/>
    <cellStyle name="Prosent 2 2 2 6 3" xfId="59597" xr:uid="{00000000-0005-0000-0000-0000D8E80000}"/>
    <cellStyle name="Prosent 2 2 2 6_3. Chng in credit spreads" xfId="59598" xr:uid="{00000000-0005-0000-0000-0000D9E80000}"/>
    <cellStyle name="Prosent 2 2 2 7" xfId="59599" xr:uid="{00000000-0005-0000-0000-0000DAE80000}"/>
    <cellStyle name="Prosent 2 2 2 7 2" xfId="59600" xr:uid="{00000000-0005-0000-0000-0000DBE80000}"/>
    <cellStyle name="Prosent 2 2 2 7 2 2" xfId="59601" xr:uid="{00000000-0005-0000-0000-0000DCE80000}"/>
    <cellStyle name="Prosent 2 2 2 7 3" xfId="59602" xr:uid="{00000000-0005-0000-0000-0000DDE80000}"/>
    <cellStyle name="Prosent 2 2 2 8" xfId="59603" xr:uid="{00000000-0005-0000-0000-0000DEE80000}"/>
    <cellStyle name="Prosent 2 2 2 8 2" xfId="59604" xr:uid="{00000000-0005-0000-0000-0000DFE80000}"/>
    <cellStyle name="Prosent 2 2 2 9" xfId="59605" xr:uid="{00000000-0005-0000-0000-0000E0E80000}"/>
    <cellStyle name="Prosent 2 2 2_3. Chng in credit spreads" xfId="59606" xr:uid="{00000000-0005-0000-0000-0000E1E80000}"/>
    <cellStyle name="Prosent 2 2 3" xfId="59607" xr:uid="{00000000-0005-0000-0000-0000E2E80000}"/>
    <cellStyle name="Prosent 2 2 3 2" xfId="59608" xr:uid="{00000000-0005-0000-0000-0000E3E80000}"/>
    <cellStyle name="Prosent 2 2 3 2 2" xfId="59609" xr:uid="{00000000-0005-0000-0000-0000E4E80000}"/>
    <cellStyle name="Prosent 2 2 3 2 2 2" xfId="59610" xr:uid="{00000000-0005-0000-0000-0000E5E80000}"/>
    <cellStyle name="Prosent 2 2 3 2 2 2 2" xfId="59611" xr:uid="{00000000-0005-0000-0000-0000E6E80000}"/>
    <cellStyle name="Prosent 2 2 3 2 2 2 2 2" xfId="59612" xr:uid="{00000000-0005-0000-0000-0000E7E80000}"/>
    <cellStyle name="Prosent 2 2 3 2 2 2 2 2 2" xfId="59613" xr:uid="{00000000-0005-0000-0000-0000E8E80000}"/>
    <cellStyle name="Prosent 2 2 3 2 2 2 2 3" xfId="59614" xr:uid="{00000000-0005-0000-0000-0000E9E80000}"/>
    <cellStyle name="Prosent 2 2 3 2 2 2 3" xfId="59615" xr:uid="{00000000-0005-0000-0000-0000EAE80000}"/>
    <cellStyle name="Prosent 2 2 3 2 2 2 3 2" xfId="59616" xr:uid="{00000000-0005-0000-0000-0000EBE80000}"/>
    <cellStyle name="Prosent 2 2 3 2 2 2 4" xfId="59617" xr:uid="{00000000-0005-0000-0000-0000ECE80000}"/>
    <cellStyle name="Prosent 2 2 3 2 2 2_Innskuddsdekning" xfId="59618" xr:uid="{00000000-0005-0000-0000-0000EDE80000}"/>
    <cellStyle name="Prosent 2 2 3 2 2 3" xfId="59619" xr:uid="{00000000-0005-0000-0000-0000EEE80000}"/>
    <cellStyle name="Prosent 2 2 3 2 2 3 2" xfId="59620" xr:uid="{00000000-0005-0000-0000-0000EFE80000}"/>
    <cellStyle name="Prosent 2 2 3 2 2 3 2 2" xfId="59621" xr:uid="{00000000-0005-0000-0000-0000F0E80000}"/>
    <cellStyle name="Prosent 2 2 3 2 2 3 3" xfId="59622" xr:uid="{00000000-0005-0000-0000-0000F1E80000}"/>
    <cellStyle name="Prosent 2 2 3 2 2 4" xfId="59623" xr:uid="{00000000-0005-0000-0000-0000F2E80000}"/>
    <cellStyle name="Prosent 2 2 3 2 2 4 2" xfId="59624" xr:uid="{00000000-0005-0000-0000-0000F3E80000}"/>
    <cellStyle name="Prosent 2 2 3 2 2 5" xfId="59625" xr:uid="{00000000-0005-0000-0000-0000F4E80000}"/>
    <cellStyle name="Prosent 2 2 3 2 2_3. Chng in credit spreads" xfId="59626" xr:uid="{00000000-0005-0000-0000-0000F5E80000}"/>
    <cellStyle name="Prosent 2 2 3 2 3" xfId="59627" xr:uid="{00000000-0005-0000-0000-0000F6E80000}"/>
    <cellStyle name="Prosent 2 2 3 2 3 2" xfId="59628" xr:uid="{00000000-0005-0000-0000-0000F7E80000}"/>
    <cellStyle name="Prosent 2 2 3 2 3 2 2" xfId="59629" xr:uid="{00000000-0005-0000-0000-0000F8E80000}"/>
    <cellStyle name="Prosent 2 2 3 2 3 2 2 2" xfId="59630" xr:uid="{00000000-0005-0000-0000-0000F9E80000}"/>
    <cellStyle name="Prosent 2 2 3 2 3 2 3" xfId="59631" xr:uid="{00000000-0005-0000-0000-0000FAE80000}"/>
    <cellStyle name="Prosent 2 2 3 2 3 2_Innskuddsdekning" xfId="59632" xr:uid="{00000000-0005-0000-0000-0000FBE80000}"/>
    <cellStyle name="Prosent 2 2 3 2 3 3" xfId="59633" xr:uid="{00000000-0005-0000-0000-0000FCE80000}"/>
    <cellStyle name="Prosent 2 2 3 2 3 3 2" xfId="59634" xr:uid="{00000000-0005-0000-0000-0000FDE80000}"/>
    <cellStyle name="Prosent 2 2 3 2 3 4" xfId="59635" xr:uid="{00000000-0005-0000-0000-0000FEE80000}"/>
    <cellStyle name="Prosent 2 2 3 2 3_3. Chng in credit spreads" xfId="59636" xr:uid="{00000000-0005-0000-0000-0000FFE80000}"/>
    <cellStyle name="Prosent 2 2 3 2 4" xfId="59637" xr:uid="{00000000-0005-0000-0000-000000E90000}"/>
    <cellStyle name="Prosent 2 2 3 2 4 2" xfId="59638" xr:uid="{00000000-0005-0000-0000-000001E90000}"/>
    <cellStyle name="Prosent 2 2 3 2 4 2 2" xfId="59639" xr:uid="{00000000-0005-0000-0000-000002E90000}"/>
    <cellStyle name="Prosent 2 2 3 2 4 2_Innskuddsdekning" xfId="59640" xr:uid="{00000000-0005-0000-0000-000003E90000}"/>
    <cellStyle name="Prosent 2 2 3 2 4 3" xfId="59641" xr:uid="{00000000-0005-0000-0000-000004E90000}"/>
    <cellStyle name="Prosent 2 2 3 2 4_3. Chng in credit spreads" xfId="59642" xr:uid="{00000000-0005-0000-0000-000005E90000}"/>
    <cellStyle name="Prosent 2 2 3 2 5" xfId="59643" xr:uid="{00000000-0005-0000-0000-000006E90000}"/>
    <cellStyle name="Prosent 2 2 3 2 5 2" xfId="59644" xr:uid="{00000000-0005-0000-0000-000007E90000}"/>
    <cellStyle name="Prosent 2 2 3 2 5 2 2" xfId="59645" xr:uid="{00000000-0005-0000-0000-000008E90000}"/>
    <cellStyle name="Prosent 2 2 3 2 5 3" xfId="59646" xr:uid="{00000000-0005-0000-0000-000009E90000}"/>
    <cellStyle name="Prosent 2 2 3 2 5_Innskuddsdekning" xfId="59647" xr:uid="{00000000-0005-0000-0000-00000AE90000}"/>
    <cellStyle name="Prosent 2 2 3 2 6" xfId="59648" xr:uid="{00000000-0005-0000-0000-00000BE90000}"/>
    <cellStyle name="Prosent 2 2 3 2 6 2" xfId="59649" xr:uid="{00000000-0005-0000-0000-00000CE90000}"/>
    <cellStyle name="Prosent 2 2 3 2 7" xfId="59650" xr:uid="{00000000-0005-0000-0000-00000DE90000}"/>
    <cellStyle name="Prosent 2 2 3 2_3. Chng in credit spreads" xfId="59651" xr:uid="{00000000-0005-0000-0000-00000EE90000}"/>
    <cellStyle name="Prosent 2 2 3 3" xfId="59652" xr:uid="{00000000-0005-0000-0000-00000FE90000}"/>
    <cellStyle name="Prosent 2 2 3 3 2" xfId="59653" xr:uid="{00000000-0005-0000-0000-000010E90000}"/>
    <cellStyle name="Prosent 2 2 3 3 2 2" xfId="59654" xr:uid="{00000000-0005-0000-0000-000011E90000}"/>
    <cellStyle name="Prosent 2 2 3 3 2 2 2" xfId="59655" xr:uid="{00000000-0005-0000-0000-000012E90000}"/>
    <cellStyle name="Prosent 2 2 3 3 2 2 2 2" xfId="59656" xr:uid="{00000000-0005-0000-0000-000013E90000}"/>
    <cellStyle name="Prosent 2 2 3 3 2 2 3" xfId="59657" xr:uid="{00000000-0005-0000-0000-000014E90000}"/>
    <cellStyle name="Prosent 2 2 3 3 2 3" xfId="59658" xr:uid="{00000000-0005-0000-0000-000015E90000}"/>
    <cellStyle name="Prosent 2 2 3 3 2 3 2" xfId="59659" xr:uid="{00000000-0005-0000-0000-000016E90000}"/>
    <cellStyle name="Prosent 2 2 3 3 2 4" xfId="59660" xr:uid="{00000000-0005-0000-0000-000017E90000}"/>
    <cellStyle name="Prosent 2 2 3 3 2_Innskuddsdekning" xfId="59661" xr:uid="{00000000-0005-0000-0000-000018E90000}"/>
    <cellStyle name="Prosent 2 2 3 3 3" xfId="59662" xr:uid="{00000000-0005-0000-0000-000019E90000}"/>
    <cellStyle name="Prosent 2 2 3 3 3 2" xfId="59663" xr:uid="{00000000-0005-0000-0000-00001AE90000}"/>
    <cellStyle name="Prosent 2 2 3 3 3 2 2" xfId="59664" xr:uid="{00000000-0005-0000-0000-00001BE90000}"/>
    <cellStyle name="Prosent 2 2 3 3 3 3" xfId="59665" xr:uid="{00000000-0005-0000-0000-00001CE90000}"/>
    <cellStyle name="Prosent 2 2 3 3 4" xfId="59666" xr:uid="{00000000-0005-0000-0000-00001DE90000}"/>
    <cellStyle name="Prosent 2 2 3 3 4 2" xfId="59667" xr:uid="{00000000-0005-0000-0000-00001EE90000}"/>
    <cellStyle name="Prosent 2 2 3 3 5" xfId="59668" xr:uid="{00000000-0005-0000-0000-00001FE90000}"/>
    <cellStyle name="Prosent 2 2 3 3_3. Chng in credit spreads" xfId="59669" xr:uid="{00000000-0005-0000-0000-000020E90000}"/>
    <cellStyle name="Prosent 2 2 3 4" xfId="59670" xr:uid="{00000000-0005-0000-0000-000021E90000}"/>
    <cellStyle name="Prosent 2 2 3 4 2" xfId="59671" xr:uid="{00000000-0005-0000-0000-000022E90000}"/>
    <cellStyle name="Prosent 2 2 3 4 2 2" xfId="59672" xr:uid="{00000000-0005-0000-0000-000023E90000}"/>
    <cellStyle name="Prosent 2 2 3 4 2 2 2" xfId="59673" xr:uid="{00000000-0005-0000-0000-000024E90000}"/>
    <cellStyle name="Prosent 2 2 3 4 2 3" xfId="59674" xr:uid="{00000000-0005-0000-0000-000025E90000}"/>
    <cellStyle name="Prosent 2 2 3 4 2_Innskuddsdekning" xfId="59675" xr:uid="{00000000-0005-0000-0000-000026E90000}"/>
    <cellStyle name="Prosent 2 2 3 4 3" xfId="59676" xr:uid="{00000000-0005-0000-0000-000027E90000}"/>
    <cellStyle name="Prosent 2 2 3 4 3 2" xfId="59677" xr:uid="{00000000-0005-0000-0000-000028E90000}"/>
    <cellStyle name="Prosent 2 2 3 4 4" xfId="59678" xr:uid="{00000000-0005-0000-0000-000029E90000}"/>
    <cellStyle name="Prosent 2 2 3 4_3. Chng in credit spreads" xfId="59679" xr:uid="{00000000-0005-0000-0000-00002AE90000}"/>
    <cellStyle name="Prosent 2 2 3 5" xfId="59680" xr:uid="{00000000-0005-0000-0000-00002BE90000}"/>
    <cellStyle name="Prosent 2 2 3 5 2" xfId="59681" xr:uid="{00000000-0005-0000-0000-00002CE90000}"/>
    <cellStyle name="Prosent 2 2 3 5 2 2" xfId="59682" xr:uid="{00000000-0005-0000-0000-00002DE90000}"/>
    <cellStyle name="Prosent 2 2 3 5 2_Innskuddsdekning" xfId="59683" xr:uid="{00000000-0005-0000-0000-00002EE90000}"/>
    <cellStyle name="Prosent 2 2 3 5 3" xfId="59684" xr:uid="{00000000-0005-0000-0000-00002FE90000}"/>
    <cellStyle name="Prosent 2 2 3 5_3. Chng in credit spreads" xfId="59685" xr:uid="{00000000-0005-0000-0000-000030E90000}"/>
    <cellStyle name="Prosent 2 2 3 6" xfId="59686" xr:uid="{00000000-0005-0000-0000-000031E90000}"/>
    <cellStyle name="Prosent 2 2 3 6 2" xfId="59687" xr:uid="{00000000-0005-0000-0000-000032E90000}"/>
    <cellStyle name="Prosent 2 2 3 6 2 2" xfId="59688" xr:uid="{00000000-0005-0000-0000-000033E90000}"/>
    <cellStyle name="Prosent 2 2 3 6 3" xfId="59689" xr:uid="{00000000-0005-0000-0000-000034E90000}"/>
    <cellStyle name="Prosent 2 2 3 6_Innskuddsdekning" xfId="59690" xr:uid="{00000000-0005-0000-0000-000035E90000}"/>
    <cellStyle name="Prosent 2 2 3 7" xfId="59691" xr:uid="{00000000-0005-0000-0000-000036E90000}"/>
    <cellStyle name="Prosent 2 2 3 7 2" xfId="59692" xr:uid="{00000000-0005-0000-0000-000037E90000}"/>
    <cellStyle name="Prosent 2 2 3 8" xfId="59693" xr:uid="{00000000-0005-0000-0000-000038E90000}"/>
    <cellStyle name="Prosent 2 2 3_3. Chng in credit spreads" xfId="59694" xr:uid="{00000000-0005-0000-0000-000039E90000}"/>
    <cellStyle name="Prosent 2 2 4" xfId="59695" xr:uid="{00000000-0005-0000-0000-00003AE90000}"/>
    <cellStyle name="Prosent 2 2 4 2" xfId="59696" xr:uid="{00000000-0005-0000-0000-00003BE90000}"/>
    <cellStyle name="Prosent 2 2 4 2 2" xfId="59697" xr:uid="{00000000-0005-0000-0000-00003CE90000}"/>
    <cellStyle name="Prosent 2 2 4 2 2 2" xfId="59698" xr:uid="{00000000-0005-0000-0000-00003DE90000}"/>
    <cellStyle name="Prosent 2 2 4 2 2 2 2" xfId="59699" xr:uid="{00000000-0005-0000-0000-00003EE90000}"/>
    <cellStyle name="Prosent 2 2 4 2 2 2 2 2" xfId="59700" xr:uid="{00000000-0005-0000-0000-00003FE90000}"/>
    <cellStyle name="Prosent 2 2 4 2 2 2 2 2 2" xfId="59701" xr:uid="{00000000-0005-0000-0000-000040E90000}"/>
    <cellStyle name="Prosent 2 2 4 2 2 2 2 3" xfId="59702" xr:uid="{00000000-0005-0000-0000-000041E90000}"/>
    <cellStyle name="Prosent 2 2 4 2 2 2 3" xfId="59703" xr:uid="{00000000-0005-0000-0000-000042E90000}"/>
    <cellStyle name="Prosent 2 2 4 2 2 2 3 2" xfId="59704" xr:uid="{00000000-0005-0000-0000-000043E90000}"/>
    <cellStyle name="Prosent 2 2 4 2 2 2 4" xfId="59705" xr:uid="{00000000-0005-0000-0000-000044E90000}"/>
    <cellStyle name="Prosent 2 2 4 2 2 2_Innskuddsdekning" xfId="59706" xr:uid="{00000000-0005-0000-0000-000045E90000}"/>
    <cellStyle name="Prosent 2 2 4 2 2 3" xfId="59707" xr:uid="{00000000-0005-0000-0000-000046E90000}"/>
    <cellStyle name="Prosent 2 2 4 2 2 3 2" xfId="59708" xr:uid="{00000000-0005-0000-0000-000047E90000}"/>
    <cellStyle name="Prosent 2 2 4 2 2 3 2 2" xfId="59709" xr:uid="{00000000-0005-0000-0000-000048E90000}"/>
    <cellStyle name="Prosent 2 2 4 2 2 3 3" xfId="59710" xr:uid="{00000000-0005-0000-0000-000049E90000}"/>
    <cellStyle name="Prosent 2 2 4 2 2 4" xfId="59711" xr:uid="{00000000-0005-0000-0000-00004AE90000}"/>
    <cellStyle name="Prosent 2 2 4 2 2 4 2" xfId="59712" xr:uid="{00000000-0005-0000-0000-00004BE90000}"/>
    <cellStyle name="Prosent 2 2 4 2 2 5" xfId="59713" xr:uid="{00000000-0005-0000-0000-00004CE90000}"/>
    <cellStyle name="Prosent 2 2 4 2 2_3. Chng in credit spreads" xfId="59714" xr:uid="{00000000-0005-0000-0000-00004DE90000}"/>
    <cellStyle name="Prosent 2 2 4 2 3" xfId="59715" xr:uid="{00000000-0005-0000-0000-00004EE90000}"/>
    <cellStyle name="Prosent 2 2 4 2 3 2" xfId="59716" xr:uid="{00000000-0005-0000-0000-00004FE90000}"/>
    <cellStyle name="Prosent 2 2 4 2 3 2 2" xfId="59717" xr:uid="{00000000-0005-0000-0000-000050E90000}"/>
    <cellStyle name="Prosent 2 2 4 2 3 2 2 2" xfId="59718" xr:uid="{00000000-0005-0000-0000-000051E90000}"/>
    <cellStyle name="Prosent 2 2 4 2 3 2 3" xfId="59719" xr:uid="{00000000-0005-0000-0000-000052E90000}"/>
    <cellStyle name="Prosent 2 2 4 2 3 2_Innskuddsdekning" xfId="59720" xr:uid="{00000000-0005-0000-0000-000053E90000}"/>
    <cellStyle name="Prosent 2 2 4 2 3 3" xfId="59721" xr:uid="{00000000-0005-0000-0000-000054E90000}"/>
    <cellStyle name="Prosent 2 2 4 2 3 3 2" xfId="59722" xr:uid="{00000000-0005-0000-0000-000055E90000}"/>
    <cellStyle name="Prosent 2 2 4 2 3 4" xfId="59723" xr:uid="{00000000-0005-0000-0000-000056E90000}"/>
    <cellStyle name="Prosent 2 2 4 2 3_3. Chng in credit spreads" xfId="59724" xr:uid="{00000000-0005-0000-0000-000057E90000}"/>
    <cellStyle name="Prosent 2 2 4 2 4" xfId="59725" xr:uid="{00000000-0005-0000-0000-000058E90000}"/>
    <cellStyle name="Prosent 2 2 4 2 4 2" xfId="59726" xr:uid="{00000000-0005-0000-0000-000059E90000}"/>
    <cellStyle name="Prosent 2 2 4 2 4 2 2" xfId="59727" xr:uid="{00000000-0005-0000-0000-00005AE90000}"/>
    <cellStyle name="Prosent 2 2 4 2 4 3" xfId="59728" xr:uid="{00000000-0005-0000-0000-00005BE90000}"/>
    <cellStyle name="Prosent 2 2 4 2 4_Innskuddsdekning" xfId="59729" xr:uid="{00000000-0005-0000-0000-00005CE90000}"/>
    <cellStyle name="Prosent 2 2 4 2 5" xfId="59730" xr:uid="{00000000-0005-0000-0000-00005DE90000}"/>
    <cellStyle name="Prosent 2 2 4 2 5 2" xfId="59731" xr:uid="{00000000-0005-0000-0000-00005EE90000}"/>
    <cellStyle name="Prosent 2 2 4 2 6" xfId="59732" xr:uid="{00000000-0005-0000-0000-00005FE90000}"/>
    <cellStyle name="Prosent 2 2 4 2_3. Chng in credit spreads" xfId="59733" xr:uid="{00000000-0005-0000-0000-000060E90000}"/>
    <cellStyle name="Prosent 2 2 4 3" xfId="59734" xr:uid="{00000000-0005-0000-0000-000061E90000}"/>
    <cellStyle name="Prosent 2 2 4 3 2" xfId="59735" xr:uid="{00000000-0005-0000-0000-000062E90000}"/>
    <cellStyle name="Prosent 2 2 4 3 2 2" xfId="59736" xr:uid="{00000000-0005-0000-0000-000063E90000}"/>
    <cellStyle name="Prosent 2 2 4 3 2 2 2" xfId="59737" xr:uid="{00000000-0005-0000-0000-000064E90000}"/>
    <cellStyle name="Prosent 2 2 4 3 2 2 2 2" xfId="59738" xr:uid="{00000000-0005-0000-0000-000065E90000}"/>
    <cellStyle name="Prosent 2 2 4 3 2 2 3" xfId="59739" xr:uid="{00000000-0005-0000-0000-000066E90000}"/>
    <cellStyle name="Prosent 2 2 4 3 2 3" xfId="59740" xr:uid="{00000000-0005-0000-0000-000067E90000}"/>
    <cellStyle name="Prosent 2 2 4 3 2 3 2" xfId="59741" xr:uid="{00000000-0005-0000-0000-000068E90000}"/>
    <cellStyle name="Prosent 2 2 4 3 2 4" xfId="59742" xr:uid="{00000000-0005-0000-0000-000069E90000}"/>
    <cellStyle name="Prosent 2 2 4 3 2_Innskuddsdekning" xfId="59743" xr:uid="{00000000-0005-0000-0000-00006AE90000}"/>
    <cellStyle name="Prosent 2 2 4 3 3" xfId="59744" xr:uid="{00000000-0005-0000-0000-00006BE90000}"/>
    <cellStyle name="Prosent 2 2 4 3 3 2" xfId="59745" xr:uid="{00000000-0005-0000-0000-00006CE90000}"/>
    <cellStyle name="Prosent 2 2 4 3 3 2 2" xfId="59746" xr:uid="{00000000-0005-0000-0000-00006DE90000}"/>
    <cellStyle name="Prosent 2 2 4 3 3 3" xfId="59747" xr:uid="{00000000-0005-0000-0000-00006EE90000}"/>
    <cellStyle name="Prosent 2 2 4 3 4" xfId="59748" xr:uid="{00000000-0005-0000-0000-00006FE90000}"/>
    <cellStyle name="Prosent 2 2 4 3 4 2" xfId="59749" xr:uid="{00000000-0005-0000-0000-000070E90000}"/>
    <cellStyle name="Prosent 2 2 4 3 5" xfId="59750" xr:uid="{00000000-0005-0000-0000-000071E90000}"/>
    <cellStyle name="Prosent 2 2 4 3_3. Chng in credit spreads" xfId="59751" xr:uid="{00000000-0005-0000-0000-000072E90000}"/>
    <cellStyle name="Prosent 2 2 4 4" xfId="59752" xr:uid="{00000000-0005-0000-0000-000073E90000}"/>
    <cellStyle name="Prosent 2 2 4 4 2" xfId="59753" xr:uid="{00000000-0005-0000-0000-000074E90000}"/>
    <cellStyle name="Prosent 2 2 4 4 2 2" xfId="59754" xr:uid="{00000000-0005-0000-0000-000075E90000}"/>
    <cellStyle name="Prosent 2 2 4 4 2 2 2" xfId="59755" xr:uid="{00000000-0005-0000-0000-000076E90000}"/>
    <cellStyle name="Prosent 2 2 4 4 2 3" xfId="59756" xr:uid="{00000000-0005-0000-0000-000077E90000}"/>
    <cellStyle name="Prosent 2 2 4 4 2_Innskuddsdekning" xfId="59757" xr:uid="{00000000-0005-0000-0000-000078E90000}"/>
    <cellStyle name="Prosent 2 2 4 4 3" xfId="59758" xr:uid="{00000000-0005-0000-0000-000079E90000}"/>
    <cellStyle name="Prosent 2 2 4 4 3 2" xfId="59759" xr:uid="{00000000-0005-0000-0000-00007AE90000}"/>
    <cellStyle name="Prosent 2 2 4 4 4" xfId="59760" xr:uid="{00000000-0005-0000-0000-00007BE90000}"/>
    <cellStyle name="Prosent 2 2 4 4_3. Chng in credit spreads" xfId="59761" xr:uid="{00000000-0005-0000-0000-00007CE90000}"/>
    <cellStyle name="Prosent 2 2 4 5" xfId="59762" xr:uid="{00000000-0005-0000-0000-00007DE90000}"/>
    <cellStyle name="Prosent 2 2 4 5 2" xfId="59763" xr:uid="{00000000-0005-0000-0000-00007EE90000}"/>
    <cellStyle name="Prosent 2 2 4 5 2 2" xfId="59764" xr:uid="{00000000-0005-0000-0000-00007FE90000}"/>
    <cellStyle name="Prosent 2 2 4 5 2_Innskuddsdekning" xfId="59765" xr:uid="{00000000-0005-0000-0000-000080E90000}"/>
    <cellStyle name="Prosent 2 2 4 5 3" xfId="59766" xr:uid="{00000000-0005-0000-0000-000081E90000}"/>
    <cellStyle name="Prosent 2 2 4 5_3. Chng in credit spreads" xfId="59767" xr:uid="{00000000-0005-0000-0000-000082E90000}"/>
    <cellStyle name="Prosent 2 2 4 6" xfId="59768" xr:uid="{00000000-0005-0000-0000-000083E90000}"/>
    <cellStyle name="Prosent 2 2 4 6 2" xfId="59769" xr:uid="{00000000-0005-0000-0000-000084E90000}"/>
    <cellStyle name="Prosent 2 2 4 6 2 2" xfId="59770" xr:uid="{00000000-0005-0000-0000-000085E90000}"/>
    <cellStyle name="Prosent 2 2 4 6 3" xfId="59771" xr:uid="{00000000-0005-0000-0000-000086E90000}"/>
    <cellStyle name="Prosent 2 2 4 6_Innskuddsdekning" xfId="59772" xr:uid="{00000000-0005-0000-0000-000087E90000}"/>
    <cellStyle name="Prosent 2 2 4 7" xfId="59773" xr:uid="{00000000-0005-0000-0000-000088E90000}"/>
    <cellStyle name="Prosent 2 2 4 7 2" xfId="59774" xr:uid="{00000000-0005-0000-0000-000089E90000}"/>
    <cellStyle name="Prosent 2 2 4 8" xfId="59775" xr:uid="{00000000-0005-0000-0000-00008AE90000}"/>
    <cellStyle name="Prosent 2 2 4_3. Chng in credit spreads" xfId="59776" xr:uid="{00000000-0005-0000-0000-00008BE90000}"/>
    <cellStyle name="Prosent 2 2 5" xfId="59777" xr:uid="{00000000-0005-0000-0000-00008CE90000}"/>
    <cellStyle name="Prosent 2 2 5 2" xfId="59778" xr:uid="{00000000-0005-0000-0000-00008DE90000}"/>
    <cellStyle name="Prosent 2 2 5 2 2" xfId="59779" xr:uid="{00000000-0005-0000-0000-00008EE90000}"/>
    <cellStyle name="Prosent 2 2 5 2 2 2" xfId="59780" xr:uid="{00000000-0005-0000-0000-00008FE90000}"/>
    <cellStyle name="Prosent 2 2 5 2 2 2 2" xfId="59781" xr:uid="{00000000-0005-0000-0000-000090E90000}"/>
    <cellStyle name="Prosent 2 2 5 2 2 2 2 2" xfId="59782" xr:uid="{00000000-0005-0000-0000-000091E90000}"/>
    <cellStyle name="Prosent 2 2 5 2 2 2 3" xfId="59783" xr:uid="{00000000-0005-0000-0000-000092E90000}"/>
    <cellStyle name="Prosent 2 2 5 2 2 3" xfId="59784" xr:uid="{00000000-0005-0000-0000-000093E90000}"/>
    <cellStyle name="Prosent 2 2 5 2 2 3 2" xfId="59785" xr:uid="{00000000-0005-0000-0000-000094E90000}"/>
    <cellStyle name="Prosent 2 2 5 2 2 4" xfId="59786" xr:uid="{00000000-0005-0000-0000-000095E90000}"/>
    <cellStyle name="Prosent 2 2 5 2 2_Innskuddsdekning" xfId="59787" xr:uid="{00000000-0005-0000-0000-000096E90000}"/>
    <cellStyle name="Prosent 2 2 5 2 3" xfId="59788" xr:uid="{00000000-0005-0000-0000-000097E90000}"/>
    <cellStyle name="Prosent 2 2 5 2 3 2" xfId="59789" xr:uid="{00000000-0005-0000-0000-000098E90000}"/>
    <cellStyle name="Prosent 2 2 5 2 3 2 2" xfId="59790" xr:uid="{00000000-0005-0000-0000-000099E90000}"/>
    <cellStyle name="Prosent 2 2 5 2 3 3" xfId="59791" xr:uid="{00000000-0005-0000-0000-00009AE90000}"/>
    <cellStyle name="Prosent 2 2 5 2 4" xfId="59792" xr:uid="{00000000-0005-0000-0000-00009BE90000}"/>
    <cellStyle name="Prosent 2 2 5 2 4 2" xfId="59793" xr:uid="{00000000-0005-0000-0000-00009CE90000}"/>
    <cellStyle name="Prosent 2 2 5 2 5" xfId="59794" xr:uid="{00000000-0005-0000-0000-00009DE90000}"/>
    <cellStyle name="Prosent 2 2 5 2_3. Chng in credit spreads" xfId="59795" xr:uid="{00000000-0005-0000-0000-00009EE90000}"/>
    <cellStyle name="Prosent 2 2 5 3" xfId="59796" xr:uid="{00000000-0005-0000-0000-00009FE90000}"/>
    <cellStyle name="Prosent 2 2 5 3 2" xfId="59797" xr:uid="{00000000-0005-0000-0000-0000A0E90000}"/>
    <cellStyle name="Prosent 2 2 5 3 2 2" xfId="59798" xr:uid="{00000000-0005-0000-0000-0000A1E90000}"/>
    <cellStyle name="Prosent 2 2 5 3 2 2 2" xfId="59799" xr:uid="{00000000-0005-0000-0000-0000A2E90000}"/>
    <cellStyle name="Prosent 2 2 5 3 2 3" xfId="59800" xr:uid="{00000000-0005-0000-0000-0000A3E90000}"/>
    <cellStyle name="Prosent 2 2 5 3 2_Innskuddsdekning" xfId="59801" xr:uid="{00000000-0005-0000-0000-0000A4E90000}"/>
    <cellStyle name="Prosent 2 2 5 3 3" xfId="59802" xr:uid="{00000000-0005-0000-0000-0000A5E90000}"/>
    <cellStyle name="Prosent 2 2 5 3 3 2" xfId="59803" xr:uid="{00000000-0005-0000-0000-0000A6E90000}"/>
    <cellStyle name="Prosent 2 2 5 3 4" xfId="59804" xr:uid="{00000000-0005-0000-0000-0000A7E90000}"/>
    <cellStyle name="Prosent 2 2 5 3_3. Chng in credit spreads" xfId="59805" xr:uid="{00000000-0005-0000-0000-0000A8E90000}"/>
    <cellStyle name="Prosent 2 2 5 4" xfId="59806" xr:uid="{00000000-0005-0000-0000-0000A9E90000}"/>
    <cellStyle name="Prosent 2 2 5 4 2" xfId="59807" xr:uid="{00000000-0005-0000-0000-0000AAE90000}"/>
    <cellStyle name="Prosent 2 2 5 4 2 2" xfId="59808" xr:uid="{00000000-0005-0000-0000-0000ABE90000}"/>
    <cellStyle name="Prosent 2 2 5 4 2_Innskuddsdekning" xfId="59809" xr:uid="{00000000-0005-0000-0000-0000ACE90000}"/>
    <cellStyle name="Prosent 2 2 5 4 3" xfId="59810" xr:uid="{00000000-0005-0000-0000-0000ADE90000}"/>
    <cellStyle name="Prosent 2 2 5 4_3. Chng in credit spreads" xfId="59811" xr:uid="{00000000-0005-0000-0000-0000AEE90000}"/>
    <cellStyle name="Prosent 2 2 5 5" xfId="59812" xr:uid="{00000000-0005-0000-0000-0000AFE90000}"/>
    <cellStyle name="Prosent 2 2 5 5 2" xfId="59813" xr:uid="{00000000-0005-0000-0000-0000B0E90000}"/>
    <cellStyle name="Prosent 2 2 5 5_Innskuddsdekning" xfId="59814" xr:uid="{00000000-0005-0000-0000-0000B1E90000}"/>
    <cellStyle name="Prosent 2 2 5 6" xfId="59815" xr:uid="{00000000-0005-0000-0000-0000B2E90000}"/>
    <cellStyle name="Prosent 2 2 5_3. Chng in credit spreads" xfId="59816" xr:uid="{00000000-0005-0000-0000-0000B3E90000}"/>
    <cellStyle name="Prosent 2 2 6" xfId="59817" xr:uid="{00000000-0005-0000-0000-0000B4E90000}"/>
    <cellStyle name="Prosent 2 2 6 2" xfId="59818" xr:uid="{00000000-0005-0000-0000-0000B5E90000}"/>
    <cellStyle name="Prosent 2 2 6 3" xfId="59819" xr:uid="{00000000-0005-0000-0000-0000B6E90000}"/>
    <cellStyle name="Prosent 2 2 6_3. Chng in credit spreads" xfId="59820" xr:uid="{00000000-0005-0000-0000-0000B7E90000}"/>
    <cellStyle name="Prosent 2 2 7" xfId="59821" xr:uid="{00000000-0005-0000-0000-0000B8E90000}"/>
    <cellStyle name="Prosent 2 2 7 2" xfId="59822" xr:uid="{00000000-0005-0000-0000-0000B9E90000}"/>
    <cellStyle name="Prosent 2 2 7 2 2" xfId="59823" xr:uid="{00000000-0005-0000-0000-0000BAE90000}"/>
    <cellStyle name="Prosent 2 2 7 2 2 2" xfId="59824" xr:uid="{00000000-0005-0000-0000-0000BBE90000}"/>
    <cellStyle name="Prosent 2 2 7 2 2 2 2" xfId="59825" xr:uid="{00000000-0005-0000-0000-0000BCE90000}"/>
    <cellStyle name="Prosent 2 2 7 2 2 3" xfId="59826" xr:uid="{00000000-0005-0000-0000-0000BDE90000}"/>
    <cellStyle name="Prosent 2 2 7 2 3" xfId="59827" xr:uid="{00000000-0005-0000-0000-0000BEE90000}"/>
    <cellStyle name="Prosent 2 2 7 2 3 2" xfId="59828" xr:uid="{00000000-0005-0000-0000-0000BFE90000}"/>
    <cellStyle name="Prosent 2 2 7 2 4" xfId="59829" xr:uid="{00000000-0005-0000-0000-0000C0E90000}"/>
    <cellStyle name="Prosent 2 2 7 2_Innskuddsdekning" xfId="59830" xr:uid="{00000000-0005-0000-0000-0000C1E90000}"/>
    <cellStyle name="Prosent 2 2 7 3" xfId="59831" xr:uid="{00000000-0005-0000-0000-0000C2E90000}"/>
    <cellStyle name="Prosent 2 2 7 3 2" xfId="59832" xr:uid="{00000000-0005-0000-0000-0000C3E90000}"/>
    <cellStyle name="Prosent 2 2 7 3 2 2" xfId="59833" xr:uid="{00000000-0005-0000-0000-0000C4E90000}"/>
    <cellStyle name="Prosent 2 2 7 3 3" xfId="59834" xr:uid="{00000000-0005-0000-0000-0000C5E90000}"/>
    <cellStyle name="Prosent 2 2 7 4" xfId="59835" xr:uid="{00000000-0005-0000-0000-0000C6E90000}"/>
    <cellStyle name="Prosent 2 2 7 4 2" xfId="59836" xr:uid="{00000000-0005-0000-0000-0000C7E90000}"/>
    <cellStyle name="Prosent 2 2 7 5" xfId="59837" xr:uid="{00000000-0005-0000-0000-0000C8E90000}"/>
    <cellStyle name="Prosent 2 2 7_3. Chng in credit spreads" xfId="59838" xr:uid="{00000000-0005-0000-0000-0000C9E90000}"/>
    <cellStyle name="Prosent 2 2 8" xfId="59839" xr:uid="{00000000-0005-0000-0000-0000CAE90000}"/>
    <cellStyle name="Prosent 2 2 8 2" xfId="59840" xr:uid="{00000000-0005-0000-0000-0000CBE90000}"/>
    <cellStyle name="Prosent 2 2 8 2 2" xfId="59841" xr:uid="{00000000-0005-0000-0000-0000CCE90000}"/>
    <cellStyle name="Prosent 2 2 8 2 2 2" xfId="59842" xr:uid="{00000000-0005-0000-0000-0000CDE90000}"/>
    <cellStyle name="Prosent 2 2 8 2 2 2 2" xfId="59843" xr:uid="{00000000-0005-0000-0000-0000CEE90000}"/>
    <cellStyle name="Prosent 2 2 8 2 2 3" xfId="59844" xr:uid="{00000000-0005-0000-0000-0000CFE90000}"/>
    <cellStyle name="Prosent 2 2 8 2 3" xfId="59845" xr:uid="{00000000-0005-0000-0000-0000D0E90000}"/>
    <cellStyle name="Prosent 2 2 8 2 3 2" xfId="59846" xr:uid="{00000000-0005-0000-0000-0000D1E90000}"/>
    <cellStyle name="Prosent 2 2 8 2 4" xfId="59847" xr:uid="{00000000-0005-0000-0000-0000D2E90000}"/>
    <cellStyle name="Prosent 2 2 8 2_Innskuddsdekning" xfId="59848" xr:uid="{00000000-0005-0000-0000-0000D3E90000}"/>
    <cellStyle name="Prosent 2 2 8 3" xfId="59849" xr:uid="{00000000-0005-0000-0000-0000D4E90000}"/>
    <cellStyle name="Prosent 2 2 8 3 2" xfId="59850" xr:uid="{00000000-0005-0000-0000-0000D5E90000}"/>
    <cellStyle name="Prosent 2 2 8 3 2 2" xfId="59851" xr:uid="{00000000-0005-0000-0000-0000D6E90000}"/>
    <cellStyle name="Prosent 2 2 8 3 3" xfId="59852" xr:uid="{00000000-0005-0000-0000-0000D7E90000}"/>
    <cellStyle name="Prosent 2 2 8 4" xfId="59853" xr:uid="{00000000-0005-0000-0000-0000D8E90000}"/>
    <cellStyle name="Prosent 2 2 8 4 2" xfId="59854" xr:uid="{00000000-0005-0000-0000-0000D9E90000}"/>
    <cellStyle name="Prosent 2 2 8 5" xfId="59855" xr:uid="{00000000-0005-0000-0000-0000DAE90000}"/>
    <cellStyle name="Prosent 2 2 8_3. Chng in credit spreads" xfId="59856" xr:uid="{00000000-0005-0000-0000-0000DBE90000}"/>
    <cellStyle name="Prosent 2 2 9" xfId="59857" xr:uid="{00000000-0005-0000-0000-0000DCE90000}"/>
    <cellStyle name="Prosent 2 2 9 2" xfId="59858" xr:uid="{00000000-0005-0000-0000-0000DDE90000}"/>
    <cellStyle name="Prosent 2 2 9 2 2" xfId="59859" xr:uid="{00000000-0005-0000-0000-0000DEE90000}"/>
    <cellStyle name="Prosent 2 2 9 2 2 2" xfId="59860" xr:uid="{00000000-0005-0000-0000-0000DFE90000}"/>
    <cellStyle name="Prosent 2 2 9 2 3" xfId="59861" xr:uid="{00000000-0005-0000-0000-0000E0E90000}"/>
    <cellStyle name="Prosent 2 2 9 3" xfId="59862" xr:uid="{00000000-0005-0000-0000-0000E1E90000}"/>
    <cellStyle name="Prosent 2 2 9 3 2" xfId="59863" xr:uid="{00000000-0005-0000-0000-0000E2E90000}"/>
    <cellStyle name="Prosent 2 2 9 4" xfId="59864" xr:uid="{00000000-0005-0000-0000-0000E3E90000}"/>
    <cellStyle name="Prosent 2 2_3. Chng in credit spreads" xfId="59865" xr:uid="{00000000-0005-0000-0000-0000E4E90000}"/>
    <cellStyle name="Prosent 2 20" xfId="59866" xr:uid="{00000000-0005-0000-0000-0000E5E90000}"/>
    <cellStyle name="Prosent 2 21" xfId="59867" xr:uid="{00000000-0005-0000-0000-0000E6E90000}"/>
    <cellStyle name="Prosent 2 22" xfId="59868" xr:uid="{00000000-0005-0000-0000-0000E7E90000}"/>
    <cellStyle name="Prosent 2 23" xfId="59869" xr:uid="{00000000-0005-0000-0000-0000E8E90000}"/>
    <cellStyle name="Prosent 2 3" xfId="59870" xr:uid="{00000000-0005-0000-0000-0000E9E90000}"/>
    <cellStyle name="Prosent 2 3 10" xfId="59871" xr:uid="{00000000-0005-0000-0000-0000EAE90000}"/>
    <cellStyle name="Prosent 2 3 10 2" xfId="59872" xr:uid="{00000000-0005-0000-0000-0000EBE90000}"/>
    <cellStyle name="Prosent 2 3 10 2 2" xfId="59873" xr:uid="{00000000-0005-0000-0000-0000ECE90000}"/>
    <cellStyle name="Prosent 2 3 10 3" xfId="59874" xr:uid="{00000000-0005-0000-0000-0000EDE90000}"/>
    <cellStyle name="Prosent 2 3 11" xfId="59875" xr:uid="{00000000-0005-0000-0000-0000EEE90000}"/>
    <cellStyle name="Prosent 2 3 11 2" xfId="59876" xr:uid="{00000000-0005-0000-0000-0000EFE90000}"/>
    <cellStyle name="Prosent 2 3 11 2 2" xfId="59877" xr:uid="{00000000-0005-0000-0000-0000F0E90000}"/>
    <cellStyle name="Prosent 2 3 11 3" xfId="59878" xr:uid="{00000000-0005-0000-0000-0000F1E90000}"/>
    <cellStyle name="Prosent 2 3 12" xfId="59879" xr:uid="{00000000-0005-0000-0000-0000F2E90000}"/>
    <cellStyle name="Prosent 2 3 12 2" xfId="59880" xr:uid="{00000000-0005-0000-0000-0000F3E90000}"/>
    <cellStyle name="Prosent 2 3 13" xfId="59881" xr:uid="{00000000-0005-0000-0000-0000F4E90000}"/>
    <cellStyle name="Prosent 2 3 2" xfId="59882" xr:uid="{00000000-0005-0000-0000-0000F5E90000}"/>
    <cellStyle name="Prosent 2 3 2 2" xfId="59883" xr:uid="{00000000-0005-0000-0000-0000F6E90000}"/>
    <cellStyle name="Prosent 2 3 2 2 2" xfId="59884" xr:uid="{00000000-0005-0000-0000-0000F7E90000}"/>
    <cellStyle name="Prosent 2 3 2 2 2 2" xfId="59885" xr:uid="{00000000-0005-0000-0000-0000F8E90000}"/>
    <cellStyle name="Prosent 2 3 2 2 2 2 2" xfId="59886" xr:uid="{00000000-0005-0000-0000-0000F9E90000}"/>
    <cellStyle name="Prosent 2 3 2 2 2 2 2 2" xfId="59887" xr:uid="{00000000-0005-0000-0000-0000FAE90000}"/>
    <cellStyle name="Prosent 2 3 2 2 2 2 2 2 2" xfId="59888" xr:uid="{00000000-0005-0000-0000-0000FBE90000}"/>
    <cellStyle name="Prosent 2 3 2 2 2 2 2 3" xfId="59889" xr:uid="{00000000-0005-0000-0000-0000FCE90000}"/>
    <cellStyle name="Prosent 2 3 2 2 2 2 3" xfId="59890" xr:uid="{00000000-0005-0000-0000-0000FDE90000}"/>
    <cellStyle name="Prosent 2 3 2 2 2 2 3 2" xfId="59891" xr:uid="{00000000-0005-0000-0000-0000FEE90000}"/>
    <cellStyle name="Prosent 2 3 2 2 2 2 4" xfId="59892" xr:uid="{00000000-0005-0000-0000-0000FFE90000}"/>
    <cellStyle name="Prosent 2 3 2 2 2 2_Innskuddsdekning" xfId="59893" xr:uid="{00000000-0005-0000-0000-000000EA0000}"/>
    <cellStyle name="Prosent 2 3 2 2 2 3" xfId="59894" xr:uid="{00000000-0005-0000-0000-000001EA0000}"/>
    <cellStyle name="Prosent 2 3 2 2 2 3 2" xfId="59895" xr:uid="{00000000-0005-0000-0000-000002EA0000}"/>
    <cellStyle name="Prosent 2 3 2 2 2 3 2 2" xfId="59896" xr:uid="{00000000-0005-0000-0000-000003EA0000}"/>
    <cellStyle name="Prosent 2 3 2 2 2 3 3" xfId="59897" xr:uid="{00000000-0005-0000-0000-000004EA0000}"/>
    <cellStyle name="Prosent 2 3 2 2 2 4" xfId="59898" xr:uid="{00000000-0005-0000-0000-000005EA0000}"/>
    <cellStyle name="Prosent 2 3 2 2 2 4 2" xfId="59899" xr:uid="{00000000-0005-0000-0000-000006EA0000}"/>
    <cellStyle name="Prosent 2 3 2 2 2 5" xfId="59900" xr:uid="{00000000-0005-0000-0000-000007EA0000}"/>
    <cellStyle name="Prosent 2 3 2 2 2_3. Chng in credit spreads" xfId="59901" xr:uid="{00000000-0005-0000-0000-000008EA0000}"/>
    <cellStyle name="Prosent 2 3 2 2 3" xfId="59902" xr:uid="{00000000-0005-0000-0000-000009EA0000}"/>
    <cellStyle name="Prosent 2 3 2 2 3 2" xfId="59903" xr:uid="{00000000-0005-0000-0000-00000AEA0000}"/>
    <cellStyle name="Prosent 2 3 2 2 3 2 2" xfId="59904" xr:uid="{00000000-0005-0000-0000-00000BEA0000}"/>
    <cellStyle name="Prosent 2 3 2 2 3 2 2 2" xfId="59905" xr:uid="{00000000-0005-0000-0000-00000CEA0000}"/>
    <cellStyle name="Prosent 2 3 2 2 3 2 3" xfId="59906" xr:uid="{00000000-0005-0000-0000-00000DEA0000}"/>
    <cellStyle name="Prosent 2 3 2 2 3 2_Innskuddsdekning" xfId="59907" xr:uid="{00000000-0005-0000-0000-00000EEA0000}"/>
    <cellStyle name="Prosent 2 3 2 2 3 3" xfId="59908" xr:uid="{00000000-0005-0000-0000-00000FEA0000}"/>
    <cellStyle name="Prosent 2 3 2 2 3 3 2" xfId="59909" xr:uid="{00000000-0005-0000-0000-000010EA0000}"/>
    <cellStyle name="Prosent 2 3 2 2 3 4" xfId="59910" xr:uid="{00000000-0005-0000-0000-000011EA0000}"/>
    <cellStyle name="Prosent 2 3 2 2 3_3. Chng in credit spreads" xfId="59911" xr:uid="{00000000-0005-0000-0000-000012EA0000}"/>
    <cellStyle name="Prosent 2 3 2 2 4" xfId="59912" xr:uid="{00000000-0005-0000-0000-000013EA0000}"/>
    <cellStyle name="Prosent 2 3 2 2 4 2" xfId="59913" xr:uid="{00000000-0005-0000-0000-000014EA0000}"/>
    <cellStyle name="Prosent 2 3 2 2 4 2 2" xfId="59914" xr:uid="{00000000-0005-0000-0000-000015EA0000}"/>
    <cellStyle name="Prosent 2 3 2 2 4 2_Innskuddsdekning" xfId="59915" xr:uid="{00000000-0005-0000-0000-000016EA0000}"/>
    <cellStyle name="Prosent 2 3 2 2 4 3" xfId="59916" xr:uid="{00000000-0005-0000-0000-000017EA0000}"/>
    <cellStyle name="Prosent 2 3 2 2 4_3. Chng in credit spreads" xfId="59917" xr:uid="{00000000-0005-0000-0000-000018EA0000}"/>
    <cellStyle name="Prosent 2 3 2 2 5" xfId="59918" xr:uid="{00000000-0005-0000-0000-000019EA0000}"/>
    <cellStyle name="Prosent 2 3 2 2 5 2" xfId="59919" xr:uid="{00000000-0005-0000-0000-00001AEA0000}"/>
    <cellStyle name="Prosent 2 3 2 2 5 2 2" xfId="59920" xr:uid="{00000000-0005-0000-0000-00001BEA0000}"/>
    <cellStyle name="Prosent 2 3 2 2 5 3" xfId="59921" xr:uid="{00000000-0005-0000-0000-00001CEA0000}"/>
    <cellStyle name="Prosent 2 3 2 2 5_Innskuddsdekning" xfId="59922" xr:uid="{00000000-0005-0000-0000-00001DEA0000}"/>
    <cellStyle name="Prosent 2 3 2 2 6" xfId="59923" xr:uid="{00000000-0005-0000-0000-00001EEA0000}"/>
    <cellStyle name="Prosent 2 3 2 2 6 2" xfId="59924" xr:uid="{00000000-0005-0000-0000-00001FEA0000}"/>
    <cellStyle name="Prosent 2 3 2 2 7" xfId="59925" xr:uid="{00000000-0005-0000-0000-000020EA0000}"/>
    <cellStyle name="Prosent 2 3 2 2_3. Chng in credit spreads" xfId="59926" xr:uid="{00000000-0005-0000-0000-000021EA0000}"/>
    <cellStyle name="Prosent 2 3 2 3" xfId="59927" xr:uid="{00000000-0005-0000-0000-000022EA0000}"/>
    <cellStyle name="Prosent 2 3 2 3 2" xfId="59928" xr:uid="{00000000-0005-0000-0000-000023EA0000}"/>
    <cellStyle name="Prosent 2 3 2 3 2 2" xfId="59929" xr:uid="{00000000-0005-0000-0000-000024EA0000}"/>
    <cellStyle name="Prosent 2 3 2 3 2 2 2" xfId="59930" xr:uid="{00000000-0005-0000-0000-000025EA0000}"/>
    <cellStyle name="Prosent 2 3 2 3 2 2 2 2" xfId="59931" xr:uid="{00000000-0005-0000-0000-000026EA0000}"/>
    <cellStyle name="Prosent 2 3 2 3 2 2 3" xfId="59932" xr:uid="{00000000-0005-0000-0000-000027EA0000}"/>
    <cellStyle name="Prosent 2 3 2 3 2 3" xfId="59933" xr:uid="{00000000-0005-0000-0000-000028EA0000}"/>
    <cellStyle name="Prosent 2 3 2 3 2 3 2" xfId="59934" xr:uid="{00000000-0005-0000-0000-000029EA0000}"/>
    <cellStyle name="Prosent 2 3 2 3 2 4" xfId="59935" xr:uid="{00000000-0005-0000-0000-00002AEA0000}"/>
    <cellStyle name="Prosent 2 3 2 3 2_Innskuddsdekning" xfId="59936" xr:uid="{00000000-0005-0000-0000-00002BEA0000}"/>
    <cellStyle name="Prosent 2 3 2 3 3" xfId="59937" xr:uid="{00000000-0005-0000-0000-00002CEA0000}"/>
    <cellStyle name="Prosent 2 3 2 3 3 2" xfId="59938" xr:uid="{00000000-0005-0000-0000-00002DEA0000}"/>
    <cellStyle name="Prosent 2 3 2 3 3 2 2" xfId="59939" xr:uid="{00000000-0005-0000-0000-00002EEA0000}"/>
    <cellStyle name="Prosent 2 3 2 3 3 3" xfId="59940" xr:uid="{00000000-0005-0000-0000-00002FEA0000}"/>
    <cellStyle name="Prosent 2 3 2 3 4" xfId="59941" xr:uid="{00000000-0005-0000-0000-000030EA0000}"/>
    <cellStyle name="Prosent 2 3 2 3 4 2" xfId="59942" xr:uid="{00000000-0005-0000-0000-000031EA0000}"/>
    <cellStyle name="Prosent 2 3 2 3 5" xfId="59943" xr:uid="{00000000-0005-0000-0000-000032EA0000}"/>
    <cellStyle name="Prosent 2 3 2 3_3. Chng in credit spreads" xfId="59944" xr:uid="{00000000-0005-0000-0000-000033EA0000}"/>
    <cellStyle name="Prosent 2 3 2 4" xfId="59945" xr:uid="{00000000-0005-0000-0000-000034EA0000}"/>
    <cellStyle name="Prosent 2 3 2 4 2" xfId="59946" xr:uid="{00000000-0005-0000-0000-000035EA0000}"/>
    <cellStyle name="Prosent 2 3 2 4 2 2" xfId="59947" xr:uid="{00000000-0005-0000-0000-000036EA0000}"/>
    <cellStyle name="Prosent 2 3 2 4 2 2 2" xfId="59948" xr:uid="{00000000-0005-0000-0000-000037EA0000}"/>
    <cellStyle name="Prosent 2 3 2 4 2 3" xfId="59949" xr:uid="{00000000-0005-0000-0000-000038EA0000}"/>
    <cellStyle name="Prosent 2 3 2 4 2_Innskuddsdekning" xfId="59950" xr:uid="{00000000-0005-0000-0000-000039EA0000}"/>
    <cellStyle name="Prosent 2 3 2 4 3" xfId="59951" xr:uid="{00000000-0005-0000-0000-00003AEA0000}"/>
    <cellStyle name="Prosent 2 3 2 4 3 2" xfId="59952" xr:uid="{00000000-0005-0000-0000-00003BEA0000}"/>
    <cellStyle name="Prosent 2 3 2 4 4" xfId="59953" xr:uid="{00000000-0005-0000-0000-00003CEA0000}"/>
    <cellStyle name="Prosent 2 3 2 4_3. Chng in credit spreads" xfId="59954" xr:uid="{00000000-0005-0000-0000-00003DEA0000}"/>
    <cellStyle name="Prosent 2 3 2 5" xfId="59955" xr:uid="{00000000-0005-0000-0000-00003EEA0000}"/>
    <cellStyle name="Prosent 2 3 2 5 2" xfId="59956" xr:uid="{00000000-0005-0000-0000-00003FEA0000}"/>
    <cellStyle name="Prosent 2 3 2 5 2 2" xfId="59957" xr:uid="{00000000-0005-0000-0000-000040EA0000}"/>
    <cellStyle name="Prosent 2 3 2 5 2_Innskuddsdekning" xfId="59958" xr:uid="{00000000-0005-0000-0000-000041EA0000}"/>
    <cellStyle name="Prosent 2 3 2 5 3" xfId="59959" xr:uid="{00000000-0005-0000-0000-000042EA0000}"/>
    <cellStyle name="Prosent 2 3 2 5_3. Chng in credit spreads" xfId="59960" xr:uid="{00000000-0005-0000-0000-000043EA0000}"/>
    <cellStyle name="Prosent 2 3 2 6" xfId="59961" xr:uid="{00000000-0005-0000-0000-000044EA0000}"/>
    <cellStyle name="Prosent 2 3 2 6 2" xfId="59962" xr:uid="{00000000-0005-0000-0000-000045EA0000}"/>
    <cellStyle name="Prosent 2 3 2 6 2 2" xfId="59963" xr:uid="{00000000-0005-0000-0000-000046EA0000}"/>
    <cellStyle name="Prosent 2 3 2 6 2_Innskuddsdekning" xfId="59964" xr:uid="{00000000-0005-0000-0000-000047EA0000}"/>
    <cellStyle name="Prosent 2 3 2 6 3" xfId="59965" xr:uid="{00000000-0005-0000-0000-000048EA0000}"/>
    <cellStyle name="Prosent 2 3 2 6_3. Chng in credit spreads" xfId="59966" xr:uid="{00000000-0005-0000-0000-000049EA0000}"/>
    <cellStyle name="Prosent 2 3 2 7" xfId="59967" xr:uid="{00000000-0005-0000-0000-00004AEA0000}"/>
    <cellStyle name="Prosent 2 3 2 7 2" xfId="59968" xr:uid="{00000000-0005-0000-0000-00004BEA0000}"/>
    <cellStyle name="Prosent 2 3 2 8" xfId="59969" xr:uid="{00000000-0005-0000-0000-00004CEA0000}"/>
    <cellStyle name="Prosent 2 3 2_3. Chng in credit spreads" xfId="59970" xr:uid="{00000000-0005-0000-0000-00004DEA0000}"/>
    <cellStyle name="Prosent 2 3 3" xfId="59971" xr:uid="{00000000-0005-0000-0000-00004EEA0000}"/>
    <cellStyle name="Prosent 2 3 3 2" xfId="59972" xr:uid="{00000000-0005-0000-0000-00004FEA0000}"/>
    <cellStyle name="Prosent 2 3 3 2 2" xfId="59973" xr:uid="{00000000-0005-0000-0000-000050EA0000}"/>
    <cellStyle name="Prosent 2 3 3 2 2 2" xfId="59974" xr:uid="{00000000-0005-0000-0000-000051EA0000}"/>
    <cellStyle name="Prosent 2 3 3 2 2 2 2" xfId="59975" xr:uid="{00000000-0005-0000-0000-000052EA0000}"/>
    <cellStyle name="Prosent 2 3 3 2 2 2 2 2" xfId="59976" xr:uid="{00000000-0005-0000-0000-000053EA0000}"/>
    <cellStyle name="Prosent 2 3 3 2 2 2 2 2 2" xfId="59977" xr:uid="{00000000-0005-0000-0000-000054EA0000}"/>
    <cellStyle name="Prosent 2 3 3 2 2 2 2 3" xfId="59978" xr:uid="{00000000-0005-0000-0000-000055EA0000}"/>
    <cellStyle name="Prosent 2 3 3 2 2 2 3" xfId="59979" xr:uid="{00000000-0005-0000-0000-000056EA0000}"/>
    <cellStyle name="Prosent 2 3 3 2 2 2 3 2" xfId="59980" xr:uid="{00000000-0005-0000-0000-000057EA0000}"/>
    <cellStyle name="Prosent 2 3 3 2 2 2 4" xfId="59981" xr:uid="{00000000-0005-0000-0000-000058EA0000}"/>
    <cellStyle name="Prosent 2 3 3 2 2 2_Innskuddsdekning" xfId="59982" xr:uid="{00000000-0005-0000-0000-000059EA0000}"/>
    <cellStyle name="Prosent 2 3 3 2 2 3" xfId="59983" xr:uid="{00000000-0005-0000-0000-00005AEA0000}"/>
    <cellStyle name="Prosent 2 3 3 2 2 3 2" xfId="59984" xr:uid="{00000000-0005-0000-0000-00005BEA0000}"/>
    <cellStyle name="Prosent 2 3 3 2 2 3 2 2" xfId="59985" xr:uid="{00000000-0005-0000-0000-00005CEA0000}"/>
    <cellStyle name="Prosent 2 3 3 2 2 3 3" xfId="59986" xr:uid="{00000000-0005-0000-0000-00005DEA0000}"/>
    <cellStyle name="Prosent 2 3 3 2 2 4" xfId="59987" xr:uid="{00000000-0005-0000-0000-00005EEA0000}"/>
    <cellStyle name="Prosent 2 3 3 2 2 4 2" xfId="59988" xr:uid="{00000000-0005-0000-0000-00005FEA0000}"/>
    <cellStyle name="Prosent 2 3 3 2 2 5" xfId="59989" xr:uid="{00000000-0005-0000-0000-000060EA0000}"/>
    <cellStyle name="Prosent 2 3 3 2 2_3. Chng in credit spreads" xfId="59990" xr:uid="{00000000-0005-0000-0000-000061EA0000}"/>
    <cellStyle name="Prosent 2 3 3 2 3" xfId="59991" xr:uid="{00000000-0005-0000-0000-000062EA0000}"/>
    <cellStyle name="Prosent 2 3 3 2 3 2" xfId="59992" xr:uid="{00000000-0005-0000-0000-000063EA0000}"/>
    <cellStyle name="Prosent 2 3 3 2 3 2 2" xfId="59993" xr:uid="{00000000-0005-0000-0000-000064EA0000}"/>
    <cellStyle name="Prosent 2 3 3 2 3 2 2 2" xfId="59994" xr:uid="{00000000-0005-0000-0000-000065EA0000}"/>
    <cellStyle name="Prosent 2 3 3 2 3 2 3" xfId="59995" xr:uid="{00000000-0005-0000-0000-000066EA0000}"/>
    <cellStyle name="Prosent 2 3 3 2 3 2_Innskuddsdekning" xfId="59996" xr:uid="{00000000-0005-0000-0000-000067EA0000}"/>
    <cellStyle name="Prosent 2 3 3 2 3 3" xfId="59997" xr:uid="{00000000-0005-0000-0000-000068EA0000}"/>
    <cellStyle name="Prosent 2 3 3 2 3 3 2" xfId="59998" xr:uid="{00000000-0005-0000-0000-000069EA0000}"/>
    <cellStyle name="Prosent 2 3 3 2 3 4" xfId="59999" xr:uid="{00000000-0005-0000-0000-00006AEA0000}"/>
    <cellStyle name="Prosent 2 3 3 2 3_3. Chng in credit spreads" xfId="60000" xr:uid="{00000000-0005-0000-0000-00006BEA0000}"/>
    <cellStyle name="Prosent 2 3 3 2 4" xfId="60001" xr:uid="{00000000-0005-0000-0000-00006CEA0000}"/>
    <cellStyle name="Prosent 2 3 3 2 4 2" xfId="60002" xr:uid="{00000000-0005-0000-0000-00006DEA0000}"/>
    <cellStyle name="Prosent 2 3 3 2 4 2 2" xfId="60003" xr:uid="{00000000-0005-0000-0000-00006EEA0000}"/>
    <cellStyle name="Prosent 2 3 3 2 4 2_Innskuddsdekning" xfId="60004" xr:uid="{00000000-0005-0000-0000-00006FEA0000}"/>
    <cellStyle name="Prosent 2 3 3 2 4 3" xfId="60005" xr:uid="{00000000-0005-0000-0000-000070EA0000}"/>
    <cellStyle name="Prosent 2 3 3 2 4_3. Chng in credit spreads" xfId="60006" xr:uid="{00000000-0005-0000-0000-000071EA0000}"/>
    <cellStyle name="Prosent 2 3 3 2 5" xfId="60007" xr:uid="{00000000-0005-0000-0000-000072EA0000}"/>
    <cellStyle name="Prosent 2 3 3 2 5 2" xfId="60008" xr:uid="{00000000-0005-0000-0000-000073EA0000}"/>
    <cellStyle name="Prosent 2 3 3 2 5_Innskuddsdekning" xfId="60009" xr:uid="{00000000-0005-0000-0000-000074EA0000}"/>
    <cellStyle name="Prosent 2 3 3 2 6" xfId="60010" xr:uid="{00000000-0005-0000-0000-000075EA0000}"/>
    <cellStyle name="Prosent 2 3 3 2_3. Chng in credit spreads" xfId="60011" xr:uid="{00000000-0005-0000-0000-000076EA0000}"/>
    <cellStyle name="Prosent 2 3 3 3" xfId="60012" xr:uid="{00000000-0005-0000-0000-000077EA0000}"/>
    <cellStyle name="Prosent 2 3 3 3 2" xfId="60013" xr:uid="{00000000-0005-0000-0000-000078EA0000}"/>
    <cellStyle name="Prosent 2 3 3 3 2 2" xfId="60014" xr:uid="{00000000-0005-0000-0000-000079EA0000}"/>
    <cellStyle name="Prosent 2 3 3 3 2 2 2" xfId="60015" xr:uid="{00000000-0005-0000-0000-00007AEA0000}"/>
    <cellStyle name="Prosent 2 3 3 3 2 2 2 2" xfId="60016" xr:uid="{00000000-0005-0000-0000-00007BEA0000}"/>
    <cellStyle name="Prosent 2 3 3 3 2 2 3" xfId="60017" xr:uid="{00000000-0005-0000-0000-00007CEA0000}"/>
    <cellStyle name="Prosent 2 3 3 3 2 3" xfId="60018" xr:uid="{00000000-0005-0000-0000-00007DEA0000}"/>
    <cellStyle name="Prosent 2 3 3 3 2 3 2" xfId="60019" xr:uid="{00000000-0005-0000-0000-00007EEA0000}"/>
    <cellStyle name="Prosent 2 3 3 3 2 4" xfId="60020" xr:uid="{00000000-0005-0000-0000-00007FEA0000}"/>
    <cellStyle name="Prosent 2 3 3 3 2_Innskuddsdekning" xfId="60021" xr:uid="{00000000-0005-0000-0000-000080EA0000}"/>
    <cellStyle name="Prosent 2 3 3 3 3" xfId="60022" xr:uid="{00000000-0005-0000-0000-000081EA0000}"/>
    <cellStyle name="Prosent 2 3 3 3 3 2" xfId="60023" xr:uid="{00000000-0005-0000-0000-000082EA0000}"/>
    <cellStyle name="Prosent 2 3 3 3 3 2 2" xfId="60024" xr:uid="{00000000-0005-0000-0000-000083EA0000}"/>
    <cellStyle name="Prosent 2 3 3 3 3 3" xfId="60025" xr:uid="{00000000-0005-0000-0000-000084EA0000}"/>
    <cellStyle name="Prosent 2 3 3 3 4" xfId="60026" xr:uid="{00000000-0005-0000-0000-000085EA0000}"/>
    <cellStyle name="Prosent 2 3 3 3 4 2" xfId="60027" xr:uid="{00000000-0005-0000-0000-000086EA0000}"/>
    <cellStyle name="Prosent 2 3 3 3 5" xfId="60028" xr:uid="{00000000-0005-0000-0000-000087EA0000}"/>
    <cellStyle name="Prosent 2 3 3 3_3. Chng in credit spreads" xfId="60029" xr:uid="{00000000-0005-0000-0000-000088EA0000}"/>
    <cellStyle name="Prosent 2 3 3 4" xfId="60030" xr:uid="{00000000-0005-0000-0000-000089EA0000}"/>
    <cellStyle name="Prosent 2 3 3 4 2" xfId="60031" xr:uid="{00000000-0005-0000-0000-00008AEA0000}"/>
    <cellStyle name="Prosent 2 3 3 4 2 2" xfId="60032" xr:uid="{00000000-0005-0000-0000-00008BEA0000}"/>
    <cellStyle name="Prosent 2 3 3 4 2 2 2" xfId="60033" xr:uid="{00000000-0005-0000-0000-00008CEA0000}"/>
    <cellStyle name="Prosent 2 3 3 4 2 3" xfId="60034" xr:uid="{00000000-0005-0000-0000-00008DEA0000}"/>
    <cellStyle name="Prosent 2 3 3 4 2_Innskuddsdekning" xfId="60035" xr:uid="{00000000-0005-0000-0000-00008EEA0000}"/>
    <cellStyle name="Prosent 2 3 3 4 3" xfId="60036" xr:uid="{00000000-0005-0000-0000-00008FEA0000}"/>
    <cellStyle name="Prosent 2 3 3 4 3 2" xfId="60037" xr:uid="{00000000-0005-0000-0000-000090EA0000}"/>
    <cellStyle name="Prosent 2 3 3 4 4" xfId="60038" xr:uid="{00000000-0005-0000-0000-000091EA0000}"/>
    <cellStyle name="Prosent 2 3 3 4_3. Chng in credit spreads" xfId="60039" xr:uid="{00000000-0005-0000-0000-000092EA0000}"/>
    <cellStyle name="Prosent 2 3 3 5" xfId="60040" xr:uid="{00000000-0005-0000-0000-000093EA0000}"/>
    <cellStyle name="Prosent 2 3 3 5 2" xfId="60041" xr:uid="{00000000-0005-0000-0000-000094EA0000}"/>
    <cellStyle name="Prosent 2 3 3 5 2 2" xfId="60042" xr:uid="{00000000-0005-0000-0000-000095EA0000}"/>
    <cellStyle name="Prosent 2 3 3 5 2_Innskuddsdekning" xfId="60043" xr:uid="{00000000-0005-0000-0000-000096EA0000}"/>
    <cellStyle name="Prosent 2 3 3 5 3" xfId="60044" xr:uid="{00000000-0005-0000-0000-000097EA0000}"/>
    <cellStyle name="Prosent 2 3 3 5_3. Chng in credit spreads" xfId="60045" xr:uid="{00000000-0005-0000-0000-000098EA0000}"/>
    <cellStyle name="Prosent 2 3 3 6" xfId="60046" xr:uid="{00000000-0005-0000-0000-000099EA0000}"/>
    <cellStyle name="Prosent 2 3 3 6 2" xfId="60047" xr:uid="{00000000-0005-0000-0000-00009AEA0000}"/>
    <cellStyle name="Prosent 2 3 3 6 2 2" xfId="60048" xr:uid="{00000000-0005-0000-0000-00009BEA0000}"/>
    <cellStyle name="Prosent 2 3 3 6 3" xfId="60049" xr:uid="{00000000-0005-0000-0000-00009CEA0000}"/>
    <cellStyle name="Prosent 2 3 3 6_Innskuddsdekning" xfId="60050" xr:uid="{00000000-0005-0000-0000-00009DEA0000}"/>
    <cellStyle name="Prosent 2 3 3 7" xfId="60051" xr:uid="{00000000-0005-0000-0000-00009EEA0000}"/>
    <cellStyle name="Prosent 2 3 3 7 2" xfId="60052" xr:uid="{00000000-0005-0000-0000-00009FEA0000}"/>
    <cellStyle name="Prosent 2 3 3 8" xfId="60053" xr:uid="{00000000-0005-0000-0000-0000A0EA0000}"/>
    <cellStyle name="Prosent 2 3 3_3. Chng in credit spreads" xfId="60054" xr:uid="{00000000-0005-0000-0000-0000A1EA0000}"/>
    <cellStyle name="Prosent 2 3 4" xfId="60055" xr:uid="{00000000-0005-0000-0000-0000A2EA0000}"/>
    <cellStyle name="Prosent 2 3 4 2" xfId="60056" xr:uid="{00000000-0005-0000-0000-0000A3EA0000}"/>
    <cellStyle name="Prosent 2 3 4 2 2" xfId="60057" xr:uid="{00000000-0005-0000-0000-0000A4EA0000}"/>
    <cellStyle name="Prosent 2 3 4 2 2 2" xfId="60058" xr:uid="{00000000-0005-0000-0000-0000A5EA0000}"/>
    <cellStyle name="Prosent 2 3 4 2 2 2 2" xfId="60059" xr:uid="{00000000-0005-0000-0000-0000A6EA0000}"/>
    <cellStyle name="Prosent 2 3 4 2 2 2 2 2" xfId="60060" xr:uid="{00000000-0005-0000-0000-0000A7EA0000}"/>
    <cellStyle name="Prosent 2 3 4 2 2 2 3" xfId="60061" xr:uid="{00000000-0005-0000-0000-0000A8EA0000}"/>
    <cellStyle name="Prosent 2 3 4 2 2 3" xfId="60062" xr:uid="{00000000-0005-0000-0000-0000A9EA0000}"/>
    <cellStyle name="Prosent 2 3 4 2 2 3 2" xfId="60063" xr:uid="{00000000-0005-0000-0000-0000AAEA0000}"/>
    <cellStyle name="Prosent 2 3 4 2 2 4" xfId="60064" xr:uid="{00000000-0005-0000-0000-0000ABEA0000}"/>
    <cellStyle name="Prosent 2 3 4 2 2_Innskuddsdekning" xfId="60065" xr:uid="{00000000-0005-0000-0000-0000ACEA0000}"/>
    <cellStyle name="Prosent 2 3 4 2 3" xfId="60066" xr:uid="{00000000-0005-0000-0000-0000ADEA0000}"/>
    <cellStyle name="Prosent 2 3 4 2 3 2" xfId="60067" xr:uid="{00000000-0005-0000-0000-0000AEEA0000}"/>
    <cellStyle name="Prosent 2 3 4 2 3 2 2" xfId="60068" xr:uid="{00000000-0005-0000-0000-0000AFEA0000}"/>
    <cellStyle name="Prosent 2 3 4 2 3 3" xfId="60069" xr:uid="{00000000-0005-0000-0000-0000B0EA0000}"/>
    <cellStyle name="Prosent 2 3 4 2 4" xfId="60070" xr:uid="{00000000-0005-0000-0000-0000B1EA0000}"/>
    <cellStyle name="Prosent 2 3 4 2 4 2" xfId="60071" xr:uid="{00000000-0005-0000-0000-0000B2EA0000}"/>
    <cellStyle name="Prosent 2 3 4 2 5" xfId="60072" xr:uid="{00000000-0005-0000-0000-0000B3EA0000}"/>
    <cellStyle name="Prosent 2 3 4 2_3. Chng in credit spreads" xfId="60073" xr:uid="{00000000-0005-0000-0000-0000B4EA0000}"/>
    <cellStyle name="Prosent 2 3 4 3" xfId="60074" xr:uid="{00000000-0005-0000-0000-0000B5EA0000}"/>
    <cellStyle name="Prosent 2 3 4 3 2" xfId="60075" xr:uid="{00000000-0005-0000-0000-0000B6EA0000}"/>
    <cellStyle name="Prosent 2 3 4 3 2 2" xfId="60076" xr:uid="{00000000-0005-0000-0000-0000B7EA0000}"/>
    <cellStyle name="Prosent 2 3 4 3 2 2 2" xfId="60077" xr:uid="{00000000-0005-0000-0000-0000B8EA0000}"/>
    <cellStyle name="Prosent 2 3 4 3 2 3" xfId="60078" xr:uid="{00000000-0005-0000-0000-0000B9EA0000}"/>
    <cellStyle name="Prosent 2 3 4 3 2_Innskuddsdekning" xfId="60079" xr:uid="{00000000-0005-0000-0000-0000BAEA0000}"/>
    <cellStyle name="Prosent 2 3 4 3 3" xfId="60080" xr:uid="{00000000-0005-0000-0000-0000BBEA0000}"/>
    <cellStyle name="Prosent 2 3 4 3 3 2" xfId="60081" xr:uid="{00000000-0005-0000-0000-0000BCEA0000}"/>
    <cellStyle name="Prosent 2 3 4 3 4" xfId="60082" xr:uid="{00000000-0005-0000-0000-0000BDEA0000}"/>
    <cellStyle name="Prosent 2 3 4 3_3. Chng in credit spreads" xfId="60083" xr:uid="{00000000-0005-0000-0000-0000BEEA0000}"/>
    <cellStyle name="Prosent 2 3 4 4" xfId="60084" xr:uid="{00000000-0005-0000-0000-0000BFEA0000}"/>
    <cellStyle name="Prosent 2 3 4 4 2" xfId="60085" xr:uid="{00000000-0005-0000-0000-0000C0EA0000}"/>
    <cellStyle name="Prosent 2 3 4 4 2 2" xfId="60086" xr:uid="{00000000-0005-0000-0000-0000C1EA0000}"/>
    <cellStyle name="Prosent 2 3 4 4 2_Innskuddsdekning" xfId="60087" xr:uid="{00000000-0005-0000-0000-0000C2EA0000}"/>
    <cellStyle name="Prosent 2 3 4 4 3" xfId="60088" xr:uid="{00000000-0005-0000-0000-0000C3EA0000}"/>
    <cellStyle name="Prosent 2 3 4 4_3. Chng in credit spreads" xfId="60089" xr:uid="{00000000-0005-0000-0000-0000C4EA0000}"/>
    <cellStyle name="Prosent 2 3 4 5" xfId="60090" xr:uid="{00000000-0005-0000-0000-0000C5EA0000}"/>
    <cellStyle name="Prosent 2 3 4 5 2" xfId="60091" xr:uid="{00000000-0005-0000-0000-0000C6EA0000}"/>
    <cellStyle name="Prosent 2 3 4 5_Innskuddsdekning" xfId="60092" xr:uid="{00000000-0005-0000-0000-0000C7EA0000}"/>
    <cellStyle name="Prosent 2 3 4 6" xfId="60093" xr:uid="{00000000-0005-0000-0000-0000C8EA0000}"/>
    <cellStyle name="Prosent 2 3 4_3. Chng in credit spreads" xfId="60094" xr:uid="{00000000-0005-0000-0000-0000C9EA0000}"/>
    <cellStyle name="Prosent 2 3 5" xfId="60095" xr:uid="{00000000-0005-0000-0000-0000CAEA0000}"/>
    <cellStyle name="Prosent 2 3 5 2" xfId="60096" xr:uid="{00000000-0005-0000-0000-0000CBEA0000}"/>
    <cellStyle name="Prosent 2 3 5 3" xfId="60097" xr:uid="{00000000-0005-0000-0000-0000CCEA0000}"/>
    <cellStyle name="Prosent 2 3 5_3. Chng in credit spreads" xfId="60098" xr:uid="{00000000-0005-0000-0000-0000CDEA0000}"/>
    <cellStyle name="Prosent 2 3 6" xfId="60099" xr:uid="{00000000-0005-0000-0000-0000CEEA0000}"/>
    <cellStyle name="Prosent 2 3 6 2" xfId="60100" xr:uid="{00000000-0005-0000-0000-0000CFEA0000}"/>
    <cellStyle name="Prosent 2 3 6 2 2" xfId="60101" xr:uid="{00000000-0005-0000-0000-0000D0EA0000}"/>
    <cellStyle name="Prosent 2 3 6 2 2 2" xfId="60102" xr:uid="{00000000-0005-0000-0000-0000D1EA0000}"/>
    <cellStyle name="Prosent 2 3 6 2 2 2 2" xfId="60103" xr:uid="{00000000-0005-0000-0000-0000D2EA0000}"/>
    <cellStyle name="Prosent 2 3 6 2 2 3" xfId="60104" xr:uid="{00000000-0005-0000-0000-0000D3EA0000}"/>
    <cellStyle name="Prosent 2 3 6 2 3" xfId="60105" xr:uid="{00000000-0005-0000-0000-0000D4EA0000}"/>
    <cellStyle name="Prosent 2 3 6 2 3 2" xfId="60106" xr:uid="{00000000-0005-0000-0000-0000D5EA0000}"/>
    <cellStyle name="Prosent 2 3 6 2 4" xfId="60107" xr:uid="{00000000-0005-0000-0000-0000D6EA0000}"/>
    <cellStyle name="Prosent 2 3 6 2_Innskuddsdekning" xfId="60108" xr:uid="{00000000-0005-0000-0000-0000D7EA0000}"/>
    <cellStyle name="Prosent 2 3 6 3" xfId="60109" xr:uid="{00000000-0005-0000-0000-0000D8EA0000}"/>
    <cellStyle name="Prosent 2 3 6 3 2" xfId="60110" xr:uid="{00000000-0005-0000-0000-0000D9EA0000}"/>
    <cellStyle name="Prosent 2 3 6 3 2 2" xfId="60111" xr:uid="{00000000-0005-0000-0000-0000DAEA0000}"/>
    <cellStyle name="Prosent 2 3 6 3 3" xfId="60112" xr:uid="{00000000-0005-0000-0000-0000DBEA0000}"/>
    <cellStyle name="Prosent 2 3 6 4" xfId="60113" xr:uid="{00000000-0005-0000-0000-0000DCEA0000}"/>
    <cellStyle name="Prosent 2 3 6 4 2" xfId="60114" xr:uid="{00000000-0005-0000-0000-0000DDEA0000}"/>
    <cellStyle name="Prosent 2 3 6 5" xfId="60115" xr:uid="{00000000-0005-0000-0000-0000DEEA0000}"/>
    <cellStyle name="Prosent 2 3 6_3. Chng in credit spreads" xfId="60116" xr:uid="{00000000-0005-0000-0000-0000DFEA0000}"/>
    <cellStyle name="Prosent 2 3 7" xfId="60117" xr:uid="{00000000-0005-0000-0000-0000E0EA0000}"/>
    <cellStyle name="Prosent 2 3 7 2" xfId="60118" xr:uid="{00000000-0005-0000-0000-0000E1EA0000}"/>
    <cellStyle name="Prosent 2 3 7 2 2" xfId="60119" xr:uid="{00000000-0005-0000-0000-0000E2EA0000}"/>
    <cellStyle name="Prosent 2 3 7 2 2 2" xfId="60120" xr:uid="{00000000-0005-0000-0000-0000E3EA0000}"/>
    <cellStyle name="Prosent 2 3 7 2 2 2 2" xfId="60121" xr:uid="{00000000-0005-0000-0000-0000E4EA0000}"/>
    <cellStyle name="Prosent 2 3 7 2 2 3" xfId="60122" xr:uid="{00000000-0005-0000-0000-0000E5EA0000}"/>
    <cellStyle name="Prosent 2 3 7 2 3" xfId="60123" xr:uid="{00000000-0005-0000-0000-0000E6EA0000}"/>
    <cellStyle name="Prosent 2 3 7 2 3 2" xfId="60124" xr:uid="{00000000-0005-0000-0000-0000E7EA0000}"/>
    <cellStyle name="Prosent 2 3 7 2 4" xfId="60125" xr:uid="{00000000-0005-0000-0000-0000E8EA0000}"/>
    <cellStyle name="Prosent 2 3 7 2_Innskuddsdekning" xfId="60126" xr:uid="{00000000-0005-0000-0000-0000E9EA0000}"/>
    <cellStyle name="Prosent 2 3 7 3" xfId="60127" xr:uid="{00000000-0005-0000-0000-0000EAEA0000}"/>
    <cellStyle name="Prosent 2 3 7 3 2" xfId="60128" xr:uid="{00000000-0005-0000-0000-0000EBEA0000}"/>
    <cellStyle name="Prosent 2 3 7 3 2 2" xfId="60129" xr:uid="{00000000-0005-0000-0000-0000ECEA0000}"/>
    <cellStyle name="Prosent 2 3 7 3 3" xfId="60130" xr:uid="{00000000-0005-0000-0000-0000EDEA0000}"/>
    <cellStyle name="Prosent 2 3 7 4" xfId="60131" xr:uid="{00000000-0005-0000-0000-0000EEEA0000}"/>
    <cellStyle name="Prosent 2 3 7 4 2" xfId="60132" xr:uid="{00000000-0005-0000-0000-0000EFEA0000}"/>
    <cellStyle name="Prosent 2 3 7 5" xfId="60133" xr:uid="{00000000-0005-0000-0000-0000F0EA0000}"/>
    <cellStyle name="Prosent 2 3 7_3. Chng in credit spreads" xfId="60134" xr:uid="{00000000-0005-0000-0000-0000F1EA0000}"/>
    <cellStyle name="Prosent 2 3 8" xfId="60135" xr:uid="{00000000-0005-0000-0000-0000F2EA0000}"/>
    <cellStyle name="Prosent 2 3 8 2" xfId="60136" xr:uid="{00000000-0005-0000-0000-0000F3EA0000}"/>
    <cellStyle name="Prosent 2 3 8 2 2" xfId="60137" xr:uid="{00000000-0005-0000-0000-0000F4EA0000}"/>
    <cellStyle name="Prosent 2 3 8 2 2 2" xfId="60138" xr:uid="{00000000-0005-0000-0000-0000F5EA0000}"/>
    <cellStyle name="Prosent 2 3 8 2 3" xfId="60139" xr:uid="{00000000-0005-0000-0000-0000F6EA0000}"/>
    <cellStyle name="Prosent 2 3 8 2_Innskuddsdekning" xfId="60140" xr:uid="{00000000-0005-0000-0000-0000F7EA0000}"/>
    <cellStyle name="Prosent 2 3 8 3" xfId="60141" xr:uid="{00000000-0005-0000-0000-0000F8EA0000}"/>
    <cellStyle name="Prosent 2 3 8 3 2" xfId="60142" xr:uid="{00000000-0005-0000-0000-0000F9EA0000}"/>
    <cellStyle name="Prosent 2 3 8 4" xfId="60143" xr:uid="{00000000-0005-0000-0000-0000FAEA0000}"/>
    <cellStyle name="Prosent 2 3 8_3. Chng in credit spreads" xfId="60144" xr:uid="{00000000-0005-0000-0000-0000FBEA0000}"/>
    <cellStyle name="Prosent 2 3 9" xfId="60145" xr:uid="{00000000-0005-0000-0000-0000FCEA0000}"/>
    <cellStyle name="Prosent 2 3 9 2" xfId="60146" xr:uid="{00000000-0005-0000-0000-0000FDEA0000}"/>
    <cellStyle name="Prosent 2 3 9 2 2" xfId="60147" xr:uid="{00000000-0005-0000-0000-0000FEEA0000}"/>
    <cellStyle name="Prosent 2 3 9 3" xfId="60148" xr:uid="{00000000-0005-0000-0000-0000FFEA0000}"/>
    <cellStyle name="Prosent 2 3_3. Chng in credit spreads" xfId="60149" xr:uid="{00000000-0005-0000-0000-000000EB0000}"/>
    <cellStyle name="Prosent 2 4" xfId="60150" xr:uid="{00000000-0005-0000-0000-000001EB0000}"/>
    <cellStyle name="Prosent 2 4 10" xfId="60151" xr:uid="{00000000-0005-0000-0000-000002EB0000}"/>
    <cellStyle name="Prosent 2 4 2" xfId="60152" xr:uid="{00000000-0005-0000-0000-000003EB0000}"/>
    <cellStyle name="Prosent 2 4 2 2" xfId="60153" xr:uid="{00000000-0005-0000-0000-000004EB0000}"/>
    <cellStyle name="Prosent 2 4 2 2 2" xfId="60154" xr:uid="{00000000-0005-0000-0000-000005EB0000}"/>
    <cellStyle name="Prosent 2 4 2 2 2 2" xfId="60155" xr:uid="{00000000-0005-0000-0000-000006EB0000}"/>
    <cellStyle name="Prosent 2 4 2 2 2 2 2" xfId="60156" xr:uid="{00000000-0005-0000-0000-000007EB0000}"/>
    <cellStyle name="Prosent 2 4 2 2 2 2 2 2" xfId="60157" xr:uid="{00000000-0005-0000-0000-000008EB0000}"/>
    <cellStyle name="Prosent 2 4 2 2 2 2 3" xfId="60158" xr:uid="{00000000-0005-0000-0000-000009EB0000}"/>
    <cellStyle name="Prosent 2 4 2 2 2 3" xfId="60159" xr:uid="{00000000-0005-0000-0000-00000AEB0000}"/>
    <cellStyle name="Prosent 2 4 2 2 2 3 2" xfId="60160" xr:uid="{00000000-0005-0000-0000-00000BEB0000}"/>
    <cellStyle name="Prosent 2 4 2 2 2 4" xfId="60161" xr:uid="{00000000-0005-0000-0000-00000CEB0000}"/>
    <cellStyle name="Prosent 2 4 2 2 2 5" xfId="60162" xr:uid="{00000000-0005-0000-0000-00000DEB0000}"/>
    <cellStyle name="Prosent 2 4 2 2 2 6" xfId="60163" xr:uid="{00000000-0005-0000-0000-00000EEB0000}"/>
    <cellStyle name="Prosent 2 4 2 2 2_Innskuddsdekning" xfId="60164" xr:uid="{00000000-0005-0000-0000-00000FEB0000}"/>
    <cellStyle name="Prosent 2 4 2 2 3" xfId="60165" xr:uid="{00000000-0005-0000-0000-000010EB0000}"/>
    <cellStyle name="Prosent 2 4 2 2 3 2" xfId="60166" xr:uid="{00000000-0005-0000-0000-000011EB0000}"/>
    <cellStyle name="Prosent 2 4 2 2 3 2 2" xfId="60167" xr:uid="{00000000-0005-0000-0000-000012EB0000}"/>
    <cellStyle name="Prosent 2 4 2 2 3 3" xfId="60168" xr:uid="{00000000-0005-0000-0000-000013EB0000}"/>
    <cellStyle name="Prosent 2 4 2 2 4" xfId="60169" xr:uid="{00000000-0005-0000-0000-000014EB0000}"/>
    <cellStyle name="Prosent 2 4 2 2 4 2" xfId="60170" xr:uid="{00000000-0005-0000-0000-000015EB0000}"/>
    <cellStyle name="Prosent 2 4 2 2 5" xfId="60171" xr:uid="{00000000-0005-0000-0000-000016EB0000}"/>
    <cellStyle name="Prosent 2 4 2 2 6" xfId="60172" xr:uid="{00000000-0005-0000-0000-000017EB0000}"/>
    <cellStyle name="Prosent 2 4 2 2 7" xfId="60173" xr:uid="{00000000-0005-0000-0000-000018EB0000}"/>
    <cellStyle name="Prosent 2 4 2 2_3. Chng in credit spreads" xfId="60174" xr:uid="{00000000-0005-0000-0000-000019EB0000}"/>
    <cellStyle name="Prosent 2 4 2 3" xfId="60175" xr:uid="{00000000-0005-0000-0000-00001AEB0000}"/>
    <cellStyle name="Prosent 2 4 2 3 2" xfId="60176" xr:uid="{00000000-0005-0000-0000-00001BEB0000}"/>
    <cellStyle name="Prosent 2 4 2 3 2 2" xfId="60177" xr:uid="{00000000-0005-0000-0000-00001CEB0000}"/>
    <cellStyle name="Prosent 2 4 2 3 2 2 2" xfId="60178" xr:uid="{00000000-0005-0000-0000-00001DEB0000}"/>
    <cellStyle name="Prosent 2 4 2 3 2 3" xfId="60179" xr:uid="{00000000-0005-0000-0000-00001EEB0000}"/>
    <cellStyle name="Prosent 2 4 2 3 2_Innskuddsdekning" xfId="60180" xr:uid="{00000000-0005-0000-0000-00001FEB0000}"/>
    <cellStyle name="Prosent 2 4 2 3 3" xfId="60181" xr:uid="{00000000-0005-0000-0000-000020EB0000}"/>
    <cellStyle name="Prosent 2 4 2 3 3 2" xfId="60182" xr:uid="{00000000-0005-0000-0000-000021EB0000}"/>
    <cellStyle name="Prosent 2 4 2 3 4" xfId="60183" xr:uid="{00000000-0005-0000-0000-000022EB0000}"/>
    <cellStyle name="Prosent 2 4 2 3 5" xfId="60184" xr:uid="{00000000-0005-0000-0000-000023EB0000}"/>
    <cellStyle name="Prosent 2 4 2 3 6" xfId="60185" xr:uid="{00000000-0005-0000-0000-000024EB0000}"/>
    <cellStyle name="Prosent 2 4 2 3_3. Chng in credit spreads" xfId="60186" xr:uid="{00000000-0005-0000-0000-000025EB0000}"/>
    <cellStyle name="Prosent 2 4 2 4" xfId="60187" xr:uid="{00000000-0005-0000-0000-000026EB0000}"/>
    <cellStyle name="Prosent 2 4 2 4 2" xfId="60188" xr:uid="{00000000-0005-0000-0000-000027EB0000}"/>
    <cellStyle name="Prosent 2 4 2 4 2 2" xfId="60189" xr:uid="{00000000-0005-0000-0000-000028EB0000}"/>
    <cellStyle name="Prosent 2 4 2 4 2_Innskuddsdekning" xfId="60190" xr:uid="{00000000-0005-0000-0000-000029EB0000}"/>
    <cellStyle name="Prosent 2 4 2 4 3" xfId="60191" xr:uid="{00000000-0005-0000-0000-00002AEB0000}"/>
    <cellStyle name="Prosent 2 4 2 4_3. Chng in credit spreads" xfId="60192" xr:uid="{00000000-0005-0000-0000-00002BEB0000}"/>
    <cellStyle name="Prosent 2 4 2 5" xfId="60193" xr:uid="{00000000-0005-0000-0000-00002CEB0000}"/>
    <cellStyle name="Prosent 2 4 2 5 2" xfId="60194" xr:uid="{00000000-0005-0000-0000-00002DEB0000}"/>
    <cellStyle name="Prosent 2 4 2 5 2 2" xfId="60195" xr:uid="{00000000-0005-0000-0000-00002EEB0000}"/>
    <cellStyle name="Prosent 2 4 2 5 3" xfId="60196" xr:uid="{00000000-0005-0000-0000-00002FEB0000}"/>
    <cellStyle name="Prosent 2 4 2 5_Innskuddsdekning" xfId="60197" xr:uid="{00000000-0005-0000-0000-000030EB0000}"/>
    <cellStyle name="Prosent 2 4 2 6" xfId="60198" xr:uid="{00000000-0005-0000-0000-000031EB0000}"/>
    <cellStyle name="Prosent 2 4 2 6 2" xfId="60199" xr:uid="{00000000-0005-0000-0000-000032EB0000}"/>
    <cellStyle name="Prosent 2 4 2 7" xfId="60200" xr:uid="{00000000-0005-0000-0000-000033EB0000}"/>
    <cellStyle name="Prosent 2 4 2 8" xfId="60201" xr:uid="{00000000-0005-0000-0000-000034EB0000}"/>
    <cellStyle name="Prosent 2 4 2 9" xfId="60202" xr:uid="{00000000-0005-0000-0000-000035EB0000}"/>
    <cellStyle name="Prosent 2 4 2_3. Chng in credit spreads" xfId="60203" xr:uid="{00000000-0005-0000-0000-000036EB0000}"/>
    <cellStyle name="Prosent 2 4 3" xfId="60204" xr:uid="{00000000-0005-0000-0000-000037EB0000}"/>
    <cellStyle name="Prosent 2 4 3 2" xfId="60205" xr:uid="{00000000-0005-0000-0000-000038EB0000}"/>
    <cellStyle name="Prosent 2 4 3 2 2" xfId="60206" xr:uid="{00000000-0005-0000-0000-000039EB0000}"/>
    <cellStyle name="Prosent 2 4 3 2 2 2" xfId="60207" xr:uid="{00000000-0005-0000-0000-00003AEB0000}"/>
    <cellStyle name="Prosent 2 4 3 2 2 2 2" xfId="60208" xr:uid="{00000000-0005-0000-0000-00003BEB0000}"/>
    <cellStyle name="Prosent 2 4 3 2 2 3" xfId="60209" xr:uid="{00000000-0005-0000-0000-00003CEB0000}"/>
    <cellStyle name="Prosent 2 4 3 2 3" xfId="60210" xr:uid="{00000000-0005-0000-0000-00003DEB0000}"/>
    <cellStyle name="Prosent 2 4 3 2 3 2" xfId="60211" xr:uid="{00000000-0005-0000-0000-00003EEB0000}"/>
    <cellStyle name="Prosent 2 4 3 2 4" xfId="60212" xr:uid="{00000000-0005-0000-0000-00003FEB0000}"/>
    <cellStyle name="Prosent 2 4 3 2 5" xfId="60213" xr:uid="{00000000-0005-0000-0000-000040EB0000}"/>
    <cellStyle name="Prosent 2 4 3 2 6" xfId="60214" xr:uid="{00000000-0005-0000-0000-000041EB0000}"/>
    <cellStyle name="Prosent 2 4 3 2_Innskuddsdekning" xfId="60215" xr:uid="{00000000-0005-0000-0000-000042EB0000}"/>
    <cellStyle name="Prosent 2 4 3 3" xfId="60216" xr:uid="{00000000-0005-0000-0000-000043EB0000}"/>
    <cellStyle name="Prosent 2 4 3 3 2" xfId="60217" xr:uid="{00000000-0005-0000-0000-000044EB0000}"/>
    <cellStyle name="Prosent 2 4 3 3 2 2" xfId="60218" xr:uid="{00000000-0005-0000-0000-000045EB0000}"/>
    <cellStyle name="Prosent 2 4 3 3 3" xfId="60219" xr:uid="{00000000-0005-0000-0000-000046EB0000}"/>
    <cellStyle name="Prosent 2 4 3 4" xfId="60220" xr:uid="{00000000-0005-0000-0000-000047EB0000}"/>
    <cellStyle name="Prosent 2 4 3 4 2" xfId="60221" xr:uid="{00000000-0005-0000-0000-000048EB0000}"/>
    <cellStyle name="Prosent 2 4 3 5" xfId="60222" xr:uid="{00000000-0005-0000-0000-000049EB0000}"/>
    <cellStyle name="Prosent 2 4 3 6" xfId="60223" xr:uid="{00000000-0005-0000-0000-00004AEB0000}"/>
    <cellStyle name="Prosent 2 4 3 7" xfId="60224" xr:uid="{00000000-0005-0000-0000-00004BEB0000}"/>
    <cellStyle name="Prosent 2 4 3_3. Chng in credit spreads" xfId="60225" xr:uid="{00000000-0005-0000-0000-00004CEB0000}"/>
    <cellStyle name="Prosent 2 4 4" xfId="60226" xr:uid="{00000000-0005-0000-0000-00004DEB0000}"/>
    <cellStyle name="Prosent 2 4 4 2" xfId="60227" xr:uid="{00000000-0005-0000-0000-00004EEB0000}"/>
    <cellStyle name="Prosent 2 4 4 2 2" xfId="60228" xr:uid="{00000000-0005-0000-0000-00004FEB0000}"/>
    <cellStyle name="Prosent 2 4 4 2 2 2" xfId="60229" xr:uid="{00000000-0005-0000-0000-000050EB0000}"/>
    <cellStyle name="Prosent 2 4 4 2 3" xfId="60230" xr:uid="{00000000-0005-0000-0000-000051EB0000}"/>
    <cellStyle name="Prosent 2 4 4 2_Innskuddsdekning" xfId="60231" xr:uid="{00000000-0005-0000-0000-000052EB0000}"/>
    <cellStyle name="Prosent 2 4 4 3" xfId="60232" xr:uid="{00000000-0005-0000-0000-000053EB0000}"/>
    <cellStyle name="Prosent 2 4 4 3 2" xfId="60233" xr:uid="{00000000-0005-0000-0000-000054EB0000}"/>
    <cellStyle name="Prosent 2 4 4 4" xfId="60234" xr:uid="{00000000-0005-0000-0000-000055EB0000}"/>
    <cellStyle name="Prosent 2 4 4 5" xfId="60235" xr:uid="{00000000-0005-0000-0000-000056EB0000}"/>
    <cellStyle name="Prosent 2 4 4 6" xfId="60236" xr:uid="{00000000-0005-0000-0000-000057EB0000}"/>
    <cellStyle name="Prosent 2 4 4_3. Chng in credit spreads" xfId="60237" xr:uid="{00000000-0005-0000-0000-000058EB0000}"/>
    <cellStyle name="Prosent 2 4 5" xfId="60238" xr:uid="{00000000-0005-0000-0000-000059EB0000}"/>
    <cellStyle name="Prosent 2 4 5 2" xfId="60239" xr:uid="{00000000-0005-0000-0000-00005AEB0000}"/>
    <cellStyle name="Prosent 2 4 5 2 2" xfId="60240" xr:uid="{00000000-0005-0000-0000-00005BEB0000}"/>
    <cellStyle name="Prosent 2 4 5 2_Innskuddsdekning" xfId="60241" xr:uid="{00000000-0005-0000-0000-00005CEB0000}"/>
    <cellStyle name="Prosent 2 4 5 3" xfId="60242" xr:uid="{00000000-0005-0000-0000-00005DEB0000}"/>
    <cellStyle name="Prosent 2 4 5_3. Chng in credit spreads" xfId="60243" xr:uid="{00000000-0005-0000-0000-00005EEB0000}"/>
    <cellStyle name="Prosent 2 4 6" xfId="60244" xr:uid="{00000000-0005-0000-0000-00005FEB0000}"/>
    <cellStyle name="Prosent 2 4 6 2" xfId="60245" xr:uid="{00000000-0005-0000-0000-000060EB0000}"/>
    <cellStyle name="Prosent 2 4 6 2 2" xfId="60246" xr:uid="{00000000-0005-0000-0000-000061EB0000}"/>
    <cellStyle name="Prosent 2 4 6 2_Innskuddsdekning" xfId="60247" xr:uid="{00000000-0005-0000-0000-000062EB0000}"/>
    <cellStyle name="Prosent 2 4 6 3" xfId="60248" xr:uid="{00000000-0005-0000-0000-000063EB0000}"/>
    <cellStyle name="Prosent 2 4 6_3. Chng in credit spreads" xfId="60249" xr:uid="{00000000-0005-0000-0000-000064EB0000}"/>
    <cellStyle name="Prosent 2 4 7" xfId="60250" xr:uid="{00000000-0005-0000-0000-000065EB0000}"/>
    <cellStyle name="Prosent 2 4 7 2" xfId="60251" xr:uid="{00000000-0005-0000-0000-000066EB0000}"/>
    <cellStyle name="Prosent 2 4 8" xfId="60252" xr:uid="{00000000-0005-0000-0000-000067EB0000}"/>
    <cellStyle name="Prosent 2 4 9" xfId="60253" xr:uid="{00000000-0005-0000-0000-000068EB0000}"/>
    <cellStyle name="Prosent 2 4_3. Chng in credit spreads" xfId="60254" xr:uid="{00000000-0005-0000-0000-000069EB0000}"/>
    <cellStyle name="Prosent 2 5" xfId="60255" xr:uid="{00000000-0005-0000-0000-00006AEB0000}"/>
    <cellStyle name="Prosent 2 5 2" xfId="60256" xr:uid="{00000000-0005-0000-0000-00006BEB0000}"/>
    <cellStyle name="Prosent 2 5 2 2" xfId="60257" xr:uid="{00000000-0005-0000-0000-00006CEB0000}"/>
    <cellStyle name="Prosent 2 5 2 2 2" xfId="60258" xr:uid="{00000000-0005-0000-0000-00006DEB0000}"/>
    <cellStyle name="Prosent 2 5 2 2 2 2" xfId="60259" xr:uid="{00000000-0005-0000-0000-00006EEB0000}"/>
    <cellStyle name="Prosent 2 5 2 2 2 2 2" xfId="60260" xr:uid="{00000000-0005-0000-0000-00006FEB0000}"/>
    <cellStyle name="Prosent 2 5 2 2 2 2 2 2" xfId="60261" xr:uid="{00000000-0005-0000-0000-000070EB0000}"/>
    <cellStyle name="Prosent 2 5 2 2 2 2 3" xfId="60262" xr:uid="{00000000-0005-0000-0000-000071EB0000}"/>
    <cellStyle name="Prosent 2 5 2 2 2 3" xfId="60263" xr:uid="{00000000-0005-0000-0000-000072EB0000}"/>
    <cellStyle name="Prosent 2 5 2 2 2 3 2" xfId="60264" xr:uid="{00000000-0005-0000-0000-000073EB0000}"/>
    <cellStyle name="Prosent 2 5 2 2 2 4" xfId="60265" xr:uid="{00000000-0005-0000-0000-000074EB0000}"/>
    <cellStyle name="Prosent 2 5 2 2 2_Innskuddsdekning" xfId="60266" xr:uid="{00000000-0005-0000-0000-000075EB0000}"/>
    <cellStyle name="Prosent 2 5 2 2 3" xfId="60267" xr:uid="{00000000-0005-0000-0000-000076EB0000}"/>
    <cellStyle name="Prosent 2 5 2 2 3 2" xfId="60268" xr:uid="{00000000-0005-0000-0000-000077EB0000}"/>
    <cellStyle name="Prosent 2 5 2 2 3 2 2" xfId="60269" xr:uid="{00000000-0005-0000-0000-000078EB0000}"/>
    <cellStyle name="Prosent 2 5 2 2 3 3" xfId="60270" xr:uid="{00000000-0005-0000-0000-000079EB0000}"/>
    <cellStyle name="Prosent 2 5 2 2 4" xfId="60271" xr:uid="{00000000-0005-0000-0000-00007AEB0000}"/>
    <cellStyle name="Prosent 2 5 2 2 4 2" xfId="60272" xr:uid="{00000000-0005-0000-0000-00007BEB0000}"/>
    <cellStyle name="Prosent 2 5 2 2 5" xfId="60273" xr:uid="{00000000-0005-0000-0000-00007CEB0000}"/>
    <cellStyle name="Prosent 2 5 2 2_3. Chng in credit spreads" xfId="60274" xr:uid="{00000000-0005-0000-0000-00007DEB0000}"/>
    <cellStyle name="Prosent 2 5 2 3" xfId="60275" xr:uid="{00000000-0005-0000-0000-00007EEB0000}"/>
    <cellStyle name="Prosent 2 5 2 3 2" xfId="60276" xr:uid="{00000000-0005-0000-0000-00007FEB0000}"/>
    <cellStyle name="Prosent 2 5 2 3 2 2" xfId="60277" xr:uid="{00000000-0005-0000-0000-000080EB0000}"/>
    <cellStyle name="Prosent 2 5 2 3 2 2 2" xfId="60278" xr:uid="{00000000-0005-0000-0000-000081EB0000}"/>
    <cellStyle name="Prosent 2 5 2 3 2 3" xfId="60279" xr:uid="{00000000-0005-0000-0000-000082EB0000}"/>
    <cellStyle name="Prosent 2 5 2 3 2_Innskuddsdekning" xfId="60280" xr:uid="{00000000-0005-0000-0000-000083EB0000}"/>
    <cellStyle name="Prosent 2 5 2 3 3" xfId="60281" xr:uid="{00000000-0005-0000-0000-000084EB0000}"/>
    <cellStyle name="Prosent 2 5 2 3 3 2" xfId="60282" xr:uid="{00000000-0005-0000-0000-000085EB0000}"/>
    <cellStyle name="Prosent 2 5 2 3 4" xfId="60283" xr:uid="{00000000-0005-0000-0000-000086EB0000}"/>
    <cellStyle name="Prosent 2 5 2 3_3. Chng in credit spreads" xfId="60284" xr:uid="{00000000-0005-0000-0000-000087EB0000}"/>
    <cellStyle name="Prosent 2 5 2 4" xfId="60285" xr:uid="{00000000-0005-0000-0000-000088EB0000}"/>
    <cellStyle name="Prosent 2 5 2 4 2" xfId="60286" xr:uid="{00000000-0005-0000-0000-000089EB0000}"/>
    <cellStyle name="Prosent 2 5 2 4 2 2" xfId="60287" xr:uid="{00000000-0005-0000-0000-00008AEB0000}"/>
    <cellStyle name="Prosent 2 5 2 4 2_Innskuddsdekning" xfId="60288" xr:uid="{00000000-0005-0000-0000-00008BEB0000}"/>
    <cellStyle name="Prosent 2 5 2 4 3" xfId="60289" xr:uid="{00000000-0005-0000-0000-00008CEB0000}"/>
    <cellStyle name="Prosent 2 5 2 4_3. Chng in credit spreads" xfId="60290" xr:uid="{00000000-0005-0000-0000-00008DEB0000}"/>
    <cellStyle name="Prosent 2 5 2 5" xfId="60291" xr:uid="{00000000-0005-0000-0000-00008EEB0000}"/>
    <cellStyle name="Prosent 2 5 2 5 2" xfId="60292" xr:uid="{00000000-0005-0000-0000-00008FEB0000}"/>
    <cellStyle name="Prosent 2 5 2 5 2 2" xfId="60293" xr:uid="{00000000-0005-0000-0000-000090EB0000}"/>
    <cellStyle name="Prosent 2 5 2 5 3" xfId="60294" xr:uid="{00000000-0005-0000-0000-000091EB0000}"/>
    <cellStyle name="Prosent 2 5 2 5_Innskuddsdekning" xfId="60295" xr:uid="{00000000-0005-0000-0000-000092EB0000}"/>
    <cellStyle name="Prosent 2 5 2 6" xfId="60296" xr:uid="{00000000-0005-0000-0000-000093EB0000}"/>
    <cellStyle name="Prosent 2 5 2 6 2" xfId="60297" xr:uid="{00000000-0005-0000-0000-000094EB0000}"/>
    <cellStyle name="Prosent 2 5 2 7" xfId="60298" xr:uid="{00000000-0005-0000-0000-000095EB0000}"/>
    <cellStyle name="Prosent 2 5 2_3. Chng in credit spreads" xfId="60299" xr:uid="{00000000-0005-0000-0000-000096EB0000}"/>
    <cellStyle name="Prosent 2 5 3" xfId="60300" xr:uid="{00000000-0005-0000-0000-000097EB0000}"/>
    <cellStyle name="Prosent 2 5 3 2" xfId="60301" xr:uid="{00000000-0005-0000-0000-000098EB0000}"/>
    <cellStyle name="Prosent 2 5 3 2 2" xfId="60302" xr:uid="{00000000-0005-0000-0000-000099EB0000}"/>
    <cellStyle name="Prosent 2 5 3 2 2 2" xfId="60303" xr:uid="{00000000-0005-0000-0000-00009AEB0000}"/>
    <cellStyle name="Prosent 2 5 3 2 2 2 2" xfId="60304" xr:uid="{00000000-0005-0000-0000-00009BEB0000}"/>
    <cellStyle name="Prosent 2 5 3 2 2 3" xfId="60305" xr:uid="{00000000-0005-0000-0000-00009CEB0000}"/>
    <cellStyle name="Prosent 2 5 3 2 3" xfId="60306" xr:uid="{00000000-0005-0000-0000-00009DEB0000}"/>
    <cellStyle name="Prosent 2 5 3 2 3 2" xfId="60307" xr:uid="{00000000-0005-0000-0000-00009EEB0000}"/>
    <cellStyle name="Prosent 2 5 3 2 4" xfId="60308" xr:uid="{00000000-0005-0000-0000-00009FEB0000}"/>
    <cellStyle name="Prosent 2 5 3 2_Innskuddsdekning" xfId="60309" xr:uid="{00000000-0005-0000-0000-0000A0EB0000}"/>
    <cellStyle name="Prosent 2 5 3 3" xfId="60310" xr:uid="{00000000-0005-0000-0000-0000A1EB0000}"/>
    <cellStyle name="Prosent 2 5 3 3 2" xfId="60311" xr:uid="{00000000-0005-0000-0000-0000A2EB0000}"/>
    <cellStyle name="Prosent 2 5 3 3 2 2" xfId="60312" xr:uid="{00000000-0005-0000-0000-0000A3EB0000}"/>
    <cellStyle name="Prosent 2 5 3 3 3" xfId="60313" xr:uid="{00000000-0005-0000-0000-0000A4EB0000}"/>
    <cellStyle name="Prosent 2 5 3 4" xfId="60314" xr:uid="{00000000-0005-0000-0000-0000A5EB0000}"/>
    <cellStyle name="Prosent 2 5 3 4 2" xfId="60315" xr:uid="{00000000-0005-0000-0000-0000A6EB0000}"/>
    <cellStyle name="Prosent 2 5 3 5" xfId="60316" xr:uid="{00000000-0005-0000-0000-0000A7EB0000}"/>
    <cellStyle name="Prosent 2 5 3_3. Chng in credit spreads" xfId="60317" xr:uid="{00000000-0005-0000-0000-0000A8EB0000}"/>
    <cellStyle name="Prosent 2 5 4" xfId="60318" xr:uid="{00000000-0005-0000-0000-0000A9EB0000}"/>
    <cellStyle name="Prosent 2 5 4 2" xfId="60319" xr:uid="{00000000-0005-0000-0000-0000AAEB0000}"/>
    <cellStyle name="Prosent 2 5 4 2 2" xfId="60320" xr:uid="{00000000-0005-0000-0000-0000ABEB0000}"/>
    <cellStyle name="Prosent 2 5 4 2 2 2" xfId="60321" xr:uid="{00000000-0005-0000-0000-0000ACEB0000}"/>
    <cellStyle name="Prosent 2 5 4 2 3" xfId="60322" xr:uid="{00000000-0005-0000-0000-0000ADEB0000}"/>
    <cellStyle name="Prosent 2 5 4 2_Innskuddsdekning" xfId="60323" xr:uid="{00000000-0005-0000-0000-0000AEEB0000}"/>
    <cellStyle name="Prosent 2 5 4 3" xfId="60324" xr:uid="{00000000-0005-0000-0000-0000AFEB0000}"/>
    <cellStyle name="Prosent 2 5 4 3 2" xfId="60325" xr:uid="{00000000-0005-0000-0000-0000B0EB0000}"/>
    <cellStyle name="Prosent 2 5 4 4" xfId="60326" xr:uid="{00000000-0005-0000-0000-0000B1EB0000}"/>
    <cellStyle name="Prosent 2 5 4_3. Chng in credit spreads" xfId="60327" xr:uid="{00000000-0005-0000-0000-0000B2EB0000}"/>
    <cellStyle name="Prosent 2 5 5" xfId="60328" xr:uid="{00000000-0005-0000-0000-0000B3EB0000}"/>
    <cellStyle name="Prosent 2 5 5 2" xfId="60329" xr:uid="{00000000-0005-0000-0000-0000B4EB0000}"/>
    <cellStyle name="Prosent 2 5 5 2 2" xfId="60330" xr:uid="{00000000-0005-0000-0000-0000B5EB0000}"/>
    <cellStyle name="Prosent 2 5 5 2_Innskuddsdekning" xfId="60331" xr:uid="{00000000-0005-0000-0000-0000B6EB0000}"/>
    <cellStyle name="Prosent 2 5 5 3" xfId="60332" xr:uid="{00000000-0005-0000-0000-0000B7EB0000}"/>
    <cellStyle name="Prosent 2 5 5_3. Chng in credit spreads" xfId="60333" xr:uid="{00000000-0005-0000-0000-0000B8EB0000}"/>
    <cellStyle name="Prosent 2 5 6" xfId="60334" xr:uid="{00000000-0005-0000-0000-0000B9EB0000}"/>
    <cellStyle name="Prosent 2 5 6 2" xfId="60335" xr:uid="{00000000-0005-0000-0000-0000BAEB0000}"/>
    <cellStyle name="Prosent 2 5 6 2 2" xfId="60336" xr:uid="{00000000-0005-0000-0000-0000BBEB0000}"/>
    <cellStyle name="Prosent 2 5 6 2_Innskuddsdekning" xfId="60337" xr:uid="{00000000-0005-0000-0000-0000BCEB0000}"/>
    <cellStyle name="Prosent 2 5 6 3" xfId="60338" xr:uid="{00000000-0005-0000-0000-0000BDEB0000}"/>
    <cellStyle name="Prosent 2 5 6_3. Chng in credit spreads" xfId="60339" xr:uid="{00000000-0005-0000-0000-0000BEEB0000}"/>
    <cellStyle name="Prosent 2 5 7" xfId="60340" xr:uid="{00000000-0005-0000-0000-0000BFEB0000}"/>
    <cellStyle name="Prosent 2 5 7 2" xfId="60341" xr:uid="{00000000-0005-0000-0000-0000C0EB0000}"/>
    <cellStyle name="Prosent 2 5 8" xfId="60342" xr:uid="{00000000-0005-0000-0000-0000C1EB0000}"/>
    <cellStyle name="Prosent 2 5_3. Chng in credit spreads" xfId="60343" xr:uid="{00000000-0005-0000-0000-0000C2EB0000}"/>
    <cellStyle name="Prosent 2 6" xfId="60344" xr:uid="{00000000-0005-0000-0000-0000C3EB0000}"/>
    <cellStyle name="Prosent 2 6 2" xfId="60345" xr:uid="{00000000-0005-0000-0000-0000C4EB0000}"/>
    <cellStyle name="Prosent 2 6 2 2" xfId="60346" xr:uid="{00000000-0005-0000-0000-0000C5EB0000}"/>
    <cellStyle name="Prosent 2 6 2 2 2" xfId="60347" xr:uid="{00000000-0005-0000-0000-0000C6EB0000}"/>
    <cellStyle name="Prosent 2 6 2 2 2 2" xfId="60348" xr:uid="{00000000-0005-0000-0000-0000C7EB0000}"/>
    <cellStyle name="Prosent 2 6 2 2 2 2 2" xfId="60349" xr:uid="{00000000-0005-0000-0000-0000C8EB0000}"/>
    <cellStyle name="Prosent 2 6 2 2 2 2 2 2" xfId="60350" xr:uid="{00000000-0005-0000-0000-0000C9EB0000}"/>
    <cellStyle name="Prosent 2 6 2 2 2 2 3" xfId="60351" xr:uid="{00000000-0005-0000-0000-0000CAEB0000}"/>
    <cellStyle name="Prosent 2 6 2 2 2 3" xfId="60352" xr:uid="{00000000-0005-0000-0000-0000CBEB0000}"/>
    <cellStyle name="Prosent 2 6 2 2 2 3 2" xfId="60353" xr:uid="{00000000-0005-0000-0000-0000CCEB0000}"/>
    <cellStyle name="Prosent 2 6 2 2 2 4" xfId="60354" xr:uid="{00000000-0005-0000-0000-0000CDEB0000}"/>
    <cellStyle name="Prosent 2 6 2 2 2_Innskuddsdekning" xfId="60355" xr:uid="{00000000-0005-0000-0000-0000CEEB0000}"/>
    <cellStyle name="Prosent 2 6 2 2 3" xfId="60356" xr:uid="{00000000-0005-0000-0000-0000CFEB0000}"/>
    <cellStyle name="Prosent 2 6 2 2 3 2" xfId="60357" xr:uid="{00000000-0005-0000-0000-0000D0EB0000}"/>
    <cellStyle name="Prosent 2 6 2 2 3 2 2" xfId="60358" xr:uid="{00000000-0005-0000-0000-0000D1EB0000}"/>
    <cellStyle name="Prosent 2 6 2 2 3 3" xfId="60359" xr:uid="{00000000-0005-0000-0000-0000D2EB0000}"/>
    <cellStyle name="Prosent 2 6 2 2 4" xfId="60360" xr:uid="{00000000-0005-0000-0000-0000D3EB0000}"/>
    <cellStyle name="Prosent 2 6 2 2 4 2" xfId="60361" xr:uid="{00000000-0005-0000-0000-0000D4EB0000}"/>
    <cellStyle name="Prosent 2 6 2 2 5" xfId="60362" xr:uid="{00000000-0005-0000-0000-0000D5EB0000}"/>
    <cellStyle name="Prosent 2 6 2 2_3. Chng in credit spreads" xfId="60363" xr:uid="{00000000-0005-0000-0000-0000D6EB0000}"/>
    <cellStyle name="Prosent 2 6 2 3" xfId="60364" xr:uid="{00000000-0005-0000-0000-0000D7EB0000}"/>
    <cellStyle name="Prosent 2 6 2 3 2" xfId="60365" xr:uid="{00000000-0005-0000-0000-0000D8EB0000}"/>
    <cellStyle name="Prosent 2 6 2 3 2 2" xfId="60366" xr:uid="{00000000-0005-0000-0000-0000D9EB0000}"/>
    <cellStyle name="Prosent 2 6 2 3 2 2 2" xfId="60367" xr:uid="{00000000-0005-0000-0000-0000DAEB0000}"/>
    <cellStyle name="Prosent 2 6 2 3 2 3" xfId="60368" xr:uid="{00000000-0005-0000-0000-0000DBEB0000}"/>
    <cellStyle name="Prosent 2 6 2 3 2_Innskuddsdekning" xfId="60369" xr:uid="{00000000-0005-0000-0000-0000DCEB0000}"/>
    <cellStyle name="Prosent 2 6 2 3 3" xfId="60370" xr:uid="{00000000-0005-0000-0000-0000DDEB0000}"/>
    <cellStyle name="Prosent 2 6 2 3 3 2" xfId="60371" xr:uid="{00000000-0005-0000-0000-0000DEEB0000}"/>
    <cellStyle name="Prosent 2 6 2 3 4" xfId="60372" xr:uid="{00000000-0005-0000-0000-0000DFEB0000}"/>
    <cellStyle name="Prosent 2 6 2 3_3. Chng in credit spreads" xfId="60373" xr:uid="{00000000-0005-0000-0000-0000E0EB0000}"/>
    <cellStyle name="Prosent 2 6 2 4" xfId="60374" xr:uid="{00000000-0005-0000-0000-0000E1EB0000}"/>
    <cellStyle name="Prosent 2 6 2 4 2" xfId="60375" xr:uid="{00000000-0005-0000-0000-0000E2EB0000}"/>
    <cellStyle name="Prosent 2 6 2 4 2 2" xfId="60376" xr:uid="{00000000-0005-0000-0000-0000E3EB0000}"/>
    <cellStyle name="Prosent 2 6 2 4 2_Innskuddsdekning" xfId="60377" xr:uid="{00000000-0005-0000-0000-0000E4EB0000}"/>
    <cellStyle name="Prosent 2 6 2 4 3" xfId="60378" xr:uid="{00000000-0005-0000-0000-0000E5EB0000}"/>
    <cellStyle name="Prosent 2 6 2 4_3. Chng in credit spreads" xfId="60379" xr:uid="{00000000-0005-0000-0000-0000E6EB0000}"/>
    <cellStyle name="Prosent 2 6 2 5" xfId="60380" xr:uid="{00000000-0005-0000-0000-0000E7EB0000}"/>
    <cellStyle name="Prosent 2 6 2 5 2" xfId="60381" xr:uid="{00000000-0005-0000-0000-0000E8EB0000}"/>
    <cellStyle name="Prosent 2 6 2 5_Innskuddsdekning" xfId="60382" xr:uid="{00000000-0005-0000-0000-0000E9EB0000}"/>
    <cellStyle name="Prosent 2 6 2 6" xfId="60383" xr:uid="{00000000-0005-0000-0000-0000EAEB0000}"/>
    <cellStyle name="Prosent 2 6 2_3. Chng in credit spreads" xfId="60384" xr:uid="{00000000-0005-0000-0000-0000EBEB0000}"/>
    <cellStyle name="Prosent 2 6 3" xfId="60385" xr:uid="{00000000-0005-0000-0000-0000ECEB0000}"/>
    <cellStyle name="Prosent 2 6 3 2" xfId="60386" xr:uid="{00000000-0005-0000-0000-0000EDEB0000}"/>
    <cellStyle name="Prosent 2 6 3 2 2" xfId="60387" xr:uid="{00000000-0005-0000-0000-0000EEEB0000}"/>
    <cellStyle name="Prosent 2 6 3 2 2 2" xfId="60388" xr:uid="{00000000-0005-0000-0000-0000EFEB0000}"/>
    <cellStyle name="Prosent 2 6 3 2 2 2 2" xfId="60389" xr:uid="{00000000-0005-0000-0000-0000F0EB0000}"/>
    <cellStyle name="Prosent 2 6 3 2 2 3" xfId="60390" xr:uid="{00000000-0005-0000-0000-0000F1EB0000}"/>
    <cellStyle name="Prosent 2 6 3 2 3" xfId="60391" xr:uid="{00000000-0005-0000-0000-0000F2EB0000}"/>
    <cellStyle name="Prosent 2 6 3 2 3 2" xfId="60392" xr:uid="{00000000-0005-0000-0000-0000F3EB0000}"/>
    <cellStyle name="Prosent 2 6 3 2 4" xfId="60393" xr:uid="{00000000-0005-0000-0000-0000F4EB0000}"/>
    <cellStyle name="Prosent 2 6 3 2_Innskuddsdekning" xfId="60394" xr:uid="{00000000-0005-0000-0000-0000F5EB0000}"/>
    <cellStyle name="Prosent 2 6 3 3" xfId="60395" xr:uid="{00000000-0005-0000-0000-0000F6EB0000}"/>
    <cellStyle name="Prosent 2 6 3 3 2" xfId="60396" xr:uid="{00000000-0005-0000-0000-0000F7EB0000}"/>
    <cellStyle name="Prosent 2 6 3 3 2 2" xfId="60397" xr:uid="{00000000-0005-0000-0000-0000F8EB0000}"/>
    <cellStyle name="Prosent 2 6 3 3 3" xfId="60398" xr:uid="{00000000-0005-0000-0000-0000F9EB0000}"/>
    <cellStyle name="Prosent 2 6 3 4" xfId="60399" xr:uid="{00000000-0005-0000-0000-0000FAEB0000}"/>
    <cellStyle name="Prosent 2 6 3 4 2" xfId="60400" xr:uid="{00000000-0005-0000-0000-0000FBEB0000}"/>
    <cellStyle name="Prosent 2 6 3 5" xfId="60401" xr:uid="{00000000-0005-0000-0000-0000FCEB0000}"/>
    <cellStyle name="Prosent 2 6 3_3. Chng in credit spreads" xfId="60402" xr:uid="{00000000-0005-0000-0000-0000FDEB0000}"/>
    <cellStyle name="Prosent 2 6 4" xfId="60403" xr:uid="{00000000-0005-0000-0000-0000FEEB0000}"/>
    <cellStyle name="Prosent 2 6 4 2" xfId="60404" xr:uid="{00000000-0005-0000-0000-0000FFEB0000}"/>
    <cellStyle name="Prosent 2 6 4 2 2" xfId="60405" xr:uid="{00000000-0005-0000-0000-000000EC0000}"/>
    <cellStyle name="Prosent 2 6 4 2 2 2" xfId="60406" xr:uid="{00000000-0005-0000-0000-000001EC0000}"/>
    <cellStyle name="Prosent 2 6 4 2 3" xfId="60407" xr:uid="{00000000-0005-0000-0000-000002EC0000}"/>
    <cellStyle name="Prosent 2 6 4 2_Innskuddsdekning" xfId="60408" xr:uid="{00000000-0005-0000-0000-000003EC0000}"/>
    <cellStyle name="Prosent 2 6 4 3" xfId="60409" xr:uid="{00000000-0005-0000-0000-000004EC0000}"/>
    <cellStyle name="Prosent 2 6 4 3 2" xfId="60410" xr:uid="{00000000-0005-0000-0000-000005EC0000}"/>
    <cellStyle name="Prosent 2 6 4 4" xfId="60411" xr:uid="{00000000-0005-0000-0000-000006EC0000}"/>
    <cellStyle name="Prosent 2 6 4_3. Chng in credit spreads" xfId="60412" xr:uid="{00000000-0005-0000-0000-000007EC0000}"/>
    <cellStyle name="Prosent 2 6 5" xfId="60413" xr:uid="{00000000-0005-0000-0000-000008EC0000}"/>
    <cellStyle name="Prosent 2 6 5 2" xfId="60414" xr:uid="{00000000-0005-0000-0000-000009EC0000}"/>
    <cellStyle name="Prosent 2 6 5 2 2" xfId="60415" xr:uid="{00000000-0005-0000-0000-00000AEC0000}"/>
    <cellStyle name="Prosent 2 6 5 2_Innskuddsdekning" xfId="60416" xr:uid="{00000000-0005-0000-0000-00000BEC0000}"/>
    <cellStyle name="Prosent 2 6 5 3" xfId="60417" xr:uid="{00000000-0005-0000-0000-00000CEC0000}"/>
    <cellStyle name="Prosent 2 6 5_3. Chng in credit spreads" xfId="60418" xr:uid="{00000000-0005-0000-0000-00000DEC0000}"/>
    <cellStyle name="Prosent 2 6 6" xfId="60419" xr:uid="{00000000-0005-0000-0000-00000EEC0000}"/>
    <cellStyle name="Prosent 2 6 6 2" xfId="60420" xr:uid="{00000000-0005-0000-0000-00000FEC0000}"/>
    <cellStyle name="Prosent 2 6 6 2 2" xfId="60421" xr:uid="{00000000-0005-0000-0000-000010EC0000}"/>
    <cellStyle name="Prosent 2 6 6 3" xfId="60422" xr:uid="{00000000-0005-0000-0000-000011EC0000}"/>
    <cellStyle name="Prosent 2 6 6_Innskuddsdekning" xfId="60423" xr:uid="{00000000-0005-0000-0000-000012EC0000}"/>
    <cellStyle name="Prosent 2 6 7" xfId="60424" xr:uid="{00000000-0005-0000-0000-000013EC0000}"/>
    <cellStyle name="Prosent 2 6 7 2" xfId="60425" xr:uid="{00000000-0005-0000-0000-000014EC0000}"/>
    <cellStyle name="Prosent 2 6 8" xfId="60426" xr:uid="{00000000-0005-0000-0000-000015EC0000}"/>
    <cellStyle name="Prosent 2 6_3. Chng in credit spreads" xfId="60427" xr:uid="{00000000-0005-0000-0000-000016EC0000}"/>
    <cellStyle name="Prosent 2 7" xfId="60428" xr:uid="{00000000-0005-0000-0000-000017EC0000}"/>
    <cellStyle name="Prosent 2 7 2" xfId="60429" xr:uid="{00000000-0005-0000-0000-000018EC0000}"/>
    <cellStyle name="Prosent 2 7 2 2" xfId="60430" xr:uid="{00000000-0005-0000-0000-000019EC0000}"/>
    <cellStyle name="Prosent 2 7 2 2 2" xfId="60431" xr:uid="{00000000-0005-0000-0000-00001AEC0000}"/>
    <cellStyle name="Prosent 2 7 2 2 2 2" xfId="60432" xr:uid="{00000000-0005-0000-0000-00001BEC0000}"/>
    <cellStyle name="Prosent 2 7 2 2 2 2 2" xfId="60433" xr:uid="{00000000-0005-0000-0000-00001CEC0000}"/>
    <cellStyle name="Prosent 2 7 2 2 2 2 2 2" xfId="60434" xr:uid="{00000000-0005-0000-0000-00001DEC0000}"/>
    <cellStyle name="Prosent 2 7 2 2 2 2 3" xfId="60435" xr:uid="{00000000-0005-0000-0000-00001EEC0000}"/>
    <cellStyle name="Prosent 2 7 2 2 2 3" xfId="60436" xr:uid="{00000000-0005-0000-0000-00001FEC0000}"/>
    <cellStyle name="Prosent 2 7 2 2 2 3 2" xfId="60437" xr:uid="{00000000-0005-0000-0000-000020EC0000}"/>
    <cellStyle name="Prosent 2 7 2 2 2 4" xfId="60438" xr:uid="{00000000-0005-0000-0000-000021EC0000}"/>
    <cellStyle name="Prosent 2 7 2 2 2_Innskuddsdekning" xfId="60439" xr:uid="{00000000-0005-0000-0000-000022EC0000}"/>
    <cellStyle name="Prosent 2 7 2 2 3" xfId="60440" xr:uid="{00000000-0005-0000-0000-000023EC0000}"/>
    <cellStyle name="Prosent 2 7 2 2 3 2" xfId="60441" xr:uid="{00000000-0005-0000-0000-000024EC0000}"/>
    <cellStyle name="Prosent 2 7 2 2 3 2 2" xfId="60442" xr:uid="{00000000-0005-0000-0000-000025EC0000}"/>
    <cellStyle name="Prosent 2 7 2 2 3 3" xfId="60443" xr:uid="{00000000-0005-0000-0000-000026EC0000}"/>
    <cellStyle name="Prosent 2 7 2 2 4" xfId="60444" xr:uid="{00000000-0005-0000-0000-000027EC0000}"/>
    <cellStyle name="Prosent 2 7 2 2 4 2" xfId="60445" xr:uid="{00000000-0005-0000-0000-000028EC0000}"/>
    <cellStyle name="Prosent 2 7 2 2 5" xfId="60446" xr:uid="{00000000-0005-0000-0000-000029EC0000}"/>
    <cellStyle name="Prosent 2 7 2 2_3. Chng in credit spreads" xfId="60447" xr:uid="{00000000-0005-0000-0000-00002AEC0000}"/>
    <cellStyle name="Prosent 2 7 2 3" xfId="60448" xr:uid="{00000000-0005-0000-0000-00002BEC0000}"/>
    <cellStyle name="Prosent 2 7 2 3 2" xfId="60449" xr:uid="{00000000-0005-0000-0000-00002CEC0000}"/>
    <cellStyle name="Prosent 2 7 2 3 2 2" xfId="60450" xr:uid="{00000000-0005-0000-0000-00002DEC0000}"/>
    <cellStyle name="Prosent 2 7 2 3 2 2 2" xfId="60451" xr:uid="{00000000-0005-0000-0000-00002EEC0000}"/>
    <cellStyle name="Prosent 2 7 2 3 2 3" xfId="60452" xr:uid="{00000000-0005-0000-0000-00002FEC0000}"/>
    <cellStyle name="Prosent 2 7 2 3 2_Innskuddsdekning" xfId="60453" xr:uid="{00000000-0005-0000-0000-000030EC0000}"/>
    <cellStyle name="Prosent 2 7 2 3 3" xfId="60454" xr:uid="{00000000-0005-0000-0000-000031EC0000}"/>
    <cellStyle name="Prosent 2 7 2 3 3 2" xfId="60455" xr:uid="{00000000-0005-0000-0000-000032EC0000}"/>
    <cellStyle name="Prosent 2 7 2 3 4" xfId="60456" xr:uid="{00000000-0005-0000-0000-000033EC0000}"/>
    <cellStyle name="Prosent 2 7 2 3_3. Chng in credit spreads" xfId="60457" xr:uid="{00000000-0005-0000-0000-000034EC0000}"/>
    <cellStyle name="Prosent 2 7 2 4" xfId="60458" xr:uid="{00000000-0005-0000-0000-000035EC0000}"/>
    <cellStyle name="Prosent 2 7 2 4 2" xfId="60459" xr:uid="{00000000-0005-0000-0000-000036EC0000}"/>
    <cellStyle name="Prosent 2 7 2 4 2 2" xfId="60460" xr:uid="{00000000-0005-0000-0000-000037EC0000}"/>
    <cellStyle name="Prosent 2 7 2 4 3" xfId="60461" xr:uid="{00000000-0005-0000-0000-000038EC0000}"/>
    <cellStyle name="Prosent 2 7 2 4_Innskuddsdekning" xfId="60462" xr:uid="{00000000-0005-0000-0000-000039EC0000}"/>
    <cellStyle name="Prosent 2 7 2 5" xfId="60463" xr:uid="{00000000-0005-0000-0000-00003AEC0000}"/>
    <cellStyle name="Prosent 2 7 2 5 2" xfId="60464" xr:uid="{00000000-0005-0000-0000-00003BEC0000}"/>
    <cellStyle name="Prosent 2 7 2 6" xfId="60465" xr:uid="{00000000-0005-0000-0000-00003CEC0000}"/>
    <cellStyle name="Prosent 2 7 2_3. Chng in credit spreads" xfId="60466" xr:uid="{00000000-0005-0000-0000-00003DEC0000}"/>
    <cellStyle name="Prosent 2 7 3" xfId="60467" xr:uid="{00000000-0005-0000-0000-00003EEC0000}"/>
    <cellStyle name="Prosent 2 7 3 2" xfId="60468" xr:uid="{00000000-0005-0000-0000-00003FEC0000}"/>
    <cellStyle name="Prosent 2 7 3 2 2" xfId="60469" xr:uid="{00000000-0005-0000-0000-000040EC0000}"/>
    <cellStyle name="Prosent 2 7 3 2 2 2" xfId="60470" xr:uid="{00000000-0005-0000-0000-000041EC0000}"/>
    <cellStyle name="Prosent 2 7 3 2 2 2 2" xfId="60471" xr:uid="{00000000-0005-0000-0000-000042EC0000}"/>
    <cellStyle name="Prosent 2 7 3 2 2 3" xfId="60472" xr:uid="{00000000-0005-0000-0000-000043EC0000}"/>
    <cellStyle name="Prosent 2 7 3 2 3" xfId="60473" xr:uid="{00000000-0005-0000-0000-000044EC0000}"/>
    <cellStyle name="Prosent 2 7 3 2 3 2" xfId="60474" xr:uid="{00000000-0005-0000-0000-000045EC0000}"/>
    <cellStyle name="Prosent 2 7 3 2 4" xfId="60475" xr:uid="{00000000-0005-0000-0000-000046EC0000}"/>
    <cellStyle name="Prosent 2 7 3 2_Innskuddsdekning" xfId="60476" xr:uid="{00000000-0005-0000-0000-000047EC0000}"/>
    <cellStyle name="Prosent 2 7 3 3" xfId="60477" xr:uid="{00000000-0005-0000-0000-000048EC0000}"/>
    <cellStyle name="Prosent 2 7 3 3 2" xfId="60478" xr:uid="{00000000-0005-0000-0000-000049EC0000}"/>
    <cellStyle name="Prosent 2 7 3 3 2 2" xfId="60479" xr:uid="{00000000-0005-0000-0000-00004AEC0000}"/>
    <cellStyle name="Prosent 2 7 3 3 3" xfId="60480" xr:uid="{00000000-0005-0000-0000-00004BEC0000}"/>
    <cellStyle name="Prosent 2 7 3 4" xfId="60481" xr:uid="{00000000-0005-0000-0000-00004CEC0000}"/>
    <cellStyle name="Prosent 2 7 3 4 2" xfId="60482" xr:uid="{00000000-0005-0000-0000-00004DEC0000}"/>
    <cellStyle name="Prosent 2 7 3 5" xfId="60483" xr:uid="{00000000-0005-0000-0000-00004EEC0000}"/>
    <cellStyle name="Prosent 2 7 3_3. Chng in credit spreads" xfId="60484" xr:uid="{00000000-0005-0000-0000-00004FEC0000}"/>
    <cellStyle name="Prosent 2 7 4" xfId="60485" xr:uid="{00000000-0005-0000-0000-000050EC0000}"/>
    <cellStyle name="Prosent 2 7 4 2" xfId="60486" xr:uid="{00000000-0005-0000-0000-000051EC0000}"/>
    <cellStyle name="Prosent 2 7 4 2 2" xfId="60487" xr:uid="{00000000-0005-0000-0000-000052EC0000}"/>
    <cellStyle name="Prosent 2 7 4 2 2 2" xfId="60488" xr:uid="{00000000-0005-0000-0000-000053EC0000}"/>
    <cellStyle name="Prosent 2 7 4 2 3" xfId="60489" xr:uid="{00000000-0005-0000-0000-000054EC0000}"/>
    <cellStyle name="Prosent 2 7 4 2_Innskuddsdekning" xfId="60490" xr:uid="{00000000-0005-0000-0000-000055EC0000}"/>
    <cellStyle name="Prosent 2 7 4 3" xfId="60491" xr:uid="{00000000-0005-0000-0000-000056EC0000}"/>
    <cellStyle name="Prosent 2 7 4 3 2" xfId="60492" xr:uid="{00000000-0005-0000-0000-000057EC0000}"/>
    <cellStyle name="Prosent 2 7 4 4" xfId="60493" xr:uid="{00000000-0005-0000-0000-000058EC0000}"/>
    <cellStyle name="Prosent 2 7 4_3. Chng in credit spreads" xfId="60494" xr:uid="{00000000-0005-0000-0000-000059EC0000}"/>
    <cellStyle name="Prosent 2 7 5" xfId="60495" xr:uid="{00000000-0005-0000-0000-00005AEC0000}"/>
    <cellStyle name="Prosent 2 7 5 2" xfId="60496" xr:uid="{00000000-0005-0000-0000-00005BEC0000}"/>
    <cellStyle name="Prosent 2 7 5 2 2" xfId="60497" xr:uid="{00000000-0005-0000-0000-00005CEC0000}"/>
    <cellStyle name="Prosent 2 7 5 2_Innskuddsdekning" xfId="60498" xr:uid="{00000000-0005-0000-0000-00005DEC0000}"/>
    <cellStyle name="Prosent 2 7 5 3" xfId="60499" xr:uid="{00000000-0005-0000-0000-00005EEC0000}"/>
    <cellStyle name="Prosent 2 7 5_3. Chng in credit spreads" xfId="60500" xr:uid="{00000000-0005-0000-0000-00005FEC0000}"/>
    <cellStyle name="Prosent 2 7 6" xfId="60501" xr:uid="{00000000-0005-0000-0000-000060EC0000}"/>
    <cellStyle name="Prosent 2 7 6 2" xfId="60502" xr:uid="{00000000-0005-0000-0000-000061EC0000}"/>
    <cellStyle name="Prosent 2 7 6 2 2" xfId="60503" xr:uid="{00000000-0005-0000-0000-000062EC0000}"/>
    <cellStyle name="Prosent 2 7 6 3" xfId="60504" xr:uid="{00000000-0005-0000-0000-000063EC0000}"/>
    <cellStyle name="Prosent 2 7 6_Innskuddsdekning" xfId="60505" xr:uid="{00000000-0005-0000-0000-000064EC0000}"/>
    <cellStyle name="Prosent 2 7 7" xfId="60506" xr:uid="{00000000-0005-0000-0000-000065EC0000}"/>
    <cellStyle name="Prosent 2 7 7 2" xfId="60507" xr:uid="{00000000-0005-0000-0000-000066EC0000}"/>
    <cellStyle name="Prosent 2 7 8" xfId="60508" xr:uid="{00000000-0005-0000-0000-000067EC0000}"/>
    <cellStyle name="Prosent 2 7_3. Chng in credit spreads" xfId="60509" xr:uid="{00000000-0005-0000-0000-000068EC0000}"/>
    <cellStyle name="Prosent 2 8" xfId="60510" xr:uid="{00000000-0005-0000-0000-000069EC0000}"/>
    <cellStyle name="Prosent 2 8 2" xfId="60511" xr:uid="{00000000-0005-0000-0000-00006AEC0000}"/>
    <cellStyle name="Prosent 2 8 2 2" xfId="60512" xr:uid="{00000000-0005-0000-0000-00006BEC0000}"/>
    <cellStyle name="Prosent 2 8 2_Innskuddsdekning" xfId="60513" xr:uid="{00000000-0005-0000-0000-00006CEC0000}"/>
    <cellStyle name="Prosent 2 8 3" xfId="60514" xr:uid="{00000000-0005-0000-0000-00006DEC0000}"/>
    <cellStyle name="Prosent 2 8 3 2" xfId="60515" xr:uid="{00000000-0005-0000-0000-00006EEC0000}"/>
    <cellStyle name="Prosent 2 8 3 2 2" xfId="60516" xr:uid="{00000000-0005-0000-0000-00006FEC0000}"/>
    <cellStyle name="Prosent 2 8 3 3" xfId="60517" xr:uid="{00000000-0005-0000-0000-000070EC0000}"/>
    <cellStyle name="Prosent 2 8 3_Innskuddsdekning" xfId="60518" xr:uid="{00000000-0005-0000-0000-000071EC0000}"/>
    <cellStyle name="Prosent 2 8 4" xfId="60519" xr:uid="{00000000-0005-0000-0000-000072EC0000}"/>
    <cellStyle name="Prosent 2 8 5" xfId="60520" xr:uid="{00000000-0005-0000-0000-000073EC0000}"/>
    <cellStyle name="Prosent 2 8_3. Chng in credit spreads" xfId="60521" xr:uid="{00000000-0005-0000-0000-000074EC0000}"/>
    <cellStyle name="Prosent 2 9" xfId="60522" xr:uid="{00000000-0005-0000-0000-000075EC0000}"/>
    <cellStyle name="Prosent 2 9 2" xfId="60523" xr:uid="{00000000-0005-0000-0000-000076EC0000}"/>
    <cellStyle name="Prosent 2 9 2 2" xfId="60524" xr:uid="{00000000-0005-0000-0000-000077EC0000}"/>
    <cellStyle name="Prosent 2 9 2 2 2" xfId="60525" xr:uid="{00000000-0005-0000-0000-000078EC0000}"/>
    <cellStyle name="Prosent 2 9 2 2 2 2" xfId="60526" xr:uid="{00000000-0005-0000-0000-000079EC0000}"/>
    <cellStyle name="Prosent 2 9 2 2 2 2 2" xfId="60527" xr:uid="{00000000-0005-0000-0000-00007AEC0000}"/>
    <cellStyle name="Prosent 2 9 2 2 2 3" xfId="60528" xr:uid="{00000000-0005-0000-0000-00007BEC0000}"/>
    <cellStyle name="Prosent 2 9 2 2 3" xfId="60529" xr:uid="{00000000-0005-0000-0000-00007CEC0000}"/>
    <cellStyle name="Prosent 2 9 2 2 3 2" xfId="60530" xr:uid="{00000000-0005-0000-0000-00007DEC0000}"/>
    <cellStyle name="Prosent 2 9 2 2 4" xfId="60531" xr:uid="{00000000-0005-0000-0000-00007EEC0000}"/>
    <cellStyle name="Prosent 2 9 2 2_Innskuddsdekning" xfId="60532" xr:uid="{00000000-0005-0000-0000-00007FEC0000}"/>
    <cellStyle name="Prosent 2 9 2 3" xfId="60533" xr:uid="{00000000-0005-0000-0000-000080EC0000}"/>
    <cellStyle name="Prosent 2 9 2 3 2" xfId="60534" xr:uid="{00000000-0005-0000-0000-000081EC0000}"/>
    <cellStyle name="Prosent 2 9 2 3 2 2" xfId="60535" xr:uid="{00000000-0005-0000-0000-000082EC0000}"/>
    <cellStyle name="Prosent 2 9 2 3 3" xfId="60536" xr:uid="{00000000-0005-0000-0000-000083EC0000}"/>
    <cellStyle name="Prosent 2 9 2 4" xfId="60537" xr:uid="{00000000-0005-0000-0000-000084EC0000}"/>
    <cellStyle name="Prosent 2 9 2 4 2" xfId="60538" xr:uid="{00000000-0005-0000-0000-000085EC0000}"/>
    <cellStyle name="Prosent 2 9 2 5" xfId="60539" xr:uid="{00000000-0005-0000-0000-000086EC0000}"/>
    <cellStyle name="Prosent 2 9 2_3. Chng in credit spreads" xfId="60540" xr:uid="{00000000-0005-0000-0000-000087EC0000}"/>
    <cellStyle name="Prosent 2 9 3" xfId="60541" xr:uid="{00000000-0005-0000-0000-000088EC0000}"/>
    <cellStyle name="Prosent 2 9 3 2" xfId="60542" xr:uid="{00000000-0005-0000-0000-000089EC0000}"/>
    <cellStyle name="Prosent 2 9 3 2 2" xfId="60543" xr:uid="{00000000-0005-0000-0000-00008AEC0000}"/>
    <cellStyle name="Prosent 2 9 3 2 2 2" xfId="60544" xr:uid="{00000000-0005-0000-0000-00008BEC0000}"/>
    <cellStyle name="Prosent 2 9 3 2 3" xfId="60545" xr:uid="{00000000-0005-0000-0000-00008CEC0000}"/>
    <cellStyle name="Prosent 2 9 3 2_Innskuddsdekning" xfId="60546" xr:uid="{00000000-0005-0000-0000-00008DEC0000}"/>
    <cellStyle name="Prosent 2 9 3 3" xfId="60547" xr:uid="{00000000-0005-0000-0000-00008EEC0000}"/>
    <cellStyle name="Prosent 2 9 3 3 2" xfId="60548" xr:uid="{00000000-0005-0000-0000-00008FEC0000}"/>
    <cellStyle name="Prosent 2 9 3 4" xfId="60549" xr:uid="{00000000-0005-0000-0000-000090EC0000}"/>
    <cellStyle name="Prosent 2 9 3_3. Chng in credit spreads" xfId="60550" xr:uid="{00000000-0005-0000-0000-000091EC0000}"/>
    <cellStyle name="Prosent 2 9 4" xfId="60551" xr:uid="{00000000-0005-0000-0000-000092EC0000}"/>
    <cellStyle name="Prosent 2 9 4 2" xfId="60552" xr:uid="{00000000-0005-0000-0000-000093EC0000}"/>
    <cellStyle name="Prosent 2 9 4 2 2" xfId="60553" xr:uid="{00000000-0005-0000-0000-000094EC0000}"/>
    <cellStyle name="Prosent 2 9 4 3" xfId="60554" xr:uid="{00000000-0005-0000-0000-000095EC0000}"/>
    <cellStyle name="Prosent 2 9 4_Innskuddsdekning" xfId="60555" xr:uid="{00000000-0005-0000-0000-000096EC0000}"/>
    <cellStyle name="Prosent 2 9 5" xfId="60556" xr:uid="{00000000-0005-0000-0000-000097EC0000}"/>
    <cellStyle name="Prosent 2 9 5 2" xfId="60557" xr:uid="{00000000-0005-0000-0000-000098EC0000}"/>
    <cellStyle name="Prosent 2 9 5 2 2" xfId="60558" xr:uid="{00000000-0005-0000-0000-000099EC0000}"/>
    <cellStyle name="Prosent 2 9 5 3" xfId="60559" xr:uid="{00000000-0005-0000-0000-00009AEC0000}"/>
    <cellStyle name="Prosent 2 9 6" xfId="60560" xr:uid="{00000000-0005-0000-0000-00009BEC0000}"/>
    <cellStyle name="Prosent 2 9 6 2" xfId="60561" xr:uid="{00000000-0005-0000-0000-00009CEC0000}"/>
    <cellStyle name="Prosent 2 9 7" xfId="60562" xr:uid="{00000000-0005-0000-0000-00009DEC0000}"/>
    <cellStyle name="Prosent 2 9_3. Chng in credit spreads" xfId="60563" xr:uid="{00000000-0005-0000-0000-00009EEC0000}"/>
    <cellStyle name="Prosent 2_3. Chng in credit spreads" xfId="60564" xr:uid="{00000000-0005-0000-0000-00009FEC0000}"/>
    <cellStyle name="Prosent 20" xfId="60565" xr:uid="{00000000-0005-0000-0000-0000A0EC0000}"/>
    <cellStyle name="Prosent 20 2" xfId="60566" xr:uid="{00000000-0005-0000-0000-0000A1EC0000}"/>
    <cellStyle name="Prosent 20_Innskuddsdekning" xfId="60567" xr:uid="{00000000-0005-0000-0000-0000A2EC0000}"/>
    <cellStyle name="Prosent 21" xfId="60568" xr:uid="{00000000-0005-0000-0000-0000A3EC0000}"/>
    <cellStyle name="Prosent 22" xfId="60569" xr:uid="{00000000-0005-0000-0000-0000A4EC0000}"/>
    <cellStyle name="Prosent 23" xfId="60570" xr:uid="{00000000-0005-0000-0000-0000A5EC0000}"/>
    <cellStyle name="Prosent 24" xfId="60571" xr:uid="{00000000-0005-0000-0000-0000A6EC0000}"/>
    <cellStyle name="Prosent 25" xfId="60572" xr:uid="{00000000-0005-0000-0000-0000A7EC0000}"/>
    <cellStyle name="Prosent 3" xfId="60573" xr:uid="{00000000-0005-0000-0000-0000A8EC0000}"/>
    <cellStyle name="Prosent 3 2" xfId="60574" xr:uid="{00000000-0005-0000-0000-0000A9EC0000}"/>
    <cellStyle name="Prosent 3 2 2" xfId="60575" xr:uid="{00000000-0005-0000-0000-0000AAEC0000}"/>
    <cellStyle name="Prosent 3 2 2 2" xfId="60576" xr:uid="{00000000-0005-0000-0000-0000ABEC0000}"/>
    <cellStyle name="Prosent 3 2 2_Innskuddsdekning" xfId="60577" xr:uid="{00000000-0005-0000-0000-0000ACEC0000}"/>
    <cellStyle name="Prosent 3 2 3" xfId="60578" xr:uid="{00000000-0005-0000-0000-0000ADEC0000}"/>
    <cellStyle name="Prosent 3 2 4" xfId="60579" xr:uid="{00000000-0005-0000-0000-0000AEEC0000}"/>
    <cellStyle name="Prosent 3 2_3. Chng in credit spreads" xfId="60580" xr:uid="{00000000-0005-0000-0000-0000AFEC0000}"/>
    <cellStyle name="Prosent 3 3" xfId="60581" xr:uid="{00000000-0005-0000-0000-0000B0EC0000}"/>
    <cellStyle name="Prosent 3 3 2" xfId="60582" xr:uid="{00000000-0005-0000-0000-0000B1EC0000}"/>
    <cellStyle name="Prosent 3 3 2 2" xfId="60583" xr:uid="{00000000-0005-0000-0000-0000B2EC0000}"/>
    <cellStyle name="Prosent 3 3 2_Innskuddsdekning" xfId="60584" xr:uid="{00000000-0005-0000-0000-0000B3EC0000}"/>
    <cellStyle name="Prosent 3 3 3" xfId="60585" xr:uid="{00000000-0005-0000-0000-0000B4EC0000}"/>
    <cellStyle name="Prosent 3 3 3 2" xfId="60586" xr:uid="{00000000-0005-0000-0000-0000B5EC0000}"/>
    <cellStyle name="Prosent 3 3 3_Innskuddsdekning" xfId="60587" xr:uid="{00000000-0005-0000-0000-0000B6EC0000}"/>
    <cellStyle name="Prosent 3 3 4" xfId="60588" xr:uid="{00000000-0005-0000-0000-0000B7EC0000}"/>
    <cellStyle name="Prosent 3 3 5" xfId="60589" xr:uid="{00000000-0005-0000-0000-0000B8EC0000}"/>
    <cellStyle name="Prosent 3 3_3. Chng in credit spreads" xfId="60590" xr:uid="{00000000-0005-0000-0000-0000B9EC0000}"/>
    <cellStyle name="Prosent 3 4" xfId="60591" xr:uid="{00000000-0005-0000-0000-0000BAEC0000}"/>
    <cellStyle name="Prosent 3 4 2" xfId="60592" xr:uid="{00000000-0005-0000-0000-0000BBEC0000}"/>
    <cellStyle name="Prosent 3 4_Nøkkeltall" xfId="60593" xr:uid="{00000000-0005-0000-0000-0000BCEC0000}"/>
    <cellStyle name="Prosent 3 5" xfId="60594" xr:uid="{00000000-0005-0000-0000-0000BDEC0000}"/>
    <cellStyle name="Prosent 3 6" xfId="60595" xr:uid="{00000000-0005-0000-0000-0000BEEC0000}"/>
    <cellStyle name="Prosent 3_3. Chng in credit spreads" xfId="60596" xr:uid="{00000000-0005-0000-0000-0000BFEC0000}"/>
    <cellStyle name="Prosent 4" xfId="60597" xr:uid="{00000000-0005-0000-0000-0000C0EC0000}"/>
    <cellStyle name="Prosent 4 2" xfId="60598" xr:uid="{00000000-0005-0000-0000-0000C1EC0000}"/>
    <cellStyle name="Prosent 4 2 10" xfId="60599" xr:uid="{00000000-0005-0000-0000-0000C2EC0000}"/>
    <cellStyle name="Prosent 4 2 2" xfId="60600" xr:uid="{00000000-0005-0000-0000-0000C3EC0000}"/>
    <cellStyle name="Prosent 4 2 2 2" xfId="60601" xr:uid="{00000000-0005-0000-0000-0000C4EC0000}"/>
    <cellStyle name="Prosent 4 2 2 2 2" xfId="60602" xr:uid="{00000000-0005-0000-0000-0000C5EC0000}"/>
    <cellStyle name="Prosent 4 2 2 2 2 2" xfId="60603" xr:uid="{00000000-0005-0000-0000-0000C6EC0000}"/>
    <cellStyle name="Prosent 4 2 2 2 2 3" xfId="60604" xr:uid="{00000000-0005-0000-0000-0000C7EC0000}"/>
    <cellStyle name="Prosent 4 2 2 2 2 4" xfId="60605" xr:uid="{00000000-0005-0000-0000-0000C8EC0000}"/>
    <cellStyle name="Prosent 4 2 2 2 3" xfId="60606" xr:uid="{00000000-0005-0000-0000-0000C9EC0000}"/>
    <cellStyle name="Prosent 4 2 2 2 4" xfId="60607" xr:uid="{00000000-0005-0000-0000-0000CAEC0000}"/>
    <cellStyle name="Prosent 4 2 2 2 5" xfId="60608" xr:uid="{00000000-0005-0000-0000-0000CBEC0000}"/>
    <cellStyle name="Prosent 4 2 2 3" xfId="60609" xr:uid="{00000000-0005-0000-0000-0000CCEC0000}"/>
    <cellStyle name="Prosent 4 2 2 3 2" xfId="60610" xr:uid="{00000000-0005-0000-0000-0000CDEC0000}"/>
    <cellStyle name="Prosent 4 2 2 3 3" xfId="60611" xr:uid="{00000000-0005-0000-0000-0000CEEC0000}"/>
    <cellStyle name="Prosent 4 2 2 3 4" xfId="60612" xr:uid="{00000000-0005-0000-0000-0000CFEC0000}"/>
    <cellStyle name="Prosent 4 2 2 4" xfId="60613" xr:uid="{00000000-0005-0000-0000-0000D0EC0000}"/>
    <cellStyle name="Prosent 4 2 2 5" xfId="60614" xr:uid="{00000000-0005-0000-0000-0000D1EC0000}"/>
    <cellStyle name="Prosent 4 2 2 6" xfId="60615" xr:uid="{00000000-0005-0000-0000-0000D2EC0000}"/>
    <cellStyle name="Prosent 4 2 2_Innskuddsdekning" xfId="60616" xr:uid="{00000000-0005-0000-0000-0000D3EC0000}"/>
    <cellStyle name="Prosent 4 2 3" xfId="60617" xr:uid="{00000000-0005-0000-0000-0000D4EC0000}"/>
    <cellStyle name="Prosent 4 2 3 2" xfId="60618" xr:uid="{00000000-0005-0000-0000-0000D5EC0000}"/>
    <cellStyle name="Prosent 4 2 3 2 2" xfId="60619" xr:uid="{00000000-0005-0000-0000-0000D6EC0000}"/>
    <cellStyle name="Prosent 4 2 3 2 3" xfId="60620" xr:uid="{00000000-0005-0000-0000-0000D7EC0000}"/>
    <cellStyle name="Prosent 4 2 3 2 4" xfId="60621" xr:uid="{00000000-0005-0000-0000-0000D8EC0000}"/>
    <cellStyle name="Prosent 4 2 3 3" xfId="60622" xr:uid="{00000000-0005-0000-0000-0000D9EC0000}"/>
    <cellStyle name="Prosent 4 2 3 4" xfId="60623" xr:uid="{00000000-0005-0000-0000-0000DAEC0000}"/>
    <cellStyle name="Prosent 4 2 3 5" xfId="60624" xr:uid="{00000000-0005-0000-0000-0000DBEC0000}"/>
    <cellStyle name="Prosent 4 2 3_Innskuddsdekning" xfId="60625" xr:uid="{00000000-0005-0000-0000-0000DCEC0000}"/>
    <cellStyle name="Prosent 4 2 4" xfId="60626" xr:uid="{00000000-0005-0000-0000-0000DDEC0000}"/>
    <cellStyle name="Prosent 4 2 4 2" xfId="60627" xr:uid="{00000000-0005-0000-0000-0000DEEC0000}"/>
    <cellStyle name="Prosent 4 2 4 3" xfId="60628" xr:uid="{00000000-0005-0000-0000-0000DFEC0000}"/>
    <cellStyle name="Prosent 4 2 4 4" xfId="60629" xr:uid="{00000000-0005-0000-0000-0000E0EC0000}"/>
    <cellStyle name="Prosent 4 2 5" xfId="60630" xr:uid="{00000000-0005-0000-0000-0000E1EC0000}"/>
    <cellStyle name="Prosent 4 2 6" xfId="60631" xr:uid="{00000000-0005-0000-0000-0000E2EC0000}"/>
    <cellStyle name="Prosent 4 2 7" xfId="60632" xr:uid="{00000000-0005-0000-0000-0000E3EC0000}"/>
    <cellStyle name="Prosent 4 2 8" xfId="60633" xr:uid="{00000000-0005-0000-0000-0000E4EC0000}"/>
    <cellStyle name="Prosent 4 2 9" xfId="60634" xr:uid="{00000000-0005-0000-0000-0000E5EC0000}"/>
    <cellStyle name="Prosent 4 2_3. Chng in credit spreads" xfId="60635" xr:uid="{00000000-0005-0000-0000-0000E6EC0000}"/>
    <cellStyle name="Prosent 4 3" xfId="60636" xr:uid="{00000000-0005-0000-0000-0000E7EC0000}"/>
    <cellStyle name="Prosent 4 3 2" xfId="60637" xr:uid="{00000000-0005-0000-0000-0000E8EC0000}"/>
    <cellStyle name="Prosent 4 3 2 2" xfId="60638" xr:uid="{00000000-0005-0000-0000-0000E9EC0000}"/>
    <cellStyle name="Prosent 4 3 2 2 2" xfId="60639" xr:uid="{00000000-0005-0000-0000-0000EAEC0000}"/>
    <cellStyle name="Prosent 4 3 2 2 2 2" xfId="60640" xr:uid="{00000000-0005-0000-0000-0000EBEC0000}"/>
    <cellStyle name="Prosent 4 3 2 2 3" xfId="60641" xr:uid="{00000000-0005-0000-0000-0000ECEC0000}"/>
    <cellStyle name="Prosent 4 3 2 3" xfId="60642" xr:uid="{00000000-0005-0000-0000-0000EDEC0000}"/>
    <cellStyle name="Prosent 4 3 2 3 2" xfId="60643" xr:uid="{00000000-0005-0000-0000-0000EEEC0000}"/>
    <cellStyle name="Prosent 4 3 2 4" xfId="60644" xr:uid="{00000000-0005-0000-0000-0000EFEC0000}"/>
    <cellStyle name="Prosent 4 3 3" xfId="60645" xr:uid="{00000000-0005-0000-0000-0000F0EC0000}"/>
    <cellStyle name="Prosent 4 3 3 2" xfId="60646" xr:uid="{00000000-0005-0000-0000-0000F1EC0000}"/>
    <cellStyle name="Prosent 4 3 3 2 2" xfId="60647" xr:uid="{00000000-0005-0000-0000-0000F2EC0000}"/>
    <cellStyle name="Prosent 4 3 3 3" xfId="60648" xr:uid="{00000000-0005-0000-0000-0000F3EC0000}"/>
    <cellStyle name="Prosent 4 3 4" xfId="60649" xr:uid="{00000000-0005-0000-0000-0000F4EC0000}"/>
    <cellStyle name="Prosent 4 3 4 2" xfId="60650" xr:uid="{00000000-0005-0000-0000-0000F5EC0000}"/>
    <cellStyle name="Prosent 4 3 5" xfId="60651" xr:uid="{00000000-0005-0000-0000-0000F6EC0000}"/>
    <cellStyle name="Prosent 4 3_Innskuddsdekning" xfId="60652" xr:uid="{00000000-0005-0000-0000-0000F7EC0000}"/>
    <cellStyle name="Prosent 4 4" xfId="60653" xr:uid="{00000000-0005-0000-0000-0000F8EC0000}"/>
    <cellStyle name="Prosent 4 4 2" xfId="60654" xr:uid="{00000000-0005-0000-0000-0000F9EC0000}"/>
    <cellStyle name="Prosent 4 4 2 2" xfId="60655" xr:uid="{00000000-0005-0000-0000-0000FAEC0000}"/>
    <cellStyle name="Prosent 4 4 2 2 2" xfId="60656" xr:uid="{00000000-0005-0000-0000-0000FBEC0000}"/>
    <cellStyle name="Prosent 4 4 2 2 2 2" xfId="60657" xr:uid="{00000000-0005-0000-0000-0000FCEC0000}"/>
    <cellStyle name="Prosent 4 4 2 2 3" xfId="60658" xr:uid="{00000000-0005-0000-0000-0000FDEC0000}"/>
    <cellStyle name="Prosent 4 4 2 3" xfId="60659" xr:uid="{00000000-0005-0000-0000-0000FEEC0000}"/>
    <cellStyle name="Prosent 4 4 2 3 2" xfId="60660" xr:uid="{00000000-0005-0000-0000-0000FFEC0000}"/>
    <cellStyle name="Prosent 4 4 2 4" xfId="60661" xr:uid="{00000000-0005-0000-0000-000000ED0000}"/>
    <cellStyle name="Prosent 4 4 3" xfId="60662" xr:uid="{00000000-0005-0000-0000-000001ED0000}"/>
    <cellStyle name="Prosent 4 4 3 2" xfId="60663" xr:uid="{00000000-0005-0000-0000-000002ED0000}"/>
    <cellStyle name="Prosent 4 4 3 2 2" xfId="60664" xr:uid="{00000000-0005-0000-0000-000003ED0000}"/>
    <cellStyle name="Prosent 4 4 3 3" xfId="60665" xr:uid="{00000000-0005-0000-0000-000004ED0000}"/>
    <cellStyle name="Prosent 4 4 4" xfId="60666" xr:uid="{00000000-0005-0000-0000-000005ED0000}"/>
    <cellStyle name="Prosent 4 4 4 2" xfId="60667" xr:uid="{00000000-0005-0000-0000-000006ED0000}"/>
    <cellStyle name="Prosent 4 4 5" xfId="60668" xr:uid="{00000000-0005-0000-0000-000007ED0000}"/>
    <cellStyle name="Prosent 4 4_Nøkkeltall" xfId="60669" xr:uid="{00000000-0005-0000-0000-000008ED0000}"/>
    <cellStyle name="Prosent 4 5" xfId="60670" xr:uid="{00000000-0005-0000-0000-000009ED0000}"/>
    <cellStyle name="Prosent 4 5 2" xfId="60671" xr:uid="{00000000-0005-0000-0000-00000AED0000}"/>
    <cellStyle name="Prosent 4 5 2 2" xfId="60672" xr:uid="{00000000-0005-0000-0000-00000BED0000}"/>
    <cellStyle name="Prosent 4 5 2 2 2" xfId="60673" xr:uid="{00000000-0005-0000-0000-00000CED0000}"/>
    <cellStyle name="Prosent 4 5 2 3" xfId="60674" xr:uid="{00000000-0005-0000-0000-00000DED0000}"/>
    <cellStyle name="Prosent 4 5 3" xfId="60675" xr:uid="{00000000-0005-0000-0000-00000EED0000}"/>
    <cellStyle name="Prosent 4 5 3 2" xfId="60676" xr:uid="{00000000-0005-0000-0000-00000FED0000}"/>
    <cellStyle name="Prosent 4 5 4" xfId="60677" xr:uid="{00000000-0005-0000-0000-000010ED0000}"/>
    <cellStyle name="Prosent 4 6" xfId="60678" xr:uid="{00000000-0005-0000-0000-000011ED0000}"/>
    <cellStyle name="Prosent 4 6 2" xfId="60679" xr:uid="{00000000-0005-0000-0000-000012ED0000}"/>
    <cellStyle name="Prosent 4 6 2 2" xfId="60680" xr:uid="{00000000-0005-0000-0000-000013ED0000}"/>
    <cellStyle name="Prosent 4 6 3" xfId="60681" xr:uid="{00000000-0005-0000-0000-000014ED0000}"/>
    <cellStyle name="Prosent 4 7" xfId="60682" xr:uid="{00000000-0005-0000-0000-000015ED0000}"/>
    <cellStyle name="Prosent 4 7 2" xfId="60683" xr:uid="{00000000-0005-0000-0000-000016ED0000}"/>
    <cellStyle name="Prosent 4 8" xfId="60684" xr:uid="{00000000-0005-0000-0000-000017ED0000}"/>
    <cellStyle name="Prosent 4_3. Chng in credit spreads" xfId="60685" xr:uid="{00000000-0005-0000-0000-000018ED0000}"/>
    <cellStyle name="Prosent 5" xfId="60686" xr:uid="{00000000-0005-0000-0000-000019ED0000}"/>
    <cellStyle name="Prosent 5 10" xfId="60687" xr:uid="{00000000-0005-0000-0000-00001AED0000}"/>
    <cellStyle name="Prosent 5 2" xfId="60688" xr:uid="{00000000-0005-0000-0000-00001BED0000}"/>
    <cellStyle name="Prosent 5 2 2" xfId="60689" xr:uid="{00000000-0005-0000-0000-00001CED0000}"/>
    <cellStyle name="Prosent 5 2 2 2" xfId="60690" xr:uid="{00000000-0005-0000-0000-00001DED0000}"/>
    <cellStyle name="Prosent 5 2 2 2 2" xfId="60691" xr:uid="{00000000-0005-0000-0000-00001EED0000}"/>
    <cellStyle name="Prosent 5 2 2 2 2 2" xfId="60692" xr:uid="{00000000-0005-0000-0000-00001FED0000}"/>
    <cellStyle name="Prosent 5 2 2 2 2 2 2" xfId="60693" xr:uid="{00000000-0005-0000-0000-000020ED0000}"/>
    <cellStyle name="Prosent 5 2 2 2 2 2 2 2" xfId="60694" xr:uid="{00000000-0005-0000-0000-000021ED0000}"/>
    <cellStyle name="Prosent 5 2 2 2 2 2 3" xfId="60695" xr:uid="{00000000-0005-0000-0000-000022ED0000}"/>
    <cellStyle name="Prosent 5 2 2 2 2 2 4" xfId="60696" xr:uid="{00000000-0005-0000-0000-000023ED0000}"/>
    <cellStyle name="Prosent 5 2 2 2 2 3" xfId="60697" xr:uid="{00000000-0005-0000-0000-000024ED0000}"/>
    <cellStyle name="Prosent 5 2 2 2 2 3 2" xfId="60698" xr:uid="{00000000-0005-0000-0000-000025ED0000}"/>
    <cellStyle name="Prosent 5 2 2 2 2 4" xfId="60699" xr:uid="{00000000-0005-0000-0000-000026ED0000}"/>
    <cellStyle name="Prosent 5 2 2 2 2 5" xfId="60700" xr:uid="{00000000-0005-0000-0000-000027ED0000}"/>
    <cellStyle name="Prosent 5 2 2 2 3" xfId="60701" xr:uid="{00000000-0005-0000-0000-000028ED0000}"/>
    <cellStyle name="Prosent 5 2 2 2 3 2" xfId="60702" xr:uid="{00000000-0005-0000-0000-000029ED0000}"/>
    <cellStyle name="Prosent 5 2 2 2 3 2 2" xfId="60703" xr:uid="{00000000-0005-0000-0000-00002AED0000}"/>
    <cellStyle name="Prosent 5 2 2 2 3 3" xfId="60704" xr:uid="{00000000-0005-0000-0000-00002BED0000}"/>
    <cellStyle name="Prosent 5 2 2 2 3 4" xfId="60705" xr:uid="{00000000-0005-0000-0000-00002CED0000}"/>
    <cellStyle name="Prosent 5 2 2 2 4" xfId="60706" xr:uid="{00000000-0005-0000-0000-00002DED0000}"/>
    <cellStyle name="Prosent 5 2 2 2 4 2" xfId="60707" xr:uid="{00000000-0005-0000-0000-00002EED0000}"/>
    <cellStyle name="Prosent 5 2 2 2 4 3" xfId="60708" xr:uid="{00000000-0005-0000-0000-00002FED0000}"/>
    <cellStyle name="Prosent 5 2 2 2 5" xfId="60709" xr:uid="{00000000-0005-0000-0000-000030ED0000}"/>
    <cellStyle name="Prosent 5 2 2 2 6" xfId="60710" xr:uid="{00000000-0005-0000-0000-000031ED0000}"/>
    <cellStyle name="Prosent 5 2 2 3" xfId="60711" xr:uid="{00000000-0005-0000-0000-000032ED0000}"/>
    <cellStyle name="Prosent 5 2 2 3 2" xfId="60712" xr:uid="{00000000-0005-0000-0000-000033ED0000}"/>
    <cellStyle name="Prosent 5 2 2 3 2 2" xfId="60713" xr:uid="{00000000-0005-0000-0000-000034ED0000}"/>
    <cellStyle name="Prosent 5 2 2 3 2 2 2" xfId="60714" xr:uid="{00000000-0005-0000-0000-000035ED0000}"/>
    <cellStyle name="Prosent 5 2 2 3 2 3" xfId="60715" xr:uid="{00000000-0005-0000-0000-000036ED0000}"/>
    <cellStyle name="Prosent 5 2 2 3 2 4" xfId="60716" xr:uid="{00000000-0005-0000-0000-000037ED0000}"/>
    <cellStyle name="Prosent 5 2 2 3 3" xfId="60717" xr:uid="{00000000-0005-0000-0000-000038ED0000}"/>
    <cellStyle name="Prosent 5 2 2 3 3 2" xfId="60718" xr:uid="{00000000-0005-0000-0000-000039ED0000}"/>
    <cellStyle name="Prosent 5 2 2 3 3 3" xfId="60719" xr:uid="{00000000-0005-0000-0000-00003AED0000}"/>
    <cellStyle name="Prosent 5 2 2 3 4" xfId="60720" xr:uid="{00000000-0005-0000-0000-00003BED0000}"/>
    <cellStyle name="Prosent 5 2 2 3 5" xfId="60721" xr:uid="{00000000-0005-0000-0000-00003CED0000}"/>
    <cellStyle name="Prosent 5 2 2 4" xfId="60722" xr:uid="{00000000-0005-0000-0000-00003DED0000}"/>
    <cellStyle name="Prosent 5 2 2 4 2" xfId="60723" xr:uid="{00000000-0005-0000-0000-00003EED0000}"/>
    <cellStyle name="Prosent 5 2 2 4 2 2" xfId="60724" xr:uid="{00000000-0005-0000-0000-00003FED0000}"/>
    <cellStyle name="Prosent 5 2 2 4 3" xfId="60725" xr:uid="{00000000-0005-0000-0000-000040ED0000}"/>
    <cellStyle name="Prosent 5 2 2 4 4" xfId="60726" xr:uid="{00000000-0005-0000-0000-000041ED0000}"/>
    <cellStyle name="Prosent 5 2 2 5" xfId="60727" xr:uid="{00000000-0005-0000-0000-000042ED0000}"/>
    <cellStyle name="Prosent 5 2 2 5 2" xfId="60728" xr:uid="{00000000-0005-0000-0000-000043ED0000}"/>
    <cellStyle name="Prosent 5 2 2 5 3" xfId="60729" xr:uid="{00000000-0005-0000-0000-000044ED0000}"/>
    <cellStyle name="Prosent 5 2 2 6" xfId="60730" xr:uid="{00000000-0005-0000-0000-000045ED0000}"/>
    <cellStyle name="Prosent 5 2 2 7" xfId="60731" xr:uid="{00000000-0005-0000-0000-000046ED0000}"/>
    <cellStyle name="Prosent 5 2 2 8" xfId="60732" xr:uid="{00000000-0005-0000-0000-000047ED0000}"/>
    <cellStyle name="Prosent 5 2 2 9" xfId="60733" xr:uid="{00000000-0005-0000-0000-000048ED0000}"/>
    <cellStyle name="Prosent 5 2 2_Innskuddsdekning" xfId="60734" xr:uid="{00000000-0005-0000-0000-000049ED0000}"/>
    <cellStyle name="Prosent 5 2 3" xfId="60735" xr:uid="{00000000-0005-0000-0000-00004AED0000}"/>
    <cellStyle name="Prosent 5 2 3 2" xfId="60736" xr:uid="{00000000-0005-0000-0000-00004BED0000}"/>
    <cellStyle name="Prosent 5 2 3 2 2" xfId="60737" xr:uid="{00000000-0005-0000-0000-00004CED0000}"/>
    <cellStyle name="Prosent 5 2 3 2 2 2" xfId="60738" xr:uid="{00000000-0005-0000-0000-00004DED0000}"/>
    <cellStyle name="Prosent 5 2 3 2 2 2 2" xfId="60739" xr:uid="{00000000-0005-0000-0000-00004EED0000}"/>
    <cellStyle name="Prosent 5 2 3 2 2 3" xfId="60740" xr:uid="{00000000-0005-0000-0000-00004FED0000}"/>
    <cellStyle name="Prosent 5 2 3 2 2 4" xfId="60741" xr:uid="{00000000-0005-0000-0000-000050ED0000}"/>
    <cellStyle name="Prosent 5 2 3 2 3" xfId="60742" xr:uid="{00000000-0005-0000-0000-000051ED0000}"/>
    <cellStyle name="Prosent 5 2 3 2 3 2" xfId="60743" xr:uid="{00000000-0005-0000-0000-000052ED0000}"/>
    <cellStyle name="Prosent 5 2 3 2 4" xfId="60744" xr:uid="{00000000-0005-0000-0000-000053ED0000}"/>
    <cellStyle name="Prosent 5 2 3 2 5" xfId="60745" xr:uid="{00000000-0005-0000-0000-000054ED0000}"/>
    <cellStyle name="Prosent 5 2 3 3" xfId="60746" xr:uid="{00000000-0005-0000-0000-000055ED0000}"/>
    <cellStyle name="Prosent 5 2 3 3 2" xfId="60747" xr:uid="{00000000-0005-0000-0000-000056ED0000}"/>
    <cellStyle name="Prosent 5 2 3 3 2 2" xfId="60748" xr:uid="{00000000-0005-0000-0000-000057ED0000}"/>
    <cellStyle name="Prosent 5 2 3 3 3" xfId="60749" xr:uid="{00000000-0005-0000-0000-000058ED0000}"/>
    <cellStyle name="Prosent 5 2 3 3 4" xfId="60750" xr:uid="{00000000-0005-0000-0000-000059ED0000}"/>
    <cellStyle name="Prosent 5 2 3 4" xfId="60751" xr:uid="{00000000-0005-0000-0000-00005AED0000}"/>
    <cellStyle name="Prosent 5 2 3 4 2" xfId="60752" xr:uid="{00000000-0005-0000-0000-00005BED0000}"/>
    <cellStyle name="Prosent 5 2 3 4 3" xfId="60753" xr:uid="{00000000-0005-0000-0000-00005CED0000}"/>
    <cellStyle name="Prosent 5 2 3 5" xfId="60754" xr:uid="{00000000-0005-0000-0000-00005DED0000}"/>
    <cellStyle name="Prosent 5 2 3 6" xfId="60755" xr:uid="{00000000-0005-0000-0000-00005EED0000}"/>
    <cellStyle name="Prosent 5 2 4" xfId="60756" xr:uid="{00000000-0005-0000-0000-00005FED0000}"/>
    <cellStyle name="Prosent 5 2 4 2" xfId="60757" xr:uid="{00000000-0005-0000-0000-000060ED0000}"/>
    <cellStyle name="Prosent 5 2 4 2 2" xfId="60758" xr:uid="{00000000-0005-0000-0000-000061ED0000}"/>
    <cellStyle name="Prosent 5 2 4 2 2 2" xfId="60759" xr:uid="{00000000-0005-0000-0000-000062ED0000}"/>
    <cellStyle name="Prosent 5 2 4 2 3" xfId="60760" xr:uid="{00000000-0005-0000-0000-000063ED0000}"/>
    <cellStyle name="Prosent 5 2 4 2 4" xfId="60761" xr:uid="{00000000-0005-0000-0000-000064ED0000}"/>
    <cellStyle name="Prosent 5 2 4 3" xfId="60762" xr:uid="{00000000-0005-0000-0000-000065ED0000}"/>
    <cellStyle name="Prosent 5 2 4 3 2" xfId="60763" xr:uid="{00000000-0005-0000-0000-000066ED0000}"/>
    <cellStyle name="Prosent 5 2 4 3 3" xfId="60764" xr:uid="{00000000-0005-0000-0000-000067ED0000}"/>
    <cellStyle name="Prosent 5 2 4 4" xfId="60765" xr:uid="{00000000-0005-0000-0000-000068ED0000}"/>
    <cellStyle name="Prosent 5 2 4 5" xfId="60766" xr:uid="{00000000-0005-0000-0000-000069ED0000}"/>
    <cellStyle name="Prosent 5 2 4 6" xfId="60767" xr:uid="{00000000-0005-0000-0000-00006AED0000}"/>
    <cellStyle name="Prosent 5 2 5" xfId="60768" xr:uid="{00000000-0005-0000-0000-00006BED0000}"/>
    <cellStyle name="Prosent 5 2 5 2" xfId="60769" xr:uid="{00000000-0005-0000-0000-00006CED0000}"/>
    <cellStyle name="Prosent 5 2 5 2 2" xfId="60770" xr:uid="{00000000-0005-0000-0000-00006DED0000}"/>
    <cellStyle name="Prosent 5 2 5 2 3" xfId="60771" xr:uid="{00000000-0005-0000-0000-00006EED0000}"/>
    <cellStyle name="Prosent 5 2 5 3" xfId="60772" xr:uid="{00000000-0005-0000-0000-00006FED0000}"/>
    <cellStyle name="Prosent 5 2 5 4" xfId="60773" xr:uid="{00000000-0005-0000-0000-000070ED0000}"/>
    <cellStyle name="Prosent 5 2 5 5" xfId="60774" xr:uid="{00000000-0005-0000-0000-000071ED0000}"/>
    <cellStyle name="Prosent 5 2 5 6" xfId="60775" xr:uid="{00000000-0005-0000-0000-000072ED0000}"/>
    <cellStyle name="Prosent 5 2 6" xfId="60776" xr:uid="{00000000-0005-0000-0000-000073ED0000}"/>
    <cellStyle name="Prosent 5 2 6 2" xfId="60777" xr:uid="{00000000-0005-0000-0000-000074ED0000}"/>
    <cellStyle name="Prosent 5 2 6 3" xfId="60778" xr:uid="{00000000-0005-0000-0000-000075ED0000}"/>
    <cellStyle name="Prosent 5 2 7" xfId="60779" xr:uid="{00000000-0005-0000-0000-000076ED0000}"/>
    <cellStyle name="Prosent 5 2 8" xfId="60780" xr:uid="{00000000-0005-0000-0000-000077ED0000}"/>
    <cellStyle name="Prosent 5 2 9" xfId="60781" xr:uid="{00000000-0005-0000-0000-000078ED0000}"/>
    <cellStyle name="Prosent 5 2_3. Chng in credit spreads" xfId="60782" xr:uid="{00000000-0005-0000-0000-000079ED0000}"/>
    <cellStyle name="Prosent 5 3" xfId="60783" xr:uid="{00000000-0005-0000-0000-00007AED0000}"/>
    <cellStyle name="Prosent 5 3 2" xfId="60784" xr:uid="{00000000-0005-0000-0000-00007BED0000}"/>
    <cellStyle name="Prosent 5 3 2 2" xfId="60785" xr:uid="{00000000-0005-0000-0000-00007CED0000}"/>
    <cellStyle name="Prosent 5 3 2 2 2" xfId="60786" xr:uid="{00000000-0005-0000-0000-00007DED0000}"/>
    <cellStyle name="Prosent 5 3 2 2 2 2" xfId="60787" xr:uid="{00000000-0005-0000-0000-00007EED0000}"/>
    <cellStyle name="Prosent 5 3 2 2 2 2 2" xfId="60788" xr:uid="{00000000-0005-0000-0000-00007FED0000}"/>
    <cellStyle name="Prosent 5 3 2 2 2 3" xfId="60789" xr:uid="{00000000-0005-0000-0000-000080ED0000}"/>
    <cellStyle name="Prosent 5 3 2 2 2 4" xfId="60790" xr:uid="{00000000-0005-0000-0000-000081ED0000}"/>
    <cellStyle name="Prosent 5 3 2 2 3" xfId="60791" xr:uid="{00000000-0005-0000-0000-000082ED0000}"/>
    <cellStyle name="Prosent 5 3 2 2 3 2" xfId="60792" xr:uid="{00000000-0005-0000-0000-000083ED0000}"/>
    <cellStyle name="Prosent 5 3 2 2 4" xfId="60793" xr:uid="{00000000-0005-0000-0000-000084ED0000}"/>
    <cellStyle name="Prosent 5 3 2 2 5" xfId="60794" xr:uid="{00000000-0005-0000-0000-000085ED0000}"/>
    <cellStyle name="Prosent 5 3 2 3" xfId="60795" xr:uid="{00000000-0005-0000-0000-000086ED0000}"/>
    <cellStyle name="Prosent 5 3 2 3 2" xfId="60796" xr:uid="{00000000-0005-0000-0000-000087ED0000}"/>
    <cellStyle name="Prosent 5 3 2 3 2 2" xfId="60797" xr:uid="{00000000-0005-0000-0000-000088ED0000}"/>
    <cellStyle name="Prosent 5 3 2 3 3" xfId="60798" xr:uid="{00000000-0005-0000-0000-000089ED0000}"/>
    <cellStyle name="Prosent 5 3 2 3 4" xfId="60799" xr:uid="{00000000-0005-0000-0000-00008AED0000}"/>
    <cellStyle name="Prosent 5 3 2 4" xfId="60800" xr:uid="{00000000-0005-0000-0000-00008BED0000}"/>
    <cellStyle name="Prosent 5 3 2 4 2" xfId="60801" xr:uid="{00000000-0005-0000-0000-00008CED0000}"/>
    <cellStyle name="Prosent 5 3 2 4 3" xfId="60802" xr:uid="{00000000-0005-0000-0000-00008DED0000}"/>
    <cellStyle name="Prosent 5 3 2 5" xfId="60803" xr:uid="{00000000-0005-0000-0000-00008EED0000}"/>
    <cellStyle name="Prosent 5 3 2 6" xfId="60804" xr:uid="{00000000-0005-0000-0000-00008FED0000}"/>
    <cellStyle name="Prosent 5 3 2_Nøkkeltall" xfId="60805" xr:uid="{00000000-0005-0000-0000-000090ED0000}"/>
    <cellStyle name="Prosent 5 3 3" xfId="60806" xr:uid="{00000000-0005-0000-0000-000091ED0000}"/>
    <cellStyle name="Prosent 5 3 3 2" xfId="60807" xr:uid="{00000000-0005-0000-0000-000092ED0000}"/>
    <cellStyle name="Prosent 5 3 3 2 2" xfId="60808" xr:uid="{00000000-0005-0000-0000-000093ED0000}"/>
    <cellStyle name="Prosent 5 3 3 2 2 2" xfId="60809" xr:uid="{00000000-0005-0000-0000-000094ED0000}"/>
    <cellStyle name="Prosent 5 3 3 2 3" xfId="60810" xr:uid="{00000000-0005-0000-0000-000095ED0000}"/>
    <cellStyle name="Prosent 5 3 3 2 4" xfId="60811" xr:uid="{00000000-0005-0000-0000-000096ED0000}"/>
    <cellStyle name="Prosent 5 3 3 3" xfId="60812" xr:uid="{00000000-0005-0000-0000-000097ED0000}"/>
    <cellStyle name="Prosent 5 3 3 3 2" xfId="60813" xr:uid="{00000000-0005-0000-0000-000098ED0000}"/>
    <cellStyle name="Prosent 5 3 3 3 3" xfId="60814" xr:uid="{00000000-0005-0000-0000-000099ED0000}"/>
    <cellStyle name="Prosent 5 3 3 4" xfId="60815" xr:uid="{00000000-0005-0000-0000-00009AED0000}"/>
    <cellStyle name="Prosent 5 3 3 5" xfId="60816" xr:uid="{00000000-0005-0000-0000-00009BED0000}"/>
    <cellStyle name="Prosent 5 3 4" xfId="60817" xr:uid="{00000000-0005-0000-0000-00009CED0000}"/>
    <cellStyle name="Prosent 5 3 4 2" xfId="60818" xr:uid="{00000000-0005-0000-0000-00009DED0000}"/>
    <cellStyle name="Prosent 5 3 4 2 2" xfId="60819" xr:uid="{00000000-0005-0000-0000-00009EED0000}"/>
    <cellStyle name="Prosent 5 3 4 3" xfId="60820" xr:uid="{00000000-0005-0000-0000-00009FED0000}"/>
    <cellStyle name="Prosent 5 3 4 4" xfId="60821" xr:uid="{00000000-0005-0000-0000-0000A0ED0000}"/>
    <cellStyle name="Prosent 5 3 5" xfId="60822" xr:uid="{00000000-0005-0000-0000-0000A1ED0000}"/>
    <cellStyle name="Prosent 5 3 5 2" xfId="60823" xr:uid="{00000000-0005-0000-0000-0000A2ED0000}"/>
    <cellStyle name="Prosent 5 3 5 3" xfId="60824" xr:uid="{00000000-0005-0000-0000-0000A3ED0000}"/>
    <cellStyle name="Prosent 5 3 6" xfId="60825" xr:uid="{00000000-0005-0000-0000-0000A4ED0000}"/>
    <cellStyle name="Prosent 5 3 7" xfId="60826" xr:uid="{00000000-0005-0000-0000-0000A5ED0000}"/>
    <cellStyle name="Prosent 5 3 8" xfId="60827" xr:uid="{00000000-0005-0000-0000-0000A6ED0000}"/>
    <cellStyle name="Prosent 5 3 9" xfId="60828" xr:uid="{00000000-0005-0000-0000-0000A7ED0000}"/>
    <cellStyle name="Prosent 5 3_Innskuddsdekning" xfId="60829" xr:uid="{00000000-0005-0000-0000-0000A8ED0000}"/>
    <cellStyle name="Prosent 5 4" xfId="60830" xr:uid="{00000000-0005-0000-0000-0000A9ED0000}"/>
    <cellStyle name="Prosent 5 4 2" xfId="60831" xr:uid="{00000000-0005-0000-0000-0000AAED0000}"/>
    <cellStyle name="Prosent 5 4 2 2" xfId="60832" xr:uid="{00000000-0005-0000-0000-0000ABED0000}"/>
    <cellStyle name="Prosent 5 4 2 2 2" xfId="60833" xr:uid="{00000000-0005-0000-0000-0000ACED0000}"/>
    <cellStyle name="Prosent 5 4 2 2 2 2" xfId="60834" xr:uid="{00000000-0005-0000-0000-0000ADED0000}"/>
    <cellStyle name="Prosent 5 4 2 2 3" xfId="60835" xr:uid="{00000000-0005-0000-0000-0000AEED0000}"/>
    <cellStyle name="Prosent 5 4 2 2 4" xfId="60836" xr:uid="{00000000-0005-0000-0000-0000AFED0000}"/>
    <cellStyle name="Prosent 5 4 2 3" xfId="60837" xr:uid="{00000000-0005-0000-0000-0000B0ED0000}"/>
    <cellStyle name="Prosent 5 4 2 3 2" xfId="60838" xr:uid="{00000000-0005-0000-0000-0000B1ED0000}"/>
    <cellStyle name="Prosent 5 4 2 4" xfId="60839" xr:uid="{00000000-0005-0000-0000-0000B2ED0000}"/>
    <cellStyle name="Prosent 5 4 2 5" xfId="60840" xr:uid="{00000000-0005-0000-0000-0000B3ED0000}"/>
    <cellStyle name="Prosent 5 4 3" xfId="60841" xr:uid="{00000000-0005-0000-0000-0000B4ED0000}"/>
    <cellStyle name="Prosent 5 4 3 2" xfId="60842" xr:uid="{00000000-0005-0000-0000-0000B5ED0000}"/>
    <cellStyle name="Prosent 5 4 3 2 2" xfId="60843" xr:uid="{00000000-0005-0000-0000-0000B6ED0000}"/>
    <cellStyle name="Prosent 5 4 3 3" xfId="60844" xr:uid="{00000000-0005-0000-0000-0000B7ED0000}"/>
    <cellStyle name="Prosent 5 4 3 4" xfId="60845" xr:uid="{00000000-0005-0000-0000-0000B8ED0000}"/>
    <cellStyle name="Prosent 5 4 4" xfId="60846" xr:uid="{00000000-0005-0000-0000-0000B9ED0000}"/>
    <cellStyle name="Prosent 5 4 4 2" xfId="60847" xr:uid="{00000000-0005-0000-0000-0000BAED0000}"/>
    <cellStyle name="Prosent 5 4 4 3" xfId="60848" xr:uid="{00000000-0005-0000-0000-0000BBED0000}"/>
    <cellStyle name="Prosent 5 4 5" xfId="60849" xr:uid="{00000000-0005-0000-0000-0000BCED0000}"/>
    <cellStyle name="Prosent 5 4 6" xfId="60850" xr:uid="{00000000-0005-0000-0000-0000BDED0000}"/>
    <cellStyle name="Prosent 5 4_Innskuddsdekning" xfId="60851" xr:uid="{00000000-0005-0000-0000-0000BEED0000}"/>
    <cellStyle name="Prosent 5 5" xfId="60852" xr:uid="{00000000-0005-0000-0000-0000BFED0000}"/>
    <cellStyle name="Prosent 5 5 2" xfId="60853" xr:uid="{00000000-0005-0000-0000-0000C0ED0000}"/>
    <cellStyle name="Prosent 5 5 2 2" xfId="60854" xr:uid="{00000000-0005-0000-0000-0000C1ED0000}"/>
    <cellStyle name="Prosent 5 5 2 2 2" xfId="60855" xr:uid="{00000000-0005-0000-0000-0000C2ED0000}"/>
    <cellStyle name="Prosent 5 5 2 2 3" xfId="60856" xr:uid="{00000000-0005-0000-0000-0000C3ED0000}"/>
    <cellStyle name="Prosent 5 5 2 3" xfId="60857" xr:uid="{00000000-0005-0000-0000-0000C4ED0000}"/>
    <cellStyle name="Prosent 5 5 2 4" xfId="60858" xr:uid="{00000000-0005-0000-0000-0000C5ED0000}"/>
    <cellStyle name="Prosent 5 5 3" xfId="60859" xr:uid="{00000000-0005-0000-0000-0000C6ED0000}"/>
    <cellStyle name="Prosent 5 5 3 2" xfId="60860" xr:uid="{00000000-0005-0000-0000-0000C7ED0000}"/>
    <cellStyle name="Prosent 5 5 3 3" xfId="60861" xr:uid="{00000000-0005-0000-0000-0000C8ED0000}"/>
    <cellStyle name="Prosent 5 5 4" xfId="60862" xr:uid="{00000000-0005-0000-0000-0000C9ED0000}"/>
    <cellStyle name="Prosent 5 5 5" xfId="60863" xr:uid="{00000000-0005-0000-0000-0000CAED0000}"/>
    <cellStyle name="Prosent 5 5 6" xfId="60864" xr:uid="{00000000-0005-0000-0000-0000CBED0000}"/>
    <cellStyle name="Prosent 5 6" xfId="60865" xr:uid="{00000000-0005-0000-0000-0000CCED0000}"/>
    <cellStyle name="Prosent 5 6 2" xfId="60866" xr:uid="{00000000-0005-0000-0000-0000CDED0000}"/>
    <cellStyle name="Prosent 5 6 2 2" xfId="60867" xr:uid="{00000000-0005-0000-0000-0000CEED0000}"/>
    <cellStyle name="Prosent 5 6 2 3" xfId="60868" xr:uid="{00000000-0005-0000-0000-0000CFED0000}"/>
    <cellStyle name="Prosent 5 6 3" xfId="60869" xr:uid="{00000000-0005-0000-0000-0000D0ED0000}"/>
    <cellStyle name="Prosent 5 6 4" xfId="60870" xr:uid="{00000000-0005-0000-0000-0000D1ED0000}"/>
    <cellStyle name="Prosent 5 6 5" xfId="60871" xr:uid="{00000000-0005-0000-0000-0000D2ED0000}"/>
    <cellStyle name="Prosent 5 6 6" xfId="60872" xr:uid="{00000000-0005-0000-0000-0000D3ED0000}"/>
    <cellStyle name="Prosent 5 7" xfId="60873" xr:uid="{00000000-0005-0000-0000-0000D4ED0000}"/>
    <cellStyle name="Prosent 5 7 2" xfId="60874" xr:uid="{00000000-0005-0000-0000-0000D5ED0000}"/>
    <cellStyle name="Prosent 5 7 3" xfId="60875" xr:uid="{00000000-0005-0000-0000-0000D6ED0000}"/>
    <cellStyle name="Prosent 5 8" xfId="60876" xr:uid="{00000000-0005-0000-0000-0000D7ED0000}"/>
    <cellStyle name="Prosent 5 9" xfId="60877" xr:uid="{00000000-0005-0000-0000-0000D8ED0000}"/>
    <cellStyle name="Prosent 5_3. Chng in credit spreads" xfId="60878" xr:uid="{00000000-0005-0000-0000-0000D9ED0000}"/>
    <cellStyle name="Prosent 6" xfId="60879" xr:uid="{00000000-0005-0000-0000-0000DAED0000}"/>
    <cellStyle name="Prosent 6 2" xfId="60880" xr:uid="{00000000-0005-0000-0000-0000DBED0000}"/>
    <cellStyle name="Prosent 6 2 2" xfId="60881" xr:uid="{00000000-0005-0000-0000-0000DCED0000}"/>
    <cellStyle name="Prosent 6 2_Innskuddsdekning" xfId="60882" xr:uid="{00000000-0005-0000-0000-0000DDED0000}"/>
    <cellStyle name="Prosent 6 3" xfId="60883" xr:uid="{00000000-0005-0000-0000-0000DEED0000}"/>
    <cellStyle name="Prosent 6 3 2" xfId="60884" xr:uid="{00000000-0005-0000-0000-0000DFED0000}"/>
    <cellStyle name="Prosent 6 3 2 2" xfId="60885" xr:uid="{00000000-0005-0000-0000-0000E0ED0000}"/>
    <cellStyle name="Prosent 6 3 3" xfId="60886" xr:uid="{00000000-0005-0000-0000-0000E1ED0000}"/>
    <cellStyle name="Prosent 6 3_Nøkkeltall" xfId="60887" xr:uid="{00000000-0005-0000-0000-0000E2ED0000}"/>
    <cellStyle name="Prosent 6 4" xfId="60888" xr:uid="{00000000-0005-0000-0000-0000E3ED0000}"/>
    <cellStyle name="Prosent 6_3. Chng in credit spreads" xfId="60889" xr:uid="{00000000-0005-0000-0000-0000E4ED0000}"/>
    <cellStyle name="Prosent 7" xfId="60890" xr:uid="{00000000-0005-0000-0000-0000E5ED0000}"/>
    <cellStyle name="Prosent 7 2" xfId="60891" xr:uid="{00000000-0005-0000-0000-0000E6ED0000}"/>
    <cellStyle name="Prosent 7 2 2" xfId="60892" xr:uid="{00000000-0005-0000-0000-0000E7ED0000}"/>
    <cellStyle name="Prosent 7 2 2 2" xfId="60893" xr:uid="{00000000-0005-0000-0000-0000E8ED0000}"/>
    <cellStyle name="Prosent 7 2 2_Innskuddsdekning" xfId="60894" xr:uid="{00000000-0005-0000-0000-0000E9ED0000}"/>
    <cellStyle name="Prosent 7 2 3" xfId="60895" xr:uid="{00000000-0005-0000-0000-0000EAED0000}"/>
    <cellStyle name="Prosent 7 2 3 2" xfId="60896" xr:uid="{00000000-0005-0000-0000-0000EBED0000}"/>
    <cellStyle name="Prosent 7 2 4" xfId="60897" xr:uid="{00000000-0005-0000-0000-0000ECED0000}"/>
    <cellStyle name="Prosent 7 2 5" xfId="60898" xr:uid="{00000000-0005-0000-0000-0000EDED0000}"/>
    <cellStyle name="Prosent 7 2_3. Chng in credit spreads" xfId="60899" xr:uid="{00000000-0005-0000-0000-0000EEED0000}"/>
    <cellStyle name="Prosent 7 3" xfId="60900" xr:uid="{00000000-0005-0000-0000-0000EFED0000}"/>
    <cellStyle name="Prosent 7 3 2" xfId="60901" xr:uid="{00000000-0005-0000-0000-0000F0ED0000}"/>
    <cellStyle name="Prosent 7 3_Innskuddsdekning" xfId="60902" xr:uid="{00000000-0005-0000-0000-0000F1ED0000}"/>
    <cellStyle name="Prosent 7 4" xfId="60903" xr:uid="{00000000-0005-0000-0000-0000F2ED0000}"/>
    <cellStyle name="Prosent 7 4 2" xfId="60904" xr:uid="{00000000-0005-0000-0000-0000F3ED0000}"/>
    <cellStyle name="Prosent 7 4_Innskuddsdekning" xfId="60905" xr:uid="{00000000-0005-0000-0000-0000F4ED0000}"/>
    <cellStyle name="Prosent 7 5" xfId="60906" xr:uid="{00000000-0005-0000-0000-0000F5ED0000}"/>
    <cellStyle name="Prosent 7 5 2" xfId="60907" xr:uid="{00000000-0005-0000-0000-0000F6ED0000}"/>
    <cellStyle name="Prosent 7 5 2 2" xfId="60908" xr:uid="{00000000-0005-0000-0000-0000F7ED0000}"/>
    <cellStyle name="Prosent 7 5 3" xfId="60909" xr:uid="{00000000-0005-0000-0000-0000F8ED0000}"/>
    <cellStyle name="Prosent 7 5_Innskuddsdekning" xfId="60910" xr:uid="{00000000-0005-0000-0000-0000F9ED0000}"/>
    <cellStyle name="Prosent 7 6" xfId="60911" xr:uid="{00000000-0005-0000-0000-0000FAED0000}"/>
    <cellStyle name="Prosent 7_3. Chng in credit spreads" xfId="60912" xr:uid="{00000000-0005-0000-0000-0000FBED0000}"/>
    <cellStyle name="Prosent 8" xfId="60913" xr:uid="{00000000-0005-0000-0000-0000FCED0000}"/>
    <cellStyle name="Prosent 8 2" xfId="60914" xr:uid="{00000000-0005-0000-0000-0000FDED0000}"/>
    <cellStyle name="Prosent 8 2 2" xfId="60915" xr:uid="{00000000-0005-0000-0000-0000FEED0000}"/>
    <cellStyle name="Prosent 8 2 2 2" xfId="60916" xr:uid="{00000000-0005-0000-0000-0000FFED0000}"/>
    <cellStyle name="Prosent 8 2 2 2 2" xfId="60917" xr:uid="{00000000-0005-0000-0000-000000EE0000}"/>
    <cellStyle name="Prosent 8 2 2 2 2 2" xfId="60918" xr:uid="{00000000-0005-0000-0000-000001EE0000}"/>
    <cellStyle name="Prosent 8 2 2 2 3" xfId="60919" xr:uid="{00000000-0005-0000-0000-000002EE0000}"/>
    <cellStyle name="Prosent 8 2 2 2 4" xfId="60920" xr:uid="{00000000-0005-0000-0000-000003EE0000}"/>
    <cellStyle name="Prosent 8 2 2 3" xfId="60921" xr:uid="{00000000-0005-0000-0000-000004EE0000}"/>
    <cellStyle name="Prosent 8 2 2 3 2" xfId="60922" xr:uid="{00000000-0005-0000-0000-000005EE0000}"/>
    <cellStyle name="Prosent 8 2 2 4" xfId="60923" xr:uid="{00000000-0005-0000-0000-000006EE0000}"/>
    <cellStyle name="Prosent 8 2 2 5" xfId="60924" xr:uid="{00000000-0005-0000-0000-000007EE0000}"/>
    <cellStyle name="Prosent 8 2 2_Innskuddsdekning" xfId="60925" xr:uid="{00000000-0005-0000-0000-000008EE0000}"/>
    <cellStyle name="Prosent 8 2 3" xfId="60926" xr:uid="{00000000-0005-0000-0000-000009EE0000}"/>
    <cellStyle name="Prosent 8 2 3 2" xfId="60927" xr:uid="{00000000-0005-0000-0000-00000AEE0000}"/>
    <cellStyle name="Prosent 8 2 3 2 2" xfId="60928" xr:uid="{00000000-0005-0000-0000-00000BEE0000}"/>
    <cellStyle name="Prosent 8 2 3 3" xfId="60929" xr:uid="{00000000-0005-0000-0000-00000CEE0000}"/>
    <cellStyle name="Prosent 8 2 3 4" xfId="60930" xr:uid="{00000000-0005-0000-0000-00000DEE0000}"/>
    <cellStyle name="Prosent 8 2 4" xfId="60931" xr:uid="{00000000-0005-0000-0000-00000EEE0000}"/>
    <cellStyle name="Prosent 8 2 4 2" xfId="60932" xr:uid="{00000000-0005-0000-0000-00000FEE0000}"/>
    <cellStyle name="Prosent 8 2 4 3" xfId="60933" xr:uid="{00000000-0005-0000-0000-000010EE0000}"/>
    <cellStyle name="Prosent 8 2 5" xfId="60934" xr:uid="{00000000-0005-0000-0000-000011EE0000}"/>
    <cellStyle name="Prosent 8 2 6" xfId="60935" xr:uid="{00000000-0005-0000-0000-000012EE0000}"/>
    <cellStyle name="Prosent 8 2_3. Chng in credit spreads" xfId="60936" xr:uid="{00000000-0005-0000-0000-000013EE0000}"/>
    <cellStyle name="Prosent 8 3" xfId="60937" xr:uid="{00000000-0005-0000-0000-000014EE0000}"/>
    <cellStyle name="Prosent 8 3 2" xfId="60938" xr:uid="{00000000-0005-0000-0000-000015EE0000}"/>
    <cellStyle name="Prosent 8 3 2 2" xfId="60939" xr:uid="{00000000-0005-0000-0000-000016EE0000}"/>
    <cellStyle name="Prosent 8 3 2 2 2" xfId="60940" xr:uid="{00000000-0005-0000-0000-000017EE0000}"/>
    <cellStyle name="Prosent 8 3 2 3" xfId="60941" xr:uid="{00000000-0005-0000-0000-000018EE0000}"/>
    <cellStyle name="Prosent 8 3 2 4" xfId="60942" xr:uid="{00000000-0005-0000-0000-000019EE0000}"/>
    <cellStyle name="Prosent 8 3 3" xfId="60943" xr:uid="{00000000-0005-0000-0000-00001AEE0000}"/>
    <cellStyle name="Prosent 8 3 3 2" xfId="60944" xr:uid="{00000000-0005-0000-0000-00001BEE0000}"/>
    <cellStyle name="Prosent 8 3 4" xfId="60945" xr:uid="{00000000-0005-0000-0000-00001CEE0000}"/>
    <cellStyle name="Prosent 8 3 5" xfId="60946" xr:uid="{00000000-0005-0000-0000-00001DEE0000}"/>
    <cellStyle name="Prosent 8 3_Innskuddsdekning" xfId="60947" xr:uid="{00000000-0005-0000-0000-00001EEE0000}"/>
    <cellStyle name="Prosent 8 4" xfId="60948" xr:uid="{00000000-0005-0000-0000-00001FEE0000}"/>
    <cellStyle name="Prosent 8 4 2" xfId="60949" xr:uid="{00000000-0005-0000-0000-000020EE0000}"/>
    <cellStyle name="Prosent 8 4 2 2" xfId="60950" xr:uid="{00000000-0005-0000-0000-000021EE0000}"/>
    <cellStyle name="Prosent 8 4 3" xfId="60951" xr:uid="{00000000-0005-0000-0000-000022EE0000}"/>
    <cellStyle name="Prosent 8 4 4" xfId="60952" xr:uid="{00000000-0005-0000-0000-000023EE0000}"/>
    <cellStyle name="Prosent 8 5" xfId="60953" xr:uid="{00000000-0005-0000-0000-000024EE0000}"/>
    <cellStyle name="Prosent 8 5 2" xfId="60954" xr:uid="{00000000-0005-0000-0000-000025EE0000}"/>
    <cellStyle name="Prosent 8 5 3" xfId="60955" xr:uid="{00000000-0005-0000-0000-000026EE0000}"/>
    <cellStyle name="Prosent 8 6" xfId="60956" xr:uid="{00000000-0005-0000-0000-000027EE0000}"/>
    <cellStyle name="Prosent 8 7" xfId="60957" xr:uid="{00000000-0005-0000-0000-000028EE0000}"/>
    <cellStyle name="Prosent 8 8" xfId="60958" xr:uid="{00000000-0005-0000-0000-000029EE0000}"/>
    <cellStyle name="Prosent 8 9" xfId="60959" xr:uid="{00000000-0005-0000-0000-00002AEE0000}"/>
    <cellStyle name="Prosent 8_3. Chng in credit spreads" xfId="60960" xr:uid="{00000000-0005-0000-0000-00002BEE0000}"/>
    <cellStyle name="Prosent 9" xfId="60961" xr:uid="{00000000-0005-0000-0000-00002CEE0000}"/>
    <cellStyle name="Prosent 9 2" xfId="60962" xr:uid="{00000000-0005-0000-0000-00002DEE0000}"/>
    <cellStyle name="Prosent 9 2 2" xfId="60963" xr:uid="{00000000-0005-0000-0000-00002EEE0000}"/>
    <cellStyle name="Prosent 9 2 3" xfId="60964" xr:uid="{00000000-0005-0000-0000-00002FEE0000}"/>
    <cellStyle name="Prosent 9 2_Innskuddsdekning" xfId="60965" xr:uid="{00000000-0005-0000-0000-000030EE0000}"/>
    <cellStyle name="Prosent 9 3" xfId="60966" xr:uid="{00000000-0005-0000-0000-000031EE0000}"/>
    <cellStyle name="Prosent 9 3 2" xfId="60967" xr:uid="{00000000-0005-0000-0000-000032EE0000}"/>
    <cellStyle name="Prosent 9 3_Innskuddsdekning" xfId="60968" xr:uid="{00000000-0005-0000-0000-000033EE0000}"/>
    <cellStyle name="Prosent 9 4" xfId="60969" xr:uid="{00000000-0005-0000-0000-000034EE0000}"/>
    <cellStyle name="Prosent 9 5" xfId="60970" xr:uid="{00000000-0005-0000-0000-000035EE0000}"/>
    <cellStyle name="Prosent 9_3. Chng in credit spreads" xfId="60971" xr:uid="{00000000-0005-0000-0000-000036EE0000}"/>
    <cellStyle name="Prozent 2" xfId="60972" xr:uid="{00000000-0005-0000-0000-000037EE0000}"/>
    <cellStyle name="Prozent 2 2" xfId="60973" xr:uid="{00000000-0005-0000-0000-000038EE0000}"/>
    <cellStyle name="Prozent 2 3" xfId="60974" xr:uid="{00000000-0005-0000-0000-000039EE0000}"/>
    <cellStyle name="Prozent 2_Nøkkeltall" xfId="60975" xr:uid="{00000000-0005-0000-0000-00003AEE0000}"/>
    <cellStyle name="Radrubrik" xfId="60976" xr:uid="{00000000-0005-0000-0000-00003BEE0000}"/>
    <cellStyle name="Radtext" xfId="60977" xr:uid="{00000000-0005-0000-0000-00003CEE0000}"/>
    <cellStyle name="RaekkeNiv1" xfId="60978" xr:uid="{00000000-0005-0000-0000-00003DEE0000}"/>
    <cellStyle name="RaekkeNiv1 2" xfId="60979" xr:uid="{00000000-0005-0000-0000-00003EEE0000}"/>
    <cellStyle name="RaekkeNiv1 2 2" xfId="60980" xr:uid="{00000000-0005-0000-0000-00003FEE0000}"/>
    <cellStyle name="RaekkeNiv1 2 2 2" xfId="60981" xr:uid="{00000000-0005-0000-0000-000040EE0000}"/>
    <cellStyle name="RaekkeNiv1 2 2 3" xfId="60982" xr:uid="{00000000-0005-0000-0000-000041EE0000}"/>
    <cellStyle name="RaekkeNiv1 2 2_Nøkkeltall" xfId="60983" xr:uid="{00000000-0005-0000-0000-000042EE0000}"/>
    <cellStyle name="RaekkeNiv1 2 3" xfId="60984" xr:uid="{00000000-0005-0000-0000-000043EE0000}"/>
    <cellStyle name="RaekkeNiv1 2 4" xfId="60985" xr:uid="{00000000-0005-0000-0000-000044EE0000}"/>
    <cellStyle name="RaekkeNiv1 2_3. Chng in credit spreads" xfId="60986" xr:uid="{00000000-0005-0000-0000-000045EE0000}"/>
    <cellStyle name="RaekkeNiv1 3" xfId="60987" xr:uid="{00000000-0005-0000-0000-000046EE0000}"/>
    <cellStyle name="RaekkeNiv1 3 2" xfId="60988" xr:uid="{00000000-0005-0000-0000-000047EE0000}"/>
    <cellStyle name="RaekkeNiv1 3 3" xfId="60989" xr:uid="{00000000-0005-0000-0000-000048EE0000}"/>
    <cellStyle name="RaekkeNiv1 3 4" xfId="60990" xr:uid="{00000000-0005-0000-0000-000049EE0000}"/>
    <cellStyle name="RaekkeNiv1 3_Nøkkeltall" xfId="60991" xr:uid="{00000000-0005-0000-0000-00004AEE0000}"/>
    <cellStyle name="RaekkeNiv1 4" xfId="60992" xr:uid="{00000000-0005-0000-0000-00004BEE0000}"/>
    <cellStyle name="RaekkeNiv1 5" xfId="60993" xr:uid="{00000000-0005-0000-0000-00004CEE0000}"/>
    <cellStyle name="RaekkeNiv1_3. Chng in credit spreads" xfId="60994" xr:uid="{00000000-0005-0000-0000-00004DEE0000}"/>
    <cellStyle name="RaekkeNiv2" xfId="60995" xr:uid="{00000000-0005-0000-0000-00004EEE0000}"/>
    <cellStyle name="RaekkeNiv2 2" xfId="60996" xr:uid="{00000000-0005-0000-0000-00004FEE0000}"/>
    <cellStyle name="RaekkeNiv2 2 2" xfId="60997" xr:uid="{00000000-0005-0000-0000-000050EE0000}"/>
    <cellStyle name="RaekkeNiv2 2 2 2" xfId="60998" xr:uid="{00000000-0005-0000-0000-000051EE0000}"/>
    <cellStyle name="RaekkeNiv2 2 2 3" xfId="60999" xr:uid="{00000000-0005-0000-0000-000052EE0000}"/>
    <cellStyle name="RaekkeNiv2 2 2_Nøkkeltall" xfId="61000" xr:uid="{00000000-0005-0000-0000-000053EE0000}"/>
    <cellStyle name="RaekkeNiv2 2 3" xfId="61001" xr:uid="{00000000-0005-0000-0000-000054EE0000}"/>
    <cellStyle name="RaekkeNiv2 2 4" xfId="61002" xr:uid="{00000000-0005-0000-0000-000055EE0000}"/>
    <cellStyle name="RaekkeNiv2 2_3. Chng in credit spreads" xfId="61003" xr:uid="{00000000-0005-0000-0000-000056EE0000}"/>
    <cellStyle name="RaekkeNiv2 3" xfId="61004" xr:uid="{00000000-0005-0000-0000-000057EE0000}"/>
    <cellStyle name="RaekkeNiv2 3 2" xfId="61005" xr:uid="{00000000-0005-0000-0000-000058EE0000}"/>
    <cellStyle name="RaekkeNiv2 3 3" xfId="61006" xr:uid="{00000000-0005-0000-0000-000059EE0000}"/>
    <cellStyle name="RaekkeNiv2 3 4" xfId="61007" xr:uid="{00000000-0005-0000-0000-00005AEE0000}"/>
    <cellStyle name="RaekkeNiv2 3_Nøkkeltall" xfId="61008" xr:uid="{00000000-0005-0000-0000-00005BEE0000}"/>
    <cellStyle name="RaekkeNiv2 4" xfId="61009" xr:uid="{00000000-0005-0000-0000-00005CEE0000}"/>
    <cellStyle name="RaekkeNiv2 5" xfId="61010" xr:uid="{00000000-0005-0000-0000-00005DEE0000}"/>
    <cellStyle name="RaekkeNiv2_3. Chng in credit spreads" xfId="61011" xr:uid="{00000000-0005-0000-0000-00005EEE0000}"/>
    <cellStyle name="RaekkeNiv3" xfId="61012" xr:uid="{00000000-0005-0000-0000-00005FEE0000}"/>
    <cellStyle name="RaekkeNiv3 2" xfId="61013" xr:uid="{00000000-0005-0000-0000-000060EE0000}"/>
    <cellStyle name="RaekkeNiv3 2 2" xfId="61014" xr:uid="{00000000-0005-0000-0000-000061EE0000}"/>
    <cellStyle name="RaekkeNiv3 2 2 2" xfId="61015" xr:uid="{00000000-0005-0000-0000-000062EE0000}"/>
    <cellStyle name="RaekkeNiv3 2 2 3" xfId="61016" xr:uid="{00000000-0005-0000-0000-000063EE0000}"/>
    <cellStyle name="RaekkeNiv3 2 2_Nøkkeltall" xfId="61017" xr:uid="{00000000-0005-0000-0000-000064EE0000}"/>
    <cellStyle name="RaekkeNiv3 2 3" xfId="61018" xr:uid="{00000000-0005-0000-0000-000065EE0000}"/>
    <cellStyle name="RaekkeNiv3 2 4" xfId="61019" xr:uid="{00000000-0005-0000-0000-000066EE0000}"/>
    <cellStyle name="RaekkeNiv3 2_3. Chng in credit spreads" xfId="61020" xr:uid="{00000000-0005-0000-0000-000067EE0000}"/>
    <cellStyle name="RaekkeNiv3 3" xfId="61021" xr:uid="{00000000-0005-0000-0000-000068EE0000}"/>
    <cellStyle name="RaekkeNiv3 3 2" xfId="61022" xr:uid="{00000000-0005-0000-0000-000069EE0000}"/>
    <cellStyle name="RaekkeNiv3 3 3" xfId="61023" xr:uid="{00000000-0005-0000-0000-00006AEE0000}"/>
    <cellStyle name="RaekkeNiv3 3 4" xfId="61024" xr:uid="{00000000-0005-0000-0000-00006BEE0000}"/>
    <cellStyle name="RaekkeNiv3 3_Nøkkeltall" xfId="61025" xr:uid="{00000000-0005-0000-0000-00006CEE0000}"/>
    <cellStyle name="RaekkeNiv3 4" xfId="61026" xr:uid="{00000000-0005-0000-0000-00006DEE0000}"/>
    <cellStyle name="RaekkeNiv3 5" xfId="61027" xr:uid="{00000000-0005-0000-0000-00006EEE0000}"/>
    <cellStyle name="RaekkeNiv3_3. Chng in credit spreads" xfId="61028" xr:uid="{00000000-0005-0000-0000-00006FEE0000}"/>
    <cellStyle name="RaekkeNiv4" xfId="61029" xr:uid="{00000000-0005-0000-0000-000070EE0000}"/>
    <cellStyle name="RaekkeNiv4 2" xfId="61030" xr:uid="{00000000-0005-0000-0000-000071EE0000}"/>
    <cellStyle name="RaekkeNiv4 2 2" xfId="61031" xr:uid="{00000000-0005-0000-0000-000072EE0000}"/>
    <cellStyle name="RaekkeNiv4 2 2 2" xfId="61032" xr:uid="{00000000-0005-0000-0000-000073EE0000}"/>
    <cellStyle name="RaekkeNiv4 2 2 3" xfId="61033" xr:uid="{00000000-0005-0000-0000-000074EE0000}"/>
    <cellStyle name="RaekkeNiv4 2 2_Nøkkeltall" xfId="61034" xr:uid="{00000000-0005-0000-0000-000075EE0000}"/>
    <cellStyle name="RaekkeNiv4 2 3" xfId="61035" xr:uid="{00000000-0005-0000-0000-000076EE0000}"/>
    <cellStyle name="RaekkeNiv4 2 4" xfId="61036" xr:uid="{00000000-0005-0000-0000-000077EE0000}"/>
    <cellStyle name="RaekkeNiv4 2_3. Chng in credit spreads" xfId="61037" xr:uid="{00000000-0005-0000-0000-000078EE0000}"/>
    <cellStyle name="RaekkeNiv4 3" xfId="61038" xr:uid="{00000000-0005-0000-0000-000079EE0000}"/>
    <cellStyle name="RaekkeNiv4 3 2" xfId="61039" xr:uid="{00000000-0005-0000-0000-00007AEE0000}"/>
    <cellStyle name="RaekkeNiv4 3 3" xfId="61040" xr:uid="{00000000-0005-0000-0000-00007BEE0000}"/>
    <cellStyle name="RaekkeNiv4 3 4" xfId="61041" xr:uid="{00000000-0005-0000-0000-00007CEE0000}"/>
    <cellStyle name="RaekkeNiv4 3_Nøkkeltall" xfId="61042" xr:uid="{00000000-0005-0000-0000-00007DEE0000}"/>
    <cellStyle name="RaekkeNiv4 4" xfId="61043" xr:uid="{00000000-0005-0000-0000-00007EEE0000}"/>
    <cellStyle name="RaekkeNiv4 5" xfId="61044" xr:uid="{00000000-0005-0000-0000-00007FEE0000}"/>
    <cellStyle name="RaekkeNiv4_3. Chng in credit spreads" xfId="61045" xr:uid="{00000000-0005-0000-0000-000080EE0000}"/>
    <cellStyle name="Ratio" xfId="61046" xr:uid="{00000000-0005-0000-0000-000081EE0000}"/>
    <cellStyle name="Resultat" xfId="61047" xr:uid="{00000000-0005-0000-0000-000082EE0000}"/>
    <cellStyle name="Reuters Cells" xfId="61048" xr:uid="{00000000-0005-0000-0000-000083EE0000}"/>
    <cellStyle name="Reuters Cells 2" xfId="61049" xr:uid="{00000000-0005-0000-0000-000084EE0000}"/>
    <cellStyle name="Reuters Cells 2 2" xfId="61050" xr:uid="{00000000-0005-0000-0000-000085EE0000}"/>
    <cellStyle name="Reuters Cells 2 2 2" xfId="61051" xr:uid="{00000000-0005-0000-0000-000086EE0000}"/>
    <cellStyle name="Reuters Cells 2 2 2 2" xfId="61052" xr:uid="{00000000-0005-0000-0000-000087EE0000}"/>
    <cellStyle name="Reuters Cells 2 2 2 2 2" xfId="61053" xr:uid="{00000000-0005-0000-0000-000088EE0000}"/>
    <cellStyle name="Reuters Cells 2 2 2 3" xfId="61054" xr:uid="{00000000-0005-0000-0000-000089EE0000}"/>
    <cellStyle name="Reuters Cells 2 2 2 4" xfId="61055" xr:uid="{00000000-0005-0000-0000-00008AEE0000}"/>
    <cellStyle name="Reuters Cells 2 2 3" xfId="61056" xr:uid="{00000000-0005-0000-0000-00008BEE0000}"/>
    <cellStyle name="Reuters Cells 2 2 3 2" xfId="61057" xr:uid="{00000000-0005-0000-0000-00008CEE0000}"/>
    <cellStyle name="Reuters Cells 2 2 4" xfId="61058" xr:uid="{00000000-0005-0000-0000-00008DEE0000}"/>
    <cellStyle name="Reuters Cells 2 2 5" xfId="61059" xr:uid="{00000000-0005-0000-0000-00008EEE0000}"/>
    <cellStyle name="Reuters Cells 2 2_Innskuddsdekning" xfId="61060" xr:uid="{00000000-0005-0000-0000-00008FEE0000}"/>
    <cellStyle name="Reuters Cells 2 3" xfId="61061" xr:uid="{00000000-0005-0000-0000-000090EE0000}"/>
    <cellStyle name="Reuters Cells 2 4" xfId="61062" xr:uid="{00000000-0005-0000-0000-000091EE0000}"/>
    <cellStyle name="Reuters Cells 2 5" xfId="61063" xr:uid="{00000000-0005-0000-0000-000092EE0000}"/>
    <cellStyle name="Reuters Cells 2_3. Chng in credit spreads" xfId="61064" xr:uid="{00000000-0005-0000-0000-000093EE0000}"/>
    <cellStyle name="Reuters Cells 3" xfId="61065" xr:uid="{00000000-0005-0000-0000-000094EE0000}"/>
    <cellStyle name="Reuters Cells 3 2" xfId="61066" xr:uid="{00000000-0005-0000-0000-000095EE0000}"/>
    <cellStyle name="Reuters Cells 3 2 2" xfId="61067" xr:uid="{00000000-0005-0000-0000-000096EE0000}"/>
    <cellStyle name="Reuters Cells 3 2_Innskuddsdekning" xfId="61068" xr:uid="{00000000-0005-0000-0000-000097EE0000}"/>
    <cellStyle name="Reuters Cells 3 3" xfId="61069" xr:uid="{00000000-0005-0000-0000-000098EE0000}"/>
    <cellStyle name="Reuters Cells 3_3. Chng in credit spreads" xfId="61070" xr:uid="{00000000-0005-0000-0000-000099EE0000}"/>
    <cellStyle name="Reuters Cells 4" xfId="61071" xr:uid="{00000000-0005-0000-0000-00009AEE0000}"/>
    <cellStyle name="Reuters Cells_3. Chng in credit spreads" xfId="61072" xr:uid="{00000000-0005-0000-0000-00009BEE0000}"/>
    <cellStyle name="reviseExposure" xfId="61073" xr:uid="{00000000-0005-0000-0000-00009CEE0000}"/>
    <cellStyle name="Rossz" xfId="61074" xr:uid="{00000000-0005-0000-0000-00009DEE0000}"/>
    <cellStyle name="Rubrik1" xfId="61075" xr:uid="{00000000-0005-0000-0000-00009EEE0000}"/>
    <cellStyle name="Salida" xfId="61076" xr:uid="{00000000-0005-0000-0000-00009FEE0000}"/>
    <cellStyle name="Salida 10" xfId="61077" xr:uid="{00000000-0005-0000-0000-0000A0EE0000}"/>
    <cellStyle name="Salida 11" xfId="61078" xr:uid="{00000000-0005-0000-0000-0000A1EE0000}"/>
    <cellStyle name="Salida 12" xfId="61079" xr:uid="{00000000-0005-0000-0000-0000A2EE0000}"/>
    <cellStyle name="Salida 13" xfId="61080" xr:uid="{00000000-0005-0000-0000-0000A3EE0000}"/>
    <cellStyle name="Salida 14" xfId="61081" xr:uid="{00000000-0005-0000-0000-0000A4EE0000}"/>
    <cellStyle name="Salida 15" xfId="61082" xr:uid="{00000000-0005-0000-0000-0000A5EE0000}"/>
    <cellStyle name="Salida 16" xfId="61083" xr:uid="{00000000-0005-0000-0000-0000A6EE0000}"/>
    <cellStyle name="Salida 17" xfId="61084" xr:uid="{00000000-0005-0000-0000-0000A7EE0000}"/>
    <cellStyle name="Salida 18" xfId="61085" xr:uid="{00000000-0005-0000-0000-0000A8EE0000}"/>
    <cellStyle name="Salida 19" xfId="61086" xr:uid="{00000000-0005-0000-0000-0000A9EE0000}"/>
    <cellStyle name="Salida 2" xfId="61087" xr:uid="{00000000-0005-0000-0000-0000AAEE0000}"/>
    <cellStyle name="Salida 2 10" xfId="61088" xr:uid="{00000000-0005-0000-0000-0000ABEE0000}"/>
    <cellStyle name="Salida 2 11" xfId="61089" xr:uid="{00000000-0005-0000-0000-0000ACEE0000}"/>
    <cellStyle name="Salida 2 12" xfId="61090" xr:uid="{00000000-0005-0000-0000-0000ADEE0000}"/>
    <cellStyle name="Salida 2 13" xfId="61091" xr:uid="{00000000-0005-0000-0000-0000AEEE0000}"/>
    <cellStyle name="Salida 2 14" xfId="61092" xr:uid="{00000000-0005-0000-0000-0000AFEE0000}"/>
    <cellStyle name="Salida 2 15" xfId="61093" xr:uid="{00000000-0005-0000-0000-0000B0EE0000}"/>
    <cellStyle name="Salida 2 16" xfId="61094" xr:uid="{00000000-0005-0000-0000-0000B1EE0000}"/>
    <cellStyle name="Salida 2 17" xfId="61095" xr:uid="{00000000-0005-0000-0000-0000B2EE0000}"/>
    <cellStyle name="Salida 2 18" xfId="61096" xr:uid="{00000000-0005-0000-0000-0000B3EE0000}"/>
    <cellStyle name="Salida 2 2" xfId="61097" xr:uid="{00000000-0005-0000-0000-0000B4EE0000}"/>
    <cellStyle name="Salida 2 2 10" xfId="61098" xr:uid="{00000000-0005-0000-0000-0000B5EE0000}"/>
    <cellStyle name="Salida 2 2 11" xfId="61099" xr:uid="{00000000-0005-0000-0000-0000B6EE0000}"/>
    <cellStyle name="Salida 2 2 12" xfId="61100" xr:uid="{00000000-0005-0000-0000-0000B7EE0000}"/>
    <cellStyle name="Salida 2 2 13" xfId="61101" xr:uid="{00000000-0005-0000-0000-0000B8EE0000}"/>
    <cellStyle name="Salida 2 2 14" xfId="61102" xr:uid="{00000000-0005-0000-0000-0000B9EE0000}"/>
    <cellStyle name="Salida 2 2 15" xfId="61103" xr:uid="{00000000-0005-0000-0000-0000BAEE0000}"/>
    <cellStyle name="Salida 2 2 16" xfId="61104" xr:uid="{00000000-0005-0000-0000-0000BBEE0000}"/>
    <cellStyle name="Salida 2 2 17" xfId="61105" xr:uid="{00000000-0005-0000-0000-0000BCEE0000}"/>
    <cellStyle name="Salida 2 2 18" xfId="61106" xr:uid="{00000000-0005-0000-0000-0000BDEE0000}"/>
    <cellStyle name="Salida 2 2 19" xfId="61107" xr:uid="{00000000-0005-0000-0000-0000BEEE0000}"/>
    <cellStyle name="Salida 2 2 2" xfId="61108" xr:uid="{00000000-0005-0000-0000-0000BFEE0000}"/>
    <cellStyle name="Salida 2 2 20" xfId="61109" xr:uid="{00000000-0005-0000-0000-0000C0EE0000}"/>
    <cellStyle name="Salida 2 2 21" xfId="61110" xr:uid="{00000000-0005-0000-0000-0000C1EE0000}"/>
    <cellStyle name="Salida 2 2 22" xfId="61111" xr:uid="{00000000-0005-0000-0000-0000C2EE0000}"/>
    <cellStyle name="Salida 2 2 23" xfId="61112" xr:uid="{00000000-0005-0000-0000-0000C3EE0000}"/>
    <cellStyle name="Salida 2 2 24" xfId="61113" xr:uid="{00000000-0005-0000-0000-0000C4EE0000}"/>
    <cellStyle name="Salida 2 2 3" xfId="61114" xr:uid="{00000000-0005-0000-0000-0000C5EE0000}"/>
    <cellStyle name="Salida 2 2 4" xfId="61115" xr:uid="{00000000-0005-0000-0000-0000C6EE0000}"/>
    <cellStyle name="Salida 2 2 5" xfId="61116" xr:uid="{00000000-0005-0000-0000-0000C7EE0000}"/>
    <cellStyle name="Salida 2 2 6" xfId="61117" xr:uid="{00000000-0005-0000-0000-0000C8EE0000}"/>
    <cellStyle name="Salida 2 2 7" xfId="61118" xr:uid="{00000000-0005-0000-0000-0000C9EE0000}"/>
    <cellStyle name="Salida 2 2 8" xfId="61119" xr:uid="{00000000-0005-0000-0000-0000CAEE0000}"/>
    <cellStyle name="Salida 2 2 9" xfId="61120" xr:uid="{00000000-0005-0000-0000-0000CBEE0000}"/>
    <cellStyle name="Salida 2 3" xfId="61121" xr:uid="{00000000-0005-0000-0000-0000CCEE0000}"/>
    <cellStyle name="Salida 2 3 10" xfId="61122" xr:uid="{00000000-0005-0000-0000-0000CDEE0000}"/>
    <cellStyle name="Salida 2 3 11" xfId="61123" xr:uid="{00000000-0005-0000-0000-0000CEEE0000}"/>
    <cellStyle name="Salida 2 3 12" xfId="61124" xr:uid="{00000000-0005-0000-0000-0000CFEE0000}"/>
    <cellStyle name="Salida 2 3 13" xfId="61125" xr:uid="{00000000-0005-0000-0000-0000D0EE0000}"/>
    <cellStyle name="Salida 2 3 14" xfId="61126" xr:uid="{00000000-0005-0000-0000-0000D1EE0000}"/>
    <cellStyle name="Salida 2 3 15" xfId="61127" xr:uid="{00000000-0005-0000-0000-0000D2EE0000}"/>
    <cellStyle name="Salida 2 3 16" xfId="61128" xr:uid="{00000000-0005-0000-0000-0000D3EE0000}"/>
    <cellStyle name="Salida 2 3 17" xfId="61129" xr:uid="{00000000-0005-0000-0000-0000D4EE0000}"/>
    <cellStyle name="Salida 2 3 18" xfId="61130" xr:uid="{00000000-0005-0000-0000-0000D5EE0000}"/>
    <cellStyle name="Salida 2 3 19" xfId="61131" xr:uid="{00000000-0005-0000-0000-0000D6EE0000}"/>
    <cellStyle name="Salida 2 3 2" xfId="61132" xr:uid="{00000000-0005-0000-0000-0000D7EE0000}"/>
    <cellStyle name="Salida 2 3 20" xfId="61133" xr:uid="{00000000-0005-0000-0000-0000D8EE0000}"/>
    <cellStyle name="Salida 2 3 21" xfId="61134" xr:uid="{00000000-0005-0000-0000-0000D9EE0000}"/>
    <cellStyle name="Salida 2 3 22" xfId="61135" xr:uid="{00000000-0005-0000-0000-0000DAEE0000}"/>
    <cellStyle name="Salida 2 3 23" xfId="61136" xr:uid="{00000000-0005-0000-0000-0000DBEE0000}"/>
    <cellStyle name="Salida 2 3 24" xfId="61137" xr:uid="{00000000-0005-0000-0000-0000DCEE0000}"/>
    <cellStyle name="Salida 2 3 3" xfId="61138" xr:uid="{00000000-0005-0000-0000-0000DDEE0000}"/>
    <cellStyle name="Salida 2 3 4" xfId="61139" xr:uid="{00000000-0005-0000-0000-0000DEEE0000}"/>
    <cellStyle name="Salida 2 3 5" xfId="61140" xr:uid="{00000000-0005-0000-0000-0000DFEE0000}"/>
    <cellStyle name="Salida 2 3 6" xfId="61141" xr:uid="{00000000-0005-0000-0000-0000E0EE0000}"/>
    <cellStyle name="Salida 2 3 7" xfId="61142" xr:uid="{00000000-0005-0000-0000-0000E1EE0000}"/>
    <cellStyle name="Salida 2 3 8" xfId="61143" xr:uid="{00000000-0005-0000-0000-0000E2EE0000}"/>
    <cellStyle name="Salida 2 3 9" xfId="61144" xr:uid="{00000000-0005-0000-0000-0000E3EE0000}"/>
    <cellStyle name="Salida 2 4" xfId="61145" xr:uid="{00000000-0005-0000-0000-0000E4EE0000}"/>
    <cellStyle name="Salida 2 5" xfId="61146" xr:uid="{00000000-0005-0000-0000-0000E5EE0000}"/>
    <cellStyle name="Salida 2 6" xfId="61147" xr:uid="{00000000-0005-0000-0000-0000E6EE0000}"/>
    <cellStyle name="Salida 2 7" xfId="61148" xr:uid="{00000000-0005-0000-0000-0000E7EE0000}"/>
    <cellStyle name="Salida 2 8" xfId="61149" xr:uid="{00000000-0005-0000-0000-0000E8EE0000}"/>
    <cellStyle name="Salida 2 9" xfId="61150" xr:uid="{00000000-0005-0000-0000-0000E9EE0000}"/>
    <cellStyle name="Salida 20" xfId="61151" xr:uid="{00000000-0005-0000-0000-0000EAEE0000}"/>
    <cellStyle name="Salida 3" xfId="61152" xr:uid="{00000000-0005-0000-0000-0000EBEE0000}"/>
    <cellStyle name="Salida 3 10" xfId="61153" xr:uid="{00000000-0005-0000-0000-0000ECEE0000}"/>
    <cellStyle name="Salida 3 11" xfId="61154" xr:uid="{00000000-0005-0000-0000-0000EDEE0000}"/>
    <cellStyle name="Salida 3 12" xfId="61155" xr:uid="{00000000-0005-0000-0000-0000EEEE0000}"/>
    <cellStyle name="Salida 3 13" xfId="61156" xr:uid="{00000000-0005-0000-0000-0000EFEE0000}"/>
    <cellStyle name="Salida 3 14" xfId="61157" xr:uid="{00000000-0005-0000-0000-0000F0EE0000}"/>
    <cellStyle name="Salida 3 15" xfId="61158" xr:uid="{00000000-0005-0000-0000-0000F1EE0000}"/>
    <cellStyle name="Salida 3 16" xfId="61159" xr:uid="{00000000-0005-0000-0000-0000F2EE0000}"/>
    <cellStyle name="Salida 3 17" xfId="61160" xr:uid="{00000000-0005-0000-0000-0000F3EE0000}"/>
    <cellStyle name="Salida 3 18" xfId="61161" xr:uid="{00000000-0005-0000-0000-0000F4EE0000}"/>
    <cellStyle name="Salida 3 19" xfId="61162" xr:uid="{00000000-0005-0000-0000-0000F5EE0000}"/>
    <cellStyle name="Salida 3 2" xfId="61163" xr:uid="{00000000-0005-0000-0000-0000F6EE0000}"/>
    <cellStyle name="Salida 3 20" xfId="61164" xr:uid="{00000000-0005-0000-0000-0000F7EE0000}"/>
    <cellStyle name="Salida 3 21" xfId="61165" xr:uid="{00000000-0005-0000-0000-0000F8EE0000}"/>
    <cellStyle name="Salida 3 22" xfId="61166" xr:uid="{00000000-0005-0000-0000-0000F9EE0000}"/>
    <cellStyle name="Salida 3 23" xfId="61167" xr:uid="{00000000-0005-0000-0000-0000FAEE0000}"/>
    <cellStyle name="Salida 3 24" xfId="61168" xr:uid="{00000000-0005-0000-0000-0000FBEE0000}"/>
    <cellStyle name="Salida 3 3" xfId="61169" xr:uid="{00000000-0005-0000-0000-0000FCEE0000}"/>
    <cellStyle name="Salida 3 4" xfId="61170" xr:uid="{00000000-0005-0000-0000-0000FDEE0000}"/>
    <cellStyle name="Salida 3 5" xfId="61171" xr:uid="{00000000-0005-0000-0000-0000FEEE0000}"/>
    <cellStyle name="Salida 3 6" xfId="61172" xr:uid="{00000000-0005-0000-0000-0000FFEE0000}"/>
    <cellStyle name="Salida 3 7" xfId="61173" xr:uid="{00000000-0005-0000-0000-000000EF0000}"/>
    <cellStyle name="Salida 3 8" xfId="61174" xr:uid="{00000000-0005-0000-0000-000001EF0000}"/>
    <cellStyle name="Salida 3 9" xfId="61175" xr:uid="{00000000-0005-0000-0000-000002EF0000}"/>
    <cellStyle name="Salida 4" xfId="61176" xr:uid="{00000000-0005-0000-0000-000003EF0000}"/>
    <cellStyle name="Salida 4 10" xfId="61177" xr:uid="{00000000-0005-0000-0000-000004EF0000}"/>
    <cellStyle name="Salida 4 11" xfId="61178" xr:uid="{00000000-0005-0000-0000-000005EF0000}"/>
    <cellStyle name="Salida 4 12" xfId="61179" xr:uid="{00000000-0005-0000-0000-000006EF0000}"/>
    <cellStyle name="Salida 4 13" xfId="61180" xr:uid="{00000000-0005-0000-0000-000007EF0000}"/>
    <cellStyle name="Salida 4 14" xfId="61181" xr:uid="{00000000-0005-0000-0000-000008EF0000}"/>
    <cellStyle name="Salida 4 15" xfId="61182" xr:uid="{00000000-0005-0000-0000-000009EF0000}"/>
    <cellStyle name="Salida 4 16" xfId="61183" xr:uid="{00000000-0005-0000-0000-00000AEF0000}"/>
    <cellStyle name="Salida 4 17" xfId="61184" xr:uid="{00000000-0005-0000-0000-00000BEF0000}"/>
    <cellStyle name="Salida 4 18" xfId="61185" xr:uid="{00000000-0005-0000-0000-00000CEF0000}"/>
    <cellStyle name="Salida 4 19" xfId="61186" xr:uid="{00000000-0005-0000-0000-00000DEF0000}"/>
    <cellStyle name="Salida 4 2" xfId="61187" xr:uid="{00000000-0005-0000-0000-00000EEF0000}"/>
    <cellStyle name="Salida 4 20" xfId="61188" xr:uid="{00000000-0005-0000-0000-00000FEF0000}"/>
    <cellStyle name="Salida 4 21" xfId="61189" xr:uid="{00000000-0005-0000-0000-000010EF0000}"/>
    <cellStyle name="Salida 4 22" xfId="61190" xr:uid="{00000000-0005-0000-0000-000011EF0000}"/>
    <cellStyle name="Salida 4 23" xfId="61191" xr:uid="{00000000-0005-0000-0000-000012EF0000}"/>
    <cellStyle name="Salida 4 24" xfId="61192" xr:uid="{00000000-0005-0000-0000-000013EF0000}"/>
    <cellStyle name="Salida 4 3" xfId="61193" xr:uid="{00000000-0005-0000-0000-000014EF0000}"/>
    <cellStyle name="Salida 4 4" xfId="61194" xr:uid="{00000000-0005-0000-0000-000015EF0000}"/>
    <cellStyle name="Salida 4 5" xfId="61195" xr:uid="{00000000-0005-0000-0000-000016EF0000}"/>
    <cellStyle name="Salida 4 6" xfId="61196" xr:uid="{00000000-0005-0000-0000-000017EF0000}"/>
    <cellStyle name="Salida 4 7" xfId="61197" xr:uid="{00000000-0005-0000-0000-000018EF0000}"/>
    <cellStyle name="Salida 4 8" xfId="61198" xr:uid="{00000000-0005-0000-0000-000019EF0000}"/>
    <cellStyle name="Salida 4 9" xfId="61199" xr:uid="{00000000-0005-0000-0000-00001AEF0000}"/>
    <cellStyle name="Salida 5" xfId="61200" xr:uid="{00000000-0005-0000-0000-00001BEF0000}"/>
    <cellStyle name="Salida 6" xfId="61201" xr:uid="{00000000-0005-0000-0000-00001CEF0000}"/>
    <cellStyle name="Salida 7" xfId="61202" xr:uid="{00000000-0005-0000-0000-00001DEF0000}"/>
    <cellStyle name="Salida 8" xfId="61203" xr:uid="{00000000-0005-0000-0000-00001EEF0000}"/>
    <cellStyle name="Salida 9" xfId="61204" xr:uid="{00000000-0005-0000-0000-00001FEF0000}"/>
    <cellStyle name="Salida_Nøkkeltall" xfId="61205" xr:uid="{00000000-0005-0000-0000-000020EF0000}"/>
    <cellStyle name="Salomon Logo" xfId="61206" xr:uid="{00000000-0005-0000-0000-000021EF0000}"/>
    <cellStyle name="Sammenkædet celle" xfId="61207" xr:uid="{00000000-0005-0000-0000-000022EF0000}"/>
    <cellStyle name="SAPBEXaggData" xfId="61208" xr:uid="{00000000-0005-0000-0000-000023EF0000}"/>
    <cellStyle name="SAPBEXaggData 2" xfId="61209" xr:uid="{00000000-0005-0000-0000-000024EF0000}"/>
    <cellStyle name="SAPBEXaggData 2 2" xfId="61210" xr:uid="{00000000-0005-0000-0000-000025EF0000}"/>
    <cellStyle name="SAPBEXaggData 3" xfId="61211" xr:uid="{00000000-0005-0000-0000-000026EF0000}"/>
    <cellStyle name="SAPBEXaggData 4" xfId="61212" xr:uid="{00000000-0005-0000-0000-000027EF0000}"/>
    <cellStyle name="SAPBEXaggData 4 2" xfId="61213" xr:uid="{00000000-0005-0000-0000-000028EF0000}"/>
    <cellStyle name="SAPBEXaggData 5" xfId="61214" xr:uid="{00000000-0005-0000-0000-000029EF0000}"/>
    <cellStyle name="SAPBEXaggDataEmph" xfId="61215" xr:uid="{00000000-0005-0000-0000-00002AEF0000}"/>
    <cellStyle name="SAPBEXaggDataEmph 2" xfId="61216" xr:uid="{00000000-0005-0000-0000-00002BEF0000}"/>
    <cellStyle name="SAPBEXaggDataEmph 2 2" xfId="61217" xr:uid="{00000000-0005-0000-0000-00002CEF0000}"/>
    <cellStyle name="SAPBEXaggDataEmph 3" xfId="61218" xr:uid="{00000000-0005-0000-0000-00002DEF0000}"/>
    <cellStyle name="SAPBEXaggDataEmph 4" xfId="61219" xr:uid="{00000000-0005-0000-0000-00002EEF0000}"/>
    <cellStyle name="SAPBEXaggDataEmph 4 2" xfId="61220" xr:uid="{00000000-0005-0000-0000-00002FEF0000}"/>
    <cellStyle name="SAPBEXaggItem" xfId="61221" xr:uid="{00000000-0005-0000-0000-000030EF0000}"/>
    <cellStyle name="SAPBEXaggItem 2" xfId="61222" xr:uid="{00000000-0005-0000-0000-000031EF0000}"/>
    <cellStyle name="SAPBEXaggItem 2 2" xfId="61223" xr:uid="{00000000-0005-0000-0000-000032EF0000}"/>
    <cellStyle name="SAPBEXaggItem 3" xfId="61224" xr:uid="{00000000-0005-0000-0000-000033EF0000}"/>
    <cellStyle name="SAPBEXaggItem 4" xfId="61225" xr:uid="{00000000-0005-0000-0000-000034EF0000}"/>
    <cellStyle name="SAPBEXaggItem 4 2" xfId="61226" xr:uid="{00000000-0005-0000-0000-000035EF0000}"/>
    <cellStyle name="SAPBEXaggItemX" xfId="61227" xr:uid="{00000000-0005-0000-0000-000036EF0000}"/>
    <cellStyle name="SAPBEXaggItemX 2" xfId="61228" xr:uid="{00000000-0005-0000-0000-000037EF0000}"/>
    <cellStyle name="SAPBEXaggItemX 2 2" xfId="61229" xr:uid="{00000000-0005-0000-0000-000038EF0000}"/>
    <cellStyle name="SAPBEXaggItemX 3" xfId="61230" xr:uid="{00000000-0005-0000-0000-000039EF0000}"/>
    <cellStyle name="SAPBEXaggItemX 4" xfId="61231" xr:uid="{00000000-0005-0000-0000-00003AEF0000}"/>
    <cellStyle name="SAPBEXaggItemX 5" xfId="61232" xr:uid="{00000000-0005-0000-0000-00003BEF0000}"/>
    <cellStyle name="SAPBEXbackground" xfId="61233" xr:uid="{00000000-0005-0000-0000-00003CEF0000}"/>
    <cellStyle name="SAPBEXbackground 2" xfId="61234" xr:uid="{00000000-0005-0000-0000-00003DEF0000}"/>
    <cellStyle name="SAPBEXchaText" xfId="61235" xr:uid="{00000000-0005-0000-0000-00003EEF0000}"/>
    <cellStyle name="SAPBEXchaText 10" xfId="61236" xr:uid="{00000000-0005-0000-0000-00003FEF0000}"/>
    <cellStyle name="SAPBEXchaText 10 2" xfId="61237" xr:uid="{00000000-0005-0000-0000-000040EF0000}"/>
    <cellStyle name="SAPBEXchaText 10 3" xfId="61238" xr:uid="{00000000-0005-0000-0000-000041EF0000}"/>
    <cellStyle name="SAPBEXchaText 10 4" xfId="61239" xr:uid="{00000000-0005-0000-0000-000042EF0000}"/>
    <cellStyle name="SAPBEXchaText 11" xfId="61240" xr:uid="{00000000-0005-0000-0000-000043EF0000}"/>
    <cellStyle name="SAPBEXchaText 11 2" xfId="61241" xr:uid="{00000000-0005-0000-0000-000044EF0000}"/>
    <cellStyle name="SAPBEXchaText 11 3" xfId="61242" xr:uid="{00000000-0005-0000-0000-000045EF0000}"/>
    <cellStyle name="SAPBEXchaText 11 4" xfId="61243" xr:uid="{00000000-0005-0000-0000-000046EF0000}"/>
    <cellStyle name="SAPBEXchaText 12" xfId="61244" xr:uid="{00000000-0005-0000-0000-000047EF0000}"/>
    <cellStyle name="SAPBEXchaText 12 2" xfId="61245" xr:uid="{00000000-0005-0000-0000-000048EF0000}"/>
    <cellStyle name="SAPBEXchaText 12 3" xfId="61246" xr:uid="{00000000-0005-0000-0000-000049EF0000}"/>
    <cellStyle name="SAPBEXchaText 12 4" xfId="61247" xr:uid="{00000000-0005-0000-0000-00004AEF0000}"/>
    <cellStyle name="SAPBEXchaText 13" xfId="61248" xr:uid="{00000000-0005-0000-0000-00004BEF0000}"/>
    <cellStyle name="SAPBEXchaText 13 2" xfId="61249" xr:uid="{00000000-0005-0000-0000-00004CEF0000}"/>
    <cellStyle name="SAPBEXchaText 13 3" xfId="61250" xr:uid="{00000000-0005-0000-0000-00004DEF0000}"/>
    <cellStyle name="SAPBEXchaText 13 4" xfId="61251" xr:uid="{00000000-0005-0000-0000-00004EEF0000}"/>
    <cellStyle name="SAPBEXchaText 14" xfId="61252" xr:uid="{00000000-0005-0000-0000-00004FEF0000}"/>
    <cellStyle name="SAPBEXchaText 14 2" xfId="61253" xr:uid="{00000000-0005-0000-0000-000050EF0000}"/>
    <cellStyle name="SAPBEXchaText 14 3" xfId="61254" xr:uid="{00000000-0005-0000-0000-000051EF0000}"/>
    <cellStyle name="SAPBEXchaText 14 4" xfId="61255" xr:uid="{00000000-0005-0000-0000-000052EF0000}"/>
    <cellStyle name="SAPBEXchaText 15" xfId="61256" xr:uid="{00000000-0005-0000-0000-000053EF0000}"/>
    <cellStyle name="SAPBEXchaText 16" xfId="61257" xr:uid="{00000000-0005-0000-0000-000054EF0000}"/>
    <cellStyle name="SAPBEXchaText 17" xfId="61258" xr:uid="{00000000-0005-0000-0000-000055EF0000}"/>
    <cellStyle name="SAPBEXchaText 2" xfId="61259" xr:uid="{00000000-0005-0000-0000-000056EF0000}"/>
    <cellStyle name="SAPBEXchaText 2 2" xfId="61260" xr:uid="{00000000-0005-0000-0000-000057EF0000}"/>
    <cellStyle name="SAPBEXchaText 2 2 2" xfId="61261" xr:uid="{00000000-0005-0000-0000-000058EF0000}"/>
    <cellStyle name="SAPBEXchaText 2 2 3" xfId="61262" xr:uid="{00000000-0005-0000-0000-000059EF0000}"/>
    <cellStyle name="SAPBEXchaText 2 2 4" xfId="61263" xr:uid="{00000000-0005-0000-0000-00005AEF0000}"/>
    <cellStyle name="SAPBEXchaText 2 3" xfId="61264" xr:uid="{00000000-0005-0000-0000-00005BEF0000}"/>
    <cellStyle name="SAPBEXchaText 2 4" xfId="61265" xr:uid="{00000000-0005-0000-0000-00005CEF0000}"/>
    <cellStyle name="SAPBEXchaText 2 5" xfId="61266" xr:uid="{00000000-0005-0000-0000-00005DEF0000}"/>
    <cellStyle name="SAPBEXchaText 3" xfId="61267" xr:uid="{00000000-0005-0000-0000-00005EEF0000}"/>
    <cellStyle name="SAPBEXchaText 3 2" xfId="61268" xr:uid="{00000000-0005-0000-0000-00005FEF0000}"/>
    <cellStyle name="SAPBEXchaText 3 3" xfId="61269" xr:uid="{00000000-0005-0000-0000-000060EF0000}"/>
    <cellStyle name="SAPBEXchaText 3 4" xfId="61270" xr:uid="{00000000-0005-0000-0000-000061EF0000}"/>
    <cellStyle name="SAPBEXchaText 4" xfId="61271" xr:uid="{00000000-0005-0000-0000-000062EF0000}"/>
    <cellStyle name="SAPBEXchaText 4 2" xfId="61272" xr:uid="{00000000-0005-0000-0000-000063EF0000}"/>
    <cellStyle name="SAPBEXchaText 4 3" xfId="61273" xr:uid="{00000000-0005-0000-0000-000064EF0000}"/>
    <cellStyle name="SAPBEXchaText 4 4" xfId="61274" xr:uid="{00000000-0005-0000-0000-000065EF0000}"/>
    <cellStyle name="SAPBEXchaText 4 5" xfId="61275" xr:uid="{00000000-0005-0000-0000-000066EF0000}"/>
    <cellStyle name="SAPBEXchaText 4 6" xfId="61276" xr:uid="{00000000-0005-0000-0000-000067EF0000}"/>
    <cellStyle name="SAPBEXchaText 5" xfId="61277" xr:uid="{00000000-0005-0000-0000-000068EF0000}"/>
    <cellStyle name="SAPBEXchaText 5 2" xfId="61278" xr:uid="{00000000-0005-0000-0000-000069EF0000}"/>
    <cellStyle name="SAPBEXchaText 5 3" xfId="61279" xr:uid="{00000000-0005-0000-0000-00006AEF0000}"/>
    <cellStyle name="SAPBEXchaText 5 4" xfId="61280" xr:uid="{00000000-0005-0000-0000-00006BEF0000}"/>
    <cellStyle name="SAPBEXchaText 6" xfId="61281" xr:uid="{00000000-0005-0000-0000-00006CEF0000}"/>
    <cellStyle name="SAPBEXchaText 6 2" xfId="61282" xr:uid="{00000000-0005-0000-0000-00006DEF0000}"/>
    <cellStyle name="SAPBEXchaText 6 3" xfId="61283" xr:uid="{00000000-0005-0000-0000-00006EEF0000}"/>
    <cellStyle name="SAPBEXchaText 6 4" xfId="61284" xr:uid="{00000000-0005-0000-0000-00006FEF0000}"/>
    <cellStyle name="SAPBEXchaText 7" xfId="61285" xr:uid="{00000000-0005-0000-0000-000070EF0000}"/>
    <cellStyle name="SAPBEXchaText 7 2" xfId="61286" xr:uid="{00000000-0005-0000-0000-000071EF0000}"/>
    <cellStyle name="SAPBEXchaText 7 3" xfId="61287" xr:uid="{00000000-0005-0000-0000-000072EF0000}"/>
    <cellStyle name="SAPBEXchaText 7 4" xfId="61288" xr:uid="{00000000-0005-0000-0000-000073EF0000}"/>
    <cellStyle name="SAPBEXchaText 8" xfId="61289" xr:uid="{00000000-0005-0000-0000-000074EF0000}"/>
    <cellStyle name="SAPBEXchaText 8 2" xfId="61290" xr:uid="{00000000-0005-0000-0000-000075EF0000}"/>
    <cellStyle name="SAPBEXchaText 8 3" xfId="61291" xr:uid="{00000000-0005-0000-0000-000076EF0000}"/>
    <cellStyle name="SAPBEXchaText 8 4" xfId="61292" xr:uid="{00000000-0005-0000-0000-000077EF0000}"/>
    <cellStyle name="SAPBEXchaText 9" xfId="61293" xr:uid="{00000000-0005-0000-0000-000078EF0000}"/>
    <cellStyle name="SAPBEXchaText 9 2" xfId="61294" xr:uid="{00000000-0005-0000-0000-000079EF0000}"/>
    <cellStyle name="SAPBEXchaText 9 3" xfId="61295" xr:uid="{00000000-0005-0000-0000-00007AEF0000}"/>
    <cellStyle name="SAPBEXchaText 9 4" xfId="61296" xr:uid="{00000000-0005-0000-0000-00007BEF0000}"/>
    <cellStyle name="SAPBEXexcBad7" xfId="61297" xr:uid="{00000000-0005-0000-0000-00007CEF0000}"/>
    <cellStyle name="SAPBEXexcBad7 2" xfId="61298" xr:uid="{00000000-0005-0000-0000-00007DEF0000}"/>
    <cellStyle name="SAPBEXexcBad7 2 2" xfId="61299" xr:uid="{00000000-0005-0000-0000-00007EEF0000}"/>
    <cellStyle name="SAPBEXexcBad7 3" xfId="61300" xr:uid="{00000000-0005-0000-0000-00007FEF0000}"/>
    <cellStyle name="SAPBEXexcBad7 4" xfId="61301" xr:uid="{00000000-0005-0000-0000-000080EF0000}"/>
    <cellStyle name="SAPBEXexcBad7 4 2" xfId="61302" xr:uid="{00000000-0005-0000-0000-000081EF0000}"/>
    <cellStyle name="SAPBEXexcBad8" xfId="61303" xr:uid="{00000000-0005-0000-0000-000082EF0000}"/>
    <cellStyle name="SAPBEXexcBad8 2" xfId="61304" xr:uid="{00000000-0005-0000-0000-000083EF0000}"/>
    <cellStyle name="SAPBEXexcBad8 2 2" xfId="61305" xr:uid="{00000000-0005-0000-0000-000084EF0000}"/>
    <cellStyle name="SAPBEXexcBad8 3" xfId="61306" xr:uid="{00000000-0005-0000-0000-000085EF0000}"/>
    <cellStyle name="SAPBEXexcBad8 4" xfId="61307" xr:uid="{00000000-0005-0000-0000-000086EF0000}"/>
    <cellStyle name="SAPBEXexcBad8 4 2" xfId="61308" xr:uid="{00000000-0005-0000-0000-000087EF0000}"/>
    <cellStyle name="SAPBEXexcBad9" xfId="61309" xr:uid="{00000000-0005-0000-0000-000088EF0000}"/>
    <cellStyle name="SAPBEXexcBad9 2" xfId="61310" xr:uid="{00000000-0005-0000-0000-000089EF0000}"/>
    <cellStyle name="SAPBEXexcBad9 2 2" xfId="61311" xr:uid="{00000000-0005-0000-0000-00008AEF0000}"/>
    <cellStyle name="SAPBEXexcBad9 3" xfId="61312" xr:uid="{00000000-0005-0000-0000-00008BEF0000}"/>
    <cellStyle name="SAPBEXexcBad9 4" xfId="61313" xr:uid="{00000000-0005-0000-0000-00008CEF0000}"/>
    <cellStyle name="SAPBEXexcCritical4" xfId="61314" xr:uid="{00000000-0005-0000-0000-00008DEF0000}"/>
    <cellStyle name="SAPBEXexcCritical4 2" xfId="61315" xr:uid="{00000000-0005-0000-0000-00008EEF0000}"/>
    <cellStyle name="SAPBEXexcCritical4 2 2" xfId="61316" xr:uid="{00000000-0005-0000-0000-00008FEF0000}"/>
    <cellStyle name="SAPBEXexcCritical4 3" xfId="61317" xr:uid="{00000000-0005-0000-0000-000090EF0000}"/>
    <cellStyle name="SAPBEXexcCritical4 4" xfId="61318" xr:uid="{00000000-0005-0000-0000-000091EF0000}"/>
    <cellStyle name="SAPBEXexcCritical4 4 2" xfId="61319" xr:uid="{00000000-0005-0000-0000-000092EF0000}"/>
    <cellStyle name="SAPBEXexcCritical5" xfId="61320" xr:uid="{00000000-0005-0000-0000-000093EF0000}"/>
    <cellStyle name="SAPBEXexcCritical5 2" xfId="61321" xr:uid="{00000000-0005-0000-0000-000094EF0000}"/>
    <cellStyle name="SAPBEXexcCritical5 2 2" xfId="61322" xr:uid="{00000000-0005-0000-0000-000095EF0000}"/>
    <cellStyle name="SAPBEXexcCritical5 3" xfId="61323" xr:uid="{00000000-0005-0000-0000-000096EF0000}"/>
    <cellStyle name="SAPBEXexcCritical5 4" xfId="61324" xr:uid="{00000000-0005-0000-0000-000097EF0000}"/>
    <cellStyle name="SAPBEXexcCritical5 4 2" xfId="61325" xr:uid="{00000000-0005-0000-0000-000098EF0000}"/>
    <cellStyle name="SAPBEXexcCritical6" xfId="61326" xr:uid="{00000000-0005-0000-0000-000099EF0000}"/>
    <cellStyle name="SAPBEXexcCritical6 2" xfId="61327" xr:uid="{00000000-0005-0000-0000-00009AEF0000}"/>
    <cellStyle name="SAPBEXexcCritical6 2 2" xfId="61328" xr:uid="{00000000-0005-0000-0000-00009BEF0000}"/>
    <cellStyle name="SAPBEXexcCritical6 3" xfId="61329" xr:uid="{00000000-0005-0000-0000-00009CEF0000}"/>
    <cellStyle name="SAPBEXexcCritical6 4" xfId="61330" xr:uid="{00000000-0005-0000-0000-00009DEF0000}"/>
    <cellStyle name="SAPBEXexcCritical6 4 2" xfId="61331" xr:uid="{00000000-0005-0000-0000-00009EEF0000}"/>
    <cellStyle name="SAPBEXexcGood1" xfId="61332" xr:uid="{00000000-0005-0000-0000-00009FEF0000}"/>
    <cellStyle name="SAPBEXexcGood1 2" xfId="61333" xr:uid="{00000000-0005-0000-0000-0000A0EF0000}"/>
    <cellStyle name="SAPBEXexcGood1 2 2" xfId="61334" xr:uid="{00000000-0005-0000-0000-0000A1EF0000}"/>
    <cellStyle name="SAPBEXexcGood1 3" xfId="61335" xr:uid="{00000000-0005-0000-0000-0000A2EF0000}"/>
    <cellStyle name="SAPBEXexcGood1 4" xfId="61336" xr:uid="{00000000-0005-0000-0000-0000A3EF0000}"/>
    <cellStyle name="SAPBEXexcGood1 4 2" xfId="61337" xr:uid="{00000000-0005-0000-0000-0000A4EF0000}"/>
    <cellStyle name="SAPBEXexcGood2" xfId="61338" xr:uid="{00000000-0005-0000-0000-0000A5EF0000}"/>
    <cellStyle name="SAPBEXexcGood2 2" xfId="61339" xr:uid="{00000000-0005-0000-0000-0000A6EF0000}"/>
    <cellStyle name="SAPBEXexcGood2 2 2" xfId="61340" xr:uid="{00000000-0005-0000-0000-0000A7EF0000}"/>
    <cellStyle name="SAPBEXexcGood2 3" xfId="61341" xr:uid="{00000000-0005-0000-0000-0000A8EF0000}"/>
    <cellStyle name="SAPBEXexcGood2 4" xfId="61342" xr:uid="{00000000-0005-0000-0000-0000A9EF0000}"/>
    <cellStyle name="SAPBEXexcGood2 4 2" xfId="61343" xr:uid="{00000000-0005-0000-0000-0000AAEF0000}"/>
    <cellStyle name="SAPBEXexcGood3" xfId="61344" xr:uid="{00000000-0005-0000-0000-0000ABEF0000}"/>
    <cellStyle name="SAPBEXexcGood3 2" xfId="61345" xr:uid="{00000000-0005-0000-0000-0000ACEF0000}"/>
    <cellStyle name="SAPBEXexcGood3 2 2" xfId="61346" xr:uid="{00000000-0005-0000-0000-0000ADEF0000}"/>
    <cellStyle name="SAPBEXexcGood3 3" xfId="61347" xr:uid="{00000000-0005-0000-0000-0000AEEF0000}"/>
    <cellStyle name="SAPBEXexcGood3 4" xfId="61348" xr:uid="{00000000-0005-0000-0000-0000AFEF0000}"/>
    <cellStyle name="SAPBEXexcGood3 4 2" xfId="61349" xr:uid="{00000000-0005-0000-0000-0000B0EF0000}"/>
    <cellStyle name="SAPBEXfilterDrill" xfId="61350" xr:uid="{00000000-0005-0000-0000-0000B1EF0000}"/>
    <cellStyle name="SAPBEXfilterDrill 10" xfId="61351" xr:uid="{00000000-0005-0000-0000-0000B2EF0000}"/>
    <cellStyle name="SAPBEXfilterDrill 10 2" xfId="61352" xr:uid="{00000000-0005-0000-0000-0000B3EF0000}"/>
    <cellStyle name="SAPBEXfilterDrill 10 3" xfId="61353" xr:uid="{00000000-0005-0000-0000-0000B4EF0000}"/>
    <cellStyle name="SAPBEXfilterDrill 10 4" xfId="61354" xr:uid="{00000000-0005-0000-0000-0000B5EF0000}"/>
    <cellStyle name="SAPBEXfilterDrill 11" xfId="61355" xr:uid="{00000000-0005-0000-0000-0000B6EF0000}"/>
    <cellStyle name="SAPBEXfilterDrill 11 2" xfId="61356" xr:uid="{00000000-0005-0000-0000-0000B7EF0000}"/>
    <cellStyle name="SAPBEXfilterDrill 11 3" xfId="61357" xr:uid="{00000000-0005-0000-0000-0000B8EF0000}"/>
    <cellStyle name="SAPBEXfilterDrill 11 4" xfId="61358" xr:uid="{00000000-0005-0000-0000-0000B9EF0000}"/>
    <cellStyle name="SAPBEXfilterDrill 12" xfId="61359" xr:uid="{00000000-0005-0000-0000-0000BAEF0000}"/>
    <cellStyle name="SAPBEXfilterDrill 12 2" xfId="61360" xr:uid="{00000000-0005-0000-0000-0000BBEF0000}"/>
    <cellStyle name="SAPBEXfilterDrill 12 3" xfId="61361" xr:uid="{00000000-0005-0000-0000-0000BCEF0000}"/>
    <cellStyle name="SAPBEXfilterDrill 12 4" xfId="61362" xr:uid="{00000000-0005-0000-0000-0000BDEF0000}"/>
    <cellStyle name="SAPBEXfilterDrill 13" xfId="61363" xr:uid="{00000000-0005-0000-0000-0000BEEF0000}"/>
    <cellStyle name="SAPBEXfilterDrill 13 2" xfId="61364" xr:uid="{00000000-0005-0000-0000-0000BFEF0000}"/>
    <cellStyle name="SAPBEXfilterDrill 13 3" xfId="61365" xr:uid="{00000000-0005-0000-0000-0000C0EF0000}"/>
    <cellStyle name="SAPBEXfilterDrill 13 4" xfId="61366" xr:uid="{00000000-0005-0000-0000-0000C1EF0000}"/>
    <cellStyle name="SAPBEXfilterDrill 14" xfId="61367" xr:uid="{00000000-0005-0000-0000-0000C2EF0000}"/>
    <cellStyle name="SAPBEXfilterDrill 14 2" xfId="61368" xr:uid="{00000000-0005-0000-0000-0000C3EF0000}"/>
    <cellStyle name="SAPBEXfilterDrill 14 3" xfId="61369" xr:uid="{00000000-0005-0000-0000-0000C4EF0000}"/>
    <cellStyle name="SAPBEXfilterDrill 14 4" xfId="61370" xr:uid="{00000000-0005-0000-0000-0000C5EF0000}"/>
    <cellStyle name="SAPBEXfilterDrill 15" xfId="61371" xr:uid="{00000000-0005-0000-0000-0000C6EF0000}"/>
    <cellStyle name="SAPBEXfilterDrill 16" xfId="61372" xr:uid="{00000000-0005-0000-0000-0000C7EF0000}"/>
    <cellStyle name="SAPBEXfilterDrill 17" xfId="61373" xr:uid="{00000000-0005-0000-0000-0000C8EF0000}"/>
    <cellStyle name="SAPBEXfilterDrill 2" xfId="61374" xr:uid="{00000000-0005-0000-0000-0000C9EF0000}"/>
    <cellStyle name="SAPBEXfilterDrill 2 2" xfId="61375" xr:uid="{00000000-0005-0000-0000-0000CAEF0000}"/>
    <cellStyle name="SAPBEXfilterDrill 2 2 2" xfId="61376" xr:uid="{00000000-0005-0000-0000-0000CBEF0000}"/>
    <cellStyle name="SAPBEXfilterDrill 2 2 3" xfId="61377" xr:uid="{00000000-0005-0000-0000-0000CCEF0000}"/>
    <cellStyle name="SAPBEXfilterDrill 2 3" xfId="61378" xr:uid="{00000000-0005-0000-0000-0000CDEF0000}"/>
    <cellStyle name="SAPBEXfilterDrill 2 4" xfId="61379" xr:uid="{00000000-0005-0000-0000-0000CEEF0000}"/>
    <cellStyle name="SAPBEXfilterDrill 2 5" xfId="61380" xr:uid="{00000000-0005-0000-0000-0000CFEF0000}"/>
    <cellStyle name="SAPBEXfilterDrill 3" xfId="61381" xr:uid="{00000000-0005-0000-0000-0000D0EF0000}"/>
    <cellStyle name="SAPBEXfilterDrill 3 2" xfId="61382" xr:uid="{00000000-0005-0000-0000-0000D1EF0000}"/>
    <cellStyle name="SAPBEXfilterDrill 3 3" xfId="61383" xr:uid="{00000000-0005-0000-0000-0000D2EF0000}"/>
    <cellStyle name="SAPBEXfilterDrill 3 4" xfId="61384" xr:uid="{00000000-0005-0000-0000-0000D3EF0000}"/>
    <cellStyle name="SAPBEXfilterDrill 4" xfId="61385" xr:uid="{00000000-0005-0000-0000-0000D4EF0000}"/>
    <cellStyle name="SAPBEXfilterDrill 4 2" xfId="61386" xr:uid="{00000000-0005-0000-0000-0000D5EF0000}"/>
    <cellStyle name="SAPBEXfilterDrill 4 3" xfId="61387" xr:uid="{00000000-0005-0000-0000-0000D6EF0000}"/>
    <cellStyle name="SAPBEXfilterDrill 4 4" xfId="61388" xr:uid="{00000000-0005-0000-0000-0000D7EF0000}"/>
    <cellStyle name="SAPBEXfilterDrill 4 5" xfId="61389" xr:uid="{00000000-0005-0000-0000-0000D8EF0000}"/>
    <cellStyle name="SAPBEXfilterDrill 5" xfId="61390" xr:uid="{00000000-0005-0000-0000-0000D9EF0000}"/>
    <cellStyle name="SAPBEXfilterDrill 5 2" xfId="61391" xr:uid="{00000000-0005-0000-0000-0000DAEF0000}"/>
    <cellStyle name="SAPBEXfilterDrill 5 3" xfId="61392" xr:uid="{00000000-0005-0000-0000-0000DBEF0000}"/>
    <cellStyle name="SAPBEXfilterDrill 5 4" xfId="61393" xr:uid="{00000000-0005-0000-0000-0000DCEF0000}"/>
    <cellStyle name="SAPBEXfilterDrill 6" xfId="61394" xr:uid="{00000000-0005-0000-0000-0000DDEF0000}"/>
    <cellStyle name="SAPBEXfilterDrill 6 2" xfId="61395" xr:uid="{00000000-0005-0000-0000-0000DEEF0000}"/>
    <cellStyle name="SAPBEXfilterDrill 6 3" xfId="61396" xr:uid="{00000000-0005-0000-0000-0000DFEF0000}"/>
    <cellStyle name="SAPBEXfilterDrill 6 4" xfId="61397" xr:uid="{00000000-0005-0000-0000-0000E0EF0000}"/>
    <cellStyle name="SAPBEXfilterDrill 7" xfId="61398" xr:uid="{00000000-0005-0000-0000-0000E1EF0000}"/>
    <cellStyle name="SAPBEXfilterDrill 7 2" xfId="61399" xr:uid="{00000000-0005-0000-0000-0000E2EF0000}"/>
    <cellStyle name="SAPBEXfilterDrill 7 3" xfId="61400" xr:uid="{00000000-0005-0000-0000-0000E3EF0000}"/>
    <cellStyle name="SAPBEXfilterDrill 7 4" xfId="61401" xr:uid="{00000000-0005-0000-0000-0000E4EF0000}"/>
    <cellStyle name="SAPBEXfilterDrill 8" xfId="61402" xr:uid="{00000000-0005-0000-0000-0000E5EF0000}"/>
    <cellStyle name="SAPBEXfilterDrill 8 2" xfId="61403" xr:uid="{00000000-0005-0000-0000-0000E6EF0000}"/>
    <cellStyle name="SAPBEXfilterDrill 8 3" xfId="61404" xr:uid="{00000000-0005-0000-0000-0000E7EF0000}"/>
    <cellStyle name="SAPBEXfilterDrill 8 4" xfId="61405" xr:uid="{00000000-0005-0000-0000-0000E8EF0000}"/>
    <cellStyle name="SAPBEXfilterDrill 9" xfId="61406" xr:uid="{00000000-0005-0000-0000-0000E9EF0000}"/>
    <cellStyle name="SAPBEXfilterDrill 9 2" xfId="61407" xr:uid="{00000000-0005-0000-0000-0000EAEF0000}"/>
    <cellStyle name="SAPBEXfilterDrill 9 3" xfId="61408" xr:uid="{00000000-0005-0000-0000-0000EBEF0000}"/>
    <cellStyle name="SAPBEXfilterDrill 9 4" xfId="61409" xr:uid="{00000000-0005-0000-0000-0000ECEF0000}"/>
    <cellStyle name="SAPBEXfilterItem" xfId="61410" xr:uid="{00000000-0005-0000-0000-0000EDEF0000}"/>
    <cellStyle name="SAPBEXfilterItem 2" xfId="61411" xr:uid="{00000000-0005-0000-0000-0000EEEF0000}"/>
    <cellStyle name="SAPBEXfilterItem 3" xfId="61412" xr:uid="{00000000-0005-0000-0000-0000EFEF0000}"/>
    <cellStyle name="SAPBEXfilterItem 4" xfId="61413" xr:uid="{00000000-0005-0000-0000-0000F0EF0000}"/>
    <cellStyle name="SAPBEXfilterText" xfId="61414" xr:uid="{00000000-0005-0000-0000-0000F1EF0000}"/>
    <cellStyle name="SAPBEXfilterText 2" xfId="61415" xr:uid="{00000000-0005-0000-0000-0000F2EF0000}"/>
    <cellStyle name="SAPBEXfilterText 2 2" xfId="61416" xr:uid="{00000000-0005-0000-0000-0000F3EF0000}"/>
    <cellStyle name="SAPBEXfilterText 2 2 2" xfId="61417" xr:uid="{00000000-0005-0000-0000-0000F4EF0000}"/>
    <cellStyle name="SAPBEXfilterText 2 3" xfId="61418" xr:uid="{00000000-0005-0000-0000-0000F5EF0000}"/>
    <cellStyle name="SAPBEXfilterText 2 4" xfId="61419" xr:uid="{00000000-0005-0000-0000-0000F6EF0000}"/>
    <cellStyle name="SAPBEXfilterText 3" xfId="61420" xr:uid="{00000000-0005-0000-0000-0000F7EF0000}"/>
    <cellStyle name="SAPBEXfilterText 4" xfId="61421" xr:uid="{00000000-0005-0000-0000-0000F8EF0000}"/>
    <cellStyle name="SAPBEXfilterText 5" xfId="61422" xr:uid="{00000000-0005-0000-0000-0000F9EF0000}"/>
    <cellStyle name="SAPBEXformats" xfId="61423" xr:uid="{00000000-0005-0000-0000-0000FAEF0000}"/>
    <cellStyle name="SAPBEXformats 2" xfId="61424" xr:uid="{00000000-0005-0000-0000-0000FBEF0000}"/>
    <cellStyle name="SAPBEXformats 2 2" xfId="61425" xr:uid="{00000000-0005-0000-0000-0000FCEF0000}"/>
    <cellStyle name="SAPBEXformats 3" xfId="61426" xr:uid="{00000000-0005-0000-0000-0000FDEF0000}"/>
    <cellStyle name="SAPBEXformats 4" xfId="61427" xr:uid="{00000000-0005-0000-0000-0000FEEF0000}"/>
    <cellStyle name="SAPBEXformats 5" xfId="61428" xr:uid="{00000000-0005-0000-0000-0000FFEF0000}"/>
    <cellStyle name="SAPBEXformats 6" xfId="61429" xr:uid="{00000000-0005-0000-0000-000000F00000}"/>
    <cellStyle name="SAPBEXheaderItem" xfId="61430" xr:uid="{00000000-0005-0000-0000-000001F00000}"/>
    <cellStyle name="SAPBEXheaderItem 10" xfId="61431" xr:uid="{00000000-0005-0000-0000-000002F00000}"/>
    <cellStyle name="SAPBEXheaderItem 10 2" xfId="61432" xr:uid="{00000000-0005-0000-0000-000003F00000}"/>
    <cellStyle name="SAPBEXheaderItem 10 3" xfId="61433" xr:uid="{00000000-0005-0000-0000-000004F00000}"/>
    <cellStyle name="SAPBEXheaderItem 10 4" xfId="61434" xr:uid="{00000000-0005-0000-0000-000005F00000}"/>
    <cellStyle name="SAPBEXheaderItem 11" xfId="61435" xr:uid="{00000000-0005-0000-0000-000006F00000}"/>
    <cellStyle name="SAPBEXheaderItem 11 2" xfId="61436" xr:uid="{00000000-0005-0000-0000-000007F00000}"/>
    <cellStyle name="SAPBEXheaderItem 11 3" xfId="61437" xr:uid="{00000000-0005-0000-0000-000008F00000}"/>
    <cellStyle name="SAPBEXheaderItem 11 4" xfId="61438" xr:uid="{00000000-0005-0000-0000-000009F00000}"/>
    <cellStyle name="SAPBEXheaderItem 12" xfId="61439" xr:uid="{00000000-0005-0000-0000-00000AF00000}"/>
    <cellStyle name="SAPBEXheaderItem 12 2" xfId="61440" xr:uid="{00000000-0005-0000-0000-00000BF00000}"/>
    <cellStyle name="SAPBEXheaderItem 12 3" xfId="61441" xr:uid="{00000000-0005-0000-0000-00000CF00000}"/>
    <cellStyle name="SAPBEXheaderItem 12 4" xfId="61442" xr:uid="{00000000-0005-0000-0000-00000DF00000}"/>
    <cellStyle name="SAPBEXheaderItem 13" xfId="61443" xr:uid="{00000000-0005-0000-0000-00000EF00000}"/>
    <cellStyle name="SAPBEXheaderItem 13 2" xfId="61444" xr:uid="{00000000-0005-0000-0000-00000FF00000}"/>
    <cellStyle name="SAPBEXheaderItem 13 3" xfId="61445" xr:uid="{00000000-0005-0000-0000-000010F00000}"/>
    <cellStyle name="SAPBEXheaderItem 13 4" xfId="61446" xr:uid="{00000000-0005-0000-0000-000011F00000}"/>
    <cellStyle name="SAPBEXheaderItem 14" xfId="61447" xr:uid="{00000000-0005-0000-0000-000012F00000}"/>
    <cellStyle name="SAPBEXheaderItem 14 2" xfId="61448" xr:uid="{00000000-0005-0000-0000-000013F00000}"/>
    <cellStyle name="SAPBEXheaderItem 14 3" xfId="61449" xr:uid="{00000000-0005-0000-0000-000014F00000}"/>
    <cellStyle name="SAPBEXheaderItem 14 4" xfId="61450" xr:uid="{00000000-0005-0000-0000-000015F00000}"/>
    <cellStyle name="SAPBEXheaderItem 15" xfId="61451" xr:uid="{00000000-0005-0000-0000-000016F00000}"/>
    <cellStyle name="SAPBEXheaderItem 16" xfId="61452" xr:uid="{00000000-0005-0000-0000-000017F00000}"/>
    <cellStyle name="SAPBEXheaderItem 17" xfId="61453" xr:uid="{00000000-0005-0000-0000-000018F00000}"/>
    <cellStyle name="SAPBEXheaderItem 2" xfId="61454" xr:uid="{00000000-0005-0000-0000-000019F00000}"/>
    <cellStyle name="SAPBEXheaderItem 2 2" xfId="61455" xr:uid="{00000000-0005-0000-0000-00001AF00000}"/>
    <cellStyle name="SAPBEXheaderItem 2 2 2" xfId="61456" xr:uid="{00000000-0005-0000-0000-00001BF00000}"/>
    <cellStyle name="SAPBEXheaderItem 2 2 3" xfId="61457" xr:uid="{00000000-0005-0000-0000-00001CF00000}"/>
    <cellStyle name="SAPBEXheaderItem 2 2 4" xfId="61458" xr:uid="{00000000-0005-0000-0000-00001DF00000}"/>
    <cellStyle name="SAPBEXheaderItem 2 3" xfId="61459" xr:uid="{00000000-0005-0000-0000-00001EF00000}"/>
    <cellStyle name="SAPBEXheaderItem 2 3 2" xfId="61460" xr:uid="{00000000-0005-0000-0000-00001FF00000}"/>
    <cellStyle name="SAPBEXheaderItem 2 4" xfId="61461" xr:uid="{00000000-0005-0000-0000-000020F00000}"/>
    <cellStyle name="SAPBEXheaderItem 2 5" xfId="61462" xr:uid="{00000000-0005-0000-0000-000021F00000}"/>
    <cellStyle name="SAPBEXheaderItem 3" xfId="61463" xr:uid="{00000000-0005-0000-0000-000022F00000}"/>
    <cellStyle name="SAPBEXheaderItem 3 2" xfId="61464" xr:uid="{00000000-0005-0000-0000-000023F00000}"/>
    <cellStyle name="SAPBEXheaderItem 3 3" xfId="61465" xr:uid="{00000000-0005-0000-0000-000024F00000}"/>
    <cellStyle name="SAPBEXheaderItem 3 4" xfId="61466" xr:uid="{00000000-0005-0000-0000-000025F00000}"/>
    <cellStyle name="SAPBEXheaderItem 4" xfId="61467" xr:uid="{00000000-0005-0000-0000-000026F00000}"/>
    <cellStyle name="SAPBEXheaderItem 4 2" xfId="61468" xr:uid="{00000000-0005-0000-0000-000027F00000}"/>
    <cellStyle name="SAPBEXheaderItem 4 3" xfId="61469" xr:uid="{00000000-0005-0000-0000-000028F00000}"/>
    <cellStyle name="SAPBEXheaderItem 4 4" xfId="61470" xr:uid="{00000000-0005-0000-0000-000029F00000}"/>
    <cellStyle name="SAPBEXheaderItem 4 5" xfId="61471" xr:uid="{00000000-0005-0000-0000-00002AF00000}"/>
    <cellStyle name="SAPBEXheaderItem 5" xfId="61472" xr:uid="{00000000-0005-0000-0000-00002BF00000}"/>
    <cellStyle name="SAPBEXheaderItem 5 2" xfId="61473" xr:uid="{00000000-0005-0000-0000-00002CF00000}"/>
    <cellStyle name="SAPBEXheaderItem 5 3" xfId="61474" xr:uid="{00000000-0005-0000-0000-00002DF00000}"/>
    <cellStyle name="SAPBEXheaderItem 5 4" xfId="61475" xr:uid="{00000000-0005-0000-0000-00002EF00000}"/>
    <cellStyle name="SAPBEXheaderItem 5 5" xfId="61476" xr:uid="{00000000-0005-0000-0000-00002FF00000}"/>
    <cellStyle name="SAPBEXheaderItem 6" xfId="61477" xr:uid="{00000000-0005-0000-0000-000030F00000}"/>
    <cellStyle name="SAPBEXheaderItem 6 2" xfId="61478" xr:uid="{00000000-0005-0000-0000-000031F00000}"/>
    <cellStyle name="SAPBEXheaderItem 6 3" xfId="61479" xr:uid="{00000000-0005-0000-0000-000032F00000}"/>
    <cellStyle name="SAPBEXheaderItem 6 4" xfId="61480" xr:uid="{00000000-0005-0000-0000-000033F00000}"/>
    <cellStyle name="SAPBEXheaderItem 7" xfId="61481" xr:uid="{00000000-0005-0000-0000-000034F00000}"/>
    <cellStyle name="SAPBEXheaderItem 7 2" xfId="61482" xr:uid="{00000000-0005-0000-0000-000035F00000}"/>
    <cellStyle name="SAPBEXheaderItem 7 3" xfId="61483" xr:uid="{00000000-0005-0000-0000-000036F00000}"/>
    <cellStyle name="SAPBEXheaderItem 7 4" xfId="61484" xr:uid="{00000000-0005-0000-0000-000037F00000}"/>
    <cellStyle name="SAPBEXheaderItem 8" xfId="61485" xr:uid="{00000000-0005-0000-0000-000038F00000}"/>
    <cellStyle name="SAPBEXheaderItem 8 2" xfId="61486" xr:uid="{00000000-0005-0000-0000-000039F00000}"/>
    <cellStyle name="SAPBEXheaderItem 8 3" xfId="61487" xr:uid="{00000000-0005-0000-0000-00003AF00000}"/>
    <cellStyle name="SAPBEXheaderItem 8 4" xfId="61488" xr:uid="{00000000-0005-0000-0000-00003BF00000}"/>
    <cellStyle name="SAPBEXheaderItem 9" xfId="61489" xr:uid="{00000000-0005-0000-0000-00003CF00000}"/>
    <cellStyle name="SAPBEXheaderItem 9 2" xfId="61490" xr:uid="{00000000-0005-0000-0000-00003DF00000}"/>
    <cellStyle name="SAPBEXheaderItem 9 3" xfId="61491" xr:uid="{00000000-0005-0000-0000-00003EF00000}"/>
    <cellStyle name="SAPBEXheaderItem 9 4" xfId="61492" xr:uid="{00000000-0005-0000-0000-00003FF00000}"/>
    <cellStyle name="SAPBEXheaderText" xfId="61493" xr:uid="{00000000-0005-0000-0000-000040F00000}"/>
    <cellStyle name="SAPBEXheaderText 10" xfId="61494" xr:uid="{00000000-0005-0000-0000-000041F00000}"/>
    <cellStyle name="SAPBEXheaderText 10 2" xfId="61495" xr:uid="{00000000-0005-0000-0000-000042F00000}"/>
    <cellStyle name="SAPBEXheaderText 10 3" xfId="61496" xr:uid="{00000000-0005-0000-0000-000043F00000}"/>
    <cellStyle name="SAPBEXheaderText 10 4" xfId="61497" xr:uid="{00000000-0005-0000-0000-000044F00000}"/>
    <cellStyle name="SAPBEXheaderText 11" xfId="61498" xr:uid="{00000000-0005-0000-0000-000045F00000}"/>
    <cellStyle name="SAPBEXheaderText 11 2" xfId="61499" xr:uid="{00000000-0005-0000-0000-000046F00000}"/>
    <cellStyle name="SAPBEXheaderText 11 3" xfId="61500" xr:uid="{00000000-0005-0000-0000-000047F00000}"/>
    <cellStyle name="SAPBEXheaderText 11 4" xfId="61501" xr:uid="{00000000-0005-0000-0000-000048F00000}"/>
    <cellStyle name="SAPBEXheaderText 12" xfId="61502" xr:uid="{00000000-0005-0000-0000-000049F00000}"/>
    <cellStyle name="SAPBEXheaderText 12 2" xfId="61503" xr:uid="{00000000-0005-0000-0000-00004AF00000}"/>
    <cellStyle name="SAPBEXheaderText 12 3" xfId="61504" xr:uid="{00000000-0005-0000-0000-00004BF00000}"/>
    <cellStyle name="SAPBEXheaderText 12 4" xfId="61505" xr:uid="{00000000-0005-0000-0000-00004CF00000}"/>
    <cellStyle name="SAPBEXheaderText 13" xfId="61506" xr:uid="{00000000-0005-0000-0000-00004DF00000}"/>
    <cellStyle name="SAPBEXheaderText 13 2" xfId="61507" xr:uid="{00000000-0005-0000-0000-00004EF00000}"/>
    <cellStyle name="SAPBEXheaderText 13 3" xfId="61508" xr:uid="{00000000-0005-0000-0000-00004FF00000}"/>
    <cellStyle name="SAPBEXheaderText 13 4" xfId="61509" xr:uid="{00000000-0005-0000-0000-000050F00000}"/>
    <cellStyle name="SAPBEXheaderText 14" xfId="61510" xr:uid="{00000000-0005-0000-0000-000051F00000}"/>
    <cellStyle name="SAPBEXheaderText 14 2" xfId="61511" xr:uid="{00000000-0005-0000-0000-000052F00000}"/>
    <cellStyle name="SAPBEXheaderText 14 3" xfId="61512" xr:uid="{00000000-0005-0000-0000-000053F00000}"/>
    <cellStyle name="SAPBEXheaderText 14 4" xfId="61513" xr:uid="{00000000-0005-0000-0000-000054F00000}"/>
    <cellStyle name="SAPBEXheaderText 15" xfId="61514" xr:uid="{00000000-0005-0000-0000-000055F00000}"/>
    <cellStyle name="SAPBEXheaderText 16" xfId="61515" xr:uid="{00000000-0005-0000-0000-000056F00000}"/>
    <cellStyle name="SAPBEXheaderText 17" xfId="61516" xr:uid="{00000000-0005-0000-0000-000057F00000}"/>
    <cellStyle name="SAPBEXheaderText 2" xfId="61517" xr:uid="{00000000-0005-0000-0000-000058F00000}"/>
    <cellStyle name="SAPBEXheaderText 2 2" xfId="61518" xr:uid="{00000000-0005-0000-0000-000059F00000}"/>
    <cellStyle name="SAPBEXheaderText 2 2 2" xfId="61519" xr:uid="{00000000-0005-0000-0000-00005AF00000}"/>
    <cellStyle name="SAPBEXheaderText 2 2 3" xfId="61520" xr:uid="{00000000-0005-0000-0000-00005BF00000}"/>
    <cellStyle name="SAPBEXheaderText 2 2 4" xfId="61521" xr:uid="{00000000-0005-0000-0000-00005CF00000}"/>
    <cellStyle name="SAPBEXheaderText 2 3" xfId="61522" xr:uid="{00000000-0005-0000-0000-00005DF00000}"/>
    <cellStyle name="SAPBEXheaderText 2 3 2" xfId="61523" xr:uid="{00000000-0005-0000-0000-00005EF00000}"/>
    <cellStyle name="SAPBEXheaderText 2 4" xfId="61524" xr:uid="{00000000-0005-0000-0000-00005FF00000}"/>
    <cellStyle name="SAPBEXheaderText 2 5" xfId="61525" xr:uid="{00000000-0005-0000-0000-000060F00000}"/>
    <cellStyle name="SAPBEXheaderText 3" xfId="61526" xr:uid="{00000000-0005-0000-0000-000061F00000}"/>
    <cellStyle name="SAPBEXheaderText 3 2" xfId="61527" xr:uid="{00000000-0005-0000-0000-000062F00000}"/>
    <cellStyle name="SAPBEXheaderText 3 3" xfId="61528" xr:uid="{00000000-0005-0000-0000-000063F00000}"/>
    <cellStyle name="SAPBEXheaderText 3 4" xfId="61529" xr:uid="{00000000-0005-0000-0000-000064F00000}"/>
    <cellStyle name="SAPBEXheaderText 4" xfId="61530" xr:uid="{00000000-0005-0000-0000-000065F00000}"/>
    <cellStyle name="SAPBEXheaderText 4 2" xfId="61531" xr:uid="{00000000-0005-0000-0000-000066F00000}"/>
    <cellStyle name="SAPBEXheaderText 4 3" xfId="61532" xr:uid="{00000000-0005-0000-0000-000067F00000}"/>
    <cellStyle name="SAPBEXheaderText 4 4" xfId="61533" xr:uid="{00000000-0005-0000-0000-000068F00000}"/>
    <cellStyle name="SAPBEXheaderText 4 5" xfId="61534" xr:uid="{00000000-0005-0000-0000-000069F00000}"/>
    <cellStyle name="SAPBEXheaderText 5" xfId="61535" xr:uid="{00000000-0005-0000-0000-00006AF00000}"/>
    <cellStyle name="SAPBEXheaderText 5 2" xfId="61536" xr:uid="{00000000-0005-0000-0000-00006BF00000}"/>
    <cellStyle name="SAPBEXheaderText 5 3" xfId="61537" xr:uid="{00000000-0005-0000-0000-00006CF00000}"/>
    <cellStyle name="SAPBEXheaderText 5 4" xfId="61538" xr:uid="{00000000-0005-0000-0000-00006DF00000}"/>
    <cellStyle name="SAPBEXheaderText 5 5" xfId="61539" xr:uid="{00000000-0005-0000-0000-00006EF00000}"/>
    <cellStyle name="SAPBEXheaderText 6" xfId="61540" xr:uid="{00000000-0005-0000-0000-00006FF00000}"/>
    <cellStyle name="SAPBEXheaderText 6 2" xfId="61541" xr:uid="{00000000-0005-0000-0000-000070F00000}"/>
    <cellStyle name="SAPBEXheaderText 6 3" xfId="61542" xr:uid="{00000000-0005-0000-0000-000071F00000}"/>
    <cellStyle name="SAPBEXheaderText 6 4" xfId="61543" xr:uid="{00000000-0005-0000-0000-000072F00000}"/>
    <cellStyle name="SAPBEXheaderText 7" xfId="61544" xr:uid="{00000000-0005-0000-0000-000073F00000}"/>
    <cellStyle name="SAPBEXheaderText 7 2" xfId="61545" xr:uid="{00000000-0005-0000-0000-000074F00000}"/>
    <cellStyle name="SAPBEXheaderText 7 3" xfId="61546" xr:uid="{00000000-0005-0000-0000-000075F00000}"/>
    <cellStyle name="SAPBEXheaderText 7 4" xfId="61547" xr:uid="{00000000-0005-0000-0000-000076F00000}"/>
    <cellStyle name="SAPBEXheaderText 8" xfId="61548" xr:uid="{00000000-0005-0000-0000-000077F00000}"/>
    <cellStyle name="SAPBEXheaderText 8 2" xfId="61549" xr:uid="{00000000-0005-0000-0000-000078F00000}"/>
    <cellStyle name="SAPBEXheaderText 8 3" xfId="61550" xr:uid="{00000000-0005-0000-0000-000079F00000}"/>
    <cellStyle name="SAPBEXheaderText 8 4" xfId="61551" xr:uid="{00000000-0005-0000-0000-00007AF00000}"/>
    <cellStyle name="SAPBEXheaderText 9" xfId="61552" xr:uid="{00000000-0005-0000-0000-00007BF00000}"/>
    <cellStyle name="SAPBEXheaderText 9 2" xfId="61553" xr:uid="{00000000-0005-0000-0000-00007CF00000}"/>
    <cellStyle name="SAPBEXheaderText 9 3" xfId="61554" xr:uid="{00000000-0005-0000-0000-00007DF00000}"/>
    <cellStyle name="SAPBEXheaderText 9 4" xfId="61555" xr:uid="{00000000-0005-0000-0000-00007EF00000}"/>
    <cellStyle name="SAPBEXHLevel0" xfId="61556" xr:uid="{00000000-0005-0000-0000-00007FF00000}"/>
    <cellStyle name="SAPBEXHLevel0 2" xfId="61557" xr:uid="{00000000-0005-0000-0000-000080F00000}"/>
    <cellStyle name="SAPBEXHLevel0 2 2" xfId="61558" xr:uid="{00000000-0005-0000-0000-000081F00000}"/>
    <cellStyle name="SAPBEXHLevel0 2 2 2" xfId="61559" xr:uid="{00000000-0005-0000-0000-000082F00000}"/>
    <cellStyle name="SAPBEXHLevel0 2 3" xfId="61560" xr:uid="{00000000-0005-0000-0000-000083F00000}"/>
    <cellStyle name="SAPBEXHLevel0 2 4" xfId="61561" xr:uid="{00000000-0005-0000-0000-000084F00000}"/>
    <cellStyle name="SAPBEXHLevel0 3" xfId="61562" xr:uid="{00000000-0005-0000-0000-000085F00000}"/>
    <cellStyle name="SAPBEXHLevel0 4" xfId="61563" xr:uid="{00000000-0005-0000-0000-000086F00000}"/>
    <cellStyle name="SAPBEXHLevel0 5" xfId="61564" xr:uid="{00000000-0005-0000-0000-000087F00000}"/>
    <cellStyle name="SAPBEXHLevel0 5 2" xfId="61565" xr:uid="{00000000-0005-0000-0000-000088F00000}"/>
    <cellStyle name="SAPBEXHLevel0 6" xfId="61566" xr:uid="{00000000-0005-0000-0000-000089F00000}"/>
    <cellStyle name="SAPBEXHLevel0X" xfId="61567" xr:uid="{00000000-0005-0000-0000-00008AF00000}"/>
    <cellStyle name="SAPBEXHLevel0X 2" xfId="61568" xr:uid="{00000000-0005-0000-0000-00008BF00000}"/>
    <cellStyle name="SAPBEXHLevel0X 2 2" xfId="61569" xr:uid="{00000000-0005-0000-0000-00008CF00000}"/>
    <cellStyle name="SAPBEXHLevel0X 2 2 2" xfId="61570" xr:uid="{00000000-0005-0000-0000-00008DF00000}"/>
    <cellStyle name="SAPBEXHLevel0X 2 3" xfId="61571" xr:uid="{00000000-0005-0000-0000-00008EF00000}"/>
    <cellStyle name="SAPBEXHLevel0X 2 4" xfId="61572" xr:uid="{00000000-0005-0000-0000-00008FF00000}"/>
    <cellStyle name="SAPBEXHLevel0X 3" xfId="61573" xr:uid="{00000000-0005-0000-0000-000090F00000}"/>
    <cellStyle name="SAPBEXHLevel0X 4" xfId="61574" xr:uid="{00000000-0005-0000-0000-000091F00000}"/>
    <cellStyle name="SAPBEXHLevel0X 5" xfId="61575" xr:uid="{00000000-0005-0000-0000-000092F00000}"/>
    <cellStyle name="SAPBEXHLevel0X 6" xfId="61576" xr:uid="{00000000-0005-0000-0000-000093F00000}"/>
    <cellStyle name="SAPBEXHLevel1" xfId="61577" xr:uid="{00000000-0005-0000-0000-000094F00000}"/>
    <cellStyle name="SAPBEXHLevel1 2" xfId="61578" xr:uid="{00000000-0005-0000-0000-000095F00000}"/>
    <cellStyle name="SAPBEXHLevel1 2 2" xfId="61579" xr:uid="{00000000-0005-0000-0000-000096F00000}"/>
    <cellStyle name="SAPBEXHLevel1 2 2 2" xfId="61580" xr:uid="{00000000-0005-0000-0000-000097F00000}"/>
    <cellStyle name="SAPBEXHLevel1 2 3" xfId="61581" xr:uid="{00000000-0005-0000-0000-000098F00000}"/>
    <cellStyle name="SAPBEXHLevel1 2 4" xfId="61582" xr:uid="{00000000-0005-0000-0000-000099F00000}"/>
    <cellStyle name="SAPBEXHLevel1 3" xfId="61583" xr:uid="{00000000-0005-0000-0000-00009AF00000}"/>
    <cellStyle name="SAPBEXHLevel1 4" xfId="61584" xr:uid="{00000000-0005-0000-0000-00009BF00000}"/>
    <cellStyle name="SAPBEXHLevel1 5" xfId="61585" xr:uid="{00000000-0005-0000-0000-00009CF00000}"/>
    <cellStyle name="SAPBEXHLevel1 5 2" xfId="61586" xr:uid="{00000000-0005-0000-0000-00009DF00000}"/>
    <cellStyle name="SAPBEXHLevel1 6" xfId="61587" xr:uid="{00000000-0005-0000-0000-00009EF00000}"/>
    <cellStyle name="SAPBEXHLevel1X" xfId="61588" xr:uid="{00000000-0005-0000-0000-00009FF00000}"/>
    <cellStyle name="SAPBEXHLevel1X 2" xfId="61589" xr:uid="{00000000-0005-0000-0000-0000A0F00000}"/>
    <cellStyle name="SAPBEXHLevel1X 2 2" xfId="61590" xr:uid="{00000000-0005-0000-0000-0000A1F00000}"/>
    <cellStyle name="SAPBEXHLevel1X 2 2 2" xfId="61591" xr:uid="{00000000-0005-0000-0000-0000A2F00000}"/>
    <cellStyle name="SAPBEXHLevel1X 2 3" xfId="61592" xr:uid="{00000000-0005-0000-0000-0000A3F00000}"/>
    <cellStyle name="SAPBEXHLevel1X 2 4" xfId="61593" xr:uid="{00000000-0005-0000-0000-0000A4F00000}"/>
    <cellStyle name="SAPBEXHLevel1X 3" xfId="61594" xr:uid="{00000000-0005-0000-0000-0000A5F00000}"/>
    <cellStyle name="SAPBEXHLevel1X 4" xfId="61595" xr:uid="{00000000-0005-0000-0000-0000A6F00000}"/>
    <cellStyle name="SAPBEXHLevel1X 5" xfId="61596" xr:uid="{00000000-0005-0000-0000-0000A7F00000}"/>
    <cellStyle name="SAPBEXHLevel1X 6" xfId="61597" xr:uid="{00000000-0005-0000-0000-0000A8F00000}"/>
    <cellStyle name="SAPBEXHLevel2" xfId="61598" xr:uid="{00000000-0005-0000-0000-0000A9F00000}"/>
    <cellStyle name="SAPBEXHLevel2 2" xfId="61599" xr:uid="{00000000-0005-0000-0000-0000AAF00000}"/>
    <cellStyle name="SAPBEXHLevel2 2 2" xfId="61600" xr:uid="{00000000-0005-0000-0000-0000ABF00000}"/>
    <cellStyle name="SAPBEXHLevel2 2 2 2" xfId="61601" xr:uid="{00000000-0005-0000-0000-0000ACF00000}"/>
    <cellStyle name="SAPBEXHLevel2 2 3" xfId="61602" xr:uid="{00000000-0005-0000-0000-0000ADF00000}"/>
    <cellStyle name="SAPBEXHLevel2 2 4" xfId="61603" xr:uid="{00000000-0005-0000-0000-0000AEF00000}"/>
    <cellStyle name="SAPBEXHLevel2 3" xfId="61604" xr:uid="{00000000-0005-0000-0000-0000AFF00000}"/>
    <cellStyle name="SAPBEXHLevel2 4" xfId="61605" xr:uid="{00000000-0005-0000-0000-0000B0F00000}"/>
    <cellStyle name="SAPBEXHLevel2 5" xfId="61606" xr:uid="{00000000-0005-0000-0000-0000B1F00000}"/>
    <cellStyle name="SAPBEXHLevel2 5 2" xfId="61607" xr:uid="{00000000-0005-0000-0000-0000B2F00000}"/>
    <cellStyle name="SAPBEXHLevel2 6" xfId="61608" xr:uid="{00000000-0005-0000-0000-0000B3F00000}"/>
    <cellStyle name="SAPBEXHLevel2X" xfId="61609" xr:uid="{00000000-0005-0000-0000-0000B4F00000}"/>
    <cellStyle name="SAPBEXHLevel2X 2" xfId="61610" xr:uid="{00000000-0005-0000-0000-0000B5F00000}"/>
    <cellStyle name="SAPBEXHLevel2X 2 2" xfId="61611" xr:uid="{00000000-0005-0000-0000-0000B6F00000}"/>
    <cellStyle name="SAPBEXHLevel2X 2 2 2" xfId="61612" xr:uid="{00000000-0005-0000-0000-0000B7F00000}"/>
    <cellStyle name="SAPBEXHLevel2X 2 3" xfId="61613" xr:uid="{00000000-0005-0000-0000-0000B8F00000}"/>
    <cellStyle name="SAPBEXHLevel2X 2 4" xfId="61614" xr:uid="{00000000-0005-0000-0000-0000B9F00000}"/>
    <cellStyle name="SAPBEXHLevel2X 3" xfId="61615" xr:uid="{00000000-0005-0000-0000-0000BAF00000}"/>
    <cellStyle name="SAPBEXHLevel2X 4" xfId="61616" xr:uid="{00000000-0005-0000-0000-0000BBF00000}"/>
    <cellStyle name="SAPBEXHLevel2X 5" xfId="61617" xr:uid="{00000000-0005-0000-0000-0000BCF00000}"/>
    <cellStyle name="SAPBEXHLevel2X 6" xfId="61618" xr:uid="{00000000-0005-0000-0000-0000BDF00000}"/>
    <cellStyle name="SAPBEXHLevel3" xfId="61619" xr:uid="{00000000-0005-0000-0000-0000BEF00000}"/>
    <cellStyle name="SAPBEXHLevel3 2" xfId="61620" xr:uid="{00000000-0005-0000-0000-0000BFF00000}"/>
    <cellStyle name="SAPBEXHLevel3 2 2" xfId="61621" xr:uid="{00000000-0005-0000-0000-0000C0F00000}"/>
    <cellStyle name="SAPBEXHLevel3 2 2 2" xfId="61622" xr:uid="{00000000-0005-0000-0000-0000C1F00000}"/>
    <cellStyle name="SAPBEXHLevel3 2 3" xfId="61623" xr:uid="{00000000-0005-0000-0000-0000C2F00000}"/>
    <cellStyle name="SAPBEXHLevel3 2 4" xfId="61624" xr:uid="{00000000-0005-0000-0000-0000C3F00000}"/>
    <cellStyle name="SAPBEXHLevel3 3" xfId="61625" xr:uid="{00000000-0005-0000-0000-0000C4F00000}"/>
    <cellStyle name="SAPBEXHLevel3 4" xfId="61626" xr:uid="{00000000-0005-0000-0000-0000C5F00000}"/>
    <cellStyle name="SAPBEXHLevel3 5" xfId="61627" xr:uid="{00000000-0005-0000-0000-0000C6F00000}"/>
    <cellStyle name="SAPBEXHLevel3 5 2" xfId="61628" xr:uid="{00000000-0005-0000-0000-0000C7F00000}"/>
    <cellStyle name="SAPBEXHLevel3 6" xfId="61629" xr:uid="{00000000-0005-0000-0000-0000C8F00000}"/>
    <cellStyle name="SAPBEXHLevel3X" xfId="61630" xr:uid="{00000000-0005-0000-0000-0000C9F00000}"/>
    <cellStyle name="SAPBEXHLevel3X 2" xfId="61631" xr:uid="{00000000-0005-0000-0000-0000CAF00000}"/>
    <cellStyle name="SAPBEXHLevel3X 2 2" xfId="61632" xr:uid="{00000000-0005-0000-0000-0000CBF00000}"/>
    <cellStyle name="SAPBEXHLevel3X 2 2 2" xfId="61633" xr:uid="{00000000-0005-0000-0000-0000CCF00000}"/>
    <cellStyle name="SAPBEXHLevel3X 2 3" xfId="61634" xr:uid="{00000000-0005-0000-0000-0000CDF00000}"/>
    <cellStyle name="SAPBEXHLevel3X 2 4" xfId="61635" xr:uid="{00000000-0005-0000-0000-0000CEF00000}"/>
    <cellStyle name="SAPBEXHLevel3X 3" xfId="61636" xr:uid="{00000000-0005-0000-0000-0000CFF00000}"/>
    <cellStyle name="SAPBEXHLevel3X 4" xfId="61637" xr:uid="{00000000-0005-0000-0000-0000D0F00000}"/>
    <cellStyle name="SAPBEXHLevel3X 5" xfId="61638" xr:uid="{00000000-0005-0000-0000-0000D1F00000}"/>
    <cellStyle name="SAPBEXinputData" xfId="61639" xr:uid="{00000000-0005-0000-0000-0000D2F00000}"/>
    <cellStyle name="SAPBEXinputData 2" xfId="61640" xr:uid="{00000000-0005-0000-0000-0000D3F00000}"/>
    <cellStyle name="SAPBEXinputData 2 2" xfId="61641" xr:uid="{00000000-0005-0000-0000-0000D4F00000}"/>
    <cellStyle name="SAPBEXinputData 2 3" xfId="61642" xr:uid="{00000000-0005-0000-0000-0000D5F00000}"/>
    <cellStyle name="SAPBEXinputData 3" xfId="61643" xr:uid="{00000000-0005-0000-0000-0000D6F00000}"/>
    <cellStyle name="SAPBEXinputData 4" xfId="61644" xr:uid="{00000000-0005-0000-0000-0000D7F00000}"/>
    <cellStyle name="SAPBEXItemHeader" xfId="61645" xr:uid="{00000000-0005-0000-0000-0000D8F00000}"/>
    <cellStyle name="SAPBEXItemHeader 2" xfId="61646" xr:uid="{00000000-0005-0000-0000-0000D9F00000}"/>
    <cellStyle name="SAPBEXresData" xfId="61647" xr:uid="{00000000-0005-0000-0000-0000DAF00000}"/>
    <cellStyle name="SAPBEXresData 2" xfId="61648" xr:uid="{00000000-0005-0000-0000-0000DBF00000}"/>
    <cellStyle name="SAPBEXresData 2 2" xfId="61649" xr:uid="{00000000-0005-0000-0000-0000DCF00000}"/>
    <cellStyle name="SAPBEXresData 3" xfId="61650" xr:uid="{00000000-0005-0000-0000-0000DDF00000}"/>
    <cellStyle name="SAPBEXresData 4" xfId="61651" xr:uid="{00000000-0005-0000-0000-0000DEF00000}"/>
    <cellStyle name="SAPBEXresDataEmph" xfId="61652" xr:uid="{00000000-0005-0000-0000-0000DFF00000}"/>
    <cellStyle name="SAPBEXresDataEmph 2" xfId="61653" xr:uid="{00000000-0005-0000-0000-0000E0F00000}"/>
    <cellStyle name="SAPBEXresDataEmph 2 2" xfId="61654" xr:uid="{00000000-0005-0000-0000-0000E1F00000}"/>
    <cellStyle name="SAPBEXresDataEmph 3" xfId="61655" xr:uid="{00000000-0005-0000-0000-0000E2F00000}"/>
    <cellStyle name="SAPBEXresDataEmph 4" xfId="61656" xr:uid="{00000000-0005-0000-0000-0000E3F00000}"/>
    <cellStyle name="SAPBEXresItem" xfId="61657" xr:uid="{00000000-0005-0000-0000-0000E4F00000}"/>
    <cellStyle name="SAPBEXresItem 2" xfId="61658" xr:uid="{00000000-0005-0000-0000-0000E5F00000}"/>
    <cellStyle name="SAPBEXresItem 2 2" xfId="61659" xr:uid="{00000000-0005-0000-0000-0000E6F00000}"/>
    <cellStyle name="SAPBEXresItem 3" xfId="61660" xr:uid="{00000000-0005-0000-0000-0000E7F00000}"/>
    <cellStyle name="SAPBEXresItem 4" xfId="61661" xr:uid="{00000000-0005-0000-0000-0000E8F00000}"/>
    <cellStyle name="SAPBEXresItemX" xfId="61662" xr:uid="{00000000-0005-0000-0000-0000E9F00000}"/>
    <cellStyle name="SAPBEXresItemX 2" xfId="61663" xr:uid="{00000000-0005-0000-0000-0000EAF00000}"/>
    <cellStyle name="SAPBEXresItemX 2 2" xfId="61664" xr:uid="{00000000-0005-0000-0000-0000EBF00000}"/>
    <cellStyle name="SAPBEXresItemX 3" xfId="61665" xr:uid="{00000000-0005-0000-0000-0000ECF00000}"/>
    <cellStyle name="SAPBEXresItemX 4" xfId="61666" xr:uid="{00000000-0005-0000-0000-0000EDF00000}"/>
    <cellStyle name="SAPBEXstdData" xfId="61667" xr:uid="{00000000-0005-0000-0000-0000EEF00000}"/>
    <cellStyle name="SAPBEXstdData 10" xfId="61668" xr:uid="{00000000-0005-0000-0000-0000EFF00000}"/>
    <cellStyle name="SAPBEXstdData 10 2" xfId="61669" xr:uid="{00000000-0005-0000-0000-0000F0F00000}"/>
    <cellStyle name="SAPBEXstdData 10 3" xfId="61670" xr:uid="{00000000-0005-0000-0000-0000F1F00000}"/>
    <cellStyle name="SAPBEXstdData 10 4" xfId="61671" xr:uid="{00000000-0005-0000-0000-0000F2F00000}"/>
    <cellStyle name="SAPBEXstdData 11" xfId="61672" xr:uid="{00000000-0005-0000-0000-0000F3F00000}"/>
    <cellStyle name="SAPBEXstdData 11 2" xfId="61673" xr:uid="{00000000-0005-0000-0000-0000F4F00000}"/>
    <cellStyle name="SAPBEXstdData 11 3" xfId="61674" xr:uid="{00000000-0005-0000-0000-0000F5F00000}"/>
    <cellStyle name="SAPBEXstdData 11 4" xfId="61675" xr:uid="{00000000-0005-0000-0000-0000F6F00000}"/>
    <cellStyle name="SAPBEXstdData 12" xfId="61676" xr:uid="{00000000-0005-0000-0000-0000F7F00000}"/>
    <cellStyle name="SAPBEXstdData 12 2" xfId="61677" xr:uid="{00000000-0005-0000-0000-0000F8F00000}"/>
    <cellStyle name="SAPBEXstdData 12 3" xfId="61678" xr:uid="{00000000-0005-0000-0000-0000F9F00000}"/>
    <cellStyle name="SAPBEXstdData 12 4" xfId="61679" xr:uid="{00000000-0005-0000-0000-0000FAF00000}"/>
    <cellStyle name="SAPBEXstdData 13" xfId="61680" xr:uid="{00000000-0005-0000-0000-0000FBF00000}"/>
    <cellStyle name="SAPBEXstdData 13 2" xfId="61681" xr:uid="{00000000-0005-0000-0000-0000FCF00000}"/>
    <cellStyle name="SAPBEXstdData 13 3" xfId="61682" xr:uid="{00000000-0005-0000-0000-0000FDF00000}"/>
    <cellStyle name="SAPBEXstdData 13 4" xfId="61683" xr:uid="{00000000-0005-0000-0000-0000FEF00000}"/>
    <cellStyle name="SAPBEXstdData 14" xfId="61684" xr:uid="{00000000-0005-0000-0000-0000FFF00000}"/>
    <cellStyle name="SAPBEXstdData 14 2" xfId="61685" xr:uid="{00000000-0005-0000-0000-000000F10000}"/>
    <cellStyle name="SAPBEXstdData 14 3" xfId="61686" xr:uid="{00000000-0005-0000-0000-000001F10000}"/>
    <cellStyle name="SAPBEXstdData 14 4" xfId="61687" xr:uid="{00000000-0005-0000-0000-000002F10000}"/>
    <cellStyle name="SAPBEXstdData 15" xfId="61688" xr:uid="{00000000-0005-0000-0000-000003F10000}"/>
    <cellStyle name="SAPBEXstdData 16" xfId="61689" xr:uid="{00000000-0005-0000-0000-000004F10000}"/>
    <cellStyle name="SAPBEXstdData 17" xfId="61690" xr:uid="{00000000-0005-0000-0000-000005F10000}"/>
    <cellStyle name="SAPBEXstdData 2" xfId="61691" xr:uid="{00000000-0005-0000-0000-000006F10000}"/>
    <cellStyle name="SAPBEXstdData 2 2" xfId="61692" xr:uid="{00000000-0005-0000-0000-000007F10000}"/>
    <cellStyle name="SAPBEXstdData 2 2 2" xfId="61693" xr:uid="{00000000-0005-0000-0000-000008F10000}"/>
    <cellStyle name="SAPBEXstdData 2 2 3" xfId="61694" xr:uid="{00000000-0005-0000-0000-000009F10000}"/>
    <cellStyle name="SAPBEXstdData 2 3" xfId="61695" xr:uid="{00000000-0005-0000-0000-00000AF10000}"/>
    <cellStyle name="SAPBEXstdData 2 4" xfId="61696" xr:uid="{00000000-0005-0000-0000-00000BF10000}"/>
    <cellStyle name="SAPBEXstdData 2 5" xfId="61697" xr:uid="{00000000-0005-0000-0000-00000CF10000}"/>
    <cellStyle name="SAPBEXstdData 3" xfId="61698" xr:uid="{00000000-0005-0000-0000-00000DF10000}"/>
    <cellStyle name="SAPBEXstdData 3 2" xfId="61699" xr:uid="{00000000-0005-0000-0000-00000EF10000}"/>
    <cellStyle name="SAPBEXstdData 3 3" xfId="61700" xr:uid="{00000000-0005-0000-0000-00000FF10000}"/>
    <cellStyle name="SAPBEXstdData 3 4" xfId="61701" xr:uid="{00000000-0005-0000-0000-000010F10000}"/>
    <cellStyle name="SAPBEXstdData 3 5" xfId="61702" xr:uid="{00000000-0005-0000-0000-000011F10000}"/>
    <cellStyle name="SAPBEXstdData 4" xfId="61703" xr:uid="{00000000-0005-0000-0000-000012F10000}"/>
    <cellStyle name="SAPBEXstdData 4 2" xfId="61704" xr:uid="{00000000-0005-0000-0000-000013F10000}"/>
    <cellStyle name="SAPBEXstdData 4 3" xfId="61705" xr:uid="{00000000-0005-0000-0000-000014F10000}"/>
    <cellStyle name="SAPBEXstdData 4 4" xfId="61706" xr:uid="{00000000-0005-0000-0000-000015F10000}"/>
    <cellStyle name="SAPBEXstdData 5" xfId="61707" xr:uid="{00000000-0005-0000-0000-000016F10000}"/>
    <cellStyle name="SAPBEXstdData 5 2" xfId="61708" xr:uid="{00000000-0005-0000-0000-000017F10000}"/>
    <cellStyle name="SAPBEXstdData 5 3" xfId="61709" xr:uid="{00000000-0005-0000-0000-000018F10000}"/>
    <cellStyle name="SAPBEXstdData 5 4" xfId="61710" xr:uid="{00000000-0005-0000-0000-000019F10000}"/>
    <cellStyle name="SAPBEXstdData 6" xfId="61711" xr:uid="{00000000-0005-0000-0000-00001AF10000}"/>
    <cellStyle name="SAPBEXstdData 6 2" xfId="61712" xr:uid="{00000000-0005-0000-0000-00001BF10000}"/>
    <cellStyle name="SAPBEXstdData 6 3" xfId="61713" xr:uid="{00000000-0005-0000-0000-00001CF10000}"/>
    <cellStyle name="SAPBEXstdData 6 4" xfId="61714" xr:uid="{00000000-0005-0000-0000-00001DF10000}"/>
    <cellStyle name="SAPBEXstdData 7" xfId="61715" xr:uid="{00000000-0005-0000-0000-00001EF10000}"/>
    <cellStyle name="SAPBEXstdData 7 2" xfId="61716" xr:uid="{00000000-0005-0000-0000-00001FF10000}"/>
    <cellStyle name="SAPBEXstdData 7 3" xfId="61717" xr:uid="{00000000-0005-0000-0000-000020F10000}"/>
    <cellStyle name="SAPBEXstdData 7 4" xfId="61718" xr:uid="{00000000-0005-0000-0000-000021F10000}"/>
    <cellStyle name="SAPBEXstdData 8" xfId="61719" xr:uid="{00000000-0005-0000-0000-000022F10000}"/>
    <cellStyle name="SAPBEXstdData 8 2" xfId="61720" xr:uid="{00000000-0005-0000-0000-000023F10000}"/>
    <cellStyle name="SAPBEXstdData 8 3" xfId="61721" xr:uid="{00000000-0005-0000-0000-000024F10000}"/>
    <cellStyle name="SAPBEXstdData 8 4" xfId="61722" xr:uid="{00000000-0005-0000-0000-000025F10000}"/>
    <cellStyle name="SAPBEXstdData 9" xfId="61723" xr:uid="{00000000-0005-0000-0000-000026F10000}"/>
    <cellStyle name="SAPBEXstdData 9 2" xfId="61724" xr:uid="{00000000-0005-0000-0000-000027F10000}"/>
    <cellStyle name="SAPBEXstdData 9 3" xfId="61725" xr:uid="{00000000-0005-0000-0000-000028F10000}"/>
    <cellStyle name="SAPBEXstdData 9 4" xfId="61726" xr:uid="{00000000-0005-0000-0000-000029F10000}"/>
    <cellStyle name="SAPBEXstdDataEmph" xfId="61727" xr:uid="{00000000-0005-0000-0000-00002AF10000}"/>
    <cellStyle name="SAPBEXstdDataEmph 2" xfId="61728" xr:uid="{00000000-0005-0000-0000-00002BF10000}"/>
    <cellStyle name="SAPBEXstdDataEmph 2 2" xfId="61729" xr:uid="{00000000-0005-0000-0000-00002CF10000}"/>
    <cellStyle name="SAPBEXstdDataEmph 3" xfId="61730" xr:uid="{00000000-0005-0000-0000-00002DF10000}"/>
    <cellStyle name="SAPBEXstdDataEmph 4" xfId="61731" xr:uid="{00000000-0005-0000-0000-00002EF10000}"/>
    <cellStyle name="SAPBEXstdDataEmph 4 2" xfId="61732" xr:uid="{00000000-0005-0000-0000-00002FF10000}"/>
    <cellStyle name="SAPBEXstdItem" xfId="61733" xr:uid="{00000000-0005-0000-0000-000030F10000}"/>
    <cellStyle name="SAPBEXstdItem 10" xfId="61734" xr:uid="{00000000-0005-0000-0000-000031F10000}"/>
    <cellStyle name="SAPBEXstdItem 10 2" xfId="61735" xr:uid="{00000000-0005-0000-0000-000032F10000}"/>
    <cellStyle name="SAPBEXstdItem 10 3" xfId="61736" xr:uid="{00000000-0005-0000-0000-000033F10000}"/>
    <cellStyle name="SAPBEXstdItem 10 4" xfId="61737" xr:uid="{00000000-0005-0000-0000-000034F10000}"/>
    <cellStyle name="SAPBEXstdItem 11" xfId="61738" xr:uid="{00000000-0005-0000-0000-000035F10000}"/>
    <cellStyle name="SAPBEXstdItem 11 2" xfId="61739" xr:uid="{00000000-0005-0000-0000-000036F10000}"/>
    <cellStyle name="SAPBEXstdItem 11 3" xfId="61740" xr:uid="{00000000-0005-0000-0000-000037F10000}"/>
    <cellStyle name="SAPBEXstdItem 11 4" xfId="61741" xr:uid="{00000000-0005-0000-0000-000038F10000}"/>
    <cellStyle name="SAPBEXstdItem 12" xfId="61742" xr:uid="{00000000-0005-0000-0000-000039F10000}"/>
    <cellStyle name="SAPBEXstdItem 12 2" xfId="61743" xr:uid="{00000000-0005-0000-0000-00003AF10000}"/>
    <cellStyle name="SAPBEXstdItem 12 3" xfId="61744" xr:uid="{00000000-0005-0000-0000-00003BF10000}"/>
    <cellStyle name="SAPBEXstdItem 12 4" xfId="61745" xr:uid="{00000000-0005-0000-0000-00003CF10000}"/>
    <cellStyle name="SAPBEXstdItem 13" xfId="61746" xr:uid="{00000000-0005-0000-0000-00003DF10000}"/>
    <cellStyle name="SAPBEXstdItem 13 2" xfId="61747" xr:uid="{00000000-0005-0000-0000-00003EF10000}"/>
    <cellStyle name="SAPBEXstdItem 13 3" xfId="61748" xr:uid="{00000000-0005-0000-0000-00003FF10000}"/>
    <cellStyle name="SAPBEXstdItem 13 4" xfId="61749" xr:uid="{00000000-0005-0000-0000-000040F10000}"/>
    <cellStyle name="SAPBEXstdItem 14" xfId="61750" xr:uid="{00000000-0005-0000-0000-000041F10000}"/>
    <cellStyle name="SAPBEXstdItem 14 2" xfId="61751" xr:uid="{00000000-0005-0000-0000-000042F10000}"/>
    <cellStyle name="SAPBEXstdItem 14 3" xfId="61752" xr:uid="{00000000-0005-0000-0000-000043F10000}"/>
    <cellStyle name="SAPBEXstdItem 14 4" xfId="61753" xr:uid="{00000000-0005-0000-0000-000044F10000}"/>
    <cellStyle name="SAPBEXstdItem 15" xfId="61754" xr:uid="{00000000-0005-0000-0000-000045F10000}"/>
    <cellStyle name="SAPBEXstdItem 16" xfId="61755" xr:uid="{00000000-0005-0000-0000-000046F10000}"/>
    <cellStyle name="SAPBEXstdItem 17" xfId="61756" xr:uid="{00000000-0005-0000-0000-000047F10000}"/>
    <cellStyle name="SAPBEXstdItem 18" xfId="61757" xr:uid="{00000000-0005-0000-0000-000048F10000}"/>
    <cellStyle name="SAPBEXstdItem 2" xfId="61758" xr:uid="{00000000-0005-0000-0000-000049F10000}"/>
    <cellStyle name="SAPBEXstdItem 2 2" xfId="61759" xr:uid="{00000000-0005-0000-0000-00004AF10000}"/>
    <cellStyle name="SAPBEXstdItem 2 2 2" xfId="61760" xr:uid="{00000000-0005-0000-0000-00004BF10000}"/>
    <cellStyle name="SAPBEXstdItem 2 2 3" xfId="61761" xr:uid="{00000000-0005-0000-0000-00004CF10000}"/>
    <cellStyle name="SAPBEXstdItem 2 2 4" xfId="61762" xr:uid="{00000000-0005-0000-0000-00004DF10000}"/>
    <cellStyle name="SAPBEXstdItem 2 3" xfId="61763" xr:uid="{00000000-0005-0000-0000-00004EF10000}"/>
    <cellStyle name="SAPBEXstdItem 2 4" xfId="61764" xr:uid="{00000000-0005-0000-0000-00004FF10000}"/>
    <cellStyle name="SAPBEXstdItem 2 5" xfId="61765" xr:uid="{00000000-0005-0000-0000-000050F10000}"/>
    <cellStyle name="SAPBEXstdItem 3" xfId="61766" xr:uid="{00000000-0005-0000-0000-000051F10000}"/>
    <cellStyle name="SAPBEXstdItem 3 2" xfId="61767" xr:uid="{00000000-0005-0000-0000-000052F10000}"/>
    <cellStyle name="SAPBEXstdItem 3 3" xfId="61768" xr:uid="{00000000-0005-0000-0000-000053F10000}"/>
    <cellStyle name="SAPBEXstdItem 3 4" xfId="61769" xr:uid="{00000000-0005-0000-0000-000054F10000}"/>
    <cellStyle name="SAPBEXstdItem 4" xfId="61770" xr:uid="{00000000-0005-0000-0000-000055F10000}"/>
    <cellStyle name="SAPBEXstdItem 4 2" xfId="61771" xr:uid="{00000000-0005-0000-0000-000056F10000}"/>
    <cellStyle name="SAPBEXstdItem 4 3" xfId="61772" xr:uid="{00000000-0005-0000-0000-000057F10000}"/>
    <cellStyle name="SAPBEXstdItem 4 4" xfId="61773" xr:uid="{00000000-0005-0000-0000-000058F10000}"/>
    <cellStyle name="SAPBEXstdItem 4 5" xfId="61774" xr:uid="{00000000-0005-0000-0000-000059F10000}"/>
    <cellStyle name="SAPBEXstdItem 5" xfId="61775" xr:uid="{00000000-0005-0000-0000-00005AF10000}"/>
    <cellStyle name="SAPBEXstdItem 5 2" xfId="61776" xr:uid="{00000000-0005-0000-0000-00005BF10000}"/>
    <cellStyle name="SAPBEXstdItem 5 3" xfId="61777" xr:uid="{00000000-0005-0000-0000-00005CF10000}"/>
    <cellStyle name="SAPBEXstdItem 5 4" xfId="61778" xr:uid="{00000000-0005-0000-0000-00005DF10000}"/>
    <cellStyle name="SAPBEXstdItem 6" xfId="61779" xr:uid="{00000000-0005-0000-0000-00005EF10000}"/>
    <cellStyle name="SAPBEXstdItem 6 2" xfId="61780" xr:uid="{00000000-0005-0000-0000-00005FF10000}"/>
    <cellStyle name="SAPBEXstdItem 6 3" xfId="61781" xr:uid="{00000000-0005-0000-0000-000060F10000}"/>
    <cellStyle name="SAPBEXstdItem 6 4" xfId="61782" xr:uid="{00000000-0005-0000-0000-000061F10000}"/>
    <cellStyle name="SAPBEXstdItem 7" xfId="61783" xr:uid="{00000000-0005-0000-0000-000062F10000}"/>
    <cellStyle name="SAPBEXstdItem 7 2" xfId="61784" xr:uid="{00000000-0005-0000-0000-000063F10000}"/>
    <cellStyle name="SAPBEXstdItem 7 3" xfId="61785" xr:uid="{00000000-0005-0000-0000-000064F10000}"/>
    <cellStyle name="SAPBEXstdItem 7 4" xfId="61786" xr:uid="{00000000-0005-0000-0000-000065F10000}"/>
    <cellStyle name="SAPBEXstdItem 8" xfId="61787" xr:uid="{00000000-0005-0000-0000-000066F10000}"/>
    <cellStyle name="SAPBEXstdItem 8 2" xfId="61788" xr:uid="{00000000-0005-0000-0000-000067F10000}"/>
    <cellStyle name="SAPBEXstdItem 8 3" xfId="61789" xr:uid="{00000000-0005-0000-0000-000068F10000}"/>
    <cellStyle name="SAPBEXstdItem 8 4" xfId="61790" xr:uid="{00000000-0005-0000-0000-000069F10000}"/>
    <cellStyle name="SAPBEXstdItem 9" xfId="61791" xr:uid="{00000000-0005-0000-0000-00006AF10000}"/>
    <cellStyle name="SAPBEXstdItem 9 2" xfId="61792" xr:uid="{00000000-0005-0000-0000-00006BF10000}"/>
    <cellStyle name="SAPBEXstdItem 9 3" xfId="61793" xr:uid="{00000000-0005-0000-0000-00006CF10000}"/>
    <cellStyle name="SAPBEXstdItem 9 4" xfId="61794" xr:uid="{00000000-0005-0000-0000-00006DF10000}"/>
    <cellStyle name="SAPBEXstdItemX" xfId="61795" xr:uid="{00000000-0005-0000-0000-00006EF10000}"/>
    <cellStyle name="SAPBEXstdItemX 2" xfId="61796" xr:uid="{00000000-0005-0000-0000-00006FF10000}"/>
    <cellStyle name="SAPBEXstdItemX 2 2" xfId="61797" xr:uid="{00000000-0005-0000-0000-000070F10000}"/>
    <cellStyle name="SAPBEXstdItemX 2 3" xfId="61798" xr:uid="{00000000-0005-0000-0000-000071F10000}"/>
    <cellStyle name="SAPBEXstdItemX 3" xfId="61799" xr:uid="{00000000-0005-0000-0000-000072F10000}"/>
    <cellStyle name="SAPBEXstdItemX 4" xfId="61800" xr:uid="{00000000-0005-0000-0000-000073F10000}"/>
    <cellStyle name="SAPBEXstdItemX 5" xfId="61801" xr:uid="{00000000-0005-0000-0000-000074F10000}"/>
    <cellStyle name="SAPBEXstdItemX 6" xfId="61802" xr:uid="{00000000-0005-0000-0000-000075F10000}"/>
    <cellStyle name="SAPBEXtitle" xfId="61803" xr:uid="{00000000-0005-0000-0000-000076F10000}"/>
    <cellStyle name="SAPBEXtitle 2" xfId="61804" xr:uid="{00000000-0005-0000-0000-000077F10000}"/>
    <cellStyle name="SAPBEXtitle 2 2" xfId="61805" xr:uid="{00000000-0005-0000-0000-000078F10000}"/>
    <cellStyle name="SAPBEXtitle 2 2 2" xfId="61806" xr:uid="{00000000-0005-0000-0000-000079F10000}"/>
    <cellStyle name="SAPBEXtitle 2 3" xfId="61807" xr:uid="{00000000-0005-0000-0000-00007AF10000}"/>
    <cellStyle name="SAPBEXtitle 3" xfId="61808" xr:uid="{00000000-0005-0000-0000-00007BF10000}"/>
    <cellStyle name="SAPBEXtitle 4" xfId="61809" xr:uid="{00000000-0005-0000-0000-00007CF10000}"/>
    <cellStyle name="SAPBEXtitle 5" xfId="61810" xr:uid="{00000000-0005-0000-0000-00007DF10000}"/>
    <cellStyle name="SAPBEXunassignedItem" xfId="61811" xr:uid="{00000000-0005-0000-0000-00007EF10000}"/>
    <cellStyle name="SAPBEXundefined" xfId="61812" xr:uid="{00000000-0005-0000-0000-00007FF10000}"/>
    <cellStyle name="SAPBEXundefined 2" xfId="61813" xr:uid="{00000000-0005-0000-0000-000080F10000}"/>
    <cellStyle name="SAPBEXundefined 2 2" xfId="61814" xr:uid="{00000000-0005-0000-0000-000081F10000}"/>
    <cellStyle name="SAPBEXundefined 3" xfId="61815" xr:uid="{00000000-0005-0000-0000-000082F10000}"/>
    <cellStyle name="SAPBEXundefined 4" xfId="61816" xr:uid="{00000000-0005-0000-0000-000083F10000}"/>
    <cellStyle name="SAPBEXundefined 4 2" xfId="61817" xr:uid="{00000000-0005-0000-0000-000084F10000}"/>
    <cellStyle name="ScotchRule" xfId="61818" xr:uid="{00000000-0005-0000-0000-000085F10000}"/>
    <cellStyle name="SDEntry" xfId="61819" xr:uid="{00000000-0005-0000-0000-000086F10000}"/>
    <cellStyle name="SDHeader" xfId="61820" xr:uid="{00000000-0005-0000-0000-000087F10000}"/>
    <cellStyle name="Selittävä teksti" xfId="61821" xr:uid="{00000000-0005-0000-0000-000088F10000}"/>
    <cellStyle name="semestre" xfId="61822" xr:uid="{00000000-0005-0000-0000-000089F10000}"/>
    <cellStyle name="Semleges" xfId="61823" xr:uid="{00000000-0005-0000-0000-00008AF10000}"/>
    <cellStyle name="Shaded" xfId="61824" xr:uid="{00000000-0005-0000-0000-00008BF10000}"/>
    <cellStyle name="ShadedCells_Database" xfId="61825" xr:uid="{00000000-0005-0000-0000-00008CF10000}"/>
    <cellStyle name="Sheet Title" xfId="61826" xr:uid="{00000000-0005-0000-0000-00008DF10000}"/>
    <cellStyle name="showCheck" xfId="61827" xr:uid="{00000000-0005-0000-0000-00008EF10000}"/>
    <cellStyle name="showExposure" xfId="61828" xr:uid="{00000000-0005-0000-0000-00008FF10000}"/>
    <cellStyle name="showExposure 2" xfId="61829" xr:uid="{00000000-0005-0000-0000-000090F10000}"/>
    <cellStyle name="showParameterE" xfId="61830" xr:uid="{00000000-0005-0000-0000-000091F10000}"/>
    <cellStyle name="showParameterS" xfId="61831" xr:uid="{00000000-0005-0000-0000-000092F10000}"/>
    <cellStyle name="showPD" xfId="61832" xr:uid="{00000000-0005-0000-0000-000093F10000}"/>
    <cellStyle name="showPercentage" xfId="61833" xr:uid="{00000000-0005-0000-0000-000094F10000}"/>
    <cellStyle name="showSelection" xfId="61834" xr:uid="{00000000-0005-0000-0000-000095F10000}"/>
    <cellStyle name="SimCorp_Data" xfId="61835" xr:uid="{00000000-0005-0000-0000-000096F10000}"/>
    <cellStyle name="Single Accounting" xfId="61836" xr:uid="{00000000-0005-0000-0000-000097F10000}"/>
    <cellStyle name="Skaičiavimas" xfId="61837" xr:uid="{00000000-0005-0000-0000-000098F10000}"/>
    <cellStyle name="SPEntry" xfId="61838" xr:uid="{00000000-0005-0000-0000-000099F10000}"/>
    <cellStyle name="SPFormula" xfId="61839" xr:uid="{00000000-0005-0000-0000-00009AF10000}"/>
    <cellStyle name="SPHeader" xfId="61840" xr:uid="{00000000-0005-0000-0000-00009BF10000}"/>
    <cellStyle name="Standaard_Blad1" xfId="61841" xr:uid="{00000000-0005-0000-0000-00009CF10000}"/>
    <cellStyle name="Standard 2" xfId="61842" xr:uid="{00000000-0005-0000-0000-00009DF10000}"/>
    <cellStyle name="Standard 2 2" xfId="61843" xr:uid="{00000000-0005-0000-0000-00009EF10000}"/>
    <cellStyle name="Standard 2_Nøkkeltall" xfId="61844" xr:uid="{00000000-0005-0000-0000-00009FF10000}"/>
    <cellStyle name="Standard 3" xfId="61845" xr:uid="{00000000-0005-0000-0000-0000A0F10000}"/>
    <cellStyle name="Standard 3 2" xfId="61846" xr:uid="{00000000-0005-0000-0000-0000A1F10000}"/>
    <cellStyle name="Standard 3 2 2" xfId="61847" xr:uid="{00000000-0005-0000-0000-0000A2F10000}"/>
    <cellStyle name="Standard 3 2 3" xfId="61848" xr:uid="{00000000-0005-0000-0000-0000A3F10000}"/>
    <cellStyle name="Standard 3 2 4" xfId="61849" xr:uid="{00000000-0005-0000-0000-0000A4F10000}"/>
    <cellStyle name="Standard 3 2 5" xfId="61850" xr:uid="{00000000-0005-0000-0000-0000A5F10000}"/>
    <cellStyle name="Standard 3 2_Nøkkeltall" xfId="61851" xr:uid="{00000000-0005-0000-0000-0000A6F10000}"/>
    <cellStyle name="Standard 3 3" xfId="61852" xr:uid="{00000000-0005-0000-0000-0000A7F10000}"/>
    <cellStyle name="Standard 3_Nøkkeltall" xfId="61853" xr:uid="{00000000-0005-0000-0000-0000A8F10000}"/>
    <cellStyle name="Standard 4" xfId="61854" xr:uid="{00000000-0005-0000-0000-0000A9F10000}"/>
    <cellStyle name="Standard_01d Geographische Märkte" xfId="61855" xr:uid="{00000000-0005-0000-0000-0000AAF10000}"/>
    <cellStyle name="Stil 1" xfId="61856" xr:uid="{00000000-0005-0000-0000-0000ABF10000}"/>
    <cellStyle name="Stil 1 10" xfId="61857" xr:uid="{00000000-0005-0000-0000-0000ACF10000}"/>
    <cellStyle name="Stil 1 11" xfId="61858" xr:uid="{00000000-0005-0000-0000-0000ADF10000}"/>
    <cellStyle name="Stil 1 12" xfId="61859" xr:uid="{00000000-0005-0000-0000-0000AEF10000}"/>
    <cellStyle name="Stil 1 13" xfId="61860" xr:uid="{00000000-0005-0000-0000-0000AFF10000}"/>
    <cellStyle name="Stil 1 14" xfId="61861" xr:uid="{00000000-0005-0000-0000-0000B0F10000}"/>
    <cellStyle name="Stil 1 2" xfId="61862" xr:uid="{00000000-0005-0000-0000-0000B1F10000}"/>
    <cellStyle name="Stil 1 2 2" xfId="61863" xr:uid="{00000000-0005-0000-0000-0000B2F10000}"/>
    <cellStyle name="Stil 1 2 2 2" xfId="61864" xr:uid="{00000000-0005-0000-0000-0000B3F10000}"/>
    <cellStyle name="Stil 1 2 2 2 2" xfId="61865" xr:uid="{00000000-0005-0000-0000-0000B4F10000}"/>
    <cellStyle name="Stil 1 2 2 2 2 2" xfId="61866" xr:uid="{00000000-0005-0000-0000-0000B5F10000}"/>
    <cellStyle name="Stil 1 2 2 2 2_Innskuddsdekning" xfId="61867" xr:uid="{00000000-0005-0000-0000-0000B6F10000}"/>
    <cellStyle name="Stil 1 2 2 2 3" xfId="61868" xr:uid="{00000000-0005-0000-0000-0000B7F10000}"/>
    <cellStyle name="Stil 1 2 2 2_3. Chng in credit spreads" xfId="61869" xr:uid="{00000000-0005-0000-0000-0000B8F10000}"/>
    <cellStyle name="Stil 1 2 2 3" xfId="61870" xr:uid="{00000000-0005-0000-0000-0000B9F10000}"/>
    <cellStyle name="Stil 1 2 2_3. Chng in credit spreads" xfId="61871" xr:uid="{00000000-0005-0000-0000-0000BAF10000}"/>
    <cellStyle name="Stil 1 2 3" xfId="61872" xr:uid="{00000000-0005-0000-0000-0000BBF10000}"/>
    <cellStyle name="Stil 1 2 3 2" xfId="61873" xr:uid="{00000000-0005-0000-0000-0000BCF10000}"/>
    <cellStyle name="Stil 1 2 3 2 2" xfId="61874" xr:uid="{00000000-0005-0000-0000-0000BDF10000}"/>
    <cellStyle name="Stil 1 2 3 2_Innskuddsdekning" xfId="61875" xr:uid="{00000000-0005-0000-0000-0000BEF10000}"/>
    <cellStyle name="Stil 1 2 3 3" xfId="61876" xr:uid="{00000000-0005-0000-0000-0000BFF10000}"/>
    <cellStyle name="Stil 1 2 3 3 2" xfId="61877" xr:uid="{00000000-0005-0000-0000-0000C0F10000}"/>
    <cellStyle name="Stil 1 2 3 3_Innskuddsdekning" xfId="61878" xr:uid="{00000000-0005-0000-0000-0000C1F10000}"/>
    <cellStyle name="Stil 1 2 3 4" xfId="61879" xr:uid="{00000000-0005-0000-0000-0000C2F10000}"/>
    <cellStyle name="Stil 1 2 3_3. Chng in credit spreads" xfId="61880" xr:uid="{00000000-0005-0000-0000-0000C3F10000}"/>
    <cellStyle name="Stil 1 2 4" xfId="61881" xr:uid="{00000000-0005-0000-0000-0000C4F10000}"/>
    <cellStyle name="Stil 1 2 4 2" xfId="61882" xr:uid="{00000000-0005-0000-0000-0000C5F10000}"/>
    <cellStyle name="Stil 1 2 4_3. Chng in credit spreads" xfId="61883" xr:uid="{00000000-0005-0000-0000-0000C6F10000}"/>
    <cellStyle name="Stil 1 2 5" xfId="61884" xr:uid="{00000000-0005-0000-0000-0000C7F10000}"/>
    <cellStyle name="Stil 1 2_3. Chng in credit spreads" xfId="61885" xr:uid="{00000000-0005-0000-0000-0000C8F10000}"/>
    <cellStyle name="Stil 1 3" xfId="61886" xr:uid="{00000000-0005-0000-0000-0000C9F10000}"/>
    <cellStyle name="Stil 1 3 2" xfId="61887" xr:uid="{00000000-0005-0000-0000-0000CAF10000}"/>
    <cellStyle name="Stil 1 3 2 2" xfId="61888" xr:uid="{00000000-0005-0000-0000-0000CBF10000}"/>
    <cellStyle name="Stil 1 3 2 2 2" xfId="61889" xr:uid="{00000000-0005-0000-0000-0000CCF10000}"/>
    <cellStyle name="Stil 1 3 2 2 2 2" xfId="61890" xr:uid="{00000000-0005-0000-0000-0000CDF10000}"/>
    <cellStyle name="Stil 1 3 2 2 3" xfId="61891" xr:uid="{00000000-0005-0000-0000-0000CEF10000}"/>
    <cellStyle name="Stil 1 3 2 2_Innskuddsdekning" xfId="61892" xr:uid="{00000000-0005-0000-0000-0000CFF10000}"/>
    <cellStyle name="Stil 1 3 2 3" xfId="61893" xr:uid="{00000000-0005-0000-0000-0000D0F10000}"/>
    <cellStyle name="Stil 1 3 2 3 2" xfId="61894" xr:uid="{00000000-0005-0000-0000-0000D1F10000}"/>
    <cellStyle name="Stil 1 3 2 3_Innskuddsdekning" xfId="61895" xr:uid="{00000000-0005-0000-0000-0000D2F10000}"/>
    <cellStyle name="Stil 1 3 2 4" xfId="61896" xr:uid="{00000000-0005-0000-0000-0000D3F10000}"/>
    <cellStyle name="Stil 1 3 2 5" xfId="61897" xr:uid="{00000000-0005-0000-0000-0000D4F10000}"/>
    <cellStyle name="Stil 1 3 2_3. Chng in credit spreads" xfId="61898" xr:uid="{00000000-0005-0000-0000-0000D5F10000}"/>
    <cellStyle name="Stil 1 3 3" xfId="61899" xr:uid="{00000000-0005-0000-0000-0000D6F10000}"/>
    <cellStyle name="Stil 1 3 3 2" xfId="61900" xr:uid="{00000000-0005-0000-0000-0000D7F10000}"/>
    <cellStyle name="Stil 1 3 3 2 2" xfId="61901" xr:uid="{00000000-0005-0000-0000-0000D8F10000}"/>
    <cellStyle name="Stil 1 3 3 2_Innskuddsdekning" xfId="61902" xr:uid="{00000000-0005-0000-0000-0000D9F10000}"/>
    <cellStyle name="Stil 1 3 3 3" xfId="61903" xr:uid="{00000000-0005-0000-0000-0000DAF10000}"/>
    <cellStyle name="Stil 1 3 3 3 2" xfId="61904" xr:uid="{00000000-0005-0000-0000-0000DBF10000}"/>
    <cellStyle name="Stil 1 3 3 3_Innskuddsdekning" xfId="61905" xr:uid="{00000000-0005-0000-0000-0000DCF10000}"/>
    <cellStyle name="Stil 1 3 3 4" xfId="61906" xr:uid="{00000000-0005-0000-0000-0000DDF10000}"/>
    <cellStyle name="Stil 1 3 3_3. Chng in credit spreads" xfId="61907" xr:uid="{00000000-0005-0000-0000-0000DEF10000}"/>
    <cellStyle name="Stil 1 3 4" xfId="61908" xr:uid="{00000000-0005-0000-0000-0000DFF10000}"/>
    <cellStyle name="Stil 1 3 4 2" xfId="61909" xr:uid="{00000000-0005-0000-0000-0000E0F10000}"/>
    <cellStyle name="Stil 1 3 4_Innskuddsdekning" xfId="61910" xr:uid="{00000000-0005-0000-0000-0000E1F10000}"/>
    <cellStyle name="Stil 1 3 5" xfId="61911" xr:uid="{00000000-0005-0000-0000-0000E2F10000}"/>
    <cellStyle name="Stil 1 3_3. Chng in credit spreads" xfId="61912" xr:uid="{00000000-0005-0000-0000-0000E3F10000}"/>
    <cellStyle name="Stil 1 4" xfId="61913" xr:uid="{00000000-0005-0000-0000-0000E4F10000}"/>
    <cellStyle name="Stil 1 4 2" xfId="61914" xr:uid="{00000000-0005-0000-0000-0000E5F10000}"/>
    <cellStyle name="Stil 1 4 2 2" xfId="61915" xr:uid="{00000000-0005-0000-0000-0000E6F10000}"/>
    <cellStyle name="Stil 1 4 2 2 2" xfId="61916" xr:uid="{00000000-0005-0000-0000-0000E7F10000}"/>
    <cellStyle name="Stil 1 4 2 2_Innskuddsdekning" xfId="61917" xr:uid="{00000000-0005-0000-0000-0000E8F10000}"/>
    <cellStyle name="Stil 1 4 2 3" xfId="61918" xr:uid="{00000000-0005-0000-0000-0000E9F10000}"/>
    <cellStyle name="Stil 1 4 2 3 2" xfId="61919" xr:uid="{00000000-0005-0000-0000-0000EAF10000}"/>
    <cellStyle name="Stil 1 4 2 3_Innskuddsdekning" xfId="61920" xr:uid="{00000000-0005-0000-0000-0000EBF10000}"/>
    <cellStyle name="Stil 1 4 2 4" xfId="61921" xr:uid="{00000000-0005-0000-0000-0000ECF10000}"/>
    <cellStyle name="Stil 1 4 2_3. Chng in credit spreads" xfId="61922" xr:uid="{00000000-0005-0000-0000-0000EDF10000}"/>
    <cellStyle name="Stil 1 4 3" xfId="61923" xr:uid="{00000000-0005-0000-0000-0000EEF10000}"/>
    <cellStyle name="Stil 1 4 3 2" xfId="61924" xr:uid="{00000000-0005-0000-0000-0000EFF10000}"/>
    <cellStyle name="Stil 1 4 3_Innskuddsdekning" xfId="61925" xr:uid="{00000000-0005-0000-0000-0000F0F10000}"/>
    <cellStyle name="Stil 1 4 4" xfId="61926" xr:uid="{00000000-0005-0000-0000-0000F1F10000}"/>
    <cellStyle name="Stil 1 4 4 2" xfId="61927" xr:uid="{00000000-0005-0000-0000-0000F2F10000}"/>
    <cellStyle name="Stil 1 4 4_Innskuddsdekning" xfId="61928" xr:uid="{00000000-0005-0000-0000-0000F3F10000}"/>
    <cellStyle name="Stil 1 4 5" xfId="61929" xr:uid="{00000000-0005-0000-0000-0000F4F10000}"/>
    <cellStyle name="Stil 1 4_3. Chng in credit spreads" xfId="61930" xr:uid="{00000000-0005-0000-0000-0000F5F10000}"/>
    <cellStyle name="Stil 1 5" xfId="61931" xr:uid="{00000000-0005-0000-0000-0000F6F10000}"/>
    <cellStyle name="Stil 1 5 2" xfId="61932" xr:uid="{00000000-0005-0000-0000-0000F7F10000}"/>
    <cellStyle name="Stil 1 5 2 2" xfId="61933" xr:uid="{00000000-0005-0000-0000-0000F8F10000}"/>
    <cellStyle name="Stil 1 5 2 2 2" xfId="61934" xr:uid="{00000000-0005-0000-0000-0000F9F10000}"/>
    <cellStyle name="Stil 1 5 2 2_Innskuddsdekning" xfId="61935" xr:uid="{00000000-0005-0000-0000-0000FAF10000}"/>
    <cellStyle name="Stil 1 5 2 3" xfId="61936" xr:uid="{00000000-0005-0000-0000-0000FBF10000}"/>
    <cellStyle name="Stil 1 5 2_3. Chng in credit spreads" xfId="61937" xr:uid="{00000000-0005-0000-0000-0000FCF10000}"/>
    <cellStyle name="Stil 1 5 3" xfId="61938" xr:uid="{00000000-0005-0000-0000-0000FDF10000}"/>
    <cellStyle name="Stil 1 5 3 2" xfId="61939" xr:uid="{00000000-0005-0000-0000-0000FEF10000}"/>
    <cellStyle name="Stil 1 5 3_Innskuddsdekning" xfId="61940" xr:uid="{00000000-0005-0000-0000-0000FFF10000}"/>
    <cellStyle name="Stil 1 5 4" xfId="61941" xr:uid="{00000000-0005-0000-0000-000000F20000}"/>
    <cellStyle name="Stil 1 5_3. Chng in credit spreads" xfId="61942" xr:uid="{00000000-0005-0000-0000-000001F20000}"/>
    <cellStyle name="Stil 1 6" xfId="61943" xr:uid="{00000000-0005-0000-0000-000002F20000}"/>
    <cellStyle name="Stil 1 6 2" xfId="61944" xr:uid="{00000000-0005-0000-0000-000003F20000}"/>
    <cellStyle name="Stil 1 6 2 2" xfId="61945" xr:uid="{00000000-0005-0000-0000-000004F20000}"/>
    <cellStyle name="Stil 1 6 2_3. Chng in credit spreads" xfId="61946" xr:uid="{00000000-0005-0000-0000-000005F20000}"/>
    <cellStyle name="Stil 1 6 3" xfId="61947" xr:uid="{00000000-0005-0000-0000-000006F20000}"/>
    <cellStyle name="Stil 1 6_3. Chng in credit spreads" xfId="61948" xr:uid="{00000000-0005-0000-0000-000007F20000}"/>
    <cellStyle name="Stil 1 7" xfId="61949" xr:uid="{00000000-0005-0000-0000-000008F20000}"/>
    <cellStyle name="Stil 1 7 2" xfId="61950" xr:uid="{00000000-0005-0000-0000-000009F20000}"/>
    <cellStyle name="Stil 1 7 2 2" xfId="61951" xr:uid="{00000000-0005-0000-0000-00000AF20000}"/>
    <cellStyle name="Stil 1 7 2 2 2" xfId="61952" xr:uid="{00000000-0005-0000-0000-00000BF20000}"/>
    <cellStyle name="Stil 1 7 2 2_Innskuddsdekning" xfId="61953" xr:uid="{00000000-0005-0000-0000-00000CF20000}"/>
    <cellStyle name="Stil 1 7 2 3" xfId="61954" xr:uid="{00000000-0005-0000-0000-00000DF20000}"/>
    <cellStyle name="Stil 1 7 2_3. Chng in credit spreads" xfId="61955" xr:uid="{00000000-0005-0000-0000-00000EF20000}"/>
    <cellStyle name="Stil 1 7 3" xfId="61956" xr:uid="{00000000-0005-0000-0000-00000FF20000}"/>
    <cellStyle name="Stil 1 7 3 2" xfId="61957" xr:uid="{00000000-0005-0000-0000-000010F20000}"/>
    <cellStyle name="Stil 1 7 3_Innskuddsdekning" xfId="61958" xr:uid="{00000000-0005-0000-0000-000011F20000}"/>
    <cellStyle name="Stil 1 7 4" xfId="61959" xr:uid="{00000000-0005-0000-0000-000012F20000}"/>
    <cellStyle name="Stil 1 7 4 2" xfId="61960" xr:uid="{00000000-0005-0000-0000-000013F20000}"/>
    <cellStyle name="Stil 1 7 4_Innskuddsdekning" xfId="61961" xr:uid="{00000000-0005-0000-0000-000014F20000}"/>
    <cellStyle name="Stil 1 7 5" xfId="61962" xr:uid="{00000000-0005-0000-0000-000015F20000}"/>
    <cellStyle name="Stil 1 7_3. Chng in credit spreads" xfId="61963" xr:uid="{00000000-0005-0000-0000-000016F20000}"/>
    <cellStyle name="Stil 1 8" xfId="61964" xr:uid="{00000000-0005-0000-0000-000017F20000}"/>
    <cellStyle name="Stil 1 8 2" xfId="61965" xr:uid="{00000000-0005-0000-0000-000018F20000}"/>
    <cellStyle name="Stil 1 8 2 2" xfId="61966" xr:uid="{00000000-0005-0000-0000-000019F20000}"/>
    <cellStyle name="Stil 1 8 2_Innskuddsdekning" xfId="61967" xr:uid="{00000000-0005-0000-0000-00001AF20000}"/>
    <cellStyle name="Stil 1 8 3" xfId="61968" xr:uid="{00000000-0005-0000-0000-00001BF20000}"/>
    <cellStyle name="Stil 1 8 3 2" xfId="61969" xr:uid="{00000000-0005-0000-0000-00001CF20000}"/>
    <cellStyle name="Stil 1 8 3_Innskuddsdekning" xfId="61970" xr:uid="{00000000-0005-0000-0000-00001DF20000}"/>
    <cellStyle name="Stil 1 8 4" xfId="61971" xr:uid="{00000000-0005-0000-0000-00001EF20000}"/>
    <cellStyle name="Stil 1 8_3. Chng in credit spreads" xfId="61972" xr:uid="{00000000-0005-0000-0000-00001FF20000}"/>
    <cellStyle name="Stil 1 9" xfId="61973" xr:uid="{00000000-0005-0000-0000-000020F20000}"/>
    <cellStyle name="Stil 1_3. Chng in credit spreads" xfId="61974" xr:uid="{00000000-0005-0000-0000-000021F20000}"/>
    <cellStyle name="Stil 10" xfId="61975" xr:uid="{00000000-0005-0000-0000-000022F20000}"/>
    <cellStyle name="Stil 10 2" xfId="61976" xr:uid="{00000000-0005-0000-0000-000023F20000}"/>
    <cellStyle name="Stil 10 2 2" xfId="61977" xr:uid="{00000000-0005-0000-0000-000024F20000}"/>
    <cellStyle name="Stil 10 2_Innskuddsdekning" xfId="61978" xr:uid="{00000000-0005-0000-0000-000025F20000}"/>
    <cellStyle name="Stil 10 3" xfId="61979" xr:uid="{00000000-0005-0000-0000-000026F20000}"/>
    <cellStyle name="Stil 10_3. Chng in credit spreads" xfId="61980" xr:uid="{00000000-0005-0000-0000-000027F20000}"/>
    <cellStyle name="Stil 11" xfId="61981" xr:uid="{00000000-0005-0000-0000-000028F20000}"/>
    <cellStyle name="Stil 11 2" xfId="61982" xr:uid="{00000000-0005-0000-0000-000029F20000}"/>
    <cellStyle name="Stil 11 2 2" xfId="61983" xr:uid="{00000000-0005-0000-0000-00002AF20000}"/>
    <cellStyle name="Stil 11 2_Innskuddsdekning" xfId="61984" xr:uid="{00000000-0005-0000-0000-00002BF20000}"/>
    <cellStyle name="Stil 11 3" xfId="61985" xr:uid="{00000000-0005-0000-0000-00002CF20000}"/>
    <cellStyle name="Stil 11_3. Chng in credit spreads" xfId="61986" xr:uid="{00000000-0005-0000-0000-00002DF20000}"/>
    <cellStyle name="Stil 12" xfId="61987" xr:uid="{00000000-0005-0000-0000-00002EF20000}"/>
    <cellStyle name="Stil 12 2" xfId="61988" xr:uid="{00000000-0005-0000-0000-00002FF20000}"/>
    <cellStyle name="Stil 12 2 2" xfId="61989" xr:uid="{00000000-0005-0000-0000-000030F20000}"/>
    <cellStyle name="Stil 12 2_Innskuddsdekning" xfId="61990" xr:uid="{00000000-0005-0000-0000-000031F20000}"/>
    <cellStyle name="Stil 12 3" xfId="61991" xr:uid="{00000000-0005-0000-0000-000032F20000}"/>
    <cellStyle name="Stil 12_3. Chng in credit spreads" xfId="61992" xr:uid="{00000000-0005-0000-0000-000033F20000}"/>
    <cellStyle name="Stil 13" xfId="61993" xr:uid="{00000000-0005-0000-0000-000034F20000}"/>
    <cellStyle name="Stil 13 2" xfId="61994" xr:uid="{00000000-0005-0000-0000-000035F20000}"/>
    <cellStyle name="Stil 13_Innskuddsdekning" xfId="61995" xr:uid="{00000000-0005-0000-0000-000036F20000}"/>
    <cellStyle name="Stil 14" xfId="61996" xr:uid="{00000000-0005-0000-0000-000037F20000}"/>
    <cellStyle name="Stil 14 2" xfId="61997" xr:uid="{00000000-0005-0000-0000-000038F20000}"/>
    <cellStyle name="Stil 14 2 2" xfId="61998" xr:uid="{00000000-0005-0000-0000-000039F20000}"/>
    <cellStyle name="Stil 14 2_Innskuddsdekning" xfId="61999" xr:uid="{00000000-0005-0000-0000-00003AF20000}"/>
    <cellStyle name="Stil 14 3" xfId="62000" xr:uid="{00000000-0005-0000-0000-00003BF20000}"/>
    <cellStyle name="Stil 14_3. Chng in credit spreads" xfId="62001" xr:uid="{00000000-0005-0000-0000-00003CF20000}"/>
    <cellStyle name="Stil 15" xfId="62002" xr:uid="{00000000-0005-0000-0000-00003DF20000}"/>
    <cellStyle name="Stil 15 2" xfId="62003" xr:uid="{00000000-0005-0000-0000-00003EF20000}"/>
    <cellStyle name="Stil 15 2 2" xfId="62004" xr:uid="{00000000-0005-0000-0000-00003FF20000}"/>
    <cellStyle name="Stil 15 2_Innskuddsdekning" xfId="62005" xr:uid="{00000000-0005-0000-0000-000040F20000}"/>
    <cellStyle name="Stil 15 3" xfId="62006" xr:uid="{00000000-0005-0000-0000-000041F20000}"/>
    <cellStyle name="Stil 15_3. Chng in credit spreads" xfId="62007" xr:uid="{00000000-0005-0000-0000-000042F20000}"/>
    <cellStyle name="Stil 16" xfId="62008" xr:uid="{00000000-0005-0000-0000-000043F20000}"/>
    <cellStyle name="Stil 16 2" xfId="62009" xr:uid="{00000000-0005-0000-0000-000044F20000}"/>
    <cellStyle name="Stil 16 2 2" xfId="62010" xr:uid="{00000000-0005-0000-0000-000045F20000}"/>
    <cellStyle name="Stil 16 2_Innskuddsdekning" xfId="62011" xr:uid="{00000000-0005-0000-0000-000046F20000}"/>
    <cellStyle name="Stil 16 3" xfId="62012" xr:uid="{00000000-0005-0000-0000-000047F20000}"/>
    <cellStyle name="Stil 16_3. Chng in credit spreads" xfId="62013" xr:uid="{00000000-0005-0000-0000-000048F20000}"/>
    <cellStyle name="Stil 17" xfId="62014" xr:uid="{00000000-0005-0000-0000-000049F20000}"/>
    <cellStyle name="Stil 17 2" xfId="62015" xr:uid="{00000000-0005-0000-0000-00004AF20000}"/>
    <cellStyle name="Stil 17 2 2" xfId="62016" xr:uid="{00000000-0005-0000-0000-00004BF20000}"/>
    <cellStyle name="Stil 17 2_Innskuddsdekning" xfId="62017" xr:uid="{00000000-0005-0000-0000-00004CF20000}"/>
    <cellStyle name="Stil 17 3" xfId="62018" xr:uid="{00000000-0005-0000-0000-00004DF20000}"/>
    <cellStyle name="Stil 17_3. Chng in credit spreads" xfId="62019" xr:uid="{00000000-0005-0000-0000-00004EF20000}"/>
    <cellStyle name="Stil 18" xfId="62020" xr:uid="{00000000-0005-0000-0000-00004FF20000}"/>
    <cellStyle name="Stil 18 2" xfId="62021" xr:uid="{00000000-0005-0000-0000-000050F20000}"/>
    <cellStyle name="Stil 18 2 2" xfId="62022" xr:uid="{00000000-0005-0000-0000-000051F20000}"/>
    <cellStyle name="Stil 18 2_Innskuddsdekning" xfId="62023" xr:uid="{00000000-0005-0000-0000-000052F20000}"/>
    <cellStyle name="Stil 18 3" xfId="62024" xr:uid="{00000000-0005-0000-0000-000053F20000}"/>
    <cellStyle name="Stil 18_3. Chng in credit spreads" xfId="62025" xr:uid="{00000000-0005-0000-0000-000054F20000}"/>
    <cellStyle name="Stil 19" xfId="62026" xr:uid="{00000000-0005-0000-0000-000055F20000}"/>
    <cellStyle name="Stil 19 2" xfId="62027" xr:uid="{00000000-0005-0000-0000-000056F20000}"/>
    <cellStyle name="Stil 19 2 2" xfId="62028" xr:uid="{00000000-0005-0000-0000-000057F20000}"/>
    <cellStyle name="Stil 19 2_Innskuddsdekning" xfId="62029" xr:uid="{00000000-0005-0000-0000-000058F20000}"/>
    <cellStyle name="Stil 19 3" xfId="62030" xr:uid="{00000000-0005-0000-0000-000059F20000}"/>
    <cellStyle name="Stil 19_3. Chng in credit spreads" xfId="62031" xr:uid="{00000000-0005-0000-0000-00005AF20000}"/>
    <cellStyle name="Stil 2" xfId="62032" xr:uid="{00000000-0005-0000-0000-00005BF20000}"/>
    <cellStyle name="Stil 2 2" xfId="62033" xr:uid="{00000000-0005-0000-0000-00005CF20000}"/>
    <cellStyle name="Stil 2 2 2" xfId="62034" xr:uid="{00000000-0005-0000-0000-00005DF20000}"/>
    <cellStyle name="Stil 2 2_Innskuddsdekning" xfId="62035" xr:uid="{00000000-0005-0000-0000-00005EF20000}"/>
    <cellStyle name="Stil 2 3" xfId="62036" xr:uid="{00000000-0005-0000-0000-00005FF20000}"/>
    <cellStyle name="Stil 2_3. Chng in credit spreads" xfId="62037" xr:uid="{00000000-0005-0000-0000-000060F20000}"/>
    <cellStyle name="Stil 20" xfId="62038" xr:uid="{00000000-0005-0000-0000-000061F20000}"/>
    <cellStyle name="Stil 20 2" xfId="62039" xr:uid="{00000000-0005-0000-0000-000062F20000}"/>
    <cellStyle name="Stil 20 2 2" xfId="62040" xr:uid="{00000000-0005-0000-0000-000063F20000}"/>
    <cellStyle name="Stil 20 2_Innskuddsdekning" xfId="62041" xr:uid="{00000000-0005-0000-0000-000064F20000}"/>
    <cellStyle name="Stil 20 3" xfId="62042" xr:uid="{00000000-0005-0000-0000-000065F20000}"/>
    <cellStyle name="Stil 20_3. Chng in credit spreads" xfId="62043" xr:uid="{00000000-0005-0000-0000-000066F20000}"/>
    <cellStyle name="Stil 21" xfId="62044" xr:uid="{00000000-0005-0000-0000-000067F20000}"/>
    <cellStyle name="Stil 21 2" xfId="62045" xr:uid="{00000000-0005-0000-0000-000068F20000}"/>
    <cellStyle name="Stil 21 2 2" xfId="62046" xr:uid="{00000000-0005-0000-0000-000069F20000}"/>
    <cellStyle name="Stil 21 2_Innskuddsdekning" xfId="62047" xr:uid="{00000000-0005-0000-0000-00006AF20000}"/>
    <cellStyle name="Stil 21 3" xfId="62048" xr:uid="{00000000-0005-0000-0000-00006BF20000}"/>
    <cellStyle name="Stil 21_3. Chng in credit spreads" xfId="62049" xr:uid="{00000000-0005-0000-0000-00006CF20000}"/>
    <cellStyle name="Stil 22" xfId="62050" xr:uid="{00000000-0005-0000-0000-00006DF20000}"/>
    <cellStyle name="Stil 22 2" xfId="62051" xr:uid="{00000000-0005-0000-0000-00006EF20000}"/>
    <cellStyle name="Stil 22 2 2" xfId="62052" xr:uid="{00000000-0005-0000-0000-00006FF20000}"/>
    <cellStyle name="Stil 22 2_Innskuddsdekning" xfId="62053" xr:uid="{00000000-0005-0000-0000-000070F20000}"/>
    <cellStyle name="Stil 22 3" xfId="62054" xr:uid="{00000000-0005-0000-0000-000071F20000}"/>
    <cellStyle name="Stil 22_3. Chng in credit spreads" xfId="62055" xr:uid="{00000000-0005-0000-0000-000072F20000}"/>
    <cellStyle name="Stil 23" xfId="62056" xr:uid="{00000000-0005-0000-0000-000073F20000}"/>
    <cellStyle name="Stil 23 2" xfId="62057" xr:uid="{00000000-0005-0000-0000-000074F20000}"/>
    <cellStyle name="Stil 23 2 2" xfId="62058" xr:uid="{00000000-0005-0000-0000-000075F20000}"/>
    <cellStyle name="Stil 23 2_Innskuddsdekning" xfId="62059" xr:uid="{00000000-0005-0000-0000-000076F20000}"/>
    <cellStyle name="Stil 23 3" xfId="62060" xr:uid="{00000000-0005-0000-0000-000077F20000}"/>
    <cellStyle name="Stil 23_3. Chng in credit spreads" xfId="62061" xr:uid="{00000000-0005-0000-0000-000078F20000}"/>
    <cellStyle name="Stil 24" xfId="62062" xr:uid="{00000000-0005-0000-0000-000079F20000}"/>
    <cellStyle name="Stil 24 2" xfId="62063" xr:uid="{00000000-0005-0000-0000-00007AF20000}"/>
    <cellStyle name="Stil 24 2 2" xfId="62064" xr:uid="{00000000-0005-0000-0000-00007BF20000}"/>
    <cellStyle name="Stil 24 2_Innskuddsdekning" xfId="62065" xr:uid="{00000000-0005-0000-0000-00007CF20000}"/>
    <cellStyle name="Stil 24 3" xfId="62066" xr:uid="{00000000-0005-0000-0000-00007DF20000}"/>
    <cellStyle name="Stil 24_3. Chng in credit spreads" xfId="62067" xr:uid="{00000000-0005-0000-0000-00007EF20000}"/>
    <cellStyle name="Stil 25" xfId="62068" xr:uid="{00000000-0005-0000-0000-00007FF20000}"/>
    <cellStyle name="Stil 25 2" xfId="62069" xr:uid="{00000000-0005-0000-0000-000080F20000}"/>
    <cellStyle name="Stil 25 2 2" xfId="62070" xr:uid="{00000000-0005-0000-0000-000081F20000}"/>
    <cellStyle name="Stil 25 2_Innskuddsdekning" xfId="62071" xr:uid="{00000000-0005-0000-0000-000082F20000}"/>
    <cellStyle name="Stil 25 3" xfId="62072" xr:uid="{00000000-0005-0000-0000-000083F20000}"/>
    <cellStyle name="Stil 25_3. Chng in credit spreads" xfId="62073" xr:uid="{00000000-0005-0000-0000-000084F20000}"/>
    <cellStyle name="Stil 26" xfId="62074" xr:uid="{00000000-0005-0000-0000-000085F20000}"/>
    <cellStyle name="Stil 26 2" xfId="62075" xr:uid="{00000000-0005-0000-0000-000086F20000}"/>
    <cellStyle name="Stil 26 2 2" xfId="62076" xr:uid="{00000000-0005-0000-0000-000087F20000}"/>
    <cellStyle name="Stil 26 2_Innskuddsdekning" xfId="62077" xr:uid="{00000000-0005-0000-0000-000088F20000}"/>
    <cellStyle name="Stil 26 3" xfId="62078" xr:uid="{00000000-0005-0000-0000-000089F20000}"/>
    <cellStyle name="Stil 26_3. Chng in credit spreads" xfId="62079" xr:uid="{00000000-0005-0000-0000-00008AF20000}"/>
    <cellStyle name="Stil 27" xfId="62080" xr:uid="{00000000-0005-0000-0000-00008BF20000}"/>
    <cellStyle name="Stil 27 2" xfId="62081" xr:uid="{00000000-0005-0000-0000-00008CF20000}"/>
    <cellStyle name="Stil 27 2 2" xfId="62082" xr:uid="{00000000-0005-0000-0000-00008DF20000}"/>
    <cellStyle name="Stil 27 2_Innskuddsdekning" xfId="62083" xr:uid="{00000000-0005-0000-0000-00008EF20000}"/>
    <cellStyle name="Stil 27 3" xfId="62084" xr:uid="{00000000-0005-0000-0000-00008FF20000}"/>
    <cellStyle name="Stil 27_3. Chng in credit spreads" xfId="62085" xr:uid="{00000000-0005-0000-0000-000090F20000}"/>
    <cellStyle name="Stil 28" xfId="62086" xr:uid="{00000000-0005-0000-0000-000091F20000}"/>
    <cellStyle name="Stil 28 2" xfId="62087" xr:uid="{00000000-0005-0000-0000-000092F20000}"/>
    <cellStyle name="Stil 28_Innskuddsdekning" xfId="62088" xr:uid="{00000000-0005-0000-0000-000093F20000}"/>
    <cellStyle name="Stil 29" xfId="62089" xr:uid="{00000000-0005-0000-0000-000094F20000}"/>
    <cellStyle name="Stil 29 2" xfId="62090" xr:uid="{00000000-0005-0000-0000-000095F20000}"/>
    <cellStyle name="Stil 29_Innskuddsdekning" xfId="62091" xr:uid="{00000000-0005-0000-0000-000096F20000}"/>
    <cellStyle name="Stil 3" xfId="62092" xr:uid="{00000000-0005-0000-0000-000097F20000}"/>
    <cellStyle name="Stil 3 2" xfId="62093" xr:uid="{00000000-0005-0000-0000-000098F20000}"/>
    <cellStyle name="Stil 3 2 2" xfId="62094" xr:uid="{00000000-0005-0000-0000-000099F20000}"/>
    <cellStyle name="Stil 3 2_Innskuddsdekning" xfId="62095" xr:uid="{00000000-0005-0000-0000-00009AF20000}"/>
    <cellStyle name="Stil 3 3" xfId="62096" xr:uid="{00000000-0005-0000-0000-00009BF20000}"/>
    <cellStyle name="Stil 3_3. Chng in credit spreads" xfId="62097" xr:uid="{00000000-0005-0000-0000-00009CF20000}"/>
    <cellStyle name="Stil 30" xfId="62098" xr:uid="{00000000-0005-0000-0000-00009DF20000}"/>
    <cellStyle name="Stil 30 2" xfId="62099" xr:uid="{00000000-0005-0000-0000-00009EF20000}"/>
    <cellStyle name="Stil 30 2 2" xfId="62100" xr:uid="{00000000-0005-0000-0000-00009FF20000}"/>
    <cellStyle name="Stil 30 2_Innskuddsdekning" xfId="62101" xr:uid="{00000000-0005-0000-0000-0000A0F20000}"/>
    <cellStyle name="Stil 30 3" xfId="62102" xr:uid="{00000000-0005-0000-0000-0000A1F20000}"/>
    <cellStyle name="Stil 30_3. Chng in credit spreads" xfId="62103" xr:uid="{00000000-0005-0000-0000-0000A2F20000}"/>
    <cellStyle name="Stil 31" xfId="62104" xr:uid="{00000000-0005-0000-0000-0000A3F20000}"/>
    <cellStyle name="Stil 31 2" xfId="62105" xr:uid="{00000000-0005-0000-0000-0000A4F20000}"/>
    <cellStyle name="Stil 31 2 2" xfId="62106" xr:uid="{00000000-0005-0000-0000-0000A5F20000}"/>
    <cellStyle name="Stil 31 2_Innskuddsdekning" xfId="62107" xr:uid="{00000000-0005-0000-0000-0000A6F20000}"/>
    <cellStyle name="Stil 31 3" xfId="62108" xr:uid="{00000000-0005-0000-0000-0000A7F20000}"/>
    <cellStyle name="Stil 31_3. Chng in credit spreads" xfId="62109" xr:uid="{00000000-0005-0000-0000-0000A8F20000}"/>
    <cellStyle name="Stil 32" xfId="62110" xr:uid="{00000000-0005-0000-0000-0000A9F20000}"/>
    <cellStyle name="Stil 32 2" xfId="62111" xr:uid="{00000000-0005-0000-0000-0000AAF20000}"/>
    <cellStyle name="Stil 32 2 2" xfId="62112" xr:uid="{00000000-0005-0000-0000-0000ABF20000}"/>
    <cellStyle name="Stil 32 2_Innskuddsdekning" xfId="62113" xr:uid="{00000000-0005-0000-0000-0000ACF20000}"/>
    <cellStyle name="Stil 32 3" xfId="62114" xr:uid="{00000000-0005-0000-0000-0000ADF20000}"/>
    <cellStyle name="Stil 32_3. Chng in credit spreads" xfId="62115" xr:uid="{00000000-0005-0000-0000-0000AEF20000}"/>
    <cellStyle name="Stil 33" xfId="62116" xr:uid="{00000000-0005-0000-0000-0000AFF20000}"/>
    <cellStyle name="Stil 33 2" xfId="62117" xr:uid="{00000000-0005-0000-0000-0000B0F20000}"/>
    <cellStyle name="Stil 33 2 2" xfId="62118" xr:uid="{00000000-0005-0000-0000-0000B1F20000}"/>
    <cellStyle name="Stil 33 2_Innskuddsdekning" xfId="62119" xr:uid="{00000000-0005-0000-0000-0000B2F20000}"/>
    <cellStyle name="Stil 33 3" xfId="62120" xr:uid="{00000000-0005-0000-0000-0000B3F20000}"/>
    <cellStyle name="Stil 33_3. Chng in credit spreads" xfId="62121" xr:uid="{00000000-0005-0000-0000-0000B4F20000}"/>
    <cellStyle name="Stil 34" xfId="62122" xr:uid="{00000000-0005-0000-0000-0000B5F20000}"/>
    <cellStyle name="Stil 34 2" xfId="62123" xr:uid="{00000000-0005-0000-0000-0000B6F20000}"/>
    <cellStyle name="Stil 34 2 2" xfId="62124" xr:uid="{00000000-0005-0000-0000-0000B7F20000}"/>
    <cellStyle name="Stil 34 2_Innskuddsdekning" xfId="62125" xr:uid="{00000000-0005-0000-0000-0000B8F20000}"/>
    <cellStyle name="Stil 34 3" xfId="62126" xr:uid="{00000000-0005-0000-0000-0000B9F20000}"/>
    <cellStyle name="Stil 34_3. Chng in credit spreads" xfId="62127" xr:uid="{00000000-0005-0000-0000-0000BAF20000}"/>
    <cellStyle name="Stil 35" xfId="62128" xr:uid="{00000000-0005-0000-0000-0000BBF20000}"/>
    <cellStyle name="Stil 35 2" xfId="62129" xr:uid="{00000000-0005-0000-0000-0000BCF20000}"/>
    <cellStyle name="Stil 35 2 2" xfId="62130" xr:uid="{00000000-0005-0000-0000-0000BDF20000}"/>
    <cellStyle name="Stil 35 2_Innskuddsdekning" xfId="62131" xr:uid="{00000000-0005-0000-0000-0000BEF20000}"/>
    <cellStyle name="Stil 35 3" xfId="62132" xr:uid="{00000000-0005-0000-0000-0000BFF20000}"/>
    <cellStyle name="Stil 35_3. Chng in credit spreads" xfId="62133" xr:uid="{00000000-0005-0000-0000-0000C0F20000}"/>
    <cellStyle name="Stil 36" xfId="62134" xr:uid="{00000000-0005-0000-0000-0000C1F20000}"/>
    <cellStyle name="Stil 36 2" xfId="62135" xr:uid="{00000000-0005-0000-0000-0000C2F20000}"/>
    <cellStyle name="Stil 36 2 2" xfId="62136" xr:uid="{00000000-0005-0000-0000-0000C3F20000}"/>
    <cellStyle name="Stil 36 2_Innskuddsdekning" xfId="62137" xr:uid="{00000000-0005-0000-0000-0000C4F20000}"/>
    <cellStyle name="Stil 36 3" xfId="62138" xr:uid="{00000000-0005-0000-0000-0000C5F20000}"/>
    <cellStyle name="Stil 36_3. Chng in credit spreads" xfId="62139" xr:uid="{00000000-0005-0000-0000-0000C6F20000}"/>
    <cellStyle name="Stil 37" xfId="62140" xr:uid="{00000000-0005-0000-0000-0000C7F20000}"/>
    <cellStyle name="Stil 37 2" xfId="62141" xr:uid="{00000000-0005-0000-0000-0000C8F20000}"/>
    <cellStyle name="Stil 37 2 2" xfId="62142" xr:uid="{00000000-0005-0000-0000-0000C9F20000}"/>
    <cellStyle name="Stil 37 2_Innskuddsdekning" xfId="62143" xr:uid="{00000000-0005-0000-0000-0000CAF20000}"/>
    <cellStyle name="Stil 37 3" xfId="62144" xr:uid="{00000000-0005-0000-0000-0000CBF20000}"/>
    <cellStyle name="Stil 37_3. Chng in credit spreads" xfId="62145" xr:uid="{00000000-0005-0000-0000-0000CCF20000}"/>
    <cellStyle name="Stil 38" xfId="62146" xr:uid="{00000000-0005-0000-0000-0000CDF20000}"/>
    <cellStyle name="Stil 38 2" xfId="62147" xr:uid="{00000000-0005-0000-0000-0000CEF20000}"/>
    <cellStyle name="Stil 38 2 2" xfId="62148" xr:uid="{00000000-0005-0000-0000-0000CFF20000}"/>
    <cellStyle name="Stil 38 2_Innskuddsdekning" xfId="62149" xr:uid="{00000000-0005-0000-0000-0000D0F20000}"/>
    <cellStyle name="Stil 38 3" xfId="62150" xr:uid="{00000000-0005-0000-0000-0000D1F20000}"/>
    <cellStyle name="Stil 38_3. Chng in credit spreads" xfId="62151" xr:uid="{00000000-0005-0000-0000-0000D2F20000}"/>
    <cellStyle name="Stil 39" xfId="62152" xr:uid="{00000000-0005-0000-0000-0000D3F20000}"/>
    <cellStyle name="Stil 39 2" xfId="62153" xr:uid="{00000000-0005-0000-0000-0000D4F20000}"/>
    <cellStyle name="Stil 39_Innskuddsdekning" xfId="62154" xr:uid="{00000000-0005-0000-0000-0000D5F20000}"/>
    <cellStyle name="Stil 4" xfId="62155" xr:uid="{00000000-0005-0000-0000-0000D6F20000}"/>
    <cellStyle name="Stil 4 2" xfId="62156" xr:uid="{00000000-0005-0000-0000-0000D7F20000}"/>
    <cellStyle name="Stil 4 2 2" xfId="62157" xr:uid="{00000000-0005-0000-0000-0000D8F20000}"/>
    <cellStyle name="Stil 4 2_Innskuddsdekning" xfId="62158" xr:uid="{00000000-0005-0000-0000-0000D9F20000}"/>
    <cellStyle name="Stil 4 3" xfId="62159" xr:uid="{00000000-0005-0000-0000-0000DAF20000}"/>
    <cellStyle name="Stil 4_3. Chng in credit spreads" xfId="62160" xr:uid="{00000000-0005-0000-0000-0000DBF20000}"/>
    <cellStyle name="Stil 40" xfId="62161" xr:uid="{00000000-0005-0000-0000-0000DCF20000}"/>
    <cellStyle name="Stil 40 2" xfId="62162" xr:uid="{00000000-0005-0000-0000-0000DDF20000}"/>
    <cellStyle name="Stil 40_Innskuddsdekning" xfId="62163" xr:uid="{00000000-0005-0000-0000-0000DEF20000}"/>
    <cellStyle name="Stil 41" xfId="62164" xr:uid="{00000000-0005-0000-0000-0000DFF20000}"/>
    <cellStyle name="Stil 41 2" xfId="62165" xr:uid="{00000000-0005-0000-0000-0000E0F20000}"/>
    <cellStyle name="Stil 41_Innskuddsdekning" xfId="62166" xr:uid="{00000000-0005-0000-0000-0000E1F20000}"/>
    <cellStyle name="Stil 42" xfId="62167" xr:uid="{00000000-0005-0000-0000-0000E2F20000}"/>
    <cellStyle name="Stil 42 2" xfId="62168" xr:uid="{00000000-0005-0000-0000-0000E3F20000}"/>
    <cellStyle name="Stil 42_Innskuddsdekning" xfId="62169" xr:uid="{00000000-0005-0000-0000-0000E4F20000}"/>
    <cellStyle name="Stil 43" xfId="62170" xr:uid="{00000000-0005-0000-0000-0000E5F20000}"/>
    <cellStyle name="Stil 43 2" xfId="62171" xr:uid="{00000000-0005-0000-0000-0000E6F20000}"/>
    <cellStyle name="Stil 43_Innskuddsdekning" xfId="62172" xr:uid="{00000000-0005-0000-0000-0000E7F20000}"/>
    <cellStyle name="Stil 44" xfId="62173" xr:uid="{00000000-0005-0000-0000-0000E8F20000}"/>
    <cellStyle name="Stil 44 2" xfId="62174" xr:uid="{00000000-0005-0000-0000-0000E9F20000}"/>
    <cellStyle name="Stil 44_Innskuddsdekning" xfId="62175" xr:uid="{00000000-0005-0000-0000-0000EAF20000}"/>
    <cellStyle name="Stil 45" xfId="62176" xr:uid="{00000000-0005-0000-0000-0000EBF20000}"/>
    <cellStyle name="Stil 45 2" xfId="62177" xr:uid="{00000000-0005-0000-0000-0000ECF20000}"/>
    <cellStyle name="Stil 45 3" xfId="62178" xr:uid="{00000000-0005-0000-0000-0000EDF20000}"/>
    <cellStyle name="Stil 45_3. Chng in credit spreads" xfId="62179" xr:uid="{00000000-0005-0000-0000-0000EEF20000}"/>
    <cellStyle name="Stil 46" xfId="62180" xr:uid="{00000000-0005-0000-0000-0000EFF20000}"/>
    <cellStyle name="Stil 46 2" xfId="62181" xr:uid="{00000000-0005-0000-0000-0000F0F20000}"/>
    <cellStyle name="Stil 46 3" xfId="62182" xr:uid="{00000000-0005-0000-0000-0000F1F20000}"/>
    <cellStyle name="Stil 46_3. Chng in credit spreads" xfId="62183" xr:uid="{00000000-0005-0000-0000-0000F2F20000}"/>
    <cellStyle name="Stil 47" xfId="62184" xr:uid="{00000000-0005-0000-0000-0000F3F20000}"/>
    <cellStyle name="Stil 47 2" xfId="62185" xr:uid="{00000000-0005-0000-0000-0000F4F20000}"/>
    <cellStyle name="Stil 47 3" xfId="62186" xr:uid="{00000000-0005-0000-0000-0000F5F20000}"/>
    <cellStyle name="Stil 47_3. Chng in credit spreads" xfId="62187" xr:uid="{00000000-0005-0000-0000-0000F6F20000}"/>
    <cellStyle name="Stil 48" xfId="62188" xr:uid="{00000000-0005-0000-0000-0000F7F20000}"/>
    <cellStyle name="Stil 48 2" xfId="62189" xr:uid="{00000000-0005-0000-0000-0000F8F20000}"/>
    <cellStyle name="Stil 48 3" xfId="62190" xr:uid="{00000000-0005-0000-0000-0000F9F20000}"/>
    <cellStyle name="Stil 48_3. Chng in credit spreads" xfId="62191" xr:uid="{00000000-0005-0000-0000-0000FAF20000}"/>
    <cellStyle name="Stil 49" xfId="62192" xr:uid="{00000000-0005-0000-0000-0000FBF20000}"/>
    <cellStyle name="Stil 49 2" xfId="62193" xr:uid="{00000000-0005-0000-0000-0000FCF20000}"/>
    <cellStyle name="Stil 49_Innskuddsdekning" xfId="62194" xr:uid="{00000000-0005-0000-0000-0000FDF20000}"/>
    <cellStyle name="Stil 5" xfId="62195" xr:uid="{00000000-0005-0000-0000-0000FEF20000}"/>
    <cellStyle name="Stil 5 2" xfId="62196" xr:uid="{00000000-0005-0000-0000-0000FFF20000}"/>
    <cellStyle name="Stil 5 2 2" xfId="62197" xr:uid="{00000000-0005-0000-0000-000000F30000}"/>
    <cellStyle name="Stil 5 2_Innskuddsdekning" xfId="62198" xr:uid="{00000000-0005-0000-0000-000001F30000}"/>
    <cellStyle name="Stil 5 3" xfId="62199" xr:uid="{00000000-0005-0000-0000-000002F30000}"/>
    <cellStyle name="Stil 5_3. Chng in credit spreads" xfId="62200" xr:uid="{00000000-0005-0000-0000-000003F30000}"/>
    <cellStyle name="Stil 50" xfId="62201" xr:uid="{00000000-0005-0000-0000-000004F30000}"/>
    <cellStyle name="Stil 50 2" xfId="62202" xr:uid="{00000000-0005-0000-0000-000005F30000}"/>
    <cellStyle name="Stil 50_Innskuddsdekning" xfId="62203" xr:uid="{00000000-0005-0000-0000-000006F30000}"/>
    <cellStyle name="Stil 51" xfId="62204" xr:uid="{00000000-0005-0000-0000-000007F30000}"/>
    <cellStyle name="Stil 51 2" xfId="62205" xr:uid="{00000000-0005-0000-0000-000008F30000}"/>
    <cellStyle name="Stil 51 2 2" xfId="62206" xr:uid="{00000000-0005-0000-0000-000009F30000}"/>
    <cellStyle name="Stil 51 2_Innskuddsdekning" xfId="62207" xr:uid="{00000000-0005-0000-0000-00000AF30000}"/>
    <cellStyle name="Stil 51 3" xfId="62208" xr:uid="{00000000-0005-0000-0000-00000BF30000}"/>
    <cellStyle name="Stil 51_3. Chng in credit spreads" xfId="62209" xr:uid="{00000000-0005-0000-0000-00000CF30000}"/>
    <cellStyle name="Stil 52" xfId="62210" xr:uid="{00000000-0005-0000-0000-00000DF30000}"/>
    <cellStyle name="Stil 52 2" xfId="62211" xr:uid="{00000000-0005-0000-0000-00000EF30000}"/>
    <cellStyle name="Stil 52 2 2" xfId="62212" xr:uid="{00000000-0005-0000-0000-00000FF30000}"/>
    <cellStyle name="Stil 52 2_Innskuddsdekning" xfId="62213" xr:uid="{00000000-0005-0000-0000-000010F30000}"/>
    <cellStyle name="Stil 52 3" xfId="62214" xr:uid="{00000000-0005-0000-0000-000011F30000}"/>
    <cellStyle name="Stil 52_3. Chng in credit spreads" xfId="62215" xr:uid="{00000000-0005-0000-0000-000012F30000}"/>
    <cellStyle name="Stil 53" xfId="62216" xr:uid="{00000000-0005-0000-0000-000013F30000}"/>
    <cellStyle name="Stil 53 2" xfId="62217" xr:uid="{00000000-0005-0000-0000-000014F30000}"/>
    <cellStyle name="Stil 53 2 2" xfId="62218" xr:uid="{00000000-0005-0000-0000-000015F30000}"/>
    <cellStyle name="Stil 53 2_Innskuddsdekning" xfId="62219" xr:uid="{00000000-0005-0000-0000-000016F30000}"/>
    <cellStyle name="Stil 53 3" xfId="62220" xr:uid="{00000000-0005-0000-0000-000017F30000}"/>
    <cellStyle name="Stil 53_3. Chng in credit spreads" xfId="62221" xr:uid="{00000000-0005-0000-0000-000018F30000}"/>
    <cellStyle name="Stil 54" xfId="62222" xr:uid="{00000000-0005-0000-0000-000019F30000}"/>
    <cellStyle name="Stil 54 2" xfId="62223" xr:uid="{00000000-0005-0000-0000-00001AF30000}"/>
    <cellStyle name="Stil 54 2 2" xfId="62224" xr:uid="{00000000-0005-0000-0000-00001BF30000}"/>
    <cellStyle name="Stil 54 2_Innskuddsdekning" xfId="62225" xr:uid="{00000000-0005-0000-0000-00001CF30000}"/>
    <cellStyle name="Stil 54 3" xfId="62226" xr:uid="{00000000-0005-0000-0000-00001DF30000}"/>
    <cellStyle name="Stil 54_3. Chng in credit spreads" xfId="62227" xr:uid="{00000000-0005-0000-0000-00001EF30000}"/>
    <cellStyle name="Stil 55" xfId="62228" xr:uid="{00000000-0005-0000-0000-00001FF30000}"/>
    <cellStyle name="Stil 55 2" xfId="62229" xr:uid="{00000000-0005-0000-0000-000020F30000}"/>
    <cellStyle name="Stil 55_Innskuddsdekning" xfId="62230" xr:uid="{00000000-0005-0000-0000-000021F30000}"/>
    <cellStyle name="Stil 56" xfId="62231" xr:uid="{00000000-0005-0000-0000-000022F30000}"/>
    <cellStyle name="Stil 56 2" xfId="62232" xr:uid="{00000000-0005-0000-0000-000023F30000}"/>
    <cellStyle name="Stil 56_Innskuddsdekning" xfId="62233" xr:uid="{00000000-0005-0000-0000-000024F30000}"/>
    <cellStyle name="Stil 57" xfId="62234" xr:uid="{00000000-0005-0000-0000-000025F30000}"/>
    <cellStyle name="Stil 57 2" xfId="62235" xr:uid="{00000000-0005-0000-0000-000026F30000}"/>
    <cellStyle name="Stil 57_Innskuddsdekning" xfId="62236" xr:uid="{00000000-0005-0000-0000-000027F30000}"/>
    <cellStyle name="Stil 58" xfId="62237" xr:uid="{00000000-0005-0000-0000-000028F30000}"/>
    <cellStyle name="Stil 58 2" xfId="62238" xr:uid="{00000000-0005-0000-0000-000029F30000}"/>
    <cellStyle name="Stil 58_Innskuddsdekning" xfId="62239" xr:uid="{00000000-0005-0000-0000-00002AF30000}"/>
    <cellStyle name="Stil 6" xfId="62240" xr:uid="{00000000-0005-0000-0000-00002BF30000}"/>
    <cellStyle name="Stil 6 2" xfId="62241" xr:uid="{00000000-0005-0000-0000-00002CF30000}"/>
    <cellStyle name="Stil 6 2 2" xfId="62242" xr:uid="{00000000-0005-0000-0000-00002DF30000}"/>
    <cellStyle name="Stil 6 2_Innskuddsdekning" xfId="62243" xr:uid="{00000000-0005-0000-0000-00002EF30000}"/>
    <cellStyle name="Stil 6 3" xfId="62244" xr:uid="{00000000-0005-0000-0000-00002FF30000}"/>
    <cellStyle name="Stil 6_3. Chng in credit spreads" xfId="62245" xr:uid="{00000000-0005-0000-0000-000030F30000}"/>
    <cellStyle name="Stil 7" xfId="62246" xr:uid="{00000000-0005-0000-0000-000031F30000}"/>
    <cellStyle name="Stil 7 2" xfId="62247" xr:uid="{00000000-0005-0000-0000-000032F30000}"/>
    <cellStyle name="Stil 7 2 2" xfId="62248" xr:uid="{00000000-0005-0000-0000-000033F30000}"/>
    <cellStyle name="Stil 7 2_Innskuddsdekning" xfId="62249" xr:uid="{00000000-0005-0000-0000-000034F30000}"/>
    <cellStyle name="Stil 7 3" xfId="62250" xr:uid="{00000000-0005-0000-0000-000035F30000}"/>
    <cellStyle name="Stil 7_3. Chng in credit spreads" xfId="62251" xr:uid="{00000000-0005-0000-0000-000036F30000}"/>
    <cellStyle name="Stil 8" xfId="62252" xr:uid="{00000000-0005-0000-0000-000037F30000}"/>
    <cellStyle name="Stil 8 2" xfId="62253" xr:uid="{00000000-0005-0000-0000-000038F30000}"/>
    <cellStyle name="Stil 8 2 2" xfId="62254" xr:uid="{00000000-0005-0000-0000-000039F30000}"/>
    <cellStyle name="Stil 8 2_Innskuddsdekning" xfId="62255" xr:uid="{00000000-0005-0000-0000-00003AF30000}"/>
    <cellStyle name="Stil 8 3" xfId="62256" xr:uid="{00000000-0005-0000-0000-00003BF30000}"/>
    <cellStyle name="Stil 8_3. Chng in credit spreads" xfId="62257" xr:uid="{00000000-0005-0000-0000-00003CF30000}"/>
    <cellStyle name="Stil 9" xfId="62258" xr:uid="{00000000-0005-0000-0000-00003DF30000}"/>
    <cellStyle name="Stil 9 2" xfId="62259" xr:uid="{00000000-0005-0000-0000-00003EF30000}"/>
    <cellStyle name="Stil 9 2 2" xfId="62260" xr:uid="{00000000-0005-0000-0000-00003FF30000}"/>
    <cellStyle name="Stil 9 2_Innskuddsdekning" xfId="62261" xr:uid="{00000000-0005-0000-0000-000040F30000}"/>
    <cellStyle name="Stil 9 3" xfId="62262" xr:uid="{00000000-0005-0000-0000-000041F30000}"/>
    <cellStyle name="Stil 9_3. Chng in credit spreads" xfId="62263" xr:uid="{00000000-0005-0000-0000-000042F30000}"/>
    <cellStyle name="Styl 1" xfId="62264" xr:uid="{00000000-0005-0000-0000-000043F30000}"/>
    <cellStyle name="Style 1" xfId="62265" xr:uid="{00000000-0005-0000-0000-000044F30000}"/>
    <cellStyle name="Style 1 2" xfId="62266" xr:uid="{00000000-0005-0000-0000-000045F30000}"/>
    <cellStyle name="Style D green" xfId="62267" xr:uid="{00000000-0005-0000-0000-000046F30000}"/>
    <cellStyle name="Style D green 2" xfId="62268" xr:uid="{00000000-0005-0000-0000-000047F30000}"/>
    <cellStyle name="Style D green_Innskuddsdekning" xfId="62269" xr:uid="{00000000-0005-0000-0000-000048F30000}"/>
    <cellStyle name="Style E" xfId="62270" xr:uid="{00000000-0005-0000-0000-000049F30000}"/>
    <cellStyle name="Style E 2" xfId="62271" xr:uid="{00000000-0005-0000-0000-00004AF30000}"/>
    <cellStyle name="Style E_Innskuddsdekning" xfId="62272" xr:uid="{00000000-0005-0000-0000-00004BF30000}"/>
    <cellStyle name="Style H" xfId="62273" xr:uid="{00000000-0005-0000-0000-00004CF30000}"/>
    <cellStyle name="Style H 2" xfId="62274" xr:uid="{00000000-0005-0000-0000-00004DF30000}"/>
    <cellStyle name="Style H_Innskuddsdekning" xfId="62275" xr:uid="{00000000-0005-0000-0000-00004EF30000}"/>
    <cellStyle name="Sub total" xfId="62276" xr:uid="{00000000-0005-0000-0000-00004FF30000}"/>
    <cellStyle name="Sub total 10" xfId="62277" xr:uid="{00000000-0005-0000-0000-000050F30000}"/>
    <cellStyle name="Sub total 11" xfId="62278" xr:uid="{00000000-0005-0000-0000-000051F30000}"/>
    <cellStyle name="Sub total 12" xfId="62279" xr:uid="{00000000-0005-0000-0000-000052F30000}"/>
    <cellStyle name="Sub total 13" xfId="62280" xr:uid="{00000000-0005-0000-0000-000053F30000}"/>
    <cellStyle name="Sub total 14" xfId="62281" xr:uid="{00000000-0005-0000-0000-000054F30000}"/>
    <cellStyle name="Sub total 15" xfId="62282" xr:uid="{00000000-0005-0000-0000-000055F30000}"/>
    <cellStyle name="Sub total 16" xfId="62283" xr:uid="{00000000-0005-0000-0000-000056F30000}"/>
    <cellStyle name="Sub total 17" xfId="62284" xr:uid="{00000000-0005-0000-0000-000057F30000}"/>
    <cellStyle name="Sub total 18" xfId="62285" xr:uid="{00000000-0005-0000-0000-000058F30000}"/>
    <cellStyle name="Sub total 19" xfId="62286" xr:uid="{00000000-0005-0000-0000-000059F30000}"/>
    <cellStyle name="Sub total 2" xfId="62287" xr:uid="{00000000-0005-0000-0000-00005AF30000}"/>
    <cellStyle name="Sub total 2 2" xfId="62288" xr:uid="{00000000-0005-0000-0000-00005BF30000}"/>
    <cellStyle name="Sub total 2 2 2" xfId="62289" xr:uid="{00000000-0005-0000-0000-00005CF30000}"/>
    <cellStyle name="Sub total 2 2 2 2" xfId="62290" xr:uid="{00000000-0005-0000-0000-00005DF30000}"/>
    <cellStyle name="Sub total 2 2 2 2 2" xfId="62291" xr:uid="{00000000-0005-0000-0000-00005EF30000}"/>
    <cellStyle name="Sub total 2 2 2 3" xfId="62292" xr:uid="{00000000-0005-0000-0000-00005FF30000}"/>
    <cellStyle name="Sub total 2 2 2 4" xfId="62293" xr:uid="{00000000-0005-0000-0000-000060F30000}"/>
    <cellStyle name="Sub total 2 2 2_Innskuddsdekning" xfId="62294" xr:uid="{00000000-0005-0000-0000-000061F30000}"/>
    <cellStyle name="Sub total 2 2 3" xfId="62295" xr:uid="{00000000-0005-0000-0000-000062F30000}"/>
    <cellStyle name="Sub total 2 2 3 2" xfId="62296" xr:uid="{00000000-0005-0000-0000-000063F30000}"/>
    <cellStyle name="Sub total 2 2 4" xfId="62297" xr:uid="{00000000-0005-0000-0000-000064F30000}"/>
    <cellStyle name="Sub total 2 2 4 2" xfId="62298" xr:uid="{00000000-0005-0000-0000-000065F30000}"/>
    <cellStyle name="Sub total 2 2 5" xfId="62299" xr:uid="{00000000-0005-0000-0000-000066F30000}"/>
    <cellStyle name="Sub total 2 2 6" xfId="62300" xr:uid="{00000000-0005-0000-0000-000067F30000}"/>
    <cellStyle name="Sub total 2 2 7" xfId="62301" xr:uid="{00000000-0005-0000-0000-000068F30000}"/>
    <cellStyle name="Sub total 2 2_3. Chng in credit spreads" xfId="62302" xr:uid="{00000000-0005-0000-0000-000069F30000}"/>
    <cellStyle name="Sub total 2 3" xfId="62303" xr:uid="{00000000-0005-0000-0000-00006AF30000}"/>
    <cellStyle name="Sub total 2 3 2" xfId="62304" xr:uid="{00000000-0005-0000-0000-00006BF30000}"/>
    <cellStyle name="Sub total 2 3 2 2" xfId="62305" xr:uid="{00000000-0005-0000-0000-00006CF30000}"/>
    <cellStyle name="Sub total 2 3 3" xfId="62306" xr:uid="{00000000-0005-0000-0000-00006DF30000}"/>
    <cellStyle name="Sub total 2 3 4" xfId="62307" xr:uid="{00000000-0005-0000-0000-00006EF30000}"/>
    <cellStyle name="Sub total 2 3_Innskuddsdekning" xfId="62308" xr:uid="{00000000-0005-0000-0000-00006FF30000}"/>
    <cellStyle name="Sub total 2 4" xfId="62309" xr:uid="{00000000-0005-0000-0000-000070F30000}"/>
    <cellStyle name="Sub total 2 4 2" xfId="62310" xr:uid="{00000000-0005-0000-0000-000071F30000}"/>
    <cellStyle name="Sub total 2 5" xfId="62311" xr:uid="{00000000-0005-0000-0000-000072F30000}"/>
    <cellStyle name="Sub total 2 5 2" xfId="62312" xr:uid="{00000000-0005-0000-0000-000073F30000}"/>
    <cellStyle name="Sub total 2 6" xfId="62313" xr:uid="{00000000-0005-0000-0000-000074F30000}"/>
    <cellStyle name="Sub total 2 7" xfId="62314" xr:uid="{00000000-0005-0000-0000-000075F30000}"/>
    <cellStyle name="Sub total 2 8" xfId="62315" xr:uid="{00000000-0005-0000-0000-000076F30000}"/>
    <cellStyle name="Sub total 2_3. Chng in credit spreads" xfId="62316" xr:uid="{00000000-0005-0000-0000-000077F30000}"/>
    <cellStyle name="Sub total 20" xfId="62317" xr:uid="{00000000-0005-0000-0000-000078F30000}"/>
    <cellStyle name="Sub total 21" xfId="62318" xr:uid="{00000000-0005-0000-0000-000079F30000}"/>
    <cellStyle name="Sub total 22" xfId="62319" xr:uid="{00000000-0005-0000-0000-00007AF30000}"/>
    <cellStyle name="Sub total 23" xfId="62320" xr:uid="{00000000-0005-0000-0000-00007BF30000}"/>
    <cellStyle name="Sub total 24" xfId="62321" xr:uid="{00000000-0005-0000-0000-00007CF30000}"/>
    <cellStyle name="Sub total 25" xfId="62322" xr:uid="{00000000-0005-0000-0000-00007DF30000}"/>
    <cellStyle name="Sub total 26" xfId="62323" xr:uid="{00000000-0005-0000-0000-00007EF30000}"/>
    <cellStyle name="Sub total 3" xfId="62324" xr:uid="{00000000-0005-0000-0000-00007FF30000}"/>
    <cellStyle name="Sub total 3 2" xfId="62325" xr:uid="{00000000-0005-0000-0000-000080F30000}"/>
    <cellStyle name="Sub total 3 2 2" xfId="62326" xr:uid="{00000000-0005-0000-0000-000081F30000}"/>
    <cellStyle name="Sub total 3 2 2 2" xfId="62327" xr:uid="{00000000-0005-0000-0000-000082F30000}"/>
    <cellStyle name="Sub total 3 2 2_Innskuddsdekning" xfId="62328" xr:uid="{00000000-0005-0000-0000-000083F30000}"/>
    <cellStyle name="Sub total 3 2 3" xfId="62329" xr:uid="{00000000-0005-0000-0000-000084F30000}"/>
    <cellStyle name="Sub total 3 2 4" xfId="62330" xr:uid="{00000000-0005-0000-0000-000085F30000}"/>
    <cellStyle name="Sub total 3 2 5" xfId="62331" xr:uid="{00000000-0005-0000-0000-000086F30000}"/>
    <cellStyle name="Sub total 3 2_3. Chng in credit spreads" xfId="62332" xr:uid="{00000000-0005-0000-0000-000087F30000}"/>
    <cellStyle name="Sub total 3 3" xfId="62333" xr:uid="{00000000-0005-0000-0000-000088F30000}"/>
    <cellStyle name="Sub total 3 3 2" xfId="62334" xr:uid="{00000000-0005-0000-0000-000089F30000}"/>
    <cellStyle name="Sub total 3 3_Innskuddsdekning" xfId="62335" xr:uid="{00000000-0005-0000-0000-00008AF30000}"/>
    <cellStyle name="Sub total 3 4" xfId="62336" xr:uid="{00000000-0005-0000-0000-00008BF30000}"/>
    <cellStyle name="Sub total 3 4 2" xfId="62337" xr:uid="{00000000-0005-0000-0000-00008CF30000}"/>
    <cellStyle name="Sub total 3 5" xfId="62338" xr:uid="{00000000-0005-0000-0000-00008DF30000}"/>
    <cellStyle name="Sub total 3 6" xfId="62339" xr:uid="{00000000-0005-0000-0000-00008EF30000}"/>
    <cellStyle name="Sub total 3 7" xfId="62340" xr:uid="{00000000-0005-0000-0000-00008FF30000}"/>
    <cellStyle name="Sub total 3_3. Chng in credit spreads" xfId="62341" xr:uid="{00000000-0005-0000-0000-000090F30000}"/>
    <cellStyle name="Sub total 4" xfId="62342" xr:uid="{00000000-0005-0000-0000-000091F30000}"/>
    <cellStyle name="Sub total 4 2" xfId="62343" xr:uid="{00000000-0005-0000-0000-000092F30000}"/>
    <cellStyle name="Sub total 4 3" xfId="62344" xr:uid="{00000000-0005-0000-0000-000093F30000}"/>
    <cellStyle name="Sub total 4_Innskuddsdekning" xfId="62345" xr:uid="{00000000-0005-0000-0000-000094F30000}"/>
    <cellStyle name="Sub total 5" xfId="62346" xr:uid="{00000000-0005-0000-0000-000095F30000}"/>
    <cellStyle name="Sub total 5 2" xfId="62347" xr:uid="{00000000-0005-0000-0000-000096F30000}"/>
    <cellStyle name="Sub total 5_Innskuddsdekning" xfId="62348" xr:uid="{00000000-0005-0000-0000-000097F30000}"/>
    <cellStyle name="Sub total 6" xfId="62349" xr:uid="{00000000-0005-0000-0000-000098F30000}"/>
    <cellStyle name="Sub total 7" xfId="62350" xr:uid="{00000000-0005-0000-0000-000099F30000}"/>
    <cellStyle name="Sub total 8" xfId="62351" xr:uid="{00000000-0005-0000-0000-00009AF30000}"/>
    <cellStyle name="Sub total 9" xfId="62352" xr:uid="{00000000-0005-0000-0000-00009BF30000}"/>
    <cellStyle name="Sub total_1" xfId="62353" xr:uid="{00000000-0005-0000-0000-00009CF30000}"/>
    <cellStyle name="Subtitle" xfId="62354" xr:uid="{00000000-0005-0000-0000-00009DF30000}"/>
    <cellStyle name="Subtitle 2" xfId="62355" xr:uid="{00000000-0005-0000-0000-00009EF30000}"/>
    <cellStyle name="Subtitle_Gj. sn. ant. aksjer 2015" xfId="62356" xr:uid="{00000000-0005-0000-0000-00009FF30000}"/>
    <cellStyle name="Sum" xfId="62357" xr:uid="{00000000-0005-0000-0000-0000A0F30000}"/>
    <cellStyle name="Suma" xfId="62358" xr:uid="{00000000-0005-0000-0000-0000A1F30000}"/>
    <cellStyle name="Suma 2" xfId="62359" xr:uid="{00000000-0005-0000-0000-0000A2F30000}"/>
    <cellStyle name="Suma 2 2" xfId="62360" xr:uid="{00000000-0005-0000-0000-0000A3F30000}"/>
    <cellStyle name="Suma 2_Nøkkeltall" xfId="62361" xr:uid="{00000000-0005-0000-0000-0000A4F30000}"/>
    <cellStyle name="Suma_3. Chng in credit spreads" xfId="62362" xr:uid="{00000000-0005-0000-0000-0000A5F30000}"/>
    <cellStyle name="Summa" xfId="62363" xr:uid="{00000000-0005-0000-0000-0000A6F30000}"/>
    <cellStyle name="Summa 1 låst" xfId="62364" xr:uid="{00000000-0005-0000-0000-0000A7F30000}"/>
    <cellStyle name="Summa 2" xfId="62365" xr:uid="{00000000-0005-0000-0000-0000A8F30000}"/>
    <cellStyle name="Summa 2 2" xfId="62366" xr:uid="{00000000-0005-0000-0000-0000A9F30000}"/>
    <cellStyle name="Summa 2 2 2" xfId="62367" xr:uid="{00000000-0005-0000-0000-0000AAF30000}"/>
    <cellStyle name="Summa 2 2 2 2" xfId="62368" xr:uid="{00000000-0005-0000-0000-0000ABF30000}"/>
    <cellStyle name="Summa 2 2 3" xfId="62369" xr:uid="{00000000-0005-0000-0000-0000ACF30000}"/>
    <cellStyle name="Summa 2 3" xfId="62370" xr:uid="{00000000-0005-0000-0000-0000ADF30000}"/>
    <cellStyle name="Summa 2 3 2" xfId="62371" xr:uid="{00000000-0005-0000-0000-0000AEF30000}"/>
    <cellStyle name="Summa 2 3 2 2" xfId="62372" xr:uid="{00000000-0005-0000-0000-0000AFF30000}"/>
    <cellStyle name="Summa 2 3 2 2 2" xfId="62373" xr:uid="{00000000-0005-0000-0000-0000B0F30000}"/>
    <cellStyle name="Summa 2 3 2 3" xfId="62374" xr:uid="{00000000-0005-0000-0000-0000B1F30000}"/>
    <cellStyle name="Summa 2 3 2 4" xfId="62375" xr:uid="{00000000-0005-0000-0000-0000B2F30000}"/>
    <cellStyle name="Summa 2 3 3" xfId="62376" xr:uid="{00000000-0005-0000-0000-0000B3F30000}"/>
    <cellStyle name="Summa 2 3 3 2" xfId="62377" xr:uid="{00000000-0005-0000-0000-0000B4F30000}"/>
    <cellStyle name="Summa 2 4" xfId="62378" xr:uid="{00000000-0005-0000-0000-0000B5F30000}"/>
    <cellStyle name="Summa 2 4 2" xfId="62379" xr:uid="{00000000-0005-0000-0000-0000B6F30000}"/>
    <cellStyle name="Summa 2 4 2 2" xfId="62380" xr:uid="{00000000-0005-0000-0000-0000B7F30000}"/>
    <cellStyle name="Summa 2 4 3" xfId="62381" xr:uid="{00000000-0005-0000-0000-0000B8F30000}"/>
    <cellStyle name="Summa 2 4 4" xfId="62382" xr:uid="{00000000-0005-0000-0000-0000B9F30000}"/>
    <cellStyle name="Summa 2 5" xfId="62383" xr:uid="{00000000-0005-0000-0000-0000BAF30000}"/>
    <cellStyle name="Summa 2 6" xfId="62384" xr:uid="{00000000-0005-0000-0000-0000BBF30000}"/>
    <cellStyle name="Summa 2_Innskuddsdekning" xfId="62385" xr:uid="{00000000-0005-0000-0000-0000BCF30000}"/>
    <cellStyle name="Summa 3" xfId="62386" xr:uid="{00000000-0005-0000-0000-0000BDF30000}"/>
    <cellStyle name="Summa 4" xfId="62387" xr:uid="{00000000-0005-0000-0000-0000BEF30000}"/>
    <cellStyle name="Summa 5" xfId="62388" xr:uid="{00000000-0005-0000-0000-0000BFF30000}"/>
    <cellStyle name="Summa 6" xfId="62389" xr:uid="{00000000-0005-0000-0000-0000C0F30000}"/>
    <cellStyle name="Summa 7" xfId="62390" xr:uid="{00000000-0005-0000-0000-0000C1F30000}"/>
    <cellStyle name="Summa_3. Chng in credit spreads" xfId="62391" xr:uid="{00000000-0005-0000-0000-0000C2F30000}"/>
    <cellStyle name="Summa1 låst" xfId="62392" xr:uid="{00000000-0005-0000-0000-0000C3F30000}"/>
    <cellStyle name="sup2Date" xfId="62393" xr:uid="{00000000-0005-0000-0000-0000C4F30000}"/>
    <cellStyle name="sup2Int" xfId="62394" xr:uid="{00000000-0005-0000-0000-0000C5F30000}"/>
    <cellStyle name="sup2ParameterE" xfId="62395" xr:uid="{00000000-0005-0000-0000-0000C6F30000}"/>
    <cellStyle name="sup2Percentage" xfId="62396" xr:uid="{00000000-0005-0000-0000-0000C7F30000}"/>
    <cellStyle name="sup2PercentageL" xfId="62397" xr:uid="{00000000-0005-0000-0000-0000C8F30000}"/>
    <cellStyle name="sup2PercentageM" xfId="62398" xr:uid="{00000000-0005-0000-0000-0000C9F30000}"/>
    <cellStyle name="sup2Selection" xfId="62399" xr:uid="{00000000-0005-0000-0000-0000CAF30000}"/>
    <cellStyle name="sup2Text" xfId="62400" xr:uid="{00000000-0005-0000-0000-0000CBF30000}"/>
    <cellStyle name="sup3ParameterE" xfId="62401" xr:uid="{00000000-0005-0000-0000-0000CCF30000}"/>
    <cellStyle name="sup3Percentage" xfId="62402" xr:uid="{00000000-0005-0000-0000-0000CDF30000}"/>
    <cellStyle name="supDate" xfId="62403" xr:uid="{00000000-0005-0000-0000-0000CEF30000}"/>
    <cellStyle name="Supervisor" xfId="62404" xr:uid="{00000000-0005-0000-0000-0000CFF30000}"/>
    <cellStyle name="supFloat" xfId="62405" xr:uid="{00000000-0005-0000-0000-0000D0F30000}"/>
    <cellStyle name="supInt" xfId="62406" xr:uid="{00000000-0005-0000-0000-0000D1F30000}"/>
    <cellStyle name="supParameterE" xfId="62407" xr:uid="{00000000-0005-0000-0000-0000D2F30000}"/>
    <cellStyle name="supParameterS" xfId="62408" xr:uid="{00000000-0005-0000-0000-0000D3F30000}"/>
    <cellStyle name="supPD" xfId="62409" xr:uid="{00000000-0005-0000-0000-0000D4F30000}"/>
    <cellStyle name="supPercentage" xfId="62410" xr:uid="{00000000-0005-0000-0000-0000D5F30000}"/>
    <cellStyle name="supPercentageL" xfId="62411" xr:uid="{00000000-0005-0000-0000-0000D6F30000}"/>
    <cellStyle name="supPercentageM" xfId="62412" xr:uid="{00000000-0005-0000-0000-0000D7F30000}"/>
    <cellStyle name="supSelection" xfId="62413" xr:uid="{00000000-0005-0000-0000-0000D8F30000}"/>
    <cellStyle name="supText" xfId="62414" xr:uid="{00000000-0005-0000-0000-0000D9F30000}"/>
    <cellStyle name="Susietas langelis" xfId="62415" xr:uid="{00000000-0005-0000-0000-0000DAF30000}"/>
    <cellStyle name="SwitchCell" xfId="62416" xr:uid="{00000000-0005-0000-0000-0000DBF30000}"/>
    <cellStyle name="Syöttö" xfId="62417" xr:uid="{00000000-0005-0000-0000-0000DCF30000}"/>
    <cellStyle name="Számítás" xfId="62418" xr:uid="{00000000-0005-0000-0000-0000DDF30000}"/>
    <cellStyle name="Számítás 2" xfId="62419" xr:uid="{00000000-0005-0000-0000-0000DEF30000}"/>
    <cellStyle name="Számítás_Nøkkeltall" xfId="62420" xr:uid="{00000000-0005-0000-0000-0000DFF30000}"/>
    <cellStyle name="Tabelltittel" xfId="62421" xr:uid="{00000000-0005-0000-0000-0000E0F30000}"/>
    <cellStyle name="Table Col Head" xfId="62422" xr:uid="{00000000-0005-0000-0000-0000E1F30000}"/>
    <cellStyle name="Table end" xfId="62423" xr:uid="{00000000-0005-0000-0000-0000E2F30000}"/>
    <cellStyle name="Table end 2" xfId="62424" xr:uid="{00000000-0005-0000-0000-0000E3F30000}"/>
    <cellStyle name="Table end 2 2" xfId="62425" xr:uid="{00000000-0005-0000-0000-0000E4F30000}"/>
    <cellStyle name="Table end 2 2 2" xfId="62426" xr:uid="{00000000-0005-0000-0000-0000E5F30000}"/>
    <cellStyle name="Table end 2 2 2 2" xfId="62427" xr:uid="{00000000-0005-0000-0000-0000E6F30000}"/>
    <cellStyle name="Table end 2 2 3" xfId="62428" xr:uid="{00000000-0005-0000-0000-0000E7F30000}"/>
    <cellStyle name="Table end 2 2 3 2" xfId="62429" xr:uid="{00000000-0005-0000-0000-0000E8F30000}"/>
    <cellStyle name="Table end 2 2 4" xfId="62430" xr:uid="{00000000-0005-0000-0000-0000E9F30000}"/>
    <cellStyle name="Table end 2 2 5" xfId="62431" xr:uid="{00000000-0005-0000-0000-0000EAF30000}"/>
    <cellStyle name="Table end 2 2 6" xfId="62432" xr:uid="{00000000-0005-0000-0000-0000EBF30000}"/>
    <cellStyle name="Table end 2 2_Innskuddsdekning" xfId="62433" xr:uid="{00000000-0005-0000-0000-0000ECF30000}"/>
    <cellStyle name="Table end 2 3" xfId="62434" xr:uid="{00000000-0005-0000-0000-0000EDF30000}"/>
    <cellStyle name="Table end 2 3 2" xfId="62435" xr:uid="{00000000-0005-0000-0000-0000EEF30000}"/>
    <cellStyle name="Table end 2 4" xfId="62436" xr:uid="{00000000-0005-0000-0000-0000EFF30000}"/>
    <cellStyle name="Table end 2 4 2" xfId="62437" xr:uid="{00000000-0005-0000-0000-0000F0F30000}"/>
    <cellStyle name="Table end 2 5" xfId="62438" xr:uid="{00000000-0005-0000-0000-0000F1F30000}"/>
    <cellStyle name="Table end 2 6" xfId="62439" xr:uid="{00000000-0005-0000-0000-0000F2F30000}"/>
    <cellStyle name="Table end 2 7" xfId="62440" xr:uid="{00000000-0005-0000-0000-0000F3F30000}"/>
    <cellStyle name="Table end 2_3. Chng in credit spreads" xfId="62441" xr:uid="{00000000-0005-0000-0000-0000F4F30000}"/>
    <cellStyle name="Table end 3" xfId="62442" xr:uid="{00000000-0005-0000-0000-0000F5F30000}"/>
    <cellStyle name="Table end 3 2" xfId="62443" xr:uid="{00000000-0005-0000-0000-0000F6F30000}"/>
    <cellStyle name="Table end 3 2 2" xfId="62444" xr:uid="{00000000-0005-0000-0000-0000F7F30000}"/>
    <cellStyle name="Table end 3 2_Innskuddsdekning" xfId="62445" xr:uid="{00000000-0005-0000-0000-0000F8F30000}"/>
    <cellStyle name="Table end 3 3" xfId="62446" xr:uid="{00000000-0005-0000-0000-0000F9F30000}"/>
    <cellStyle name="Table end 3_3. Chng in credit spreads" xfId="62447" xr:uid="{00000000-0005-0000-0000-0000FAF30000}"/>
    <cellStyle name="Table end 4" xfId="62448" xr:uid="{00000000-0005-0000-0000-0000FBF30000}"/>
    <cellStyle name="Table end 4 2" xfId="62449" xr:uid="{00000000-0005-0000-0000-0000FCF30000}"/>
    <cellStyle name="Table end 5" xfId="62450" xr:uid="{00000000-0005-0000-0000-0000FDF30000}"/>
    <cellStyle name="Table end_1" xfId="62451" xr:uid="{00000000-0005-0000-0000-0000FEF30000}"/>
    <cellStyle name="Table head" xfId="62452" xr:uid="{00000000-0005-0000-0000-0000FFF30000}"/>
    <cellStyle name="Table head 2" xfId="62453" xr:uid="{00000000-0005-0000-0000-000000F40000}"/>
    <cellStyle name="Table head 2 2" xfId="62454" xr:uid="{00000000-0005-0000-0000-000001F40000}"/>
    <cellStyle name="Table head 2 2 2" xfId="62455" xr:uid="{00000000-0005-0000-0000-000002F40000}"/>
    <cellStyle name="Table head 2 2 2 2" xfId="62456" xr:uid="{00000000-0005-0000-0000-000003F40000}"/>
    <cellStyle name="Table head 2 2 2_Innskuddsdekning" xfId="62457" xr:uid="{00000000-0005-0000-0000-000004F40000}"/>
    <cellStyle name="Table head 2 2 3" xfId="62458" xr:uid="{00000000-0005-0000-0000-000005F40000}"/>
    <cellStyle name="Table head 2 2 4" xfId="62459" xr:uid="{00000000-0005-0000-0000-000006F40000}"/>
    <cellStyle name="Table head 2 2 5" xfId="62460" xr:uid="{00000000-0005-0000-0000-000007F40000}"/>
    <cellStyle name="Table head 2 2_3. Chng in credit spreads" xfId="62461" xr:uid="{00000000-0005-0000-0000-000008F40000}"/>
    <cellStyle name="Table head 2 3" xfId="62462" xr:uid="{00000000-0005-0000-0000-000009F40000}"/>
    <cellStyle name="Table head 2 3 2" xfId="62463" xr:uid="{00000000-0005-0000-0000-00000AF40000}"/>
    <cellStyle name="Table head 2 3 2 2" xfId="62464" xr:uid="{00000000-0005-0000-0000-00000BF40000}"/>
    <cellStyle name="Table head 2 3 2 2 2" xfId="62465" xr:uid="{00000000-0005-0000-0000-00000CF40000}"/>
    <cellStyle name="Table head 2 3 2 3" xfId="62466" xr:uid="{00000000-0005-0000-0000-00000DF40000}"/>
    <cellStyle name="Table head 2 3 2 4" xfId="62467" xr:uid="{00000000-0005-0000-0000-00000EF40000}"/>
    <cellStyle name="Table head 2 3 3" xfId="62468" xr:uid="{00000000-0005-0000-0000-00000FF40000}"/>
    <cellStyle name="Table head 2 3 3 2" xfId="62469" xr:uid="{00000000-0005-0000-0000-000010F40000}"/>
    <cellStyle name="Table head 2 3_Innskuddsdekning" xfId="62470" xr:uid="{00000000-0005-0000-0000-000011F40000}"/>
    <cellStyle name="Table head 2 4" xfId="62471" xr:uid="{00000000-0005-0000-0000-000012F40000}"/>
    <cellStyle name="Table head 2 4 2" xfId="62472" xr:uid="{00000000-0005-0000-0000-000013F40000}"/>
    <cellStyle name="Table head 2 4 2 2" xfId="62473" xr:uid="{00000000-0005-0000-0000-000014F40000}"/>
    <cellStyle name="Table head 2 4 3" xfId="62474" xr:uid="{00000000-0005-0000-0000-000015F40000}"/>
    <cellStyle name="Table head 2 4 4" xfId="62475" xr:uid="{00000000-0005-0000-0000-000016F40000}"/>
    <cellStyle name="Table head 2 5" xfId="62476" xr:uid="{00000000-0005-0000-0000-000017F40000}"/>
    <cellStyle name="Table head 2 6" xfId="62477" xr:uid="{00000000-0005-0000-0000-000018F40000}"/>
    <cellStyle name="Table head 2_3. Chng in credit spreads" xfId="62478" xr:uid="{00000000-0005-0000-0000-000019F40000}"/>
    <cellStyle name="Table head 3" xfId="62479" xr:uid="{00000000-0005-0000-0000-00001AF40000}"/>
    <cellStyle name="Table head 3 2" xfId="62480" xr:uid="{00000000-0005-0000-0000-00001BF40000}"/>
    <cellStyle name="Table head 3 2 2" xfId="62481" xr:uid="{00000000-0005-0000-0000-00001CF40000}"/>
    <cellStyle name="Table head 3 2_3. Chng in credit spreads" xfId="62482" xr:uid="{00000000-0005-0000-0000-00001DF40000}"/>
    <cellStyle name="Table head 3 3" xfId="62483" xr:uid="{00000000-0005-0000-0000-00001EF40000}"/>
    <cellStyle name="Table head 3_3. Chng in credit spreads" xfId="62484" xr:uid="{00000000-0005-0000-0000-00001FF40000}"/>
    <cellStyle name="Table head 4" xfId="62485" xr:uid="{00000000-0005-0000-0000-000020F40000}"/>
    <cellStyle name="Table head 5" xfId="62486" xr:uid="{00000000-0005-0000-0000-000021F40000}"/>
    <cellStyle name="Table head 6" xfId="62487" xr:uid="{00000000-0005-0000-0000-000022F40000}"/>
    <cellStyle name="Table head 7" xfId="62488" xr:uid="{00000000-0005-0000-0000-000023F40000}"/>
    <cellStyle name="Table head 8" xfId="62489" xr:uid="{00000000-0005-0000-0000-000024F40000}"/>
    <cellStyle name="Table head 9" xfId="62490" xr:uid="{00000000-0005-0000-0000-000025F40000}"/>
    <cellStyle name="Table Head Aligned" xfId="62491" xr:uid="{00000000-0005-0000-0000-000026F40000}"/>
    <cellStyle name="Table Head Blue" xfId="62492" xr:uid="{00000000-0005-0000-0000-000027F40000}"/>
    <cellStyle name="Table Head Green" xfId="62493" xr:uid="{00000000-0005-0000-0000-000028F40000}"/>
    <cellStyle name="Table Head_03-Egne aksjer 1002" xfId="62494" xr:uid="{00000000-0005-0000-0000-000029F40000}"/>
    <cellStyle name="Table Heading" xfId="62495" xr:uid="{00000000-0005-0000-0000-00002AF40000}"/>
    <cellStyle name="Table Heading 2" xfId="62496" xr:uid="{00000000-0005-0000-0000-00002BF40000}"/>
    <cellStyle name="Table Heading_Gj. sn. ant. aksjer 2015" xfId="62497" xr:uid="{00000000-0005-0000-0000-00002CF40000}"/>
    <cellStyle name="Table Source" xfId="62498" xr:uid="{00000000-0005-0000-0000-00002DF40000}"/>
    <cellStyle name="Table Sub Head" xfId="62499" xr:uid="{00000000-0005-0000-0000-00002EF40000}"/>
    <cellStyle name="Table Text" xfId="62500" xr:uid="{00000000-0005-0000-0000-00002FF40000}"/>
    <cellStyle name="table text bold" xfId="62501" xr:uid="{00000000-0005-0000-0000-000030F40000}"/>
    <cellStyle name="table text bold 2" xfId="62502" xr:uid="{00000000-0005-0000-0000-000031F40000}"/>
    <cellStyle name="table text bold 2 2" xfId="62503" xr:uid="{00000000-0005-0000-0000-000032F40000}"/>
    <cellStyle name="table text bold 2 2 2" xfId="62504" xr:uid="{00000000-0005-0000-0000-000033F40000}"/>
    <cellStyle name="table text bold 2 2_Innskuddsdekning" xfId="62505" xr:uid="{00000000-0005-0000-0000-000034F40000}"/>
    <cellStyle name="table text bold 2 3" xfId="62506" xr:uid="{00000000-0005-0000-0000-000035F40000}"/>
    <cellStyle name="table text bold 2_3. Chng in credit spreads" xfId="62507" xr:uid="{00000000-0005-0000-0000-000036F40000}"/>
    <cellStyle name="table text bold 3" xfId="62508" xr:uid="{00000000-0005-0000-0000-000037F40000}"/>
    <cellStyle name="table text bold 3 2" xfId="62509" xr:uid="{00000000-0005-0000-0000-000038F40000}"/>
    <cellStyle name="table text bold 3 2 2" xfId="62510" xr:uid="{00000000-0005-0000-0000-000039F40000}"/>
    <cellStyle name="table text bold 3 2_Innskuddsdekning" xfId="62511" xr:uid="{00000000-0005-0000-0000-00003AF40000}"/>
    <cellStyle name="table text bold 3 3" xfId="62512" xr:uid="{00000000-0005-0000-0000-00003BF40000}"/>
    <cellStyle name="table text bold 3_3. Chng in credit spreads" xfId="62513" xr:uid="{00000000-0005-0000-0000-00003CF40000}"/>
    <cellStyle name="table text bold 4" xfId="62514" xr:uid="{00000000-0005-0000-0000-00003DF40000}"/>
    <cellStyle name="table text bold green" xfId="62515" xr:uid="{00000000-0005-0000-0000-00003EF40000}"/>
    <cellStyle name="table text bold green 2" xfId="62516" xr:uid="{00000000-0005-0000-0000-00003FF40000}"/>
    <cellStyle name="table text bold green 2 2" xfId="62517" xr:uid="{00000000-0005-0000-0000-000040F40000}"/>
    <cellStyle name="table text bold green 2 2 2" xfId="62518" xr:uid="{00000000-0005-0000-0000-000041F40000}"/>
    <cellStyle name="table text bold green 2 2_Innskuddsdekning" xfId="62519" xr:uid="{00000000-0005-0000-0000-000042F40000}"/>
    <cellStyle name="table text bold green 2 3" xfId="62520" xr:uid="{00000000-0005-0000-0000-000043F40000}"/>
    <cellStyle name="table text bold green 2_3. Chng in credit spreads" xfId="62521" xr:uid="{00000000-0005-0000-0000-000044F40000}"/>
    <cellStyle name="table text bold green 3" xfId="62522" xr:uid="{00000000-0005-0000-0000-000045F40000}"/>
    <cellStyle name="table text bold green 3 2" xfId="62523" xr:uid="{00000000-0005-0000-0000-000046F40000}"/>
    <cellStyle name="table text bold green 3_Innskuddsdekning" xfId="62524" xr:uid="{00000000-0005-0000-0000-000047F40000}"/>
    <cellStyle name="table text bold green 4" xfId="62525" xr:uid="{00000000-0005-0000-0000-000048F40000}"/>
    <cellStyle name="table text bold green_1" xfId="62526" xr:uid="{00000000-0005-0000-0000-000049F40000}"/>
    <cellStyle name="table text bold_1" xfId="62527" xr:uid="{00000000-0005-0000-0000-00004AF40000}"/>
    <cellStyle name="table text light" xfId="62528" xr:uid="{00000000-0005-0000-0000-00004BF40000}"/>
    <cellStyle name="table text light 2" xfId="62529" xr:uid="{00000000-0005-0000-0000-00004CF40000}"/>
    <cellStyle name="table text light 2 2" xfId="62530" xr:uid="{00000000-0005-0000-0000-00004DF40000}"/>
    <cellStyle name="table text light 2 2 2" xfId="62531" xr:uid="{00000000-0005-0000-0000-00004EF40000}"/>
    <cellStyle name="table text light 2 2_Innskuddsdekning" xfId="62532" xr:uid="{00000000-0005-0000-0000-00004FF40000}"/>
    <cellStyle name="table text light 2 3" xfId="62533" xr:uid="{00000000-0005-0000-0000-000050F40000}"/>
    <cellStyle name="table text light 2_3. Chng in credit spreads" xfId="62534" xr:uid="{00000000-0005-0000-0000-000051F40000}"/>
    <cellStyle name="table text light 3" xfId="62535" xr:uid="{00000000-0005-0000-0000-000052F40000}"/>
    <cellStyle name="table text light 3 2" xfId="62536" xr:uid="{00000000-0005-0000-0000-000053F40000}"/>
    <cellStyle name="table text light 3 2 2" xfId="62537" xr:uid="{00000000-0005-0000-0000-000054F40000}"/>
    <cellStyle name="table text light 3 2_Innskuddsdekning" xfId="62538" xr:uid="{00000000-0005-0000-0000-000055F40000}"/>
    <cellStyle name="table text light 3 3" xfId="62539" xr:uid="{00000000-0005-0000-0000-000056F40000}"/>
    <cellStyle name="table text light 3_3. Chng in credit spreads" xfId="62540" xr:uid="{00000000-0005-0000-0000-000057F40000}"/>
    <cellStyle name="table text light 4" xfId="62541" xr:uid="{00000000-0005-0000-0000-000058F40000}"/>
    <cellStyle name="table text light_1" xfId="62542" xr:uid="{00000000-0005-0000-0000-000059F40000}"/>
    <cellStyle name="Table Text_3. Chng in credit spreads" xfId="62543" xr:uid="{00000000-0005-0000-0000-00005AF40000}"/>
    <cellStyle name="Table Title" xfId="62544" xr:uid="{00000000-0005-0000-0000-00005BF40000}"/>
    <cellStyle name="Table Units" xfId="62545" xr:uid="{00000000-0005-0000-0000-00005CF40000}"/>
    <cellStyle name="Table Units 2" xfId="62546" xr:uid="{00000000-0005-0000-0000-00005DF40000}"/>
    <cellStyle name="Table Units_3. Chng in credit spreads" xfId="62547" xr:uid="{00000000-0005-0000-0000-00005EF40000}"/>
    <cellStyle name="Table_Header" xfId="62548" xr:uid="{00000000-0005-0000-0000-00005FF40000}"/>
    <cellStyle name="TableBorder" xfId="62549" xr:uid="{00000000-0005-0000-0000-000060F40000}"/>
    <cellStyle name="TableBorder 2" xfId="62550" xr:uid="{00000000-0005-0000-0000-000061F40000}"/>
    <cellStyle name="TableBorder 2 2" xfId="62551" xr:uid="{00000000-0005-0000-0000-000062F40000}"/>
    <cellStyle name="TableBorder 2_Adjustment-Hovedtall" xfId="62552" xr:uid="{00000000-0005-0000-0000-000063F40000}"/>
    <cellStyle name="TableBorder 3" xfId="62553" xr:uid="{00000000-0005-0000-0000-000064F40000}"/>
    <cellStyle name="TableBorder_3. Chng in credit spreads" xfId="62554" xr:uid="{00000000-0005-0000-0000-000065F40000}"/>
    <cellStyle name="TableColumnHeader" xfId="62555" xr:uid="{00000000-0005-0000-0000-000066F40000}"/>
    <cellStyle name="TableHeading" xfId="62556" xr:uid="{00000000-0005-0000-0000-000067F40000}"/>
    <cellStyle name="TableHeading 2" xfId="62557" xr:uid="{00000000-0005-0000-0000-000068F40000}"/>
    <cellStyle name="TableHeading 2 2" xfId="62558" xr:uid="{00000000-0005-0000-0000-000069F40000}"/>
    <cellStyle name="TableHeading 2_Innskuddsdekning" xfId="62559" xr:uid="{00000000-0005-0000-0000-00006AF40000}"/>
    <cellStyle name="TableHeading 3" xfId="62560" xr:uid="{00000000-0005-0000-0000-00006BF40000}"/>
    <cellStyle name="TableHeading_3. Chng in credit spreads" xfId="62561" xr:uid="{00000000-0005-0000-0000-00006CF40000}"/>
    <cellStyle name="TableHighlight" xfId="62562" xr:uid="{00000000-0005-0000-0000-00006DF40000}"/>
    <cellStyle name="TableHighlight 2" xfId="62563" xr:uid="{00000000-0005-0000-0000-00006EF40000}"/>
    <cellStyle name="TableHighlight 2 2" xfId="62564" xr:uid="{00000000-0005-0000-0000-00006FF40000}"/>
    <cellStyle name="TableHighlight 2_Adjustment-Hovedtall" xfId="62565" xr:uid="{00000000-0005-0000-0000-000070F40000}"/>
    <cellStyle name="TableHighlight 3" xfId="62566" xr:uid="{00000000-0005-0000-0000-000071F40000}"/>
    <cellStyle name="TableHighlight_3. Chng in credit spreads" xfId="62567" xr:uid="{00000000-0005-0000-0000-000072F40000}"/>
    <cellStyle name="TableNote" xfId="62568" xr:uid="{00000000-0005-0000-0000-000073F40000}"/>
    <cellStyle name="TableNote 2" xfId="62569" xr:uid="{00000000-0005-0000-0000-000074F40000}"/>
    <cellStyle name="TableNote 2 2" xfId="62570" xr:uid="{00000000-0005-0000-0000-000075F40000}"/>
    <cellStyle name="TableNote 2_Adjustment-Hovedtall" xfId="62571" xr:uid="{00000000-0005-0000-0000-000076F40000}"/>
    <cellStyle name="TableNote 3" xfId="62572" xr:uid="{00000000-0005-0000-0000-000077F40000}"/>
    <cellStyle name="TableNote_3. Chng in credit spreads" xfId="62573" xr:uid="{00000000-0005-0000-0000-000078F40000}"/>
    <cellStyle name="Tarkistussolu" xfId="62574" xr:uid="{00000000-0005-0000-0000-000079F40000}"/>
    <cellStyle name="Tekst objaśnienia" xfId="62575" xr:uid="{00000000-0005-0000-0000-00007AF40000}"/>
    <cellStyle name="Tekst ostrzeżenia" xfId="62576" xr:uid="{00000000-0005-0000-0000-00007BF40000}"/>
    <cellStyle name="test a style" xfId="62577" xr:uid="{00000000-0005-0000-0000-00007CF40000}"/>
    <cellStyle name="tête chapitre" xfId="62578" xr:uid="{00000000-0005-0000-0000-00007DF40000}"/>
    <cellStyle name="Text" xfId="62579" xr:uid="{00000000-0005-0000-0000-00007EF40000}"/>
    <cellStyle name="Text [3]" xfId="62580" xr:uid="{00000000-0005-0000-0000-00007FF40000}"/>
    <cellStyle name="Text [5]" xfId="62581" xr:uid="{00000000-0005-0000-0000-000080F40000}"/>
    <cellStyle name="Text 1" xfId="62582" xr:uid="{00000000-0005-0000-0000-000081F40000}"/>
    <cellStyle name="Text 12" xfId="62583" xr:uid="{00000000-0005-0000-0000-000082F40000}"/>
    <cellStyle name="Text 2" xfId="62584" xr:uid="{00000000-0005-0000-0000-000083F40000}"/>
    <cellStyle name="Text 3" xfId="62585" xr:uid="{00000000-0005-0000-0000-000084F40000}"/>
    <cellStyle name="Text Head 1" xfId="62586" xr:uid="{00000000-0005-0000-0000-000085F40000}"/>
    <cellStyle name="Text Head 2" xfId="62587" xr:uid="{00000000-0005-0000-0000-000086F40000}"/>
    <cellStyle name="Text Indent 1" xfId="62588" xr:uid="{00000000-0005-0000-0000-000087F40000}"/>
    <cellStyle name="Text Indent 2" xfId="62589" xr:uid="{00000000-0005-0000-0000-000088F40000}"/>
    <cellStyle name="Text Indent A" xfId="62590" xr:uid="{00000000-0005-0000-0000-000089F40000}"/>
    <cellStyle name="Text Indent B" xfId="62591" xr:uid="{00000000-0005-0000-0000-00008AF40000}"/>
    <cellStyle name="Text Indent C" xfId="62592" xr:uid="{00000000-0005-0000-0000-00008BF40000}"/>
    <cellStyle name="Text_3. Chng in credit spreads" xfId="62593" xr:uid="{00000000-0005-0000-0000-00008CF40000}"/>
    <cellStyle name="Texto de advertencia" xfId="62594" xr:uid="{00000000-0005-0000-0000-00008DF40000}"/>
    <cellStyle name="Texto explicativo" xfId="62595" xr:uid="{00000000-0005-0000-0000-00008EF40000}"/>
    <cellStyle name="Textrubrik" xfId="62596" xr:uid="{00000000-0005-0000-0000-00008FF40000}"/>
    <cellStyle name="Tikrinimo langelis" xfId="62597" xr:uid="{00000000-0005-0000-0000-000090F40000}"/>
    <cellStyle name="Times 10" xfId="62598" xr:uid="{00000000-0005-0000-0000-000091F40000}"/>
    <cellStyle name="Times 12" xfId="62599" xr:uid="{00000000-0005-0000-0000-000092F40000}"/>
    <cellStyle name="Titel" xfId="62600" xr:uid="{00000000-0005-0000-0000-000093F40000}"/>
    <cellStyle name="Title 2" xfId="62601" xr:uid="{00000000-0005-0000-0000-000094F40000}"/>
    <cellStyle name="Title 2 2" xfId="62602" xr:uid="{00000000-0005-0000-0000-000095F40000}"/>
    <cellStyle name="Title 2 2 2" xfId="62603" xr:uid="{00000000-0005-0000-0000-000096F40000}"/>
    <cellStyle name="Title 2 2_Nøkkeltall" xfId="62604" xr:uid="{00000000-0005-0000-0000-000097F40000}"/>
    <cellStyle name="Title 2_Innskuddsdekning" xfId="62605" xr:uid="{00000000-0005-0000-0000-000098F40000}"/>
    <cellStyle name="Title 3" xfId="62606" xr:uid="{00000000-0005-0000-0000-000099F40000}"/>
    <cellStyle name="Title 3 2" xfId="62607" xr:uid="{00000000-0005-0000-0000-00009AF40000}"/>
    <cellStyle name="Title 3 3" xfId="62608" xr:uid="{00000000-0005-0000-0000-00009BF40000}"/>
    <cellStyle name="Title 3_Nøkkeltall" xfId="62609" xr:uid="{00000000-0005-0000-0000-00009CF40000}"/>
    <cellStyle name="Title 4" xfId="62610" xr:uid="{00000000-0005-0000-0000-00009DF40000}"/>
    <cellStyle name="Title 4 2" xfId="62611" xr:uid="{00000000-0005-0000-0000-00009EF40000}"/>
    <cellStyle name="Title 4 3" xfId="62612" xr:uid="{00000000-0005-0000-0000-00009FF40000}"/>
    <cellStyle name="Title 5" xfId="62613" xr:uid="{00000000-0005-0000-0000-0000A0F40000}"/>
    <cellStyle name="Title of table" xfId="62614" xr:uid="{00000000-0005-0000-0000-0000A1F40000}"/>
    <cellStyle name="Titles" xfId="62615" xr:uid="{00000000-0005-0000-0000-0000A2F40000}"/>
    <cellStyle name="titre" xfId="62616" xr:uid="{00000000-0005-0000-0000-0000A3F40000}"/>
    <cellStyle name="Tittel 2" xfId="62617" xr:uid="{00000000-0005-0000-0000-0000A4F40000}"/>
    <cellStyle name="Tittel 2 2" xfId="62618" xr:uid="{00000000-0005-0000-0000-0000A5F40000}"/>
    <cellStyle name="Tittel 2 2 2" xfId="62619" xr:uid="{00000000-0005-0000-0000-0000A6F40000}"/>
    <cellStyle name="Tittel 2 3" xfId="62620" xr:uid="{00000000-0005-0000-0000-0000A7F40000}"/>
    <cellStyle name="Tittel 2_Innskuddsdekning" xfId="62621" xr:uid="{00000000-0005-0000-0000-0000A8F40000}"/>
    <cellStyle name="Tittel 3" xfId="62622" xr:uid="{00000000-0005-0000-0000-0000A9F40000}"/>
    <cellStyle name="Tittel 3 2" xfId="62623" xr:uid="{00000000-0005-0000-0000-0000AAF40000}"/>
    <cellStyle name="Tittel 3_Innskuddsdekning" xfId="62624" xr:uid="{00000000-0005-0000-0000-0000ABF40000}"/>
    <cellStyle name="Tittel 4" xfId="62625" xr:uid="{00000000-0005-0000-0000-0000ACF40000}"/>
    <cellStyle name="Tittel 5" xfId="62626" xr:uid="{00000000-0005-0000-0000-0000ADF40000}"/>
    <cellStyle name="Tittel 6" xfId="62627" xr:uid="{00000000-0005-0000-0000-0000AEF40000}"/>
    <cellStyle name="Título" xfId="62628" xr:uid="{00000000-0005-0000-0000-0000AFF40000}"/>
    <cellStyle name="Título 1" xfId="62629" xr:uid="{00000000-0005-0000-0000-0000B0F40000}"/>
    <cellStyle name="Título 2" xfId="62630" xr:uid="{00000000-0005-0000-0000-0000B1F40000}"/>
    <cellStyle name="Título 3" xfId="62631" xr:uid="{00000000-0005-0000-0000-0000B2F40000}"/>
    <cellStyle name="Título_20091015 DE_Proposed amendments to CR SEC_MKR" xfId="62632" xr:uid="{00000000-0005-0000-0000-0000B3F40000}"/>
    <cellStyle name="TOC" xfId="62633" xr:uid="{00000000-0005-0000-0000-0000B4F40000}"/>
    <cellStyle name="TOC 1" xfId="62634" xr:uid="{00000000-0005-0000-0000-0000B5F40000}"/>
    <cellStyle name="TOC 2" xfId="62635" xr:uid="{00000000-0005-0000-0000-0000B6F40000}"/>
    <cellStyle name="TOC_3. Chng in credit spreads" xfId="62636" xr:uid="{00000000-0005-0000-0000-0000B7F40000}"/>
    <cellStyle name="Total 10" xfId="62637" xr:uid="{00000000-0005-0000-0000-0000B8F40000}"/>
    <cellStyle name="Total 11" xfId="62638" xr:uid="{00000000-0005-0000-0000-0000B9F40000}"/>
    <cellStyle name="Total 12" xfId="62639" xr:uid="{00000000-0005-0000-0000-0000BAF40000}"/>
    <cellStyle name="Total 2" xfId="62640" xr:uid="{00000000-0005-0000-0000-0000BBF40000}"/>
    <cellStyle name="Total 2 10" xfId="62641" xr:uid="{00000000-0005-0000-0000-0000BCF40000}"/>
    <cellStyle name="Total 2 11" xfId="62642" xr:uid="{00000000-0005-0000-0000-0000BDF40000}"/>
    <cellStyle name="Total 2 12" xfId="62643" xr:uid="{00000000-0005-0000-0000-0000BEF40000}"/>
    <cellStyle name="Total 2 13" xfId="62644" xr:uid="{00000000-0005-0000-0000-0000BFF40000}"/>
    <cellStyle name="Total 2 14" xfId="62645" xr:uid="{00000000-0005-0000-0000-0000C0F40000}"/>
    <cellStyle name="Total 2 15" xfId="62646" xr:uid="{00000000-0005-0000-0000-0000C1F40000}"/>
    <cellStyle name="Total 2 16" xfId="62647" xr:uid="{00000000-0005-0000-0000-0000C2F40000}"/>
    <cellStyle name="Total 2 17" xfId="62648" xr:uid="{00000000-0005-0000-0000-0000C3F40000}"/>
    <cellStyle name="Total 2 18" xfId="62649" xr:uid="{00000000-0005-0000-0000-0000C4F40000}"/>
    <cellStyle name="Total 2 19" xfId="62650" xr:uid="{00000000-0005-0000-0000-0000C5F40000}"/>
    <cellStyle name="Total 2 2" xfId="62651" xr:uid="{00000000-0005-0000-0000-0000C6F40000}"/>
    <cellStyle name="Total 2 2 10" xfId="62652" xr:uid="{00000000-0005-0000-0000-0000C7F40000}"/>
    <cellStyle name="Total 2 2 11" xfId="62653" xr:uid="{00000000-0005-0000-0000-0000C8F40000}"/>
    <cellStyle name="Total 2 2 12" xfId="62654" xr:uid="{00000000-0005-0000-0000-0000C9F40000}"/>
    <cellStyle name="Total 2 2 13" xfId="62655" xr:uid="{00000000-0005-0000-0000-0000CAF40000}"/>
    <cellStyle name="Total 2 2 14" xfId="62656" xr:uid="{00000000-0005-0000-0000-0000CBF40000}"/>
    <cellStyle name="Total 2 2 15" xfId="62657" xr:uid="{00000000-0005-0000-0000-0000CCF40000}"/>
    <cellStyle name="Total 2 2 16" xfId="62658" xr:uid="{00000000-0005-0000-0000-0000CDF40000}"/>
    <cellStyle name="Total 2 2 17" xfId="62659" xr:uid="{00000000-0005-0000-0000-0000CEF40000}"/>
    <cellStyle name="Total 2 2 18" xfId="62660" xr:uid="{00000000-0005-0000-0000-0000CFF40000}"/>
    <cellStyle name="Total 2 2 2" xfId="62661" xr:uid="{00000000-0005-0000-0000-0000D0F40000}"/>
    <cellStyle name="Total 2 2 2 10" xfId="62662" xr:uid="{00000000-0005-0000-0000-0000D1F40000}"/>
    <cellStyle name="Total 2 2 2 11" xfId="62663" xr:uid="{00000000-0005-0000-0000-0000D2F40000}"/>
    <cellStyle name="Total 2 2 2 12" xfId="62664" xr:uid="{00000000-0005-0000-0000-0000D3F40000}"/>
    <cellStyle name="Total 2 2 2 13" xfId="62665" xr:uid="{00000000-0005-0000-0000-0000D4F40000}"/>
    <cellStyle name="Total 2 2 2 14" xfId="62666" xr:uid="{00000000-0005-0000-0000-0000D5F40000}"/>
    <cellStyle name="Total 2 2 2 15" xfId="62667" xr:uid="{00000000-0005-0000-0000-0000D6F40000}"/>
    <cellStyle name="Total 2 2 2 16" xfId="62668" xr:uid="{00000000-0005-0000-0000-0000D7F40000}"/>
    <cellStyle name="Total 2 2 2 17" xfId="62669" xr:uid="{00000000-0005-0000-0000-0000D8F40000}"/>
    <cellStyle name="Total 2 2 2 18" xfId="62670" xr:uid="{00000000-0005-0000-0000-0000D9F40000}"/>
    <cellStyle name="Total 2 2 2 19" xfId="62671" xr:uid="{00000000-0005-0000-0000-0000DAF40000}"/>
    <cellStyle name="Total 2 2 2 2" xfId="62672" xr:uid="{00000000-0005-0000-0000-0000DBF40000}"/>
    <cellStyle name="Total 2 2 2 20" xfId="62673" xr:uid="{00000000-0005-0000-0000-0000DCF40000}"/>
    <cellStyle name="Total 2 2 2 21" xfId="62674" xr:uid="{00000000-0005-0000-0000-0000DDF40000}"/>
    <cellStyle name="Total 2 2 2 22" xfId="62675" xr:uid="{00000000-0005-0000-0000-0000DEF40000}"/>
    <cellStyle name="Total 2 2 2 23" xfId="62676" xr:uid="{00000000-0005-0000-0000-0000DFF40000}"/>
    <cellStyle name="Total 2 2 2 24" xfId="62677" xr:uid="{00000000-0005-0000-0000-0000E0F40000}"/>
    <cellStyle name="Total 2 2 2 3" xfId="62678" xr:uid="{00000000-0005-0000-0000-0000E1F40000}"/>
    <cellStyle name="Total 2 2 2 4" xfId="62679" xr:uid="{00000000-0005-0000-0000-0000E2F40000}"/>
    <cellStyle name="Total 2 2 2 5" xfId="62680" xr:uid="{00000000-0005-0000-0000-0000E3F40000}"/>
    <cellStyle name="Total 2 2 2 6" xfId="62681" xr:uid="{00000000-0005-0000-0000-0000E4F40000}"/>
    <cellStyle name="Total 2 2 2 7" xfId="62682" xr:uid="{00000000-0005-0000-0000-0000E5F40000}"/>
    <cellStyle name="Total 2 2 2 8" xfId="62683" xr:uid="{00000000-0005-0000-0000-0000E6F40000}"/>
    <cellStyle name="Total 2 2 2 9" xfId="62684" xr:uid="{00000000-0005-0000-0000-0000E7F40000}"/>
    <cellStyle name="Total 2 2 3" xfId="62685" xr:uid="{00000000-0005-0000-0000-0000E8F40000}"/>
    <cellStyle name="Total 2 2 3 10" xfId="62686" xr:uid="{00000000-0005-0000-0000-0000E9F40000}"/>
    <cellStyle name="Total 2 2 3 11" xfId="62687" xr:uid="{00000000-0005-0000-0000-0000EAF40000}"/>
    <cellStyle name="Total 2 2 3 12" xfId="62688" xr:uid="{00000000-0005-0000-0000-0000EBF40000}"/>
    <cellStyle name="Total 2 2 3 13" xfId="62689" xr:uid="{00000000-0005-0000-0000-0000ECF40000}"/>
    <cellStyle name="Total 2 2 3 14" xfId="62690" xr:uid="{00000000-0005-0000-0000-0000EDF40000}"/>
    <cellStyle name="Total 2 2 3 15" xfId="62691" xr:uid="{00000000-0005-0000-0000-0000EEF40000}"/>
    <cellStyle name="Total 2 2 3 16" xfId="62692" xr:uid="{00000000-0005-0000-0000-0000EFF40000}"/>
    <cellStyle name="Total 2 2 3 17" xfId="62693" xr:uid="{00000000-0005-0000-0000-0000F0F40000}"/>
    <cellStyle name="Total 2 2 3 18" xfId="62694" xr:uid="{00000000-0005-0000-0000-0000F1F40000}"/>
    <cellStyle name="Total 2 2 3 19" xfId="62695" xr:uid="{00000000-0005-0000-0000-0000F2F40000}"/>
    <cellStyle name="Total 2 2 3 2" xfId="62696" xr:uid="{00000000-0005-0000-0000-0000F3F40000}"/>
    <cellStyle name="Total 2 2 3 20" xfId="62697" xr:uid="{00000000-0005-0000-0000-0000F4F40000}"/>
    <cellStyle name="Total 2 2 3 21" xfId="62698" xr:uid="{00000000-0005-0000-0000-0000F5F40000}"/>
    <cellStyle name="Total 2 2 3 22" xfId="62699" xr:uid="{00000000-0005-0000-0000-0000F6F40000}"/>
    <cellStyle name="Total 2 2 3 23" xfId="62700" xr:uid="{00000000-0005-0000-0000-0000F7F40000}"/>
    <cellStyle name="Total 2 2 3 24" xfId="62701" xr:uid="{00000000-0005-0000-0000-0000F8F40000}"/>
    <cellStyle name="Total 2 2 3 3" xfId="62702" xr:uid="{00000000-0005-0000-0000-0000F9F40000}"/>
    <cellStyle name="Total 2 2 3 4" xfId="62703" xr:uid="{00000000-0005-0000-0000-0000FAF40000}"/>
    <cellStyle name="Total 2 2 3 5" xfId="62704" xr:uid="{00000000-0005-0000-0000-0000FBF40000}"/>
    <cellStyle name="Total 2 2 3 6" xfId="62705" xr:uid="{00000000-0005-0000-0000-0000FCF40000}"/>
    <cellStyle name="Total 2 2 3 7" xfId="62706" xr:uid="{00000000-0005-0000-0000-0000FDF40000}"/>
    <cellStyle name="Total 2 2 3 8" xfId="62707" xr:uid="{00000000-0005-0000-0000-0000FEF40000}"/>
    <cellStyle name="Total 2 2 3 9" xfId="62708" xr:uid="{00000000-0005-0000-0000-0000FFF40000}"/>
    <cellStyle name="Total 2 2 4" xfId="62709" xr:uid="{00000000-0005-0000-0000-000000F50000}"/>
    <cellStyle name="Total 2 2 5" xfId="62710" xr:uid="{00000000-0005-0000-0000-000001F50000}"/>
    <cellStyle name="Total 2 2 6" xfId="62711" xr:uid="{00000000-0005-0000-0000-000002F50000}"/>
    <cellStyle name="Total 2 2 7" xfId="62712" xr:uid="{00000000-0005-0000-0000-000003F50000}"/>
    <cellStyle name="Total 2 2 8" xfId="62713" xr:uid="{00000000-0005-0000-0000-000004F50000}"/>
    <cellStyle name="Total 2 2 9" xfId="62714" xr:uid="{00000000-0005-0000-0000-000005F50000}"/>
    <cellStyle name="Total 2 2_Nøkkeltall" xfId="62715" xr:uid="{00000000-0005-0000-0000-000006F50000}"/>
    <cellStyle name="Total 2 20" xfId="62716" xr:uid="{00000000-0005-0000-0000-000007F50000}"/>
    <cellStyle name="Total 2 3" xfId="62717" xr:uid="{00000000-0005-0000-0000-000008F50000}"/>
    <cellStyle name="Total 2 3 10" xfId="62718" xr:uid="{00000000-0005-0000-0000-000009F50000}"/>
    <cellStyle name="Total 2 3 11" xfId="62719" xr:uid="{00000000-0005-0000-0000-00000AF50000}"/>
    <cellStyle name="Total 2 3 12" xfId="62720" xr:uid="{00000000-0005-0000-0000-00000BF50000}"/>
    <cellStyle name="Total 2 3 13" xfId="62721" xr:uid="{00000000-0005-0000-0000-00000CF50000}"/>
    <cellStyle name="Total 2 3 14" xfId="62722" xr:uid="{00000000-0005-0000-0000-00000DF50000}"/>
    <cellStyle name="Total 2 3 15" xfId="62723" xr:uid="{00000000-0005-0000-0000-00000EF50000}"/>
    <cellStyle name="Total 2 3 16" xfId="62724" xr:uid="{00000000-0005-0000-0000-00000FF50000}"/>
    <cellStyle name="Total 2 3 17" xfId="62725" xr:uid="{00000000-0005-0000-0000-000010F50000}"/>
    <cellStyle name="Total 2 3 18" xfId="62726" xr:uid="{00000000-0005-0000-0000-000011F50000}"/>
    <cellStyle name="Total 2 3 19" xfId="62727" xr:uid="{00000000-0005-0000-0000-000012F50000}"/>
    <cellStyle name="Total 2 3 2" xfId="62728" xr:uid="{00000000-0005-0000-0000-000013F50000}"/>
    <cellStyle name="Total 2 3 20" xfId="62729" xr:uid="{00000000-0005-0000-0000-000014F50000}"/>
    <cellStyle name="Total 2 3 21" xfId="62730" xr:uid="{00000000-0005-0000-0000-000015F50000}"/>
    <cellStyle name="Total 2 3 22" xfId="62731" xr:uid="{00000000-0005-0000-0000-000016F50000}"/>
    <cellStyle name="Total 2 3 23" xfId="62732" xr:uid="{00000000-0005-0000-0000-000017F50000}"/>
    <cellStyle name="Total 2 3 24" xfId="62733" xr:uid="{00000000-0005-0000-0000-000018F50000}"/>
    <cellStyle name="Total 2 3 3" xfId="62734" xr:uid="{00000000-0005-0000-0000-000019F50000}"/>
    <cellStyle name="Total 2 3 4" xfId="62735" xr:uid="{00000000-0005-0000-0000-00001AF50000}"/>
    <cellStyle name="Total 2 3 5" xfId="62736" xr:uid="{00000000-0005-0000-0000-00001BF50000}"/>
    <cellStyle name="Total 2 3 6" xfId="62737" xr:uid="{00000000-0005-0000-0000-00001CF50000}"/>
    <cellStyle name="Total 2 3 7" xfId="62738" xr:uid="{00000000-0005-0000-0000-00001DF50000}"/>
    <cellStyle name="Total 2 3 8" xfId="62739" xr:uid="{00000000-0005-0000-0000-00001EF50000}"/>
    <cellStyle name="Total 2 3 9" xfId="62740" xr:uid="{00000000-0005-0000-0000-00001FF50000}"/>
    <cellStyle name="Total 2 3_Nøkkeltall" xfId="62741" xr:uid="{00000000-0005-0000-0000-000020F50000}"/>
    <cellStyle name="Total 2 4" xfId="62742" xr:uid="{00000000-0005-0000-0000-000021F50000}"/>
    <cellStyle name="Total 2 4 10" xfId="62743" xr:uid="{00000000-0005-0000-0000-000022F50000}"/>
    <cellStyle name="Total 2 4 11" xfId="62744" xr:uid="{00000000-0005-0000-0000-000023F50000}"/>
    <cellStyle name="Total 2 4 12" xfId="62745" xr:uid="{00000000-0005-0000-0000-000024F50000}"/>
    <cellStyle name="Total 2 4 13" xfId="62746" xr:uid="{00000000-0005-0000-0000-000025F50000}"/>
    <cellStyle name="Total 2 4 14" xfId="62747" xr:uid="{00000000-0005-0000-0000-000026F50000}"/>
    <cellStyle name="Total 2 4 15" xfId="62748" xr:uid="{00000000-0005-0000-0000-000027F50000}"/>
    <cellStyle name="Total 2 4 16" xfId="62749" xr:uid="{00000000-0005-0000-0000-000028F50000}"/>
    <cellStyle name="Total 2 4 17" xfId="62750" xr:uid="{00000000-0005-0000-0000-000029F50000}"/>
    <cellStyle name="Total 2 4 18" xfId="62751" xr:uid="{00000000-0005-0000-0000-00002AF50000}"/>
    <cellStyle name="Total 2 4 19" xfId="62752" xr:uid="{00000000-0005-0000-0000-00002BF50000}"/>
    <cellStyle name="Total 2 4 2" xfId="62753" xr:uid="{00000000-0005-0000-0000-00002CF50000}"/>
    <cellStyle name="Total 2 4 20" xfId="62754" xr:uid="{00000000-0005-0000-0000-00002DF50000}"/>
    <cellStyle name="Total 2 4 21" xfId="62755" xr:uid="{00000000-0005-0000-0000-00002EF50000}"/>
    <cellStyle name="Total 2 4 22" xfId="62756" xr:uid="{00000000-0005-0000-0000-00002FF50000}"/>
    <cellStyle name="Total 2 4 23" xfId="62757" xr:uid="{00000000-0005-0000-0000-000030F50000}"/>
    <cellStyle name="Total 2 4 24" xfId="62758" xr:uid="{00000000-0005-0000-0000-000031F50000}"/>
    <cellStyle name="Total 2 4 3" xfId="62759" xr:uid="{00000000-0005-0000-0000-000032F50000}"/>
    <cellStyle name="Total 2 4 4" xfId="62760" xr:uid="{00000000-0005-0000-0000-000033F50000}"/>
    <cellStyle name="Total 2 4 5" xfId="62761" xr:uid="{00000000-0005-0000-0000-000034F50000}"/>
    <cellStyle name="Total 2 4 6" xfId="62762" xr:uid="{00000000-0005-0000-0000-000035F50000}"/>
    <cellStyle name="Total 2 4 7" xfId="62763" xr:uid="{00000000-0005-0000-0000-000036F50000}"/>
    <cellStyle name="Total 2 4 8" xfId="62764" xr:uid="{00000000-0005-0000-0000-000037F50000}"/>
    <cellStyle name="Total 2 4 9" xfId="62765" xr:uid="{00000000-0005-0000-0000-000038F50000}"/>
    <cellStyle name="Total 2 5" xfId="62766" xr:uid="{00000000-0005-0000-0000-000039F50000}"/>
    <cellStyle name="Total 2 6" xfId="62767" xr:uid="{00000000-0005-0000-0000-00003AF50000}"/>
    <cellStyle name="Total 2 7" xfId="62768" xr:uid="{00000000-0005-0000-0000-00003BF50000}"/>
    <cellStyle name="Total 2 8" xfId="62769" xr:uid="{00000000-0005-0000-0000-00003CF50000}"/>
    <cellStyle name="Total 2 9" xfId="62770" xr:uid="{00000000-0005-0000-0000-00003DF50000}"/>
    <cellStyle name="Total 2_Innskuddsdekning" xfId="62771" xr:uid="{00000000-0005-0000-0000-00003EF50000}"/>
    <cellStyle name="Total 3" xfId="62772" xr:uid="{00000000-0005-0000-0000-00003FF50000}"/>
    <cellStyle name="Total 3 2" xfId="62773" xr:uid="{00000000-0005-0000-0000-000040F50000}"/>
    <cellStyle name="Total 3 2 2" xfId="62774" xr:uid="{00000000-0005-0000-0000-000041F50000}"/>
    <cellStyle name="Total 3 2 3" xfId="62775" xr:uid="{00000000-0005-0000-0000-000042F50000}"/>
    <cellStyle name="Total 3 3" xfId="62776" xr:uid="{00000000-0005-0000-0000-000043F50000}"/>
    <cellStyle name="Total 3 3 2" xfId="62777" xr:uid="{00000000-0005-0000-0000-000044F50000}"/>
    <cellStyle name="Total 3 4" xfId="62778" xr:uid="{00000000-0005-0000-0000-000045F50000}"/>
    <cellStyle name="Total 3 5" xfId="62779" xr:uid="{00000000-0005-0000-0000-000046F50000}"/>
    <cellStyle name="Total 3 6" xfId="62780" xr:uid="{00000000-0005-0000-0000-000047F50000}"/>
    <cellStyle name="Total 3 7" xfId="62781" xr:uid="{00000000-0005-0000-0000-000048F50000}"/>
    <cellStyle name="Total 3_Innskuddsdekning" xfId="62782" xr:uid="{00000000-0005-0000-0000-000049F50000}"/>
    <cellStyle name="Total 4" xfId="62783" xr:uid="{00000000-0005-0000-0000-00004AF50000}"/>
    <cellStyle name="Total 4 2" xfId="62784" xr:uid="{00000000-0005-0000-0000-00004BF50000}"/>
    <cellStyle name="Total 4 2 2" xfId="62785" xr:uid="{00000000-0005-0000-0000-00004CF50000}"/>
    <cellStyle name="Total 4 2 2 2" xfId="62786" xr:uid="{00000000-0005-0000-0000-00004DF50000}"/>
    <cellStyle name="Total 4 2 2 2 2" xfId="62787" xr:uid="{00000000-0005-0000-0000-00004EF50000}"/>
    <cellStyle name="Total 4 2 2 3" xfId="62788" xr:uid="{00000000-0005-0000-0000-00004FF50000}"/>
    <cellStyle name="Total 4 2 2 4" xfId="62789" xr:uid="{00000000-0005-0000-0000-000050F50000}"/>
    <cellStyle name="Total 4 2 3" xfId="62790" xr:uid="{00000000-0005-0000-0000-000051F50000}"/>
    <cellStyle name="Total 4 2 3 2" xfId="62791" xr:uid="{00000000-0005-0000-0000-000052F50000}"/>
    <cellStyle name="Total 4 2 4" xfId="62792" xr:uid="{00000000-0005-0000-0000-000053F50000}"/>
    <cellStyle name="Total 4 2 4 2" xfId="62793" xr:uid="{00000000-0005-0000-0000-000054F50000}"/>
    <cellStyle name="Total 4 2 5" xfId="62794" xr:uid="{00000000-0005-0000-0000-000055F50000}"/>
    <cellStyle name="Total 4 2 6" xfId="62795" xr:uid="{00000000-0005-0000-0000-000056F50000}"/>
    <cellStyle name="Total 4 3" xfId="62796" xr:uid="{00000000-0005-0000-0000-000057F50000}"/>
    <cellStyle name="Total 4 3 2" xfId="62797" xr:uid="{00000000-0005-0000-0000-000058F50000}"/>
    <cellStyle name="Total 4 3 2 2" xfId="62798" xr:uid="{00000000-0005-0000-0000-000059F50000}"/>
    <cellStyle name="Total 4 3 3" xfId="62799" xr:uid="{00000000-0005-0000-0000-00005AF50000}"/>
    <cellStyle name="Total 4 3 4" xfId="62800" xr:uid="{00000000-0005-0000-0000-00005BF50000}"/>
    <cellStyle name="Total 4 4" xfId="62801" xr:uid="{00000000-0005-0000-0000-00005CF50000}"/>
    <cellStyle name="Total 4 4 2" xfId="62802" xr:uid="{00000000-0005-0000-0000-00005DF50000}"/>
    <cellStyle name="Total 4 5" xfId="62803" xr:uid="{00000000-0005-0000-0000-00005EF50000}"/>
    <cellStyle name="Total 4 5 2" xfId="62804" xr:uid="{00000000-0005-0000-0000-00005FF50000}"/>
    <cellStyle name="Total 4 6" xfId="62805" xr:uid="{00000000-0005-0000-0000-000060F50000}"/>
    <cellStyle name="Total 4 7" xfId="62806" xr:uid="{00000000-0005-0000-0000-000061F50000}"/>
    <cellStyle name="Total 4 8" xfId="62807" xr:uid="{00000000-0005-0000-0000-000062F50000}"/>
    <cellStyle name="Total 4 9" xfId="62808" xr:uid="{00000000-0005-0000-0000-000063F50000}"/>
    <cellStyle name="Total 5" xfId="62809" xr:uid="{00000000-0005-0000-0000-000064F50000}"/>
    <cellStyle name="Total 5 2" xfId="62810" xr:uid="{00000000-0005-0000-0000-000065F50000}"/>
    <cellStyle name="Total 5 3" xfId="62811" xr:uid="{00000000-0005-0000-0000-000066F50000}"/>
    <cellStyle name="Total 5 4" xfId="62812" xr:uid="{00000000-0005-0000-0000-000067F50000}"/>
    <cellStyle name="Total 5 5" xfId="62813" xr:uid="{00000000-0005-0000-0000-000068F50000}"/>
    <cellStyle name="Total 6" xfId="62814" xr:uid="{00000000-0005-0000-0000-000069F50000}"/>
    <cellStyle name="Total 6 2" xfId="62815" xr:uid="{00000000-0005-0000-0000-00006AF50000}"/>
    <cellStyle name="Total 7" xfId="62816" xr:uid="{00000000-0005-0000-0000-00006BF50000}"/>
    <cellStyle name="Total 7 2" xfId="62817" xr:uid="{00000000-0005-0000-0000-00006CF50000}"/>
    <cellStyle name="Total 8" xfId="62818" xr:uid="{00000000-0005-0000-0000-00006DF50000}"/>
    <cellStyle name="Total 8 2" xfId="62819" xr:uid="{00000000-0005-0000-0000-00006EF50000}"/>
    <cellStyle name="Total 9" xfId="62820" xr:uid="{00000000-0005-0000-0000-00006FF50000}"/>
    <cellStyle name="Total Currency" xfId="62821" xr:uid="{00000000-0005-0000-0000-000070F50000}"/>
    <cellStyle name="Total Normal" xfId="62822" xr:uid="{00000000-0005-0000-0000-000071F50000}"/>
    <cellStyle name="Totalt 2" xfId="62823" xr:uid="{00000000-0005-0000-0000-000072F50000}"/>
    <cellStyle name="Totalt 2 10" xfId="62824" xr:uid="{00000000-0005-0000-0000-000073F50000}"/>
    <cellStyle name="Totalt 2 11" xfId="62825" xr:uid="{00000000-0005-0000-0000-000074F50000}"/>
    <cellStyle name="Totalt 2 12" xfId="62826" xr:uid="{00000000-0005-0000-0000-000075F50000}"/>
    <cellStyle name="Totalt 2 13" xfId="62827" xr:uid="{00000000-0005-0000-0000-000076F50000}"/>
    <cellStyle name="Totalt 2 14" xfId="62828" xr:uid="{00000000-0005-0000-0000-000077F50000}"/>
    <cellStyle name="Totalt 2 15" xfId="62829" xr:uid="{00000000-0005-0000-0000-000078F50000}"/>
    <cellStyle name="Totalt 2 16" xfId="62830" xr:uid="{00000000-0005-0000-0000-000079F50000}"/>
    <cellStyle name="Totalt 2 17" xfId="62831" xr:uid="{00000000-0005-0000-0000-00007AF50000}"/>
    <cellStyle name="Totalt 2 18" xfId="62832" xr:uid="{00000000-0005-0000-0000-00007BF50000}"/>
    <cellStyle name="Totalt 2 19" xfId="62833" xr:uid="{00000000-0005-0000-0000-00007CF50000}"/>
    <cellStyle name="Totalt 2 2" xfId="62834" xr:uid="{00000000-0005-0000-0000-00007DF50000}"/>
    <cellStyle name="Totalt 2 2 10" xfId="62835" xr:uid="{00000000-0005-0000-0000-00007EF50000}"/>
    <cellStyle name="Totalt 2 2 11" xfId="62836" xr:uid="{00000000-0005-0000-0000-00007FF50000}"/>
    <cellStyle name="Totalt 2 2 12" xfId="62837" xr:uid="{00000000-0005-0000-0000-000080F50000}"/>
    <cellStyle name="Totalt 2 2 13" xfId="62838" xr:uid="{00000000-0005-0000-0000-000081F50000}"/>
    <cellStyle name="Totalt 2 2 14" xfId="62839" xr:uid="{00000000-0005-0000-0000-000082F50000}"/>
    <cellStyle name="Totalt 2 2 15" xfId="62840" xr:uid="{00000000-0005-0000-0000-000083F50000}"/>
    <cellStyle name="Totalt 2 2 16" xfId="62841" xr:uid="{00000000-0005-0000-0000-000084F50000}"/>
    <cellStyle name="Totalt 2 2 17" xfId="62842" xr:uid="{00000000-0005-0000-0000-000085F50000}"/>
    <cellStyle name="Totalt 2 2 18" xfId="62843" xr:uid="{00000000-0005-0000-0000-000086F50000}"/>
    <cellStyle name="Totalt 2 2 19" xfId="62844" xr:uid="{00000000-0005-0000-0000-000087F50000}"/>
    <cellStyle name="Totalt 2 2 2" xfId="62845" xr:uid="{00000000-0005-0000-0000-000088F50000}"/>
    <cellStyle name="Totalt 2 2 2 2" xfId="62846" xr:uid="{00000000-0005-0000-0000-000089F50000}"/>
    <cellStyle name="Totalt 2 2 2 3" xfId="62847" xr:uid="{00000000-0005-0000-0000-00008AF50000}"/>
    <cellStyle name="Totalt 2 2 20" xfId="62848" xr:uid="{00000000-0005-0000-0000-00008BF50000}"/>
    <cellStyle name="Totalt 2 2 21" xfId="62849" xr:uid="{00000000-0005-0000-0000-00008CF50000}"/>
    <cellStyle name="Totalt 2 2 22" xfId="62850" xr:uid="{00000000-0005-0000-0000-00008DF50000}"/>
    <cellStyle name="Totalt 2 2 23" xfId="62851" xr:uid="{00000000-0005-0000-0000-00008EF50000}"/>
    <cellStyle name="Totalt 2 2 24" xfId="62852" xr:uid="{00000000-0005-0000-0000-00008FF50000}"/>
    <cellStyle name="Totalt 2 2 25" xfId="62853" xr:uid="{00000000-0005-0000-0000-000090F50000}"/>
    <cellStyle name="Totalt 2 2 3" xfId="62854" xr:uid="{00000000-0005-0000-0000-000091F50000}"/>
    <cellStyle name="Totalt 2 2 3 2" xfId="62855" xr:uid="{00000000-0005-0000-0000-000092F50000}"/>
    <cellStyle name="Totalt 2 2 4" xfId="62856" xr:uid="{00000000-0005-0000-0000-000093F50000}"/>
    <cellStyle name="Totalt 2 2 5" xfId="62857" xr:uid="{00000000-0005-0000-0000-000094F50000}"/>
    <cellStyle name="Totalt 2 2 6" xfId="62858" xr:uid="{00000000-0005-0000-0000-000095F50000}"/>
    <cellStyle name="Totalt 2 2 7" xfId="62859" xr:uid="{00000000-0005-0000-0000-000096F50000}"/>
    <cellStyle name="Totalt 2 2 8" xfId="62860" xr:uid="{00000000-0005-0000-0000-000097F50000}"/>
    <cellStyle name="Totalt 2 2 9" xfId="62861" xr:uid="{00000000-0005-0000-0000-000098F50000}"/>
    <cellStyle name="Totalt 2 2_Nøkkeltall" xfId="62862" xr:uid="{00000000-0005-0000-0000-000099F50000}"/>
    <cellStyle name="Totalt 2 20" xfId="62863" xr:uid="{00000000-0005-0000-0000-00009AF50000}"/>
    <cellStyle name="Totalt 2 3" xfId="62864" xr:uid="{00000000-0005-0000-0000-00009BF50000}"/>
    <cellStyle name="Totalt 2 3 10" xfId="62865" xr:uid="{00000000-0005-0000-0000-00009CF50000}"/>
    <cellStyle name="Totalt 2 3 11" xfId="62866" xr:uid="{00000000-0005-0000-0000-00009DF50000}"/>
    <cellStyle name="Totalt 2 3 12" xfId="62867" xr:uid="{00000000-0005-0000-0000-00009EF50000}"/>
    <cellStyle name="Totalt 2 3 13" xfId="62868" xr:uid="{00000000-0005-0000-0000-00009FF50000}"/>
    <cellStyle name="Totalt 2 3 14" xfId="62869" xr:uid="{00000000-0005-0000-0000-0000A0F50000}"/>
    <cellStyle name="Totalt 2 3 15" xfId="62870" xr:uid="{00000000-0005-0000-0000-0000A1F50000}"/>
    <cellStyle name="Totalt 2 3 16" xfId="62871" xr:uid="{00000000-0005-0000-0000-0000A2F50000}"/>
    <cellStyle name="Totalt 2 3 17" xfId="62872" xr:uid="{00000000-0005-0000-0000-0000A3F50000}"/>
    <cellStyle name="Totalt 2 3 18" xfId="62873" xr:uid="{00000000-0005-0000-0000-0000A4F50000}"/>
    <cellStyle name="Totalt 2 3 19" xfId="62874" xr:uid="{00000000-0005-0000-0000-0000A5F50000}"/>
    <cellStyle name="Totalt 2 3 2" xfId="62875" xr:uid="{00000000-0005-0000-0000-0000A6F50000}"/>
    <cellStyle name="Totalt 2 3 20" xfId="62876" xr:uid="{00000000-0005-0000-0000-0000A7F50000}"/>
    <cellStyle name="Totalt 2 3 21" xfId="62877" xr:uid="{00000000-0005-0000-0000-0000A8F50000}"/>
    <cellStyle name="Totalt 2 3 22" xfId="62878" xr:uid="{00000000-0005-0000-0000-0000A9F50000}"/>
    <cellStyle name="Totalt 2 3 23" xfId="62879" xr:uid="{00000000-0005-0000-0000-0000AAF50000}"/>
    <cellStyle name="Totalt 2 3 24" xfId="62880" xr:uid="{00000000-0005-0000-0000-0000ABF50000}"/>
    <cellStyle name="Totalt 2 3 25" xfId="62881" xr:uid="{00000000-0005-0000-0000-0000ACF50000}"/>
    <cellStyle name="Totalt 2 3 3" xfId="62882" xr:uid="{00000000-0005-0000-0000-0000ADF50000}"/>
    <cellStyle name="Totalt 2 3 4" xfId="62883" xr:uid="{00000000-0005-0000-0000-0000AEF50000}"/>
    <cellStyle name="Totalt 2 3 5" xfId="62884" xr:uid="{00000000-0005-0000-0000-0000AFF50000}"/>
    <cellStyle name="Totalt 2 3 6" xfId="62885" xr:uid="{00000000-0005-0000-0000-0000B0F50000}"/>
    <cellStyle name="Totalt 2 3 7" xfId="62886" xr:uid="{00000000-0005-0000-0000-0000B1F50000}"/>
    <cellStyle name="Totalt 2 3 8" xfId="62887" xr:uid="{00000000-0005-0000-0000-0000B2F50000}"/>
    <cellStyle name="Totalt 2 3 9" xfId="62888" xr:uid="{00000000-0005-0000-0000-0000B3F50000}"/>
    <cellStyle name="Totalt 2 4" xfId="62889" xr:uid="{00000000-0005-0000-0000-0000B4F50000}"/>
    <cellStyle name="Totalt 2 4 10" xfId="62890" xr:uid="{00000000-0005-0000-0000-0000B5F50000}"/>
    <cellStyle name="Totalt 2 4 11" xfId="62891" xr:uid="{00000000-0005-0000-0000-0000B6F50000}"/>
    <cellStyle name="Totalt 2 4 12" xfId="62892" xr:uid="{00000000-0005-0000-0000-0000B7F50000}"/>
    <cellStyle name="Totalt 2 4 13" xfId="62893" xr:uid="{00000000-0005-0000-0000-0000B8F50000}"/>
    <cellStyle name="Totalt 2 4 14" xfId="62894" xr:uid="{00000000-0005-0000-0000-0000B9F50000}"/>
    <cellStyle name="Totalt 2 4 15" xfId="62895" xr:uid="{00000000-0005-0000-0000-0000BAF50000}"/>
    <cellStyle name="Totalt 2 4 16" xfId="62896" xr:uid="{00000000-0005-0000-0000-0000BBF50000}"/>
    <cellStyle name="Totalt 2 4 17" xfId="62897" xr:uid="{00000000-0005-0000-0000-0000BCF50000}"/>
    <cellStyle name="Totalt 2 4 18" xfId="62898" xr:uid="{00000000-0005-0000-0000-0000BDF50000}"/>
    <cellStyle name="Totalt 2 4 19" xfId="62899" xr:uid="{00000000-0005-0000-0000-0000BEF50000}"/>
    <cellStyle name="Totalt 2 4 2" xfId="62900" xr:uid="{00000000-0005-0000-0000-0000BFF50000}"/>
    <cellStyle name="Totalt 2 4 20" xfId="62901" xr:uid="{00000000-0005-0000-0000-0000C0F50000}"/>
    <cellStyle name="Totalt 2 4 21" xfId="62902" xr:uid="{00000000-0005-0000-0000-0000C1F50000}"/>
    <cellStyle name="Totalt 2 4 3" xfId="62903" xr:uid="{00000000-0005-0000-0000-0000C2F50000}"/>
    <cellStyle name="Totalt 2 4 4" xfId="62904" xr:uid="{00000000-0005-0000-0000-0000C3F50000}"/>
    <cellStyle name="Totalt 2 4 5" xfId="62905" xr:uid="{00000000-0005-0000-0000-0000C4F50000}"/>
    <cellStyle name="Totalt 2 4 6" xfId="62906" xr:uid="{00000000-0005-0000-0000-0000C5F50000}"/>
    <cellStyle name="Totalt 2 4 7" xfId="62907" xr:uid="{00000000-0005-0000-0000-0000C6F50000}"/>
    <cellStyle name="Totalt 2 4 8" xfId="62908" xr:uid="{00000000-0005-0000-0000-0000C7F50000}"/>
    <cellStyle name="Totalt 2 4 9" xfId="62909" xr:uid="{00000000-0005-0000-0000-0000C8F50000}"/>
    <cellStyle name="Totalt 2 5" xfId="62910" xr:uid="{00000000-0005-0000-0000-0000C9F50000}"/>
    <cellStyle name="Totalt 2 6" xfId="62911" xr:uid="{00000000-0005-0000-0000-0000CAF50000}"/>
    <cellStyle name="Totalt 2 7" xfId="62912" xr:uid="{00000000-0005-0000-0000-0000CBF50000}"/>
    <cellStyle name="Totalt 2 8" xfId="62913" xr:uid="{00000000-0005-0000-0000-0000CCF50000}"/>
    <cellStyle name="Totalt 2 9" xfId="62914" xr:uid="{00000000-0005-0000-0000-0000CDF50000}"/>
    <cellStyle name="Totalt 2_Gj. sn. ant. aksjer 2016" xfId="62915" xr:uid="{00000000-0005-0000-0000-0000CEF50000}"/>
    <cellStyle name="Totalt 3" xfId="62916" xr:uid="{00000000-0005-0000-0000-0000CFF50000}"/>
    <cellStyle name="Totalt 3 10" xfId="62917" xr:uid="{00000000-0005-0000-0000-0000D0F50000}"/>
    <cellStyle name="Totalt 3 11" xfId="62918" xr:uid="{00000000-0005-0000-0000-0000D1F50000}"/>
    <cellStyle name="Totalt 3 12" xfId="62919" xr:uid="{00000000-0005-0000-0000-0000D2F50000}"/>
    <cellStyle name="Totalt 3 13" xfId="62920" xr:uid="{00000000-0005-0000-0000-0000D3F50000}"/>
    <cellStyle name="Totalt 3 14" xfId="62921" xr:uid="{00000000-0005-0000-0000-0000D4F50000}"/>
    <cellStyle name="Totalt 3 15" xfId="62922" xr:uid="{00000000-0005-0000-0000-0000D5F50000}"/>
    <cellStyle name="Totalt 3 16" xfId="62923" xr:uid="{00000000-0005-0000-0000-0000D6F50000}"/>
    <cellStyle name="Totalt 3 17" xfId="62924" xr:uid="{00000000-0005-0000-0000-0000D7F50000}"/>
    <cellStyle name="Totalt 3 18" xfId="62925" xr:uid="{00000000-0005-0000-0000-0000D8F50000}"/>
    <cellStyle name="Totalt 3 19" xfId="62926" xr:uid="{00000000-0005-0000-0000-0000D9F50000}"/>
    <cellStyle name="Totalt 3 2" xfId="62927" xr:uid="{00000000-0005-0000-0000-0000DAF50000}"/>
    <cellStyle name="Totalt 3 2 10" xfId="62928" xr:uid="{00000000-0005-0000-0000-0000DBF50000}"/>
    <cellStyle name="Totalt 3 2 11" xfId="62929" xr:uid="{00000000-0005-0000-0000-0000DCF50000}"/>
    <cellStyle name="Totalt 3 2 12" xfId="62930" xr:uid="{00000000-0005-0000-0000-0000DDF50000}"/>
    <cellStyle name="Totalt 3 2 13" xfId="62931" xr:uid="{00000000-0005-0000-0000-0000DEF50000}"/>
    <cellStyle name="Totalt 3 2 14" xfId="62932" xr:uid="{00000000-0005-0000-0000-0000DFF50000}"/>
    <cellStyle name="Totalt 3 2 15" xfId="62933" xr:uid="{00000000-0005-0000-0000-0000E0F50000}"/>
    <cellStyle name="Totalt 3 2 16" xfId="62934" xr:uid="{00000000-0005-0000-0000-0000E1F50000}"/>
    <cellStyle name="Totalt 3 2 17" xfId="62935" xr:uid="{00000000-0005-0000-0000-0000E2F50000}"/>
    <cellStyle name="Totalt 3 2 18" xfId="62936" xr:uid="{00000000-0005-0000-0000-0000E3F50000}"/>
    <cellStyle name="Totalt 3 2 19" xfId="62937" xr:uid="{00000000-0005-0000-0000-0000E4F50000}"/>
    <cellStyle name="Totalt 3 2 2" xfId="62938" xr:uid="{00000000-0005-0000-0000-0000E5F50000}"/>
    <cellStyle name="Totalt 3 2 20" xfId="62939" xr:uid="{00000000-0005-0000-0000-0000E6F50000}"/>
    <cellStyle name="Totalt 3 2 21" xfId="62940" xr:uid="{00000000-0005-0000-0000-0000E7F50000}"/>
    <cellStyle name="Totalt 3 2 22" xfId="62941" xr:uid="{00000000-0005-0000-0000-0000E8F50000}"/>
    <cellStyle name="Totalt 3 2 23" xfId="62942" xr:uid="{00000000-0005-0000-0000-0000E9F50000}"/>
    <cellStyle name="Totalt 3 2 24" xfId="62943" xr:uid="{00000000-0005-0000-0000-0000EAF50000}"/>
    <cellStyle name="Totalt 3 2 3" xfId="62944" xr:uid="{00000000-0005-0000-0000-0000EBF50000}"/>
    <cellStyle name="Totalt 3 2 4" xfId="62945" xr:uid="{00000000-0005-0000-0000-0000ECF50000}"/>
    <cellStyle name="Totalt 3 2 5" xfId="62946" xr:uid="{00000000-0005-0000-0000-0000EDF50000}"/>
    <cellStyle name="Totalt 3 2 6" xfId="62947" xr:uid="{00000000-0005-0000-0000-0000EEF50000}"/>
    <cellStyle name="Totalt 3 2 7" xfId="62948" xr:uid="{00000000-0005-0000-0000-0000EFF50000}"/>
    <cellStyle name="Totalt 3 2 8" xfId="62949" xr:uid="{00000000-0005-0000-0000-0000F0F50000}"/>
    <cellStyle name="Totalt 3 2 9" xfId="62950" xr:uid="{00000000-0005-0000-0000-0000F1F50000}"/>
    <cellStyle name="Totalt 3 2_Innskuddsdekning" xfId="62951" xr:uid="{00000000-0005-0000-0000-0000F2F50000}"/>
    <cellStyle name="Totalt 3 3" xfId="62952" xr:uid="{00000000-0005-0000-0000-0000F3F50000}"/>
    <cellStyle name="Totalt 3 3 10" xfId="62953" xr:uid="{00000000-0005-0000-0000-0000F4F50000}"/>
    <cellStyle name="Totalt 3 3 11" xfId="62954" xr:uid="{00000000-0005-0000-0000-0000F5F50000}"/>
    <cellStyle name="Totalt 3 3 12" xfId="62955" xr:uid="{00000000-0005-0000-0000-0000F6F50000}"/>
    <cellStyle name="Totalt 3 3 13" xfId="62956" xr:uid="{00000000-0005-0000-0000-0000F7F50000}"/>
    <cellStyle name="Totalt 3 3 14" xfId="62957" xr:uid="{00000000-0005-0000-0000-0000F8F50000}"/>
    <cellStyle name="Totalt 3 3 15" xfId="62958" xr:uid="{00000000-0005-0000-0000-0000F9F50000}"/>
    <cellStyle name="Totalt 3 3 16" xfId="62959" xr:uid="{00000000-0005-0000-0000-0000FAF50000}"/>
    <cellStyle name="Totalt 3 3 17" xfId="62960" xr:uid="{00000000-0005-0000-0000-0000FBF50000}"/>
    <cellStyle name="Totalt 3 3 18" xfId="62961" xr:uid="{00000000-0005-0000-0000-0000FCF50000}"/>
    <cellStyle name="Totalt 3 3 19" xfId="62962" xr:uid="{00000000-0005-0000-0000-0000FDF50000}"/>
    <cellStyle name="Totalt 3 3 2" xfId="62963" xr:uid="{00000000-0005-0000-0000-0000FEF50000}"/>
    <cellStyle name="Totalt 3 3 20" xfId="62964" xr:uid="{00000000-0005-0000-0000-0000FFF50000}"/>
    <cellStyle name="Totalt 3 3 21" xfId="62965" xr:uid="{00000000-0005-0000-0000-000000F60000}"/>
    <cellStyle name="Totalt 3 3 22" xfId="62966" xr:uid="{00000000-0005-0000-0000-000001F60000}"/>
    <cellStyle name="Totalt 3 3 23" xfId="62967" xr:uid="{00000000-0005-0000-0000-000002F60000}"/>
    <cellStyle name="Totalt 3 3 24" xfId="62968" xr:uid="{00000000-0005-0000-0000-000003F60000}"/>
    <cellStyle name="Totalt 3 3 3" xfId="62969" xr:uid="{00000000-0005-0000-0000-000004F60000}"/>
    <cellStyle name="Totalt 3 3 4" xfId="62970" xr:uid="{00000000-0005-0000-0000-000005F60000}"/>
    <cellStyle name="Totalt 3 3 5" xfId="62971" xr:uid="{00000000-0005-0000-0000-000006F60000}"/>
    <cellStyle name="Totalt 3 3 6" xfId="62972" xr:uid="{00000000-0005-0000-0000-000007F60000}"/>
    <cellStyle name="Totalt 3 3 7" xfId="62973" xr:uid="{00000000-0005-0000-0000-000008F60000}"/>
    <cellStyle name="Totalt 3 3 8" xfId="62974" xr:uid="{00000000-0005-0000-0000-000009F60000}"/>
    <cellStyle name="Totalt 3 3 9" xfId="62975" xr:uid="{00000000-0005-0000-0000-00000AF60000}"/>
    <cellStyle name="Totalt 3 4" xfId="62976" xr:uid="{00000000-0005-0000-0000-00000BF60000}"/>
    <cellStyle name="Totalt 3 5" xfId="62977" xr:uid="{00000000-0005-0000-0000-00000CF60000}"/>
    <cellStyle name="Totalt 3 6" xfId="62978" xr:uid="{00000000-0005-0000-0000-00000DF60000}"/>
    <cellStyle name="Totalt 3 7" xfId="62979" xr:uid="{00000000-0005-0000-0000-00000EF60000}"/>
    <cellStyle name="Totalt 3 8" xfId="62980" xr:uid="{00000000-0005-0000-0000-00000FF60000}"/>
    <cellStyle name="Totalt 3 9" xfId="62981" xr:uid="{00000000-0005-0000-0000-000010F60000}"/>
    <cellStyle name="Totalt 3_3. Chng in credit spreads" xfId="62982" xr:uid="{00000000-0005-0000-0000-000011F60000}"/>
    <cellStyle name="Totalt 4" xfId="62983" xr:uid="{00000000-0005-0000-0000-000012F60000}"/>
    <cellStyle name="Totalt 4 10" xfId="62984" xr:uid="{00000000-0005-0000-0000-000013F60000}"/>
    <cellStyle name="Totalt 4 11" xfId="62985" xr:uid="{00000000-0005-0000-0000-000014F60000}"/>
    <cellStyle name="Totalt 4 12" xfId="62986" xr:uid="{00000000-0005-0000-0000-000015F60000}"/>
    <cellStyle name="Totalt 4 13" xfId="62987" xr:uid="{00000000-0005-0000-0000-000016F60000}"/>
    <cellStyle name="Totalt 4 14" xfId="62988" xr:uid="{00000000-0005-0000-0000-000017F60000}"/>
    <cellStyle name="Totalt 4 15" xfId="62989" xr:uid="{00000000-0005-0000-0000-000018F60000}"/>
    <cellStyle name="Totalt 4 16" xfId="62990" xr:uid="{00000000-0005-0000-0000-000019F60000}"/>
    <cellStyle name="Totalt 4 17" xfId="62991" xr:uid="{00000000-0005-0000-0000-00001AF60000}"/>
    <cellStyle name="Totalt 4 18" xfId="62992" xr:uid="{00000000-0005-0000-0000-00001BF60000}"/>
    <cellStyle name="Totalt 4 19" xfId="62993" xr:uid="{00000000-0005-0000-0000-00001CF60000}"/>
    <cellStyle name="Totalt 4 2" xfId="62994" xr:uid="{00000000-0005-0000-0000-00001DF60000}"/>
    <cellStyle name="Totalt 4 20" xfId="62995" xr:uid="{00000000-0005-0000-0000-00001EF60000}"/>
    <cellStyle name="Totalt 4 21" xfId="62996" xr:uid="{00000000-0005-0000-0000-00001FF60000}"/>
    <cellStyle name="Totalt 4 22" xfId="62997" xr:uid="{00000000-0005-0000-0000-000020F60000}"/>
    <cellStyle name="Totalt 4 23" xfId="62998" xr:uid="{00000000-0005-0000-0000-000021F60000}"/>
    <cellStyle name="Totalt 4 24" xfId="62999" xr:uid="{00000000-0005-0000-0000-000022F60000}"/>
    <cellStyle name="Totalt 4 25" xfId="63000" xr:uid="{00000000-0005-0000-0000-000023F60000}"/>
    <cellStyle name="Totalt 4 3" xfId="63001" xr:uid="{00000000-0005-0000-0000-000024F60000}"/>
    <cellStyle name="Totalt 4 4" xfId="63002" xr:uid="{00000000-0005-0000-0000-000025F60000}"/>
    <cellStyle name="Totalt 4 5" xfId="63003" xr:uid="{00000000-0005-0000-0000-000026F60000}"/>
    <cellStyle name="Totalt 4 6" xfId="63004" xr:uid="{00000000-0005-0000-0000-000027F60000}"/>
    <cellStyle name="Totalt 4 7" xfId="63005" xr:uid="{00000000-0005-0000-0000-000028F60000}"/>
    <cellStyle name="Totalt 4 8" xfId="63006" xr:uid="{00000000-0005-0000-0000-000029F60000}"/>
    <cellStyle name="Totalt 4 9" xfId="63007" xr:uid="{00000000-0005-0000-0000-00002AF60000}"/>
    <cellStyle name="Totalt 5" xfId="63008" xr:uid="{00000000-0005-0000-0000-00002BF60000}"/>
    <cellStyle name="Totalt 5 10" xfId="63009" xr:uid="{00000000-0005-0000-0000-00002CF60000}"/>
    <cellStyle name="Totalt 5 11" xfId="63010" xr:uid="{00000000-0005-0000-0000-00002DF60000}"/>
    <cellStyle name="Totalt 5 12" xfId="63011" xr:uid="{00000000-0005-0000-0000-00002EF60000}"/>
    <cellStyle name="Totalt 5 13" xfId="63012" xr:uid="{00000000-0005-0000-0000-00002FF60000}"/>
    <cellStyle name="Totalt 5 14" xfId="63013" xr:uid="{00000000-0005-0000-0000-000030F60000}"/>
    <cellStyle name="Totalt 5 15" xfId="63014" xr:uid="{00000000-0005-0000-0000-000031F60000}"/>
    <cellStyle name="Totalt 5 16" xfId="63015" xr:uid="{00000000-0005-0000-0000-000032F60000}"/>
    <cellStyle name="Totalt 5 17" xfId="63016" xr:uid="{00000000-0005-0000-0000-000033F60000}"/>
    <cellStyle name="Totalt 5 18" xfId="63017" xr:uid="{00000000-0005-0000-0000-000034F60000}"/>
    <cellStyle name="Totalt 5 19" xfId="63018" xr:uid="{00000000-0005-0000-0000-000035F60000}"/>
    <cellStyle name="Totalt 5 2" xfId="63019" xr:uid="{00000000-0005-0000-0000-000036F60000}"/>
    <cellStyle name="Totalt 5 20" xfId="63020" xr:uid="{00000000-0005-0000-0000-000037F60000}"/>
    <cellStyle name="Totalt 5 21" xfId="63021" xr:uid="{00000000-0005-0000-0000-000038F60000}"/>
    <cellStyle name="Totalt 5 22" xfId="63022" xr:uid="{00000000-0005-0000-0000-000039F60000}"/>
    <cellStyle name="Totalt 5 23" xfId="63023" xr:uid="{00000000-0005-0000-0000-00003AF60000}"/>
    <cellStyle name="Totalt 5 24" xfId="63024" xr:uid="{00000000-0005-0000-0000-00003BF60000}"/>
    <cellStyle name="Totalt 5 3" xfId="63025" xr:uid="{00000000-0005-0000-0000-00003CF60000}"/>
    <cellStyle name="Totalt 5 4" xfId="63026" xr:uid="{00000000-0005-0000-0000-00003DF60000}"/>
    <cellStyle name="Totalt 5 5" xfId="63027" xr:uid="{00000000-0005-0000-0000-00003EF60000}"/>
    <cellStyle name="Totalt 5 6" xfId="63028" xr:uid="{00000000-0005-0000-0000-00003FF60000}"/>
    <cellStyle name="Totalt 5 7" xfId="63029" xr:uid="{00000000-0005-0000-0000-000040F60000}"/>
    <cellStyle name="Totalt 5 8" xfId="63030" xr:uid="{00000000-0005-0000-0000-000041F60000}"/>
    <cellStyle name="Totalt 5 9" xfId="63031" xr:uid="{00000000-0005-0000-0000-000042F60000}"/>
    <cellStyle name="Totalt 6" xfId="63032" xr:uid="{00000000-0005-0000-0000-000043F60000}"/>
    <cellStyle name="toteuma" xfId="63033" xr:uid="{00000000-0005-0000-0000-000044F60000}"/>
    <cellStyle name="ts" xfId="63034" xr:uid="{00000000-0005-0000-0000-000045F60000}"/>
    <cellStyle name="ts 2" xfId="63035" xr:uid="{00000000-0005-0000-0000-000046F60000}"/>
    <cellStyle name="ts 3" xfId="63036" xr:uid="{00000000-0005-0000-0000-000047F60000}"/>
    <cellStyle name="ts_Gj. sn. ant. aksjer 2015" xfId="63037" xr:uid="{00000000-0005-0000-0000-000048F60000}"/>
    <cellStyle name="Tulostus" xfId="63038" xr:uid="{00000000-0005-0000-0000-000049F60000}"/>
    <cellStyle name="Tusenskille [0] 2" xfId="63039" xr:uid="{00000000-0005-0000-0000-00004AF60000}"/>
    <cellStyle name="Tusenskille [0] 2 2" xfId="63040" xr:uid="{00000000-0005-0000-0000-00004BF60000}"/>
    <cellStyle name="Tusenskille [0] 2 2 2" xfId="63041" xr:uid="{00000000-0005-0000-0000-00004CF60000}"/>
    <cellStyle name="Tusenskille [0] 2 2 2 2" xfId="63042" xr:uid="{00000000-0005-0000-0000-00004DF60000}"/>
    <cellStyle name="Tusenskille [0] 2 2 2_Innskuddsdekning" xfId="63043" xr:uid="{00000000-0005-0000-0000-00004EF60000}"/>
    <cellStyle name="Tusenskille [0] 2 2 3" xfId="63044" xr:uid="{00000000-0005-0000-0000-00004FF60000}"/>
    <cellStyle name="Tusenskille [0] 2 2_3. Chng in credit spreads" xfId="63045" xr:uid="{00000000-0005-0000-0000-000050F60000}"/>
    <cellStyle name="Tusenskille [0] 2 3" xfId="63046" xr:uid="{00000000-0005-0000-0000-000051F60000}"/>
    <cellStyle name="Tusenskille [0] 2 3 2" xfId="63047" xr:uid="{00000000-0005-0000-0000-000052F60000}"/>
    <cellStyle name="Tusenskille [0] 2 3_Innskuddsdekning" xfId="63048" xr:uid="{00000000-0005-0000-0000-000053F60000}"/>
    <cellStyle name="Tusenskille [0] 2 4" xfId="63049" xr:uid="{00000000-0005-0000-0000-000054F60000}"/>
    <cellStyle name="Tusenskille [0] 2_3. Chng in credit spreads" xfId="63050" xr:uid="{00000000-0005-0000-0000-000055F60000}"/>
    <cellStyle name="Tusenskille [0] 3" xfId="63051" xr:uid="{00000000-0005-0000-0000-000056F60000}"/>
    <cellStyle name="Tusenskille 10" xfId="63052" xr:uid="{00000000-0005-0000-0000-000057F60000}"/>
    <cellStyle name="Tusenskille 10 2" xfId="63053" xr:uid="{00000000-0005-0000-0000-000058F60000}"/>
    <cellStyle name="Tusenskille 10 2 2" xfId="63054" xr:uid="{00000000-0005-0000-0000-000059F60000}"/>
    <cellStyle name="Tusenskille 10 2 2 2" xfId="63055" xr:uid="{00000000-0005-0000-0000-00005AF60000}"/>
    <cellStyle name="Tusenskille 10 2 2_Innskuddsdekning" xfId="63056" xr:uid="{00000000-0005-0000-0000-00005BF60000}"/>
    <cellStyle name="Tusenskille 10 2 3" xfId="63057" xr:uid="{00000000-0005-0000-0000-00005CF60000}"/>
    <cellStyle name="Tusenskille 10 2_3. Chng in credit spreads" xfId="63058" xr:uid="{00000000-0005-0000-0000-00005DF60000}"/>
    <cellStyle name="Tusenskille 10 3" xfId="63059" xr:uid="{00000000-0005-0000-0000-00005EF60000}"/>
    <cellStyle name="Tusenskille 10 3 2" xfId="63060" xr:uid="{00000000-0005-0000-0000-00005FF60000}"/>
    <cellStyle name="Tusenskille 10 3_Innskuddsdekning" xfId="63061" xr:uid="{00000000-0005-0000-0000-000060F60000}"/>
    <cellStyle name="Tusenskille 10 4" xfId="63062" xr:uid="{00000000-0005-0000-0000-000061F60000}"/>
    <cellStyle name="Tusenskille 10_3. Chng in credit spreads" xfId="63063" xr:uid="{00000000-0005-0000-0000-000062F60000}"/>
    <cellStyle name="Tusenskille 11" xfId="63064" xr:uid="{00000000-0005-0000-0000-000063F60000}"/>
    <cellStyle name="Tusenskille 11 2" xfId="63065" xr:uid="{00000000-0005-0000-0000-000064F60000}"/>
    <cellStyle name="Tusenskille 11 2 2" xfId="63066" xr:uid="{00000000-0005-0000-0000-000065F60000}"/>
    <cellStyle name="Tusenskille 11 2_Gj. sn. ant. aksjer 2016" xfId="63067" xr:uid="{00000000-0005-0000-0000-000066F60000}"/>
    <cellStyle name="Tusenskille 11 3" xfId="63068" xr:uid="{00000000-0005-0000-0000-000067F60000}"/>
    <cellStyle name="Tusenskille 11_3. Chng in credit spreads" xfId="63069" xr:uid="{00000000-0005-0000-0000-000068F60000}"/>
    <cellStyle name="Tusenskille 12" xfId="63070" xr:uid="{00000000-0005-0000-0000-000069F60000}"/>
    <cellStyle name="Tusenskille 12 2" xfId="63071" xr:uid="{00000000-0005-0000-0000-00006AF60000}"/>
    <cellStyle name="Tusenskille 12 2 2" xfId="63072" xr:uid="{00000000-0005-0000-0000-00006BF60000}"/>
    <cellStyle name="Tusenskille 12 2_Innskuddsdekning" xfId="63073" xr:uid="{00000000-0005-0000-0000-00006CF60000}"/>
    <cellStyle name="Tusenskille 12 3" xfId="63074" xr:uid="{00000000-0005-0000-0000-00006DF60000}"/>
    <cellStyle name="Tusenskille 12_3. Chng in credit spreads" xfId="63075" xr:uid="{00000000-0005-0000-0000-00006EF60000}"/>
    <cellStyle name="Tusenskille 13" xfId="63076" xr:uid="{00000000-0005-0000-0000-00006FF60000}"/>
    <cellStyle name="Tusenskille 13 2" xfId="63077" xr:uid="{00000000-0005-0000-0000-000070F60000}"/>
    <cellStyle name="Tusenskille 13 2 2" xfId="63078" xr:uid="{00000000-0005-0000-0000-000071F60000}"/>
    <cellStyle name="Tusenskille 13 2_Innskuddsdekning" xfId="63079" xr:uid="{00000000-0005-0000-0000-000072F60000}"/>
    <cellStyle name="Tusenskille 13 3" xfId="63080" xr:uid="{00000000-0005-0000-0000-000073F60000}"/>
    <cellStyle name="Tusenskille 13_3. Chng in credit spreads" xfId="63081" xr:uid="{00000000-0005-0000-0000-000074F60000}"/>
    <cellStyle name="Tusenskille 14" xfId="63082" xr:uid="{00000000-0005-0000-0000-000075F60000}"/>
    <cellStyle name="Tusenskille 14 2" xfId="63083" xr:uid="{00000000-0005-0000-0000-000076F60000}"/>
    <cellStyle name="Tusenskille 14 2 2" xfId="63084" xr:uid="{00000000-0005-0000-0000-000077F60000}"/>
    <cellStyle name="Tusenskille 14 2 2 2" xfId="63085" xr:uid="{00000000-0005-0000-0000-000078F60000}"/>
    <cellStyle name="Tusenskille 14 2 2 2 2" xfId="63086" xr:uid="{00000000-0005-0000-0000-000079F60000}"/>
    <cellStyle name="Tusenskille 14 2 2 2 2 2" xfId="63087" xr:uid="{00000000-0005-0000-0000-00007AF60000}"/>
    <cellStyle name="Tusenskille 14 2 2 2 2_Innskuddsdekning" xfId="63088" xr:uid="{00000000-0005-0000-0000-00007BF60000}"/>
    <cellStyle name="Tusenskille 14 2 2 2 3" xfId="63089" xr:uid="{00000000-0005-0000-0000-00007CF60000}"/>
    <cellStyle name="Tusenskille 14 2 2 2 3 2" xfId="63090" xr:uid="{00000000-0005-0000-0000-00007DF60000}"/>
    <cellStyle name="Tusenskille 14 2 2 2 3_Innskuddsdekning" xfId="63091" xr:uid="{00000000-0005-0000-0000-00007EF60000}"/>
    <cellStyle name="Tusenskille 14 2 2 2 4" xfId="63092" xr:uid="{00000000-0005-0000-0000-00007FF60000}"/>
    <cellStyle name="Tusenskille 14 2 2 2_3. Chng in credit spreads" xfId="63093" xr:uid="{00000000-0005-0000-0000-000080F60000}"/>
    <cellStyle name="Tusenskille 14 2 2 3" xfId="63094" xr:uid="{00000000-0005-0000-0000-000081F60000}"/>
    <cellStyle name="Tusenskille 14 2 2 3 2" xfId="63095" xr:uid="{00000000-0005-0000-0000-000082F60000}"/>
    <cellStyle name="Tusenskille 14 2 2 3_Innskuddsdekning" xfId="63096" xr:uid="{00000000-0005-0000-0000-000083F60000}"/>
    <cellStyle name="Tusenskille 14 2 2 4" xfId="63097" xr:uid="{00000000-0005-0000-0000-000084F60000}"/>
    <cellStyle name="Tusenskille 14 2 2 4 2" xfId="63098" xr:uid="{00000000-0005-0000-0000-000085F60000}"/>
    <cellStyle name="Tusenskille 14 2 2 4_Innskuddsdekning" xfId="63099" xr:uid="{00000000-0005-0000-0000-000086F60000}"/>
    <cellStyle name="Tusenskille 14 2 2 5" xfId="63100" xr:uid="{00000000-0005-0000-0000-000087F60000}"/>
    <cellStyle name="Tusenskille 14 2 2_3. Chng in credit spreads" xfId="63101" xr:uid="{00000000-0005-0000-0000-000088F60000}"/>
    <cellStyle name="Tusenskille 14 2 3" xfId="63102" xr:uid="{00000000-0005-0000-0000-000089F60000}"/>
    <cellStyle name="Tusenskille 14 2 3 2" xfId="63103" xr:uid="{00000000-0005-0000-0000-00008AF60000}"/>
    <cellStyle name="Tusenskille 14 2 3 2 2" xfId="63104" xr:uid="{00000000-0005-0000-0000-00008BF60000}"/>
    <cellStyle name="Tusenskille 14 2 3 2 2 2" xfId="63105" xr:uid="{00000000-0005-0000-0000-00008CF60000}"/>
    <cellStyle name="Tusenskille 14 2 3 2 2_Innskuddsdekning" xfId="63106" xr:uid="{00000000-0005-0000-0000-00008DF60000}"/>
    <cellStyle name="Tusenskille 14 2 3 2 3" xfId="63107" xr:uid="{00000000-0005-0000-0000-00008EF60000}"/>
    <cellStyle name="Tusenskille 14 2 3 2 3 2" xfId="63108" xr:uid="{00000000-0005-0000-0000-00008FF60000}"/>
    <cellStyle name="Tusenskille 14 2 3 2 3_Innskuddsdekning" xfId="63109" xr:uid="{00000000-0005-0000-0000-000090F60000}"/>
    <cellStyle name="Tusenskille 14 2 3 2 4" xfId="63110" xr:uid="{00000000-0005-0000-0000-000091F60000}"/>
    <cellStyle name="Tusenskille 14 2 3 2_3. Chng in credit spreads" xfId="63111" xr:uid="{00000000-0005-0000-0000-000092F60000}"/>
    <cellStyle name="Tusenskille 14 2 3 3" xfId="63112" xr:uid="{00000000-0005-0000-0000-000093F60000}"/>
    <cellStyle name="Tusenskille 14 2 3 3 2" xfId="63113" xr:uid="{00000000-0005-0000-0000-000094F60000}"/>
    <cellStyle name="Tusenskille 14 2 3 3_Innskuddsdekning" xfId="63114" xr:uid="{00000000-0005-0000-0000-000095F60000}"/>
    <cellStyle name="Tusenskille 14 2 3 4" xfId="63115" xr:uid="{00000000-0005-0000-0000-000096F60000}"/>
    <cellStyle name="Tusenskille 14 2 3 4 2" xfId="63116" xr:uid="{00000000-0005-0000-0000-000097F60000}"/>
    <cellStyle name="Tusenskille 14 2 3 4_Innskuddsdekning" xfId="63117" xr:uid="{00000000-0005-0000-0000-000098F60000}"/>
    <cellStyle name="Tusenskille 14 2 3 5" xfId="63118" xr:uid="{00000000-0005-0000-0000-000099F60000}"/>
    <cellStyle name="Tusenskille 14 2 3_3. Chng in credit spreads" xfId="63119" xr:uid="{00000000-0005-0000-0000-00009AF60000}"/>
    <cellStyle name="Tusenskille 14 2 4" xfId="63120" xr:uid="{00000000-0005-0000-0000-00009BF60000}"/>
    <cellStyle name="Tusenskille 14 2 4 2" xfId="63121" xr:uid="{00000000-0005-0000-0000-00009CF60000}"/>
    <cellStyle name="Tusenskille 14 2 4 2 2" xfId="63122" xr:uid="{00000000-0005-0000-0000-00009DF60000}"/>
    <cellStyle name="Tusenskille 14 2 4 2_Innskuddsdekning" xfId="63123" xr:uid="{00000000-0005-0000-0000-00009EF60000}"/>
    <cellStyle name="Tusenskille 14 2 4 3" xfId="63124" xr:uid="{00000000-0005-0000-0000-00009FF60000}"/>
    <cellStyle name="Tusenskille 14 2 4 3 2" xfId="63125" xr:uid="{00000000-0005-0000-0000-0000A0F60000}"/>
    <cellStyle name="Tusenskille 14 2 4 3_Innskuddsdekning" xfId="63126" xr:uid="{00000000-0005-0000-0000-0000A1F60000}"/>
    <cellStyle name="Tusenskille 14 2 4 4" xfId="63127" xr:uid="{00000000-0005-0000-0000-0000A2F60000}"/>
    <cellStyle name="Tusenskille 14 2 4_3. Chng in credit spreads" xfId="63128" xr:uid="{00000000-0005-0000-0000-0000A3F60000}"/>
    <cellStyle name="Tusenskille 14 2 5" xfId="63129" xr:uid="{00000000-0005-0000-0000-0000A4F60000}"/>
    <cellStyle name="Tusenskille 14 2 5 2" xfId="63130" xr:uid="{00000000-0005-0000-0000-0000A5F60000}"/>
    <cellStyle name="Tusenskille 14 2 5_Innskuddsdekning" xfId="63131" xr:uid="{00000000-0005-0000-0000-0000A6F60000}"/>
    <cellStyle name="Tusenskille 14 2 6" xfId="63132" xr:uid="{00000000-0005-0000-0000-0000A7F60000}"/>
    <cellStyle name="Tusenskille 14 2 6 2" xfId="63133" xr:uid="{00000000-0005-0000-0000-0000A8F60000}"/>
    <cellStyle name="Tusenskille 14 2 6_Innskuddsdekning" xfId="63134" xr:uid="{00000000-0005-0000-0000-0000A9F60000}"/>
    <cellStyle name="Tusenskille 14 2 7" xfId="63135" xr:uid="{00000000-0005-0000-0000-0000AAF60000}"/>
    <cellStyle name="Tusenskille 14 2_3. Chng in credit spreads" xfId="63136" xr:uid="{00000000-0005-0000-0000-0000ABF60000}"/>
    <cellStyle name="Tusenskille 14 3" xfId="63137" xr:uid="{00000000-0005-0000-0000-0000ACF60000}"/>
    <cellStyle name="Tusenskille 14 3 2" xfId="63138" xr:uid="{00000000-0005-0000-0000-0000ADF60000}"/>
    <cellStyle name="Tusenskille 14 3 2 2" xfId="63139" xr:uid="{00000000-0005-0000-0000-0000AEF60000}"/>
    <cellStyle name="Tusenskille 14 3 2 2 2" xfId="63140" xr:uid="{00000000-0005-0000-0000-0000AFF60000}"/>
    <cellStyle name="Tusenskille 14 3 2 2 2 2" xfId="63141" xr:uid="{00000000-0005-0000-0000-0000B0F60000}"/>
    <cellStyle name="Tusenskille 14 3 2 2 2_Innskuddsdekning" xfId="63142" xr:uid="{00000000-0005-0000-0000-0000B1F60000}"/>
    <cellStyle name="Tusenskille 14 3 2 2 3" xfId="63143" xr:uid="{00000000-0005-0000-0000-0000B2F60000}"/>
    <cellStyle name="Tusenskille 14 3 2 2 3 2" xfId="63144" xr:uid="{00000000-0005-0000-0000-0000B3F60000}"/>
    <cellStyle name="Tusenskille 14 3 2 2 3_Innskuddsdekning" xfId="63145" xr:uid="{00000000-0005-0000-0000-0000B4F60000}"/>
    <cellStyle name="Tusenskille 14 3 2 2 4" xfId="63146" xr:uid="{00000000-0005-0000-0000-0000B5F60000}"/>
    <cellStyle name="Tusenskille 14 3 2 2_3. Chng in credit spreads" xfId="63147" xr:uid="{00000000-0005-0000-0000-0000B6F60000}"/>
    <cellStyle name="Tusenskille 14 3 2 3" xfId="63148" xr:uid="{00000000-0005-0000-0000-0000B7F60000}"/>
    <cellStyle name="Tusenskille 14 3 2 3 2" xfId="63149" xr:uid="{00000000-0005-0000-0000-0000B8F60000}"/>
    <cellStyle name="Tusenskille 14 3 2 3_Innskuddsdekning" xfId="63150" xr:uid="{00000000-0005-0000-0000-0000B9F60000}"/>
    <cellStyle name="Tusenskille 14 3 2 4" xfId="63151" xr:uid="{00000000-0005-0000-0000-0000BAF60000}"/>
    <cellStyle name="Tusenskille 14 3 2 4 2" xfId="63152" xr:uid="{00000000-0005-0000-0000-0000BBF60000}"/>
    <cellStyle name="Tusenskille 14 3 2 4_Innskuddsdekning" xfId="63153" xr:uid="{00000000-0005-0000-0000-0000BCF60000}"/>
    <cellStyle name="Tusenskille 14 3 2 5" xfId="63154" xr:uid="{00000000-0005-0000-0000-0000BDF60000}"/>
    <cellStyle name="Tusenskille 14 3 2_3. Chng in credit spreads" xfId="63155" xr:uid="{00000000-0005-0000-0000-0000BEF60000}"/>
    <cellStyle name="Tusenskille 14 3 3" xfId="63156" xr:uid="{00000000-0005-0000-0000-0000BFF60000}"/>
    <cellStyle name="Tusenskille 14 3 3 2" xfId="63157" xr:uid="{00000000-0005-0000-0000-0000C0F60000}"/>
    <cellStyle name="Tusenskille 14 3 3 2 2" xfId="63158" xr:uid="{00000000-0005-0000-0000-0000C1F60000}"/>
    <cellStyle name="Tusenskille 14 3 3 2 2 2" xfId="63159" xr:uid="{00000000-0005-0000-0000-0000C2F60000}"/>
    <cellStyle name="Tusenskille 14 3 3 2 2_Innskuddsdekning" xfId="63160" xr:uid="{00000000-0005-0000-0000-0000C3F60000}"/>
    <cellStyle name="Tusenskille 14 3 3 2 3" xfId="63161" xr:uid="{00000000-0005-0000-0000-0000C4F60000}"/>
    <cellStyle name="Tusenskille 14 3 3 2 3 2" xfId="63162" xr:uid="{00000000-0005-0000-0000-0000C5F60000}"/>
    <cellStyle name="Tusenskille 14 3 3 2 3_Innskuddsdekning" xfId="63163" xr:uid="{00000000-0005-0000-0000-0000C6F60000}"/>
    <cellStyle name="Tusenskille 14 3 3 2 4" xfId="63164" xr:uid="{00000000-0005-0000-0000-0000C7F60000}"/>
    <cellStyle name="Tusenskille 14 3 3 2_3. Chng in credit spreads" xfId="63165" xr:uid="{00000000-0005-0000-0000-0000C8F60000}"/>
    <cellStyle name="Tusenskille 14 3 3 3" xfId="63166" xr:uid="{00000000-0005-0000-0000-0000C9F60000}"/>
    <cellStyle name="Tusenskille 14 3 3 3 2" xfId="63167" xr:uid="{00000000-0005-0000-0000-0000CAF60000}"/>
    <cellStyle name="Tusenskille 14 3 3 3_Innskuddsdekning" xfId="63168" xr:uid="{00000000-0005-0000-0000-0000CBF60000}"/>
    <cellStyle name="Tusenskille 14 3 3 4" xfId="63169" xr:uid="{00000000-0005-0000-0000-0000CCF60000}"/>
    <cellStyle name="Tusenskille 14 3 3 4 2" xfId="63170" xr:uid="{00000000-0005-0000-0000-0000CDF60000}"/>
    <cellStyle name="Tusenskille 14 3 3 4_Innskuddsdekning" xfId="63171" xr:uid="{00000000-0005-0000-0000-0000CEF60000}"/>
    <cellStyle name="Tusenskille 14 3 3 5" xfId="63172" xr:uid="{00000000-0005-0000-0000-0000CFF60000}"/>
    <cellStyle name="Tusenskille 14 3 3_3. Chng in credit spreads" xfId="63173" xr:uid="{00000000-0005-0000-0000-0000D0F60000}"/>
    <cellStyle name="Tusenskille 14 3 4" xfId="63174" xr:uid="{00000000-0005-0000-0000-0000D1F60000}"/>
    <cellStyle name="Tusenskille 14 3 4 2" xfId="63175" xr:uid="{00000000-0005-0000-0000-0000D2F60000}"/>
    <cellStyle name="Tusenskille 14 3 4 2 2" xfId="63176" xr:uid="{00000000-0005-0000-0000-0000D3F60000}"/>
    <cellStyle name="Tusenskille 14 3 4 2_Innskuddsdekning" xfId="63177" xr:uid="{00000000-0005-0000-0000-0000D4F60000}"/>
    <cellStyle name="Tusenskille 14 3 4 3" xfId="63178" xr:uid="{00000000-0005-0000-0000-0000D5F60000}"/>
    <cellStyle name="Tusenskille 14 3 4 3 2" xfId="63179" xr:uid="{00000000-0005-0000-0000-0000D6F60000}"/>
    <cellStyle name="Tusenskille 14 3 4 3_Innskuddsdekning" xfId="63180" xr:uid="{00000000-0005-0000-0000-0000D7F60000}"/>
    <cellStyle name="Tusenskille 14 3 4 4" xfId="63181" xr:uid="{00000000-0005-0000-0000-0000D8F60000}"/>
    <cellStyle name="Tusenskille 14 3 4_3. Chng in credit spreads" xfId="63182" xr:uid="{00000000-0005-0000-0000-0000D9F60000}"/>
    <cellStyle name="Tusenskille 14 3 5" xfId="63183" xr:uid="{00000000-0005-0000-0000-0000DAF60000}"/>
    <cellStyle name="Tusenskille 14 3 5 2" xfId="63184" xr:uid="{00000000-0005-0000-0000-0000DBF60000}"/>
    <cellStyle name="Tusenskille 14 3 5_Innskuddsdekning" xfId="63185" xr:uid="{00000000-0005-0000-0000-0000DCF60000}"/>
    <cellStyle name="Tusenskille 14 3 6" xfId="63186" xr:uid="{00000000-0005-0000-0000-0000DDF60000}"/>
    <cellStyle name="Tusenskille 14 3 6 2" xfId="63187" xr:uid="{00000000-0005-0000-0000-0000DEF60000}"/>
    <cellStyle name="Tusenskille 14 3 6_Innskuddsdekning" xfId="63188" xr:uid="{00000000-0005-0000-0000-0000DFF60000}"/>
    <cellStyle name="Tusenskille 14 3 7" xfId="63189" xr:uid="{00000000-0005-0000-0000-0000E0F60000}"/>
    <cellStyle name="Tusenskille 14 3_3. Chng in credit spreads" xfId="63190" xr:uid="{00000000-0005-0000-0000-0000E1F60000}"/>
    <cellStyle name="Tusenskille 14 4" xfId="63191" xr:uid="{00000000-0005-0000-0000-0000E2F60000}"/>
    <cellStyle name="Tusenskille 14 4 2" xfId="63192" xr:uid="{00000000-0005-0000-0000-0000E3F60000}"/>
    <cellStyle name="Tusenskille 14 4 2 2" xfId="63193" xr:uid="{00000000-0005-0000-0000-0000E4F60000}"/>
    <cellStyle name="Tusenskille 14 4 2 2 2" xfId="63194" xr:uid="{00000000-0005-0000-0000-0000E5F60000}"/>
    <cellStyle name="Tusenskille 14 4 2 2_Innskuddsdekning" xfId="63195" xr:uid="{00000000-0005-0000-0000-0000E6F60000}"/>
    <cellStyle name="Tusenskille 14 4 2 3" xfId="63196" xr:uid="{00000000-0005-0000-0000-0000E7F60000}"/>
    <cellStyle name="Tusenskille 14 4 2 3 2" xfId="63197" xr:uid="{00000000-0005-0000-0000-0000E8F60000}"/>
    <cellStyle name="Tusenskille 14 4 2 3_Innskuddsdekning" xfId="63198" xr:uid="{00000000-0005-0000-0000-0000E9F60000}"/>
    <cellStyle name="Tusenskille 14 4 2 4" xfId="63199" xr:uid="{00000000-0005-0000-0000-0000EAF60000}"/>
    <cellStyle name="Tusenskille 14 4 2_3. Chng in credit spreads" xfId="63200" xr:uid="{00000000-0005-0000-0000-0000EBF60000}"/>
    <cellStyle name="Tusenskille 14 4 3" xfId="63201" xr:uid="{00000000-0005-0000-0000-0000ECF60000}"/>
    <cellStyle name="Tusenskille 14 4 3 2" xfId="63202" xr:uid="{00000000-0005-0000-0000-0000EDF60000}"/>
    <cellStyle name="Tusenskille 14 4 3_Innskuddsdekning" xfId="63203" xr:uid="{00000000-0005-0000-0000-0000EEF60000}"/>
    <cellStyle name="Tusenskille 14 4 4" xfId="63204" xr:uid="{00000000-0005-0000-0000-0000EFF60000}"/>
    <cellStyle name="Tusenskille 14 4 4 2" xfId="63205" xr:uid="{00000000-0005-0000-0000-0000F0F60000}"/>
    <cellStyle name="Tusenskille 14 4 4_Innskuddsdekning" xfId="63206" xr:uid="{00000000-0005-0000-0000-0000F1F60000}"/>
    <cellStyle name="Tusenskille 14 4 5" xfId="63207" xr:uid="{00000000-0005-0000-0000-0000F2F60000}"/>
    <cellStyle name="Tusenskille 14 4_3. Chng in credit spreads" xfId="63208" xr:uid="{00000000-0005-0000-0000-0000F3F60000}"/>
    <cellStyle name="Tusenskille 14 5" xfId="63209" xr:uid="{00000000-0005-0000-0000-0000F4F60000}"/>
    <cellStyle name="Tusenskille 14 5 2" xfId="63210" xr:uid="{00000000-0005-0000-0000-0000F5F60000}"/>
    <cellStyle name="Tusenskille 14 5 2 2" xfId="63211" xr:uid="{00000000-0005-0000-0000-0000F6F60000}"/>
    <cellStyle name="Tusenskille 14 5 2 2 2" xfId="63212" xr:uid="{00000000-0005-0000-0000-0000F7F60000}"/>
    <cellStyle name="Tusenskille 14 5 2 2_Innskuddsdekning" xfId="63213" xr:uid="{00000000-0005-0000-0000-0000F8F60000}"/>
    <cellStyle name="Tusenskille 14 5 2 3" xfId="63214" xr:uid="{00000000-0005-0000-0000-0000F9F60000}"/>
    <cellStyle name="Tusenskille 14 5 2 3 2" xfId="63215" xr:uid="{00000000-0005-0000-0000-0000FAF60000}"/>
    <cellStyle name="Tusenskille 14 5 2 3_Innskuddsdekning" xfId="63216" xr:uid="{00000000-0005-0000-0000-0000FBF60000}"/>
    <cellStyle name="Tusenskille 14 5 2 4" xfId="63217" xr:uid="{00000000-0005-0000-0000-0000FCF60000}"/>
    <cellStyle name="Tusenskille 14 5 2_3. Chng in credit spreads" xfId="63218" xr:uid="{00000000-0005-0000-0000-0000FDF60000}"/>
    <cellStyle name="Tusenskille 14 5 3" xfId="63219" xr:uid="{00000000-0005-0000-0000-0000FEF60000}"/>
    <cellStyle name="Tusenskille 14 5 3 2" xfId="63220" xr:uid="{00000000-0005-0000-0000-0000FFF60000}"/>
    <cellStyle name="Tusenskille 14 5 3_Innskuddsdekning" xfId="63221" xr:uid="{00000000-0005-0000-0000-000000F70000}"/>
    <cellStyle name="Tusenskille 14 5 4" xfId="63222" xr:uid="{00000000-0005-0000-0000-000001F70000}"/>
    <cellStyle name="Tusenskille 14 5 4 2" xfId="63223" xr:uid="{00000000-0005-0000-0000-000002F70000}"/>
    <cellStyle name="Tusenskille 14 5 4_Innskuddsdekning" xfId="63224" xr:uid="{00000000-0005-0000-0000-000003F70000}"/>
    <cellStyle name="Tusenskille 14 5 5" xfId="63225" xr:uid="{00000000-0005-0000-0000-000004F70000}"/>
    <cellStyle name="Tusenskille 14 5_3. Chng in credit spreads" xfId="63226" xr:uid="{00000000-0005-0000-0000-000005F70000}"/>
    <cellStyle name="Tusenskille 14 6" xfId="63227" xr:uid="{00000000-0005-0000-0000-000006F70000}"/>
    <cellStyle name="Tusenskille 14 6 2" xfId="63228" xr:uid="{00000000-0005-0000-0000-000007F70000}"/>
    <cellStyle name="Tusenskille 14 6 2 2" xfId="63229" xr:uid="{00000000-0005-0000-0000-000008F70000}"/>
    <cellStyle name="Tusenskille 14 6 2_Innskuddsdekning" xfId="63230" xr:uid="{00000000-0005-0000-0000-000009F70000}"/>
    <cellStyle name="Tusenskille 14 6 3" xfId="63231" xr:uid="{00000000-0005-0000-0000-00000AF70000}"/>
    <cellStyle name="Tusenskille 14 6 3 2" xfId="63232" xr:uid="{00000000-0005-0000-0000-00000BF70000}"/>
    <cellStyle name="Tusenskille 14 6 3_Innskuddsdekning" xfId="63233" xr:uid="{00000000-0005-0000-0000-00000CF70000}"/>
    <cellStyle name="Tusenskille 14 6 4" xfId="63234" xr:uid="{00000000-0005-0000-0000-00000DF70000}"/>
    <cellStyle name="Tusenskille 14 6_3. Chng in credit spreads" xfId="63235" xr:uid="{00000000-0005-0000-0000-00000EF70000}"/>
    <cellStyle name="Tusenskille 14 7" xfId="63236" xr:uid="{00000000-0005-0000-0000-00000FF70000}"/>
    <cellStyle name="Tusenskille 14 7 2" xfId="63237" xr:uid="{00000000-0005-0000-0000-000010F70000}"/>
    <cellStyle name="Tusenskille 14 7_Innskuddsdekning" xfId="63238" xr:uid="{00000000-0005-0000-0000-000011F70000}"/>
    <cellStyle name="Tusenskille 14 8" xfId="63239" xr:uid="{00000000-0005-0000-0000-000012F70000}"/>
    <cellStyle name="Tusenskille 14 8 2" xfId="63240" xr:uid="{00000000-0005-0000-0000-000013F70000}"/>
    <cellStyle name="Tusenskille 14 8_Innskuddsdekning" xfId="63241" xr:uid="{00000000-0005-0000-0000-000014F70000}"/>
    <cellStyle name="Tusenskille 14 9" xfId="63242" xr:uid="{00000000-0005-0000-0000-000015F70000}"/>
    <cellStyle name="Tusenskille 14_3. Chng in credit spreads" xfId="63243" xr:uid="{00000000-0005-0000-0000-000016F70000}"/>
    <cellStyle name="Tusenskille 15" xfId="63244" xr:uid="{00000000-0005-0000-0000-000017F70000}"/>
    <cellStyle name="Tusenskille 15 2" xfId="63245" xr:uid="{00000000-0005-0000-0000-000018F70000}"/>
    <cellStyle name="Tusenskille 15 2 2" xfId="63246" xr:uid="{00000000-0005-0000-0000-000019F70000}"/>
    <cellStyle name="Tusenskille 15 2_Innskuddsdekning" xfId="63247" xr:uid="{00000000-0005-0000-0000-00001AF70000}"/>
    <cellStyle name="Tusenskille 15 3" xfId="63248" xr:uid="{00000000-0005-0000-0000-00001BF70000}"/>
    <cellStyle name="Tusenskille 15_3. Chng in credit spreads" xfId="63249" xr:uid="{00000000-0005-0000-0000-00001CF70000}"/>
    <cellStyle name="Tusenskille 16" xfId="63250" xr:uid="{00000000-0005-0000-0000-00001DF70000}"/>
    <cellStyle name="Tusenskille 16 2" xfId="63251" xr:uid="{00000000-0005-0000-0000-00001EF70000}"/>
    <cellStyle name="Tusenskille 16 2 2" xfId="63252" xr:uid="{00000000-0005-0000-0000-00001FF70000}"/>
    <cellStyle name="Tusenskille 16 2 2 2" xfId="63253" xr:uid="{00000000-0005-0000-0000-000020F70000}"/>
    <cellStyle name="Tusenskille 16 2 2 2 2" xfId="63254" xr:uid="{00000000-0005-0000-0000-000021F70000}"/>
    <cellStyle name="Tusenskille 16 2 2 2 2 2" xfId="63255" xr:uid="{00000000-0005-0000-0000-000022F70000}"/>
    <cellStyle name="Tusenskille 16 2 2 2 2_Innskuddsdekning" xfId="63256" xr:uid="{00000000-0005-0000-0000-000023F70000}"/>
    <cellStyle name="Tusenskille 16 2 2 2 3" xfId="63257" xr:uid="{00000000-0005-0000-0000-000024F70000}"/>
    <cellStyle name="Tusenskille 16 2 2 2 3 2" xfId="63258" xr:uid="{00000000-0005-0000-0000-000025F70000}"/>
    <cellStyle name="Tusenskille 16 2 2 2 3_Innskuddsdekning" xfId="63259" xr:uid="{00000000-0005-0000-0000-000026F70000}"/>
    <cellStyle name="Tusenskille 16 2 2 2 4" xfId="63260" xr:uid="{00000000-0005-0000-0000-000027F70000}"/>
    <cellStyle name="Tusenskille 16 2 2 2_3. Chng in credit spreads" xfId="63261" xr:uid="{00000000-0005-0000-0000-000028F70000}"/>
    <cellStyle name="Tusenskille 16 2 2 3" xfId="63262" xr:uid="{00000000-0005-0000-0000-000029F70000}"/>
    <cellStyle name="Tusenskille 16 2 2 3 2" xfId="63263" xr:uid="{00000000-0005-0000-0000-00002AF70000}"/>
    <cellStyle name="Tusenskille 16 2 2 3_Innskuddsdekning" xfId="63264" xr:uid="{00000000-0005-0000-0000-00002BF70000}"/>
    <cellStyle name="Tusenskille 16 2 2 4" xfId="63265" xr:uid="{00000000-0005-0000-0000-00002CF70000}"/>
    <cellStyle name="Tusenskille 16 2 2 4 2" xfId="63266" xr:uid="{00000000-0005-0000-0000-00002DF70000}"/>
    <cellStyle name="Tusenskille 16 2 2 4_Innskuddsdekning" xfId="63267" xr:uid="{00000000-0005-0000-0000-00002EF70000}"/>
    <cellStyle name="Tusenskille 16 2 2 5" xfId="63268" xr:uid="{00000000-0005-0000-0000-00002FF70000}"/>
    <cellStyle name="Tusenskille 16 2 2_3. Chng in credit spreads" xfId="63269" xr:uid="{00000000-0005-0000-0000-000030F70000}"/>
    <cellStyle name="Tusenskille 16 2 3" xfId="63270" xr:uid="{00000000-0005-0000-0000-000031F70000}"/>
    <cellStyle name="Tusenskille 16 2 3 2" xfId="63271" xr:uid="{00000000-0005-0000-0000-000032F70000}"/>
    <cellStyle name="Tusenskille 16 2 3 2 2" xfId="63272" xr:uid="{00000000-0005-0000-0000-000033F70000}"/>
    <cellStyle name="Tusenskille 16 2 3 2 2 2" xfId="63273" xr:uid="{00000000-0005-0000-0000-000034F70000}"/>
    <cellStyle name="Tusenskille 16 2 3 2 2_Innskuddsdekning" xfId="63274" xr:uid="{00000000-0005-0000-0000-000035F70000}"/>
    <cellStyle name="Tusenskille 16 2 3 2 3" xfId="63275" xr:uid="{00000000-0005-0000-0000-000036F70000}"/>
    <cellStyle name="Tusenskille 16 2 3 2 3 2" xfId="63276" xr:uid="{00000000-0005-0000-0000-000037F70000}"/>
    <cellStyle name="Tusenskille 16 2 3 2 3_Innskuddsdekning" xfId="63277" xr:uid="{00000000-0005-0000-0000-000038F70000}"/>
    <cellStyle name="Tusenskille 16 2 3 2 4" xfId="63278" xr:uid="{00000000-0005-0000-0000-000039F70000}"/>
    <cellStyle name="Tusenskille 16 2 3 2_3. Chng in credit spreads" xfId="63279" xr:uid="{00000000-0005-0000-0000-00003AF70000}"/>
    <cellStyle name="Tusenskille 16 2 3 3" xfId="63280" xr:uid="{00000000-0005-0000-0000-00003BF70000}"/>
    <cellStyle name="Tusenskille 16 2 3 3 2" xfId="63281" xr:uid="{00000000-0005-0000-0000-00003CF70000}"/>
    <cellStyle name="Tusenskille 16 2 3 3_Innskuddsdekning" xfId="63282" xr:uid="{00000000-0005-0000-0000-00003DF70000}"/>
    <cellStyle name="Tusenskille 16 2 3 4" xfId="63283" xr:uid="{00000000-0005-0000-0000-00003EF70000}"/>
    <cellStyle name="Tusenskille 16 2 3 4 2" xfId="63284" xr:uid="{00000000-0005-0000-0000-00003FF70000}"/>
    <cellStyle name="Tusenskille 16 2 3 4_Innskuddsdekning" xfId="63285" xr:uid="{00000000-0005-0000-0000-000040F70000}"/>
    <cellStyle name="Tusenskille 16 2 3 5" xfId="63286" xr:uid="{00000000-0005-0000-0000-000041F70000}"/>
    <cellStyle name="Tusenskille 16 2 3_3. Chng in credit spreads" xfId="63287" xr:uid="{00000000-0005-0000-0000-000042F70000}"/>
    <cellStyle name="Tusenskille 16 2 4" xfId="63288" xr:uid="{00000000-0005-0000-0000-000043F70000}"/>
    <cellStyle name="Tusenskille 16 2 4 2" xfId="63289" xr:uid="{00000000-0005-0000-0000-000044F70000}"/>
    <cellStyle name="Tusenskille 16 2 4 2 2" xfId="63290" xr:uid="{00000000-0005-0000-0000-000045F70000}"/>
    <cellStyle name="Tusenskille 16 2 4 2_Innskuddsdekning" xfId="63291" xr:uid="{00000000-0005-0000-0000-000046F70000}"/>
    <cellStyle name="Tusenskille 16 2 4 3" xfId="63292" xr:uid="{00000000-0005-0000-0000-000047F70000}"/>
    <cellStyle name="Tusenskille 16 2 4 3 2" xfId="63293" xr:uid="{00000000-0005-0000-0000-000048F70000}"/>
    <cellStyle name="Tusenskille 16 2 4 3_Innskuddsdekning" xfId="63294" xr:uid="{00000000-0005-0000-0000-000049F70000}"/>
    <cellStyle name="Tusenskille 16 2 4 4" xfId="63295" xr:uid="{00000000-0005-0000-0000-00004AF70000}"/>
    <cellStyle name="Tusenskille 16 2 4_3. Chng in credit spreads" xfId="63296" xr:uid="{00000000-0005-0000-0000-00004BF70000}"/>
    <cellStyle name="Tusenskille 16 2 5" xfId="63297" xr:uid="{00000000-0005-0000-0000-00004CF70000}"/>
    <cellStyle name="Tusenskille 16 2 5 2" xfId="63298" xr:uid="{00000000-0005-0000-0000-00004DF70000}"/>
    <cellStyle name="Tusenskille 16 2 5_Innskuddsdekning" xfId="63299" xr:uid="{00000000-0005-0000-0000-00004EF70000}"/>
    <cellStyle name="Tusenskille 16 2 6" xfId="63300" xr:uid="{00000000-0005-0000-0000-00004FF70000}"/>
    <cellStyle name="Tusenskille 16 2 6 2" xfId="63301" xr:uid="{00000000-0005-0000-0000-000050F70000}"/>
    <cellStyle name="Tusenskille 16 2 6_Innskuddsdekning" xfId="63302" xr:uid="{00000000-0005-0000-0000-000051F70000}"/>
    <cellStyle name="Tusenskille 16 2 7" xfId="63303" xr:uid="{00000000-0005-0000-0000-000052F70000}"/>
    <cellStyle name="Tusenskille 16 2_3. Chng in credit spreads" xfId="63304" xr:uid="{00000000-0005-0000-0000-000053F70000}"/>
    <cellStyle name="Tusenskille 16 3" xfId="63305" xr:uid="{00000000-0005-0000-0000-000054F70000}"/>
    <cellStyle name="Tusenskille 16 3 2" xfId="63306" xr:uid="{00000000-0005-0000-0000-000055F70000}"/>
    <cellStyle name="Tusenskille 16 3 2 2" xfId="63307" xr:uid="{00000000-0005-0000-0000-000056F70000}"/>
    <cellStyle name="Tusenskille 16 3 2 2 2" xfId="63308" xr:uid="{00000000-0005-0000-0000-000057F70000}"/>
    <cellStyle name="Tusenskille 16 3 2 2_Innskuddsdekning" xfId="63309" xr:uid="{00000000-0005-0000-0000-000058F70000}"/>
    <cellStyle name="Tusenskille 16 3 2 3" xfId="63310" xr:uid="{00000000-0005-0000-0000-000059F70000}"/>
    <cellStyle name="Tusenskille 16 3 2 3 2" xfId="63311" xr:uid="{00000000-0005-0000-0000-00005AF70000}"/>
    <cellStyle name="Tusenskille 16 3 2 3_Innskuddsdekning" xfId="63312" xr:uid="{00000000-0005-0000-0000-00005BF70000}"/>
    <cellStyle name="Tusenskille 16 3 2 4" xfId="63313" xr:uid="{00000000-0005-0000-0000-00005CF70000}"/>
    <cellStyle name="Tusenskille 16 3 2_3. Chng in credit spreads" xfId="63314" xr:uid="{00000000-0005-0000-0000-00005DF70000}"/>
    <cellStyle name="Tusenskille 16 3 3" xfId="63315" xr:uid="{00000000-0005-0000-0000-00005EF70000}"/>
    <cellStyle name="Tusenskille 16 3 3 2" xfId="63316" xr:uid="{00000000-0005-0000-0000-00005FF70000}"/>
    <cellStyle name="Tusenskille 16 3 3_Innskuddsdekning" xfId="63317" xr:uid="{00000000-0005-0000-0000-000060F70000}"/>
    <cellStyle name="Tusenskille 16 3 4" xfId="63318" xr:uid="{00000000-0005-0000-0000-000061F70000}"/>
    <cellStyle name="Tusenskille 16 3 4 2" xfId="63319" xr:uid="{00000000-0005-0000-0000-000062F70000}"/>
    <cellStyle name="Tusenskille 16 3 4_Innskuddsdekning" xfId="63320" xr:uid="{00000000-0005-0000-0000-000063F70000}"/>
    <cellStyle name="Tusenskille 16 3 5" xfId="63321" xr:uid="{00000000-0005-0000-0000-000064F70000}"/>
    <cellStyle name="Tusenskille 16 3_3. Chng in credit spreads" xfId="63322" xr:uid="{00000000-0005-0000-0000-000065F70000}"/>
    <cellStyle name="Tusenskille 16 4" xfId="63323" xr:uid="{00000000-0005-0000-0000-000066F70000}"/>
    <cellStyle name="Tusenskille 16 4 2" xfId="63324" xr:uid="{00000000-0005-0000-0000-000067F70000}"/>
    <cellStyle name="Tusenskille 16 4 2 2" xfId="63325" xr:uid="{00000000-0005-0000-0000-000068F70000}"/>
    <cellStyle name="Tusenskille 16 4 2 2 2" xfId="63326" xr:uid="{00000000-0005-0000-0000-000069F70000}"/>
    <cellStyle name="Tusenskille 16 4 2 2_Innskuddsdekning" xfId="63327" xr:uid="{00000000-0005-0000-0000-00006AF70000}"/>
    <cellStyle name="Tusenskille 16 4 2 3" xfId="63328" xr:uid="{00000000-0005-0000-0000-00006BF70000}"/>
    <cellStyle name="Tusenskille 16 4 2 3 2" xfId="63329" xr:uid="{00000000-0005-0000-0000-00006CF70000}"/>
    <cellStyle name="Tusenskille 16 4 2 3_Innskuddsdekning" xfId="63330" xr:uid="{00000000-0005-0000-0000-00006DF70000}"/>
    <cellStyle name="Tusenskille 16 4 2 4" xfId="63331" xr:uid="{00000000-0005-0000-0000-00006EF70000}"/>
    <cellStyle name="Tusenskille 16 4 2_3. Chng in credit spreads" xfId="63332" xr:uid="{00000000-0005-0000-0000-00006FF70000}"/>
    <cellStyle name="Tusenskille 16 4 3" xfId="63333" xr:uid="{00000000-0005-0000-0000-000070F70000}"/>
    <cellStyle name="Tusenskille 16 4 3 2" xfId="63334" xr:uid="{00000000-0005-0000-0000-000071F70000}"/>
    <cellStyle name="Tusenskille 16 4 3_Innskuddsdekning" xfId="63335" xr:uid="{00000000-0005-0000-0000-000072F70000}"/>
    <cellStyle name="Tusenskille 16 4 4" xfId="63336" xr:uid="{00000000-0005-0000-0000-000073F70000}"/>
    <cellStyle name="Tusenskille 16 4 4 2" xfId="63337" xr:uid="{00000000-0005-0000-0000-000074F70000}"/>
    <cellStyle name="Tusenskille 16 4 4_Innskuddsdekning" xfId="63338" xr:uid="{00000000-0005-0000-0000-000075F70000}"/>
    <cellStyle name="Tusenskille 16 4 5" xfId="63339" xr:uid="{00000000-0005-0000-0000-000076F70000}"/>
    <cellStyle name="Tusenskille 16 4_3. Chng in credit spreads" xfId="63340" xr:uid="{00000000-0005-0000-0000-000077F70000}"/>
    <cellStyle name="Tusenskille 16 5" xfId="63341" xr:uid="{00000000-0005-0000-0000-000078F70000}"/>
    <cellStyle name="Tusenskille 16 5 2" xfId="63342" xr:uid="{00000000-0005-0000-0000-000079F70000}"/>
    <cellStyle name="Tusenskille 16 5 2 2" xfId="63343" xr:uid="{00000000-0005-0000-0000-00007AF70000}"/>
    <cellStyle name="Tusenskille 16 5 2_Innskuddsdekning" xfId="63344" xr:uid="{00000000-0005-0000-0000-00007BF70000}"/>
    <cellStyle name="Tusenskille 16 5 3" xfId="63345" xr:uid="{00000000-0005-0000-0000-00007CF70000}"/>
    <cellStyle name="Tusenskille 16 5 3 2" xfId="63346" xr:uid="{00000000-0005-0000-0000-00007DF70000}"/>
    <cellStyle name="Tusenskille 16 5 3_Innskuddsdekning" xfId="63347" xr:uid="{00000000-0005-0000-0000-00007EF70000}"/>
    <cellStyle name="Tusenskille 16 5 4" xfId="63348" xr:uid="{00000000-0005-0000-0000-00007FF70000}"/>
    <cellStyle name="Tusenskille 16 5_3. Chng in credit spreads" xfId="63349" xr:uid="{00000000-0005-0000-0000-000080F70000}"/>
    <cellStyle name="Tusenskille 16 6" xfId="63350" xr:uid="{00000000-0005-0000-0000-000081F70000}"/>
    <cellStyle name="Tusenskille 16 6 2" xfId="63351" xr:uid="{00000000-0005-0000-0000-000082F70000}"/>
    <cellStyle name="Tusenskille 16 6_Innskuddsdekning" xfId="63352" xr:uid="{00000000-0005-0000-0000-000083F70000}"/>
    <cellStyle name="Tusenskille 16 7" xfId="63353" xr:uid="{00000000-0005-0000-0000-000084F70000}"/>
    <cellStyle name="Tusenskille 16 7 2" xfId="63354" xr:uid="{00000000-0005-0000-0000-000085F70000}"/>
    <cellStyle name="Tusenskille 16 7_Innskuddsdekning" xfId="63355" xr:uid="{00000000-0005-0000-0000-000086F70000}"/>
    <cellStyle name="Tusenskille 16 8" xfId="63356" xr:uid="{00000000-0005-0000-0000-000087F70000}"/>
    <cellStyle name="Tusenskille 16_3. Chng in credit spreads" xfId="63357" xr:uid="{00000000-0005-0000-0000-000088F70000}"/>
    <cellStyle name="Tusenskille 17" xfId="63358" xr:uid="{00000000-0005-0000-0000-000089F70000}"/>
    <cellStyle name="Tusenskille 17 2" xfId="63359" xr:uid="{00000000-0005-0000-0000-00008AF70000}"/>
    <cellStyle name="Tusenskille 17 2 2" xfId="63360" xr:uid="{00000000-0005-0000-0000-00008BF70000}"/>
    <cellStyle name="Tusenskille 17 2 2 2" xfId="63361" xr:uid="{00000000-0005-0000-0000-00008CF70000}"/>
    <cellStyle name="Tusenskille 17 2 2 2 2" xfId="63362" xr:uid="{00000000-0005-0000-0000-00008DF70000}"/>
    <cellStyle name="Tusenskille 17 2 2 2 2 2" xfId="63363" xr:uid="{00000000-0005-0000-0000-00008EF70000}"/>
    <cellStyle name="Tusenskille 17 2 2 2 2_Innskuddsdekning" xfId="63364" xr:uid="{00000000-0005-0000-0000-00008FF70000}"/>
    <cellStyle name="Tusenskille 17 2 2 2 3" xfId="63365" xr:uid="{00000000-0005-0000-0000-000090F70000}"/>
    <cellStyle name="Tusenskille 17 2 2 2 3 2" xfId="63366" xr:uid="{00000000-0005-0000-0000-000091F70000}"/>
    <cellStyle name="Tusenskille 17 2 2 2 3_Innskuddsdekning" xfId="63367" xr:uid="{00000000-0005-0000-0000-000092F70000}"/>
    <cellStyle name="Tusenskille 17 2 2 2 4" xfId="63368" xr:uid="{00000000-0005-0000-0000-000093F70000}"/>
    <cellStyle name="Tusenskille 17 2 2 2_3. Chng in credit spreads" xfId="63369" xr:uid="{00000000-0005-0000-0000-000094F70000}"/>
    <cellStyle name="Tusenskille 17 2 2 3" xfId="63370" xr:uid="{00000000-0005-0000-0000-000095F70000}"/>
    <cellStyle name="Tusenskille 17 2 2 3 2" xfId="63371" xr:uid="{00000000-0005-0000-0000-000096F70000}"/>
    <cellStyle name="Tusenskille 17 2 2 3_Innskuddsdekning" xfId="63372" xr:uid="{00000000-0005-0000-0000-000097F70000}"/>
    <cellStyle name="Tusenskille 17 2 2 4" xfId="63373" xr:uid="{00000000-0005-0000-0000-000098F70000}"/>
    <cellStyle name="Tusenskille 17 2 2 4 2" xfId="63374" xr:uid="{00000000-0005-0000-0000-000099F70000}"/>
    <cellStyle name="Tusenskille 17 2 2 4_Innskuddsdekning" xfId="63375" xr:uid="{00000000-0005-0000-0000-00009AF70000}"/>
    <cellStyle name="Tusenskille 17 2 2 5" xfId="63376" xr:uid="{00000000-0005-0000-0000-00009BF70000}"/>
    <cellStyle name="Tusenskille 17 2 2_3. Chng in credit spreads" xfId="63377" xr:uid="{00000000-0005-0000-0000-00009CF70000}"/>
    <cellStyle name="Tusenskille 17 2 3" xfId="63378" xr:uid="{00000000-0005-0000-0000-00009DF70000}"/>
    <cellStyle name="Tusenskille 17 2 3 2" xfId="63379" xr:uid="{00000000-0005-0000-0000-00009EF70000}"/>
    <cellStyle name="Tusenskille 17 2 3 2 2" xfId="63380" xr:uid="{00000000-0005-0000-0000-00009FF70000}"/>
    <cellStyle name="Tusenskille 17 2 3 2 2 2" xfId="63381" xr:uid="{00000000-0005-0000-0000-0000A0F70000}"/>
    <cellStyle name="Tusenskille 17 2 3 2 2_Innskuddsdekning" xfId="63382" xr:uid="{00000000-0005-0000-0000-0000A1F70000}"/>
    <cellStyle name="Tusenskille 17 2 3 2 3" xfId="63383" xr:uid="{00000000-0005-0000-0000-0000A2F70000}"/>
    <cellStyle name="Tusenskille 17 2 3 2 3 2" xfId="63384" xr:uid="{00000000-0005-0000-0000-0000A3F70000}"/>
    <cellStyle name="Tusenskille 17 2 3 2 3_Innskuddsdekning" xfId="63385" xr:uid="{00000000-0005-0000-0000-0000A4F70000}"/>
    <cellStyle name="Tusenskille 17 2 3 2 4" xfId="63386" xr:uid="{00000000-0005-0000-0000-0000A5F70000}"/>
    <cellStyle name="Tusenskille 17 2 3 2_3. Chng in credit spreads" xfId="63387" xr:uid="{00000000-0005-0000-0000-0000A6F70000}"/>
    <cellStyle name="Tusenskille 17 2 3 3" xfId="63388" xr:uid="{00000000-0005-0000-0000-0000A7F70000}"/>
    <cellStyle name="Tusenskille 17 2 3 3 2" xfId="63389" xr:uid="{00000000-0005-0000-0000-0000A8F70000}"/>
    <cellStyle name="Tusenskille 17 2 3 3_Innskuddsdekning" xfId="63390" xr:uid="{00000000-0005-0000-0000-0000A9F70000}"/>
    <cellStyle name="Tusenskille 17 2 3 4" xfId="63391" xr:uid="{00000000-0005-0000-0000-0000AAF70000}"/>
    <cellStyle name="Tusenskille 17 2 3 4 2" xfId="63392" xr:uid="{00000000-0005-0000-0000-0000ABF70000}"/>
    <cellStyle name="Tusenskille 17 2 3 4_Innskuddsdekning" xfId="63393" xr:uid="{00000000-0005-0000-0000-0000ACF70000}"/>
    <cellStyle name="Tusenskille 17 2 3 5" xfId="63394" xr:uid="{00000000-0005-0000-0000-0000ADF70000}"/>
    <cellStyle name="Tusenskille 17 2 3_3. Chng in credit spreads" xfId="63395" xr:uid="{00000000-0005-0000-0000-0000AEF70000}"/>
    <cellStyle name="Tusenskille 17 2 4" xfId="63396" xr:uid="{00000000-0005-0000-0000-0000AFF70000}"/>
    <cellStyle name="Tusenskille 17 2 4 2" xfId="63397" xr:uid="{00000000-0005-0000-0000-0000B0F70000}"/>
    <cellStyle name="Tusenskille 17 2 4 2 2" xfId="63398" xr:uid="{00000000-0005-0000-0000-0000B1F70000}"/>
    <cellStyle name="Tusenskille 17 2 4 2_Innskuddsdekning" xfId="63399" xr:uid="{00000000-0005-0000-0000-0000B2F70000}"/>
    <cellStyle name="Tusenskille 17 2 4 3" xfId="63400" xr:uid="{00000000-0005-0000-0000-0000B3F70000}"/>
    <cellStyle name="Tusenskille 17 2 4 3 2" xfId="63401" xr:uid="{00000000-0005-0000-0000-0000B4F70000}"/>
    <cellStyle name="Tusenskille 17 2 4 3_Innskuddsdekning" xfId="63402" xr:uid="{00000000-0005-0000-0000-0000B5F70000}"/>
    <cellStyle name="Tusenskille 17 2 4 4" xfId="63403" xr:uid="{00000000-0005-0000-0000-0000B6F70000}"/>
    <cellStyle name="Tusenskille 17 2 4_3. Chng in credit spreads" xfId="63404" xr:uid="{00000000-0005-0000-0000-0000B7F70000}"/>
    <cellStyle name="Tusenskille 17 2 5" xfId="63405" xr:uid="{00000000-0005-0000-0000-0000B8F70000}"/>
    <cellStyle name="Tusenskille 17 2 5 2" xfId="63406" xr:uid="{00000000-0005-0000-0000-0000B9F70000}"/>
    <cellStyle name="Tusenskille 17 2 5_Innskuddsdekning" xfId="63407" xr:uid="{00000000-0005-0000-0000-0000BAF70000}"/>
    <cellStyle name="Tusenskille 17 2 6" xfId="63408" xr:uid="{00000000-0005-0000-0000-0000BBF70000}"/>
    <cellStyle name="Tusenskille 17 2 6 2" xfId="63409" xr:uid="{00000000-0005-0000-0000-0000BCF70000}"/>
    <cellStyle name="Tusenskille 17 2 6_Innskuddsdekning" xfId="63410" xr:uid="{00000000-0005-0000-0000-0000BDF70000}"/>
    <cellStyle name="Tusenskille 17 2 7" xfId="63411" xr:uid="{00000000-0005-0000-0000-0000BEF70000}"/>
    <cellStyle name="Tusenskille 17 2_3. Chng in credit spreads" xfId="63412" xr:uid="{00000000-0005-0000-0000-0000BFF70000}"/>
    <cellStyle name="Tusenskille 17 3" xfId="63413" xr:uid="{00000000-0005-0000-0000-0000C0F70000}"/>
    <cellStyle name="Tusenskille 17 3 2" xfId="63414" xr:uid="{00000000-0005-0000-0000-0000C1F70000}"/>
    <cellStyle name="Tusenskille 17 3 2 2" xfId="63415" xr:uid="{00000000-0005-0000-0000-0000C2F70000}"/>
    <cellStyle name="Tusenskille 17 3 2 2 2" xfId="63416" xr:uid="{00000000-0005-0000-0000-0000C3F70000}"/>
    <cellStyle name="Tusenskille 17 3 2 2_Innskuddsdekning" xfId="63417" xr:uid="{00000000-0005-0000-0000-0000C4F70000}"/>
    <cellStyle name="Tusenskille 17 3 2 3" xfId="63418" xr:uid="{00000000-0005-0000-0000-0000C5F70000}"/>
    <cellStyle name="Tusenskille 17 3 2 3 2" xfId="63419" xr:uid="{00000000-0005-0000-0000-0000C6F70000}"/>
    <cellStyle name="Tusenskille 17 3 2 3_Innskuddsdekning" xfId="63420" xr:uid="{00000000-0005-0000-0000-0000C7F70000}"/>
    <cellStyle name="Tusenskille 17 3 2 4" xfId="63421" xr:uid="{00000000-0005-0000-0000-0000C8F70000}"/>
    <cellStyle name="Tusenskille 17 3 2_3. Chng in credit spreads" xfId="63422" xr:uid="{00000000-0005-0000-0000-0000C9F70000}"/>
    <cellStyle name="Tusenskille 17 3 3" xfId="63423" xr:uid="{00000000-0005-0000-0000-0000CAF70000}"/>
    <cellStyle name="Tusenskille 17 3 3 2" xfId="63424" xr:uid="{00000000-0005-0000-0000-0000CBF70000}"/>
    <cellStyle name="Tusenskille 17 3 3_Innskuddsdekning" xfId="63425" xr:uid="{00000000-0005-0000-0000-0000CCF70000}"/>
    <cellStyle name="Tusenskille 17 3 4" xfId="63426" xr:uid="{00000000-0005-0000-0000-0000CDF70000}"/>
    <cellStyle name="Tusenskille 17 3 4 2" xfId="63427" xr:uid="{00000000-0005-0000-0000-0000CEF70000}"/>
    <cellStyle name="Tusenskille 17 3 4_Innskuddsdekning" xfId="63428" xr:uid="{00000000-0005-0000-0000-0000CFF70000}"/>
    <cellStyle name="Tusenskille 17 3 5" xfId="63429" xr:uid="{00000000-0005-0000-0000-0000D0F70000}"/>
    <cellStyle name="Tusenskille 17 3_3. Chng in credit spreads" xfId="63430" xr:uid="{00000000-0005-0000-0000-0000D1F70000}"/>
    <cellStyle name="Tusenskille 17 4" xfId="63431" xr:uid="{00000000-0005-0000-0000-0000D2F70000}"/>
    <cellStyle name="Tusenskille 17 4 2" xfId="63432" xr:uid="{00000000-0005-0000-0000-0000D3F70000}"/>
    <cellStyle name="Tusenskille 17 4 2 2" xfId="63433" xr:uid="{00000000-0005-0000-0000-0000D4F70000}"/>
    <cellStyle name="Tusenskille 17 4 2 2 2" xfId="63434" xr:uid="{00000000-0005-0000-0000-0000D5F70000}"/>
    <cellStyle name="Tusenskille 17 4 2 2_Innskuddsdekning" xfId="63435" xr:uid="{00000000-0005-0000-0000-0000D6F70000}"/>
    <cellStyle name="Tusenskille 17 4 2 3" xfId="63436" xr:uid="{00000000-0005-0000-0000-0000D7F70000}"/>
    <cellStyle name="Tusenskille 17 4 2 3 2" xfId="63437" xr:uid="{00000000-0005-0000-0000-0000D8F70000}"/>
    <cellStyle name="Tusenskille 17 4 2 3_Innskuddsdekning" xfId="63438" xr:uid="{00000000-0005-0000-0000-0000D9F70000}"/>
    <cellStyle name="Tusenskille 17 4 2 4" xfId="63439" xr:uid="{00000000-0005-0000-0000-0000DAF70000}"/>
    <cellStyle name="Tusenskille 17 4 2_3. Chng in credit spreads" xfId="63440" xr:uid="{00000000-0005-0000-0000-0000DBF70000}"/>
    <cellStyle name="Tusenskille 17 4 3" xfId="63441" xr:uid="{00000000-0005-0000-0000-0000DCF70000}"/>
    <cellStyle name="Tusenskille 17 4 3 2" xfId="63442" xr:uid="{00000000-0005-0000-0000-0000DDF70000}"/>
    <cellStyle name="Tusenskille 17 4 3_Innskuddsdekning" xfId="63443" xr:uid="{00000000-0005-0000-0000-0000DEF70000}"/>
    <cellStyle name="Tusenskille 17 4 4" xfId="63444" xr:uid="{00000000-0005-0000-0000-0000DFF70000}"/>
    <cellStyle name="Tusenskille 17 4 4 2" xfId="63445" xr:uid="{00000000-0005-0000-0000-0000E0F70000}"/>
    <cellStyle name="Tusenskille 17 4 4_Innskuddsdekning" xfId="63446" xr:uid="{00000000-0005-0000-0000-0000E1F70000}"/>
    <cellStyle name="Tusenskille 17 4 5" xfId="63447" xr:uid="{00000000-0005-0000-0000-0000E2F70000}"/>
    <cellStyle name="Tusenskille 17 4_3. Chng in credit spreads" xfId="63448" xr:uid="{00000000-0005-0000-0000-0000E3F70000}"/>
    <cellStyle name="Tusenskille 17 5" xfId="63449" xr:uid="{00000000-0005-0000-0000-0000E4F70000}"/>
    <cellStyle name="Tusenskille 17 5 2" xfId="63450" xr:uid="{00000000-0005-0000-0000-0000E5F70000}"/>
    <cellStyle name="Tusenskille 17 5 2 2" xfId="63451" xr:uid="{00000000-0005-0000-0000-0000E6F70000}"/>
    <cellStyle name="Tusenskille 17 5 2_Innskuddsdekning" xfId="63452" xr:uid="{00000000-0005-0000-0000-0000E7F70000}"/>
    <cellStyle name="Tusenskille 17 5 3" xfId="63453" xr:uid="{00000000-0005-0000-0000-0000E8F70000}"/>
    <cellStyle name="Tusenskille 17 5 3 2" xfId="63454" xr:uid="{00000000-0005-0000-0000-0000E9F70000}"/>
    <cellStyle name="Tusenskille 17 5 3_Innskuddsdekning" xfId="63455" xr:uid="{00000000-0005-0000-0000-0000EAF70000}"/>
    <cellStyle name="Tusenskille 17 5 4" xfId="63456" xr:uid="{00000000-0005-0000-0000-0000EBF70000}"/>
    <cellStyle name="Tusenskille 17 5_3. Chng in credit spreads" xfId="63457" xr:uid="{00000000-0005-0000-0000-0000ECF70000}"/>
    <cellStyle name="Tusenskille 17 6" xfId="63458" xr:uid="{00000000-0005-0000-0000-0000EDF70000}"/>
    <cellStyle name="Tusenskille 17 6 2" xfId="63459" xr:uid="{00000000-0005-0000-0000-0000EEF70000}"/>
    <cellStyle name="Tusenskille 17 6_Innskuddsdekning" xfId="63460" xr:uid="{00000000-0005-0000-0000-0000EFF70000}"/>
    <cellStyle name="Tusenskille 17 7" xfId="63461" xr:uid="{00000000-0005-0000-0000-0000F0F70000}"/>
    <cellStyle name="Tusenskille 17 7 2" xfId="63462" xr:uid="{00000000-0005-0000-0000-0000F1F70000}"/>
    <cellStyle name="Tusenskille 17 7_Innskuddsdekning" xfId="63463" xr:uid="{00000000-0005-0000-0000-0000F2F70000}"/>
    <cellStyle name="Tusenskille 17 8" xfId="63464" xr:uid="{00000000-0005-0000-0000-0000F3F70000}"/>
    <cellStyle name="Tusenskille 17_3. Chng in credit spreads" xfId="63465" xr:uid="{00000000-0005-0000-0000-0000F4F70000}"/>
    <cellStyle name="Tusenskille 18" xfId="63466" xr:uid="{00000000-0005-0000-0000-0000F5F70000}"/>
    <cellStyle name="Tusenskille 18 2" xfId="63467" xr:uid="{00000000-0005-0000-0000-0000F6F70000}"/>
    <cellStyle name="Tusenskille 18 2 2" xfId="63468" xr:uid="{00000000-0005-0000-0000-0000F7F70000}"/>
    <cellStyle name="Tusenskille 18 2 2 2" xfId="63469" xr:uid="{00000000-0005-0000-0000-0000F8F70000}"/>
    <cellStyle name="Tusenskille 18 2 2 2 2" xfId="63470" xr:uid="{00000000-0005-0000-0000-0000F9F70000}"/>
    <cellStyle name="Tusenskille 18 2 2 2 2 2" xfId="63471" xr:uid="{00000000-0005-0000-0000-0000FAF70000}"/>
    <cellStyle name="Tusenskille 18 2 2 2 2_Innskuddsdekning" xfId="63472" xr:uid="{00000000-0005-0000-0000-0000FBF70000}"/>
    <cellStyle name="Tusenskille 18 2 2 2 3" xfId="63473" xr:uid="{00000000-0005-0000-0000-0000FCF70000}"/>
    <cellStyle name="Tusenskille 18 2 2 2 3 2" xfId="63474" xr:uid="{00000000-0005-0000-0000-0000FDF70000}"/>
    <cellStyle name="Tusenskille 18 2 2 2 3_Innskuddsdekning" xfId="63475" xr:uid="{00000000-0005-0000-0000-0000FEF70000}"/>
    <cellStyle name="Tusenskille 18 2 2 2 4" xfId="63476" xr:uid="{00000000-0005-0000-0000-0000FFF70000}"/>
    <cellStyle name="Tusenskille 18 2 2 2_3. Chng in credit spreads" xfId="63477" xr:uid="{00000000-0005-0000-0000-000000F80000}"/>
    <cellStyle name="Tusenskille 18 2 2 3" xfId="63478" xr:uid="{00000000-0005-0000-0000-000001F80000}"/>
    <cellStyle name="Tusenskille 18 2 2 3 2" xfId="63479" xr:uid="{00000000-0005-0000-0000-000002F80000}"/>
    <cellStyle name="Tusenskille 18 2 2 3_Innskuddsdekning" xfId="63480" xr:uid="{00000000-0005-0000-0000-000003F80000}"/>
    <cellStyle name="Tusenskille 18 2 2 4" xfId="63481" xr:uid="{00000000-0005-0000-0000-000004F80000}"/>
    <cellStyle name="Tusenskille 18 2 2 4 2" xfId="63482" xr:uid="{00000000-0005-0000-0000-000005F80000}"/>
    <cellStyle name="Tusenskille 18 2 2 4_Innskuddsdekning" xfId="63483" xr:uid="{00000000-0005-0000-0000-000006F80000}"/>
    <cellStyle name="Tusenskille 18 2 2 5" xfId="63484" xr:uid="{00000000-0005-0000-0000-000007F80000}"/>
    <cellStyle name="Tusenskille 18 2 2_3. Chng in credit spreads" xfId="63485" xr:uid="{00000000-0005-0000-0000-000008F80000}"/>
    <cellStyle name="Tusenskille 18 2 3" xfId="63486" xr:uid="{00000000-0005-0000-0000-000009F80000}"/>
    <cellStyle name="Tusenskille 18 2 3 2" xfId="63487" xr:uid="{00000000-0005-0000-0000-00000AF80000}"/>
    <cellStyle name="Tusenskille 18 2 3 2 2" xfId="63488" xr:uid="{00000000-0005-0000-0000-00000BF80000}"/>
    <cellStyle name="Tusenskille 18 2 3 2 2 2" xfId="63489" xr:uid="{00000000-0005-0000-0000-00000CF80000}"/>
    <cellStyle name="Tusenskille 18 2 3 2 2_Innskuddsdekning" xfId="63490" xr:uid="{00000000-0005-0000-0000-00000DF80000}"/>
    <cellStyle name="Tusenskille 18 2 3 2 3" xfId="63491" xr:uid="{00000000-0005-0000-0000-00000EF80000}"/>
    <cellStyle name="Tusenskille 18 2 3 2 3 2" xfId="63492" xr:uid="{00000000-0005-0000-0000-00000FF80000}"/>
    <cellStyle name="Tusenskille 18 2 3 2 3_Innskuddsdekning" xfId="63493" xr:uid="{00000000-0005-0000-0000-000010F80000}"/>
    <cellStyle name="Tusenskille 18 2 3 2 4" xfId="63494" xr:uid="{00000000-0005-0000-0000-000011F80000}"/>
    <cellStyle name="Tusenskille 18 2 3 2_3. Chng in credit spreads" xfId="63495" xr:uid="{00000000-0005-0000-0000-000012F80000}"/>
    <cellStyle name="Tusenskille 18 2 3 3" xfId="63496" xr:uid="{00000000-0005-0000-0000-000013F80000}"/>
    <cellStyle name="Tusenskille 18 2 3 3 2" xfId="63497" xr:uid="{00000000-0005-0000-0000-000014F80000}"/>
    <cellStyle name="Tusenskille 18 2 3 3_Innskuddsdekning" xfId="63498" xr:uid="{00000000-0005-0000-0000-000015F80000}"/>
    <cellStyle name="Tusenskille 18 2 3 4" xfId="63499" xr:uid="{00000000-0005-0000-0000-000016F80000}"/>
    <cellStyle name="Tusenskille 18 2 3 4 2" xfId="63500" xr:uid="{00000000-0005-0000-0000-000017F80000}"/>
    <cellStyle name="Tusenskille 18 2 3 4_Innskuddsdekning" xfId="63501" xr:uid="{00000000-0005-0000-0000-000018F80000}"/>
    <cellStyle name="Tusenskille 18 2 3 5" xfId="63502" xr:uid="{00000000-0005-0000-0000-000019F80000}"/>
    <cellStyle name="Tusenskille 18 2 3_3. Chng in credit spreads" xfId="63503" xr:uid="{00000000-0005-0000-0000-00001AF80000}"/>
    <cellStyle name="Tusenskille 18 2 4" xfId="63504" xr:uid="{00000000-0005-0000-0000-00001BF80000}"/>
    <cellStyle name="Tusenskille 18 2 4 2" xfId="63505" xr:uid="{00000000-0005-0000-0000-00001CF80000}"/>
    <cellStyle name="Tusenskille 18 2 4 2 2" xfId="63506" xr:uid="{00000000-0005-0000-0000-00001DF80000}"/>
    <cellStyle name="Tusenskille 18 2 4 2_Innskuddsdekning" xfId="63507" xr:uid="{00000000-0005-0000-0000-00001EF80000}"/>
    <cellStyle name="Tusenskille 18 2 4 3" xfId="63508" xr:uid="{00000000-0005-0000-0000-00001FF80000}"/>
    <cellStyle name="Tusenskille 18 2 4 3 2" xfId="63509" xr:uid="{00000000-0005-0000-0000-000020F80000}"/>
    <cellStyle name="Tusenskille 18 2 4 3_Innskuddsdekning" xfId="63510" xr:uid="{00000000-0005-0000-0000-000021F80000}"/>
    <cellStyle name="Tusenskille 18 2 4 4" xfId="63511" xr:uid="{00000000-0005-0000-0000-000022F80000}"/>
    <cellStyle name="Tusenskille 18 2 4_3. Chng in credit spreads" xfId="63512" xr:uid="{00000000-0005-0000-0000-000023F80000}"/>
    <cellStyle name="Tusenskille 18 2 5" xfId="63513" xr:uid="{00000000-0005-0000-0000-000024F80000}"/>
    <cellStyle name="Tusenskille 18 2 5 2" xfId="63514" xr:uid="{00000000-0005-0000-0000-000025F80000}"/>
    <cellStyle name="Tusenskille 18 2 5_Innskuddsdekning" xfId="63515" xr:uid="{00000000-0005-0000-0000-000026F80000}"/>
    <cellStyle name="Tusenskille 18 2 6" xfId="63516" xr:uid="{00000000-0005-0000-0000-000027F80000}"/>
    <cellStyle name="Tusenskille 18 2 6 2" xfId="63517" xr:uid="{00000000-0005-0000-0000-000028F80000}"/>
    <cellStyle name="Tusenskille 18 2 6_Innskuddsdekning" xfId="63518" xr:uid="{00000000-0005-0000-0000-000029F80000}"/>
    <cellStyle name="Tusenskille 18 2 7" xfId="63519" xr:uid="{00000000-0005-0000-0000-00002AF80000}"/>
    <cellStyle name="Tusenskille 18 2_3. Chng in credit spreads" xfId="63520" xr:uid="{00000000-0005-0000-0000-00002BF80000}"/>
    <cellStyle name="Tusenskille 18 3" xfId="63521" xr:uid="{00000000-0005-0000-0000-00002CF80000}"/>
    <cellStyle name="Tusenskille 18 3 2" xfId="63522" xr:uid="{00000000-0005-0000-0000-00002DF80000}"/>
    <cellStyle name="Tusenskille 18 3 2 2" xfId="63523" xr:uid="{00000000-0005-0000-0000-00002EF80000}"/>
    <cellStyle name="Tusenskille 18 3 2 2 2" xfId="63524" xr:uid="{00000000-0005-0000-0000-00002FF80000}"/>
    <cellStyle name="Tusenskille 18 3 2 2_Innskuddsdekning" xfId="63525" xr:uid="{00000000-0005-0000-0000-000030F80000}"/>
    <cellStyle name="Tusenskille 18 3 2 3" xfId="63526" xr:uid="{00000000-0005-0000-0000-000031F80000}"/>
    <cellStyle name="Tusenskille 18 3 2 3 2" xfId="63527" xr:uid="{00000000-0005-0000-0000-000032F80000}"/>
    <cellStyle name="Tusenskille 18 3 2 3_Innskuddsdekning" xfId="63528" xr:uid="{00000000-0005-0000-0000-000033F80000}"/>
    <cellStyle name="Tusenskille 18 3 2 4" xfId="63529" xr:uid="{00000000-0005-0000-0000-000034F80000}"/>
    <cellStyle name="Tusenskille 18 3 2_3. Chng in credit spreads" xfId="63530" xr:uid="{00000000-0005-0000-0000-000035F80000}"/>
    <cellStyle name="Tusenskille 18 3 3" xfId="63531" xr:uid="{00000000-0005-0000-0000-000036F80000}"/>
    <cellStyle name="Tusenskille 18 3 3 2" xfId="63532" xr:uid="{00000000-0005-0000-0000-000037F80000}"/>
    <cellStyle name="Tusenskille 18 3 3_Innskuddsdekning" xfId="63533" xr:uid="{00000000-0005-0000-0000-000038F80000}"/>
    <cellStyle name="Tusenskille 18 3 4" xfId="63534" xr:uid="{00000000-0005-0000-0000-000039F80000}"/>
    <cellStyle name="Tusenskille 18 3 4 2" xfId="63535" xr:uid="{00000000-0005-0000-0000-00003AF80000}"/>
    <cellStyle name="Tusenskille 18 3 4_Innskuddsdekning" xfId="63536" xr:uid="{00000000-0005-0000-0000-00003BF80000}"/>
    <cellStyle name="Tusenskille 18 3 5" xfId="63537" xr:uid="{00000000-0005-0000-0000-00003CF80000}"/>
    <cellStyle name="Tusenskille 18 3_3. Chng in credit spreads" xfId="63538" xr:uid="{00000000-0005-0000-0000-00003DF80000}"/>
    <cellStyle name="Tusenskille 18 4" xfId="63539" xr:uid="{00000000-0005-0000-0000-00003EF80000}"/>
    <cellStyle name="Tusenskille 18 4 2" xfId="63540" xr:uid="{00000000-0005-0000-0000-00003FF80000}"/>
    <cellStyle name="Tusenskille 18 4 2 2" xfId="63541" xr:uid="{00000000-0005-0000-0000-000040F80000}"/>
    <cellStyle name="Tusenskille 18 4 2 2 2" xfId="63542" xr:uid="{00000000-0005-0000-0000-000041F80000}"/>
    <cellStyle name="Tusenskille 18 4 2 2_Innskuddsdekning" xfId="63543" xr:uid="{00000000-0005-0000-0000-000042F80000}"/>
    <cellStyle name="Tusenskille 18 4 2 3" xfId="63544" xr:uid="{00000000-0005-0000-0000-000043F80000}"/>
    <cellStyle name="Tusenskille 18 4 2 3 2" xfId="63545" xr:uid="{00000000-0005-0000-0000-000044F80000}"/>
    <cellStyle name="Tusenskille 18 4 2 3_Innskuddsdekning" xfId="63546" xr:uid="{00000000-0005-0000-0000-000045F80000}"/>
    <cellStyle name="Tusenskille 18 4 2 4" xfId="63547" xr:uid="{00000000-0005-0000-0000-000046F80000}"/>
    <cellStyle name="Tusenskille 18 4 2_3. Chng in credit spreads" xfId="63548" xr:uid="{00000000-0005-0000-0000-000047F80000}"/>
    <cellStyle name="Tusenskille 18 4 3" xfId="63549" xr:uid="{00000000-0005-0000-0000-000048F80000}"/>
    <cellStyle name="Tusenskille 18 4 3 2" xfId="63550" xr:uid="{00000000-0005-0000-0000-000049F80000}"/>
    <cellStyle name="Tusenskille 18 4 3_Innskuddsdekning" xfId="63551" xr:uid="{00000000-0005-0000-0000-00004AF80000}"/>
    <cellStyle name="Tusenskille 18 4 4" xfId="63552" xr:uid="{00000000-0005-0000-0000-00004BF80000}"/>
    <cellStyle name="Tusenskille 18 4 4 2" xfId="63553" xr:uid="{00000000-0005-0000-0000-00004CF80000}"/>
    <cellStyle name="Tusenskille 18 4 4_Innskuddsdekning" xfId="63554" xr:uid="{00000000-0005-0000-0000-00004DF80000}"/>
    <cellStyle name="Tusenskille 18 4 5" xfId="63555" xr:uid="{00000000-0005-0000-0000-00004EF80000}"/>
    <cellStyle name="Tusenskille 18 4_3. Chng in credit spreads" xfId="63556" xr:uid="{00000000-0005-0000-0000-00004FF80000}"/>
    <cellStyle name="Tusenskille 18 5" xfId="63557" xr:uid="{00000000-0005-0000-0000-000050F80000}"/>
    <cellStyle name="Tusenskille 18 5 2" xfId="63558" xr:uid="{00000000-0005-0000-0000-000051F80000}"/>
    <cellStyle name="Tusenskille 18 5 2 2" xfId="63559" xr:uid="{00000000-0005-0000-0000-000052F80000}"/>
    <cellStyle name="Tusenskille 18 5 2_Innskuddsdekning" xfId="63560" xr:uid="{00000000-0005-0000-0000-000053F80000}"/>
    <cellStyle name="Tusenskille 18 5 3" xfId="63561" xr:uid="{00000000-0005-0000-0000-000054F80000}"/>
    <cellStyle name="Tusenskille 18 5 3 2" xfId="63562" xr:uid="{00000000-0005-0000-0000-000055F80000}"/>
    <cellStyle name="Tusenskille 18 5 3_Innskuddsdekning" xfId="63563" xr:uid="{00000000-0005-0000-0000-000056F80000}"/>
    <cellStyle name="Tusenskille 18 5 4" xfId="63564" xr:uid="{00000000-0005-0000-0000-000057F80000}"/>
    <cellStyle name="Tusenskille 18 5_3. Chng in credit spreads" xfId="63565" xr:uid="{00000000-0005-0000-0000-000058F80000}"/>
    <cellStyle name="Tusenskille 18 6" xfId="63566" xr:uid="{00000000-0005-0000-0000-000059F80000}"/>
    <cellStyle name="Tusenskille 18 6 2" xfId="63567" xr:uid="{00000000-0005-0000-0000-00005AF80000}"/>
    <cellStyle name="Tusenskille 18 6_Innskuddsdekning" xfId="63568" xr:uid="{00000000-0005-0000-0000-00005BF80000}"/>
    <cellStyle name="Tusenskille 18 7" xfId="63569" xr:uid="{00000000-0005-0000-0000-00005CF80000}"/>
    <cellStyle name="Tusenskille 18 7 2" xfId="63570" xr:uid="{00000000-0005-0000-0000-00005DF80000}"/>
    <cellStyle name="Tusenskille 18 7_Innskuddsdekning" xfId="63571" xr:uid="{00000000-0005-0000-0000-00005EF80000}"/>
    <cellStyle name="Tusenskille 18 8" xfId="63572" xr:uid="{00000000-0005-0000-0000-00005FF80000}"/>
    <cellStyle name="Tusenskille 18_3. Chng in credit spreads" xfId="63573" xr:uid="{00000000-0005-0000-0000-000060F80000}"/>
    <cellStyle name="Tusenskille 19" xfId="63574" xr:uid="{00000000-0005-0000-0000-000061F80000}"/>
    <cellStyle name="Tusenskille 19 2" xfId="63575" xr:uid="{00000000-0005-0000-0000-000062F80000}"/>
    <cellStyle name="Tusenskille 19_Gj. sn. ant. aksjer 2016" xfId="63576" xr:uid="{00000000-0005-0000-0000-000063F80000}"/>
    <cellStyle name="Tusenskille 2" xfId="63577" xr:uid="{00000000-0005-0000-0000-000064F80000}"/>
    <cellStyle name="Tusenskille 2 2" xfId="63578" xr:uid="{00000000-0005-0000-0000-000065F80000}"/>
    <cellStyle name="Tusenskille 2 2 2" xfId="63579" xr:uid="{00000000-0005-0000-0000-000066F80000}"/>
    <cellStyle name="Tusenskille 2 2 2 2" xfId="63580" xr:uid="{00000000-0005-0000-0000-000067F80000}"/>
    <cellStyle name="Tusenskille 2 2 2_Innskuddsdekning" xfId="63581" xr:uid="{00000000-0005-0000-0000-000068F80000}"/>
    <cellStyle name="Tusenskille 2 2 3" xfId="63582" xr:uid="{00000000-0005-0000-0000-000069F80000}"/>
    <cellStyle name="Tusenskille 2 2 4" xfId="63583" xr:uid="{00000000-0005-0000-0000-00006AF80000}"/>
    <cellStyle name="Tusenskille 2 2_3. Chng in credit spreads" xfId="63584" xr:uid="{00000000-0005-0000-0000-00006BF80000}"/>
    <cellStyle name="Tusenskille 2 3" xfId="63585" xr:uid="{00000000-0005-0000-0000-00006CF80000}"/>
    <cellStyle name="Tusenskille 2 3 2" xfId="63586" xr:uid="{00000000-0005-0000-0000-00006DF80000}"/>
    <cellStyle name="Tusenskille 2 3_Expenses (1)" xfId="63587" xr:uid="{00000000-0005-0000-0000-00006EF80000}"/>
    <cellStyle name="Tusenskille 2 4" xfId="63588" xr:uid="{00000000-0005-0000-0000-00006FF80000}"/>
    <cellStyle name="Tusenskille 2 4 2" xfId="63589" xr:uid="{00000000-0005-0000-0000-000070F80000}"/>
    <cellStyle name="Tusenskille 2 5" xfId="63590" xr:uid="{00000000-0005-0000-0000-000071F80000}"/>
    <cellStyle name="Tusenskille 2 6" xfId="63591" xr:uid="{00000000-0005-0000-0000-000072F80000}"/>
    <cellStyle name="Tusenskille 2_3. Chng in credit spreads" xfId="63592" xr:uid="{00000000-0005-0000-0000-000073F80000}"/>
    <cellStyle name="Tusenskille 20" xfId="63593" xr:uid="{00000000-0005-0000-0000-000074F80000}"/>
    <cellStyle name="Tusenskille 20 2" xfId="63594" xr:uid="{00000000-0005-0000-0000-000075F80000}"/>
    <cellStyle name="Tusenskille 20_Gj. sn. ant. aksjer 2016" xfId="63595" xr:uid="{00000000-0005-0000-0000-000076F80000}"/>
    <cellStyle name="Tusenskille 21" xfId="63596" xr:uid="{00000000-0005-0000-0000-000077F80000}"/>
    <cellStyle name="Tusenskille 21 2" xfId="63597" xr:uid="{00000000-0005-0000-0000-000078F80000}"/>
    <cellStyle name="Tusenskille 21_Gj. sn. ant. aksjer 2016" xfId="63598" xr:uid="{00000000-0005-0000-0000-000079F80000}"/>
    <cellStyle name="Tusenskille 22" xfId="63599" xr:uid="{00000000-0005-0000-0000-00007AF80000}"/>
    <cellStyle name="Tusenskille 22 2" xfId="63600" xr:uid="{00000000-0005-0000-0000-00007BF80000}"/>
    <cellStyle name="Tusenskille 22 2 2" xfId="63601" xr:uid="{00000000-0005-0000-0000-00007CF80000}"/>
    <cellStyle name="Tusenskille 22 2_Innskuddsdekning" xfId="63602" xr:uid="{00000000-0005-0000-0000-00007DF80000}"/>
    <cellStyle name="Tusenskille 22 3" xfId="63603" xr:uid="{00000000-0005-0000-0000-00007EF80000}"/>
    <cellStyle name="Tusenskille 22 3 2" xfId="63604" xr:uid="{00000000-0005-0000-0000-00007FF80000}"/>
    <cellStyle name="Tusenskille 22 3_Innskuddsdekning" xfId="63605" xr:uid="{00000000-0005-0000-0000-000080F80000}"/>
    <cellStyle name="Tusenskille 22 4" xfId="63606" xr:uid="{00000000-0005-0000-0000-000081F80000}"/>
    <cellStyle name="Tusenskille 22_3. Chng in credit spreads" xfId="63607" xr:uid="{00000000-0005-0000-0000-000082F80000}"/>
    <cellStyle name="Tusenskille 23" xfId="63608" xr:uid="{00000000-0005-0000-0000-000083F80000}"/>
    <cellStyle name="Tusenskille 23 2" xfId="63609" xr:uid="{00000000-0005-0000-0000-000084F80000}"/>
    <cellStyle name="Tusenskille 23 2 2" xfId="63610" xr:uid="{00000000-0005-0000-0000-000085F80000}"/>
    <cellStyle name="Tusenskille 23 2_Innskuddsdekning" xfId="63611" xr:uid="{00000000-0005-0000-0000-000086F80000}"/>
    <cellStyle name="Tusenskille 23 3" xfId="63612" xr:uid="{00000000-0005-0000-0000-000087F80000}"/>
    <cellStyle name="Tusenskille 23 3 2" xfId="63613" xr:uid="{00000000-0005-0000-0000-000088F80000}"/>
    <cellStyle name="Tusenskille 23 3_Innskuddsdekning" xfId="63614" xr:uid="{00000000-0005-0000-0000-000089F80000}"/>
    <cellStyle name="Tusenskille 23 4" xfId="63615" xr:uid="{00000000-0005-0000-0000-00008AF80000}"/>
    <cellStyle name="Tusenskille 23_3. Chng in credit spreads" xfId="63616" xr:uid="{00000000-0005-0000-0000-00008BF80000}"/>
    <cellStyle name="Tusenskille 24" xfId="63617" xr:uid="{00000000-0005-0000-0000-00008CF80000}"/>
    <cellStyle name="Tusenskille 24 2" xfId="63618" xr:uid="{00000000-0005-0000-0000-00008DF80000}"/>
    <cellStyle name="Tusenskille 24 2 2" xfId="63619" xr:uid="{00000000-0005-0000-0000-00008EF80000}"/>
    <cellStyle name="Tusenskille 24 2_Innskuddsdekning" xfId="63620" xr:uid="{00000000-0005-0000-0000-00008FF80000}"/>
    <cellStyle name="Tusenskille 24 3" xfId="63621" xr:uid="{00000000-0005-0000-0000-000090F80000}"/>
    <cellStyle name="Tusenskille 24 3 2" xfId="63622" xr:uid="{00000000-0005-0000-0000-000091F80000}"/>
    <cellStyle name="Tusenskille 24 3_Innskuddsdekning" xfId="63623" xr:uid="{00000000-0005-0000-0000-000092F80000}"/>
    <cellStyle name="Tusenskille 24 4" xfId="63624" xr:uid="{00000000-0005-0000-0000-000093F80000}"/>
    <cellStyle name="Tusenskille 24_3. Chng in credit spreads" xfId="63625" xr:uid="{00000000-0005-0000-0000-000094F80000}"/>
    <cellStyle name="Tusenskille 25" xfId="63626" xr:uid="{00000000-0005-0000-0000-000095F80000}"/>
    <cellStyle name="Tusenskille 25 2" xfId="63627" xr:uid="{00000000-0005-0000-0000-000096F80000}"/>
    <cellStyle name="Tusenskille 25 2 2" xfId="63628" xr:uid="{00000000-0005-0000-0000-000097F80000}"/>
    <cellStyle name="Tusenskille 25 2_Innskuddsdekning" xfId="63629" xr:uid="{00000000-0005-0000-0000-000098F80000}"/>
    <cellStyle name="Tusenskille 25 3" xfId="63630" xr:uid="{00000000-0005-0000-0000-000099F80000}"/>
    <cellStyle name="Tusenskille 25 3 2" xfId="63631" xr:uid="{00000000-0005-0000-0000-00009AF80000}"/>
    <cellStyle name="Tusenskille 25 3_Innskuddsdekning" xfId="63632" xr:uid="{00000000-0005-0000-0000-00009BF80000}"/>
    <cellStyle name="Tusenskille 25 4" xfId="63633" xr:uid="{00000000-0005-0000-0000-00009CF80000}"/>
    <cellStyle name="Tusenskille 25_3. Chng in credit spreads" xfId="63634" xr:uid="{00000000-0005-0000-0000-00009DF80000}"/>
    <cellStyle name="Tusenskille 26" xfId="63635" xr:uid="{00000000-0005-0000-0000-00009EF80000}"/>
    <cellStyle name="Tusenskille 26 2" xfId="63636" xr:uid="{00000000-0005-0000-0000-00009FF80000}"/>
    <cellStyle name="Tusenskille 26 2 2" xfId="63637" xr:uid="{00000000-0005-0000-0000-0000A0F80000}"/>
    <cellStyle name="Tusenskille 26 2_Innskuddsdekning" xfId="63638" xr:uid="{00000000-0005-0000-0000-0000A1F80000}"/>
    <cellStyle name="Tusenskille 26 3" xfId="63639" xr:uid="{00000000-0005-0000-0000-0000A2F80000}"/>
    <cellStyle name="Tusenskille 26 3 2" xfId="63640" xr:uid="{00000000-0005-0000-0000-0000A3F80000}"/>
    <cellStyle name="Tusenskille 26 3_Innskuddsdekning" xfId="63641" xr:uid="{00000000-0005-0000-0000-0000A4F80000}"/>
    <cellStyle name="Tusenskille 26 4" xfId="63642" xr:uid="{00000000-0005-0000-0000-0000A5F80000}"/>
    <cellStyle name="Tusenskille 26_3. Chng in credit spreads" xfId="63643" xr:uid="{00000000-0005-0000-0000-0000A6F80000}"/>
    <cellStyle name="Tusenskille 27" xfId="63644" xr:uid="{00000000-0005-0000-0000-0000A7F80000}"/>
    <cellStyle name="Tusenskille 27 2" xfId="63645" xr:uid="{00000000-0005-0000-0000-0000A8F80000}"/>
    <cellStyle name="Tusenskille 27 2 2" xfId="63646" xr:uid="{00000000-0005-0000-0000-0000A9F80000}"/>
    <cellStyle name="Tusenskille 27 2_Innskuddsdekning" xfId="63647" xr:uid="{00000000-0005-0000-0000-0000AAF80000}"/>
    <cellStyle name="Tusenskille 27 3" xfId="63648" xr:uid="{00000000-0005-0000-0000-0000ABF80000}"/>
    <cellStyle name="Tusenskille 27 3 2" xfId="63649" xr:uid="{00000000-0005-0000-0000-0000ACF80000}"/>
    <cellStyle name="Tusenskille 27 3_Innskuddsdekning" xfId="63650" xr:uid="{00000000-0005-0000-0000-0000ADF80000}"/>
    <cellStyle name="Tusenskille 27 4" xfId="63651" xr:uid="{00000000-0005-0000-0000-0000AEF80000}"/>
    <cellStyle name="Tusenskille 27_3. Chng in credit spreads" xfId="63652" xr:uid="{00000000-0005-0000-0000-0000AFF80000}"/>
    <cellStyle name="Tusenskille 28" xfId="63653" xr:uid="{00000000-0005-0000-0000-0000B0F80000}"/>
    <cellStyle name="Tusenskille 28 2" xfId="63654" xr:uid="{00000000-0005-0000-0000-0000B1F80000}"/>
    <cellStyle name="Tusenskille 28 2 2" xfId="63655" xr:uid="{00000000-0005-0000-0000-0000B2F80000}"/>
    <cellStyle name="Tusenskille 28 2_Innskuddsdekning" xfId="63656" xr:uid="{00000000-0005-0000-0000-0000B3F80000}"/>
    <cellStyle name="Tusenskille 28 3" xfId="63657" xr:uid="{00000000-0005-0000-0000-0000B4F80000}"/>
    <cellStyle name="Tusenskille 28 3 2" xfId="63658" xr:uid="{00000000-0005-0000-0000-0000B5F80000}"/>
    <cellStyle name="Tusenskille 28 3_Innskuddsdekning" xfId="63659" xr:uid="{00000000-0005-0000-0000-0000B6F80000}"/>
    <cellStyle name="Tusenskille 28 4" xfId="63660" xr:uid="{00000000-0005-0000-0000-0000B7F80000}"/>
    <cellStyle name="Tusenskille 28_3. Chng in credit spreads" xfId="63661" xr:uid="{00000000-0005-0000-0000-0000B8F80000}"/>
    <cellStyle name="Tusenskille 29" xfId="63662" xr:uid="{00000000-0005-0000-0000-0000B9F80000}"/>
    <cellStyle name="Tusenskille 29 2" xfId="63663" xr:uid="{00000000-0005-0000-0000-0000BAF80000}"/>
    <cellStyle name="Tusenskille 29 2 2" xfId="63664" xr:uid="{00000000-0005-0000-0000-0000BBF80000}"/>
    <cellStyle name="Tusenskille 29 2_Innskuddsdekning" xfId="63665" xr:uid="{00000000-0005-0000-0000-0000BCF80000}"/>
    <cellStyle name="Tusenskille 29 3" xfId="63666" xr:uid="{00000000-0005-0000-0000-0000BDF80000}"/>
    <cellStyle name="Tusenskille 29 3 2" xfId="63667" xr:uid="{00000000-0005-0000-0000-0000BEF80000}"/>
    <cellStyle name="Tusenskille 29 3_Innskuddsdekning" xfId="63668" xr:uid="{00000000-0005-0000-0000-0000BFF80000}"/>
    <cellStyle name="Tusenskille 29 4" xfId="63669" xr:uid="{00000000-0005-0000-0000-0000C0F80000}"/>
    <cellStyle name="Tusenskille 29_3. Chng in credit spreads" xfId="63670" xr:uid="{00000000-0005-0000-0000-0000C1F80000}"/>
    <cellStyle name="Tusenskille 3" xfId="63671" xr:uid="{00000000-0005-0000-0000-0000C2F80000}"/>
    <cellStyle name="Tusenskille 3 2" xfId="63672" xr:uid="{00000000-0005-0000-0000-0000C3F80000}"/>
    <cellStyle name="Tusenskille 3 2 2" xfId="63673" xr:uid="{00000000-0005-0000-0000-0000C4F80000}"/>
    <cellStyle name="Tusenskille 3 2 2 2" xfId="63674" xr:uid="{00000000-0005-0000-0000-0000C5F80000}"/>
    <cellStyle name="Tusenskille 3 2 2_Nøkkeltall" xfId="63675" xr:uid="{00000000-0005-0000-0000-0000C6F80000}"/>
    <cellStyle name="Tusenskille 3 2_3. Chng in credit spreads" xfId="63676" xr:uid="{00000000-0005-0000-0000-0000C7F80000}"/>
    <cellStyle name="Tusenskille 3 3" xfId="63677" xr:uid="{00000000-0005-0000-0000-0000C8F80000}"/>
    <cellStyle name="Tusenskille 3 4" xfId="63678" xr:uid="{00000000-0005-0000-0000-0000C9F80000}"/>
    <cellStyle name="Tusenskille 3_3. Chng in credit spreads" xfId="63679" xr:uid="{00000000-0005-0000-0000-0000CAF80000}"/>
    <cellStyle name="Tusenskille 30" xfId="63680" xr:uid="{00000000-0005-0000-0000-0000CBF80000}"/>
    <cellStyle name="Tusenskille 30 2" xfId="63681" xr:uid="{00000000-0005-0000-0000-0000CCF80000}"/>
    <cellStyle name="Tusenskille 30 2 2" xfId="63682" xr:uid="{00000000-0005-0000-0000-0000CDF80000}"/>
    <cellStyle name="Tusenskille 30 2_Innskuddsdekning" xfId="63683" xr:uid="{00000000-0005-0000-0000-0000CEF80000}"/>
    <cellStyle name="Tusenskille 30 3" xfId="63684" xr:uid="{00000000-0005-0000-0000-0000CFF80000}"/>
    <cellStyle name="Tusenskille 30 3 2" xfId="63685" xr:uid="{00000000-0005-0000-0000-0000D0F80000}"/>
    <cellStyle name="Tusenskille 30 3_Innskuddsdekning" xfId="63686" xr:uid="{00000000-0005-0000-0000-0000D1F80000}"/>
    <cellStyle name="Tusenskille 30 4" xfId="63687" xr:uid="{00000000-0005-0000-0000-0000D2F80000}"/>
    <cellStyle name="Tusenskille 30_3. Chng in credit spreads" xfId="63688" xr:uid="{00000000-0005-0000-0000-0000D3F80000}"/>
    <cellStyle name="Tusenskille 31" xfId="63689" xr:uid="{00000000-0005-0000-0000-0000D4F80000}"/>
    <cellStyle name="Tusenskille 31 2" xfId="63690" xr:uid="{00000000-0005-0000-0000-0000D5F80000}"/>
    <cellStyle name="Tusenskille 31 2 2" xfId="63691" xr:uid="{00000000-0005-0000-0000-0000D6F80000}"/>
    <cellStyle name="Tusenskille 31 2_Innskuddsdekning" xfId="63692" xr:uid="{00000000-0005-0000-0000-0000D7F80000}"/>
    <cellStyle name="Tusenskille 31 3" xfId="63693" xr:uid="{00000000-0005-0000-0000-0000D8F80000}"/>
    <cellStyle name="Tusenskille 31 3 2" xfId="63694" xr:uid="{00000000-0005-0000-0000-0000D9F80000}"/>
    <cellStyle name="Tusenskille 31 3_Innskuddsdekning" xfId="63695" xr:uid="{00000000-0005-0000-0000-0000DAF80000}"/>
    <cellStyle name="Tusenskille 31 4" xfId="63696" xr:uid="{00000000-0005-0000-0000-0000DBF80000}"/>
    <cellStyle name="Tusenskille 31_3. Chng in credit spreads" xfId="63697" xr:uid="{00000000-0005-0000-0000-0000DCF80000}"/>
    <cellStyle name="Tusenskille 32" xfId="63698" xr:uid="{00000000-0005-0000-0000-0000DDF80000}"/>
    <cellStyle name="Tusenskille 32 2" xfId="63699" xr:uid="{00000000-0005-0000-0000-0000DEF80000}"/>
    <cellStyle name="Tusenskille 32 2 2" xfId="63700" xr:uid="{00000000-0005-0000-0000-0000DFF80000}"/>
    <cellStyle name="Tusenskille 32 2_Innskuddsdekning" xfId="63701" xr:uid="{00000000-0005-0000-0000-0000E0F80000}"/>
    <cellStyle name="Tusenskille 32 3" xfId="63702" xr:uid="{00000000-0005-0000-0000-0000E1F80000}"/>
    <cellStyle name="Tusenskille 32 3 2" xfId="63703" xr:uid="{00000000-0005-0000-0000-0000E2F80000}"/>
    <cellStyle name="Tusenskille 32 3_Innskuddsdekning" xfId="63704" xr:uid="{00000000-0005-0000-0000-0000E3F80000}"/>
    <cellStyle name="Tusenskille 32 4" xfId="63705" xr:uid="{00000000-0005-0000-0000-0000E4F80000}"/>
    <cellStyle name="Tusenskille 32_3. Chng in credit spreads" xfId="63706" xr:uid="{00000000-0005-0000-0000-0000E5F80000}"/>
    <cellStyle name="Tusenskille 33" xfId="63707" xr:uid="{00000000-0005-0000-0000-0000E6F80000}"/>
    <cellStyle name="Tusenskille 33 2" xfId="63708" xr:uid="{00000000-0005-0000-0000-0000E7F80000}"/>
    <cellStyle name="Tusenskille 33 2 2" xfId="63709" xr:uid="{00000000-0005-0000-0000-0000E8F80000}"/>
    <cellStyle name="Tusenskille 33 2_Innskuddsdekning" xfId="63710" xr:uid="{00000000-0005-0000-0000-0000E9F80000}"/>
    <cellStyle name="Tusenskille 33 3" xfId="63711" xr:uid="{00000000-0005-0000-0000-0000EAF80000}"/>
    <cellStyle name="Tusenskille 33 3 2" xfId="63712" xr:uid="{00000000-0005-0000-0000-0000EBF80000}"/>
    <cellStyle name="Tusenskille 33 3_Innskuddsdekning" xfId="63713" xr:uid="{00000000-0005-0000-0000-0000ECF80000}"/>
    <cellStyle name="Tusenskille 33 4" xfId="63714" xr:uid="{00000000-0005-0000-0000-0000EDF80000}"/>
    <cellStyle name="Tusenskille 33_3. Chng in credit spreads" xfId="63715" xr:uid="{00000000-0005-0000-0000-0000EEF80000}"/>
    <cellStyle name="Tusenskille 34" xfId="63716" xr:uid="{00000000-0005-0000-0000-0000EFF80000}"/>
    <cellStyle name="Tusenskille 34 2" xfId="63717" xr:uid="{00000000-0005-0000-0000-0000F0F80000}"/>
    <cellStyle name="Tusenskille 34 2 2" xfId="63718" xr:uid="{00000000-0005-0000-0000-0000F1F80000}"/>
    <cellStyle name="Tusenskille 34 2_Innskuddsdekning" xfId="63719" xr:uid="{00000000-0005-0000-0000-0000F2F80000}"/>
    <cellStyle name="Tusenskille 34 3" xfId="63720" xr:uid="{00000000-0005-0000-0000-0000F3F80000}"/>
    <cellStyle name="Tusenskille 34 3 2" xfId="63721" xr:uid="{00000000-0005-0000-0000-0000F4F80000}"/>
    <cellStyle name="Tusenskille 34 3_Innskuddsdekning" xfId="63722" xr:uid="{00000000-0005-0000-0000-0000F5F80000}"/>
    <cellStyle name="Tusenskille 34 4" xfId="63723" xr:uid="{00000000-0005-0000-0000-0000F6F80000}"/>
    <cellStyle name="Tusenskille 34_3. Chng in credit spreads" xfId="63724" xr:uid="{00000000-0005-0000-0000-0000F7F80000}"/>
    <cellStyle name="Tusenskille 35" xfId="63725" xr:uid="{00000000-0005-0000-0000-0000F8F80000}"/>
    <cellStyle name="Tusenskille 35 2" xfId="63726" xr:uid="{00000000-0005-0000-0000-0000F9F80000}"/>
    <cellStyle name="Tusenskille 35 2 2" xfId="63727" xr:uid="{00000000-0005-0000-0000-0000FAF80000}"/>
    <cellStyle name="Tusenskille 35 2_Innskuddsdekning" xfId="63728" xr:uid="{00000000-0005-0000-0000-0000FBF80000}"/>
    <cellStyle name="Tusenskille 35 3" xfId="63729" xr:uid="{00000000-0005-0000-0000-0000FCF80000}"/>
    <cellStyle name="Tusenskille 35 3 2" xfId="63730" xr:uid="{00000000-0005-0000-0000-0000FDF80000}"/>
    <cellStyle name="Tusenskille 35 3_Innskuddsdekning" xfId="63731" xr:uid="{00000000-0005-0000-0000-0000FEF80000}"/>
    <cellStyle name="Tusenskille 35 4" xfId="63732" xr:uid="{00000000-0005-0000-0000-0000FFF80000}"/>
    <cellStyle name="Tusenskille 35_3. Chng in credit spreads" xfId="63733" xr:uid="{00000000-0005-0000-0000-000000F90000}"/>
    <cellStyle name="Tusenskille 36" xfId="63734" xr:uid="{00000000-0005-0000-0000-000001F90000}"/>
    <cellStyle name="Tusenskille 36 2" xfId="63735" xr:uid="{00000000-0005-0000-0000-000002F90000}"/>
    <cellStyle name="Tusenskille 36 2 2" xfId="63736" xr:uid="{00000000-0005-0000-0000-000003F90000}"/>
    <cellStyle name="Tusenskille 36 2_Innskuddsdekning" xfId="63737" xr:uid="{00000000-0005-0000-0000-000004F90000}"/>
    <cellStyle name="Tusenskille 36 3" xfId="63738" xr:uid="{00000000-0005-0000-0000-000005F90000}"/>
    <cellStyle name="Tusenskille 36 3 2" xfId="63739" xr:uid="{00000000-0005-0000-0000-000006F90000}"/>
    <cellStyle name="Tusenskille 36 3_Innskuddsdekning" xfId="63740" xr:uid="{00000000-0005-0000-0000-000007F90000}"/>
    <cellStyle name="Tusenskille 36 4" xfId="63741" xr:uid="{00000000-0005-0000-0000-000008F90000}"/>
    <cellStyle name="Tusenskille 36_3. Chng in credit spreads" xfId="63742" xr:uid="{00000000-0005-0000-0000-000009F90000}"/>
    <cellStyle name="Tusenskille 37" xfId="63743" xr:uid="{00000000-0005-0000-0000-00000AF90000}"/>
    <cellStyle name="Tusenskille 37 2" xfId="63744" xr:uid="{00000000-0005-0000-0000-00000BF90000}"/>
    <cellStyle name="Tusenskille 37 2 2" xfId="63745" xr:uid="{00000000-0005-0000-0000-00000CF90000}"/>
    <cellStyle name="Tusenskille 37 2_Innskuddsdekning" xfId="63746" xr:uid="{00000000-0005-0000-0000-00000DF90000}"/>
    <cellStyle name="Tusenskille 37 3" xfId="63747" xr:uid="{00000000-0005-0000-0000-00000EF90000}"/>
    <cellStyle name="Tusenskille 37 3 2" xfId="63748" xr:uid="{00000000-0005-0000-0000-00000FF90000}"/>
    <cellStyle name="Tusenskille 37 3_Innskuddsdekning" xfId="63749" xr:uid="{00000000-0005-0000-0000-000010F90000}"/>
    <cellStyle name="Tusenskille 37 4" xfId="63750" xr:uid="{00000000-0005-0000-0000-000011F90000}"/>
    <cellStyle name="Tusenskille 37_3. Chng in credit spreads" xfId="63751" xr:uid="{00000000-0005-0000-0000-000012F90000}"/>
    <cellStyle name="Tusenskille 38" xfId="63752" xr:uid="{00000000-0005-0000-0000-000013F90000}"/>
    <cellStyle name="Tusenskille 38 2" xfId="63753" xr:uid="{00000000-0005-0000-0000-000014F90000}"/>
    <cellStyle name="Tusenskille 38 2 2" xfId="63754" xr:uid="{00000000-0005-0000-0000-000015F90000}"/>
    <cellStyle name="Tusenskille 38 2_Innskuddsdekning" xfId="63755" xr:uid="{00000000-0005-0000-0000-000016F90000}"/>
    <cellStyle name="Tusenskille 38 3" xfId="63756" xr:uid="{00000000-0005-0000-0000-000017F90000}"/>
    <cellStyle name="Tusenskille 38 3 2" xfId="63757" xr:uid="{00000000-0005-0000-0000-000018F90000}"/>
    <cellStyle name="Tusenskille 38 3_Innskuddsdekning" xfId="63758" xr:uid="{00000000-0005-0000-0000-000019F90000}"/>
    <cellStyle name="Tusenskille 38 4" xfId="63759" xr:uid="{00000000-0005-0000-0000-00001AF90000}"/>
    <cellStyle name="Tusenskille 38_3. Chng in credit spreads" xfId="63760" xr:uid="{00000000-0005-0000-0000-00001BF90000}"/>
    <cellStyle name="Tusenskille 39" xfId="63761" xr:uid="{00000000-0005-0000-0000-00001CF90000}"/>
    <cellStyle name="Tusenskille 39 2" xfId="63762" xr:uid="{00000000-0005-0000-0000-00001DF90000}"/>
    <cellStyle name="Tusenskille 39 2 2" xfId="63763" xr:uid="{00000000-0005-0000-0000-00001EF90000}"/>
    <cellStyle name="Tusenskille 39 2_Innskuddsdekning" xfId="63764" xr:uid="{00000000-0005-0000-0000-00001FF90000}"/>
    <cellStyle name="Tusenskille 39 3" xfId="63765" xr:uid="{00000000-0005-0000-0000-000020F90000}"/>
    <cellStyle name="Tusenskille 39 3 2" xfId="63766" xr:uid="{00000000-0005-0000-0000-000021F90000}"/>
    <cellStyle name="Tusenskille 39 3_Innskuddsdekning" xfId="63767" xr:uid="{00000000-0005-0000-0000-000022F90000}"/>
    <cellStyle name="Tusenskille 39 4" xfId="63768" xr:uid="{00000000-0005-0000-0000-000023F90000}"/>
    <cellStyle name="Tusenskille 39_3. Chng in credit spreads" xfId="63769" xr:uid="{00000000-0005-0000-0000-000024F90000}"/>
    <cellStyle name="Tusenskille 4" xfId="63770" xr:uid="{00000000-0005-0000-0000-000025F90000}"/>
    <cellStyle name="Tusenskille 4 2" xfId="63771" xr:uid="{00000000-0005-0000-0000-000026F90000}"/>
    <cellStyle name="Tusenskille 4 2 2" xfId="63772" xr:uid="{00000000-0005-0000-0000-000027F90000}"/>
    <cellStyle name="Tusenskille 4 2 2 2" xfId="63773" xr:uid="{00000000-0005-0000-0000-000028F90000}"/>
    <cellStyle name="Tusenskille 4 2 2_Innskuddsdekning" xfId="63774" xr:uid="{00000000-0005-0000-0000-000029F90000}"/>
    <cellStyle name="Tusenskille 4 2 3" xfId="63775" xr:uid="{00000000-0005-0000-0000-00002AF90000}"/>
    <cellStyle name="Tusenskille 4 2_3. Chng in credit spreads" xfId="63776" xr:uid="{00000000-0005-0000-0000-00002BF90000}"/>
    <cellStyle name="Tusenskille 4 3" xfId="63777" xr:uid="{00000000-0005-0000-0000-00002CF90000}"/>
    <cellStyle name="Tusenskille 4 3 2" xfId="63778" xr:uid="{00000000-0005-0000-0000-00002DF90000}"/>
    <cellStyle name="Tusenskille 4 3_Innskuddsdekning" xfId="63779" xr:uid="{00000000-0005-0000-0000-00002EF90000}"/>
    <cellStyle name="Tusenskille 4 4" xfId="63780" xr:uid="{00000000-0005-0000-0000-00002FF90000}"/>
    <cellStyle name="Tusenskille 4 4 2" xfId="63781" xr:uid="{00000000-0005-0000-0000-000030F90000}"/>
    <cellStyle name="Tusenskille 4 4 2 2" xfId="63782" xr:uid="{00000000-0005-0000-0000-000031F90000}"/>
    <cellStyle name="Tusenskille 4 4 2 3" xfId="63783" xr:uid="{00000000-0005-0000-0000-000032F90000}"/>
    <cellStyle name="Tusenskille 4 4 2_3. Chng in credit spreads" xfId="63784" xr:uid="{00000000-0005-0000-0000-000033F90000}"/>
    <cellStyle name="Tusenskille 4 4 3" xfId="63785" xr:uid="{00000000-0005-0000-0000-000034F90000}"/>
    <cellStyle name="Tusenskille 4 4 4" xfId="63786" xr:uid="{00000000-0005-0000-0000-000035F90000}"/>
    <cellStyle name="Tusenskille 4 4_3. Chng in credit spreads" xfId="63787" xr:uid="{00000000-0005-0000-0000-000036F90000}"/>
    <cellStyle name="Tusenskille 4 5" xfId="63788" xr:uid="{00000000-0005-0000-0000-000037F90000}"/>
    <cellStyle name="Tusenskille 4_3. Chng in credit spreads" xfId="63789" xr:uid="{00000000-0005-0000-0000-000038F90000}"/>
    <cellStyle name="Tusenskille 40" xfId="63790" xr:uid="{00000000-0005-0000-0000-000039F90000}"/>
    <cellStyle name="Tusenskille 40 2" xfId="63791" xr:uid="{00000000-0005-0000-0000-00003AF90000}"/>
    <cellStyle name="Tusenskille 40 2 2" xfId="63792" xr:uid="{00000000-0005-0000-0000-00003BF90000}"/>
    <cellStyle name="Tusenskille 40 2_Innskuddsdekning" xfId="63793" xr:uid="{00000000-0005-0000-0000-00003CF90000}"/>
    <cellStyle name="Tusenskille 40 3" xfId="63794" xr:uid="{00000000-0005-0000-0000-00003DF90000}"/>
    <cellStyle name="Tusenskille 40 3 2" xfId="63795" xr:uid="{00000000-0005-0000-0000-00003EF90000}"/>
    <cellStyle name="Tusenskille 40 3_Innskuddsdekning" xfId="63796" xr:uid="{00000000-0005-0000-0000-00003FF90000}"/>
    <cellStyle name="Tusenskille 40 4" xfId="63797" xr:uid="{00000000-0005-0000-0000-000040F90000}"/>
    <cellStyle name="Tusenskille 40_3. Chng in credit spreads" xfId="63798" xr:uid="{00000000-0005-0000-0000-000041F90000}"/>
    <cellStyle name="Tusenskille 41" xfId="63799" xr:uid="{00000000-0005-0000-0000-000042F90000}"/>
    <cellStyle name="Tusenskille 41 2" xfId="63800" xr:uid="{00000000-0005-0000-0000-000043F90000}"/>
    <cellStyle name="Tusenskille 41 2 2" xfId="63801" xr:uid="{00000000-0005-0000-0000-000044F90000}"/>
    <cellStyle name="Tusenskille 41 2_Innskuddsdekning" xfId="63802" xr:uid="{00000000-0005-0000-0000-000045F90000}"/>
    <cellStyle name="Tusenskille 41 3" xfId="63803" xr:uid="{00000000-0005-0000-0000-000046F90000}"/>
    <cellStyle name="Tusenskille 41 3 2" xfId="63804" xr:uid="{00000000-0005-0000-0000-000047F90000}"/>
    <cellStyle name="Tusenskille 41 3_Innskuddsdekning" xfId="63805" xr:uid="{00000000-0005-0000-0000-000048F90000}"/>
    <cellStyle name="Tusenskille 41 4" xfId="63806" xr:uid="{00000000-0005-0000-0000-000049F90000}"/>
    <cellStyle name="Tusenskille 41_3. Chng in credit spreads" xfId="63807" xr:uid="{00000000-0005-0000-0000-00004AF90000}"/>
    <cellStyle name="Tusenskille 42" xfId="63808" xr:uid="{00000000-0005-0000-0000-00004BF90000}"/>
    <cellStyle name="Tusenskille 42 2" xfId="63809" xr:uid="{00000000-0005-0000-0000-00004CF90000}"/>
    <cellStyle name="Tusenskille 42 2 2" xfId="63810" xr:uid="{00000000-0005-0000-0000-00004DF90000}"/>
    <cellStyle name="Tusenskille 42 2_Innskuddsdekning" xfId="63811" xr:uid="{00000000-0005-0000-0000-00004EF90000}"/>
    <cellStyle name="Tusenskille 42 3" xfId="63812" xr:uid="{00000000-0005-0000-0000-00004FF90000}"/>
    <cellStyle name="Tusenskille 42 3 2" xfId="63813" xr:uid="{00000000-0005-0000-0000-000050F90000}"/>
    <cellStyle name="Tusenskille 42 3_Innskuddsdekning" xfId="63814" xr:uid="{00000000-0005-0000-0000-000051F90000}"/>
    <cellStyle name="Tusenskille 42 4" xfId="63815" xr:uid="{00000000-0005-0000-0000-000052F90000}"/>
    <cellStyle name="Tusenskille 42_3. Chng in credit spreads" xfId="63816" xr:uid="{00000000-0005-0000-0000-000053F90000}"/>
    <cellStyle name="Tusenskille 43" xfId="63817" xr:uid="{00000000-0005-0000-0000-000054F90000}"/>
    <cellStyle name="Tusenskille 43 2" xfId="63818" xr:uid="{00000000-0005-0000-0000-000055F90000}"/>
    <cellStyle name="Tusenskille 43 2 2" xfId="63819" xr:uid="{00000000-0005-0000-0000-000056F90000}"/>
    <cellStyle name="Tusenskille 43 2_Innskuddsdekning" xfId="63820" xr:uid="{00000000-0005-0000-0000-000057F90000}"/>
    <cellStyle name="Tusenskille 43 3" xfId="63821" xr:uid="{00000000-0005-0000-0000-000058F90000}"/>
    <cellStyle name="Tusenskille 43 3 2" xfId="63822" xr:uid="{00000000-0005-0000-0000-000059F90000}"/>
    <cellStyle name="Tusenskille 43 3_Innskuddsdekning" xfId="63823" xr:uid="{00000000-0005-0000-0000-00005AF90000}"/>
    <cellStyle name="Tusenskille 43 4" xfId="63824" xr:uid="{00000000-0005-0000-0000-00005BF90000}"/>
    <cellStyle name="Tusenskille 43_3. Chng in credit spreads" xfId="63825" xr:uid="{00000000-0005-0000-0000-00005CF90000}"/>
    <cellStyle name="Tusenskille 44" xfId="63826" xr:uid="{00000000-0005-0000-0000-00005DF90000}"/>
    <cellStyle name="Tusenskille 44 2" xfId="63827" xr:uid="{00000000-0005-0000-0000-00005EF90000}"/>
    <cellStyle name="Tusenskille 44 2 2" xfId="63828" xr:uid="{00000000-0005-0000-0000-00005FF90000}"/>
    <cellStyle name="Tusenskille 44 2_Innskuddsdekning" xfId="63829" xr:uid="{00000000-0005-0000-0000-000060F90000}"/>
    <cellStyle name="Tusenskille 44 3" xfId="63830" xr:uid="{00000000-0005-0000-0000-000061F90000}"/>
    <cellStyle name="Tusenskille 44 3 2" xfId="63831" xr:uid="{00000000-0005-0000-0000-000062F90000}"/>
    <cellStyle name="Tusenskille 44 3_Innskuddsdekning" xfId="63832" xr:uid="{00000000-0005-0000-0000-000063F90000}"/>
    <cellStyle name="Tusenskille 44 4" xfId="63833" xr:uid="{00000000-0005-0000-0000-000064F90000}"/>
    <cellStyle name="Tusenskille 44_3. Chng in credit spreads" xfId="63834" xr:uid="{00000000-0005-0000-0000-000065F90000}"/>
    <cellStyle name="Tusenskille 45" xfId="63835" xr:uid="{00000000-0005-0000-0000-000066F90000}"/>
    <cellStyle name="Tusenskille 45 2" xfId="63836" xr:uid="{00000000-0005-0000-0000-000067F90000}"/>
    <cellStyle name="Tusenskille 45 2 2" xfId="63837" xr:uid="{00000000-0005-0000-0000-000068F90000}"/>
    <cellStyle name="Tusenskille 45 2_Innskuddsdekning" xfId="63838" xr:uid="{00000000-0005-0000-0000-000069F90000}"/>
    <cellStyle name="Tusenskille 45 3" xfId="63839" xr:uid="{00000000-0005-0000-0000-00006AF90000}"/>
    <cellStyle name="Tusenskille 45 3 2" xfId="63840" xr:uid="{00000000-0005-0000-0000-00006BF90000}"/>
    <cellStyle name="Tusenskille 45 3_Innskuddsdekning" xfId="63841" xr:uid="{00000000-0005-0000-0000-00006CF90000}"/>
    <cellStyle name="Tusenskille 45 4" xfId="63842" xr:uid="{00000000-0005-0000-0000-00006DF90000}"/>
    <cellStyle name="Tusenskille 45_3. Chng in credit spreads" xfId="63843" xr:uid="{00000000-0005-0000-0000-00006EF90000}"/>
    <cellStyle name="Tusenskille 46" xfId="63844" xr:uid="{00000000-0005-0000-0000-00006FF90000}"/>
    <cellStyle name="Tusenskille 46 2" xfId="63845" xr:uid="{00000000-0005-0000-0000-000070F90000}"/>
    <cellStyle name="Tusenskille 46 2 2" xfId="63846" xr:uid="{00000000-0005-0000-0000-000071F90000}"/>
    <cellStyle name="Tusenskille 46 2_Innskuddsdekning" xfId="63847" xr:uid="{00000000-0005-0000-0000-000072F90000}"/>
    <cellStyle name="Tusenskille 46 3" xfId="63848" xr:uid="{00000000-0005-0000-0000-000073F90000}"/>
    <cellStyle name="Tusenskille 46 3 2" xfId="63849" xr:uid="{00000000-0005-0000-0000-000074F90000}"/>
    <cellStyle name="Tusenskille 46 3_Innskuddsdekning" xfId="63850" xr:uid="{00000000-0005-0000-0000-000075F90000}"/>
    <cellStyle name="Tusenskille 46 4" xfId="63851" xr:uid="{00000000-0005-0000-0000-000076F90000}"/>
    <cellStyle name="Tusenskille 46_3. Chng in credit spreads" xfId="63852" xr:uid="{00000000-0005-0000-0000-000077F90000}"/>
    <cellStyle name="Tusenskille 47" xfId="63853" xr:uid="{00000000-0005-0000-0000-000078F90000}"/>
    <cellStyle name="Tusenskille 47 2" xfId="63854" xr:uid="{00000000-0005-0000-0000-000079F90000}"/>
    <cellStyle name="Tusenskille 47 2 2" xfId="63855" xr:uid="{00000000-0005-0000-0000-00007AF90000}"/>
    <cellStyle name="Tusenskille 47 2_Innskuddsdekning" xfId="63856" xr:uid="{00000000-0005-0000-0000-00007BF90000}"/>
    <cellStyle name="Tusenskille 47 3" xfId="63857" xr:uid="{00000000-0005-0000-0000-00007CF90000}"/>
    <cellStyle name="Tusenskille 47 3 2" xfId="63858" xr:uid="{00000000-0005-0000-0000-00007DF90000}"/>
    <cellStyle name="Tusenskille 47 3_Innskuddsdekning" xfId="63859" xr:uid="{00000000-0005-0000-0000-00007EF90000}"/>
    <cellStyle name="Tusenskille 47 4" xfId="63860" xr:uid="{00000000-0005-0000-0000-00007FF90000}"/>
    <cellStyle name="Tusenskille 47_3. Chng in credit spreads" xfId="63861" xr:uid="{00000000-0005-0000-0000-000080F90000}"/>
    <cellStyle name="Tusenskille 48" xfId="63862" xr:uid="{00000000-0005-0000-0000-000081F90000}"/>
    <cellStyle name="Tusenskille 48 2" xfId="63863" xr:uid="{00000000-0005-0000-0000-000082F90000}"/>
    <cellStyle name="Tusenskille 48 2 2" xfId="63864" xr:uid="{00000000-0005-0000-0000-000083F90000}"/>
    <cellStyle name="Tusenskille 48 2_Innskuddsdekning" xfId="63865" xr:uid="{00000000-0005-0000-0000-000084F90000}"/>
    <cellStyle name="Tusenskille 48 3" xfId="63866" xr:uid="{00000000-0005-0000-0000-000085F90000}"/>
    <cellStyle name="Tusenskille 48 3 2" xfId="63867" xr:uid="{00000000-0005-0000-0000-000086F90000}"/>
    <cellStyle name="Tusenskille 48 3_Innskuddsdekning" xfId="63868" xr:uid="{00000000-0005-0000-0000-000087F90000}"/>
    <cellStyle name="Tusenskille 48 4" xfId="63869" xr:uid="{00000000-0005-0000-0000-000088F90000}"/>
    <cellStyle name="Tusenskille 48_3. Chng in credit spreads" xfId="63870" xr:uid="{00000000-0005-0000-0000-000089F90000}"/>
    <cellStyle name="Tusenskille 49" xfId="63871" xr:uid="{00000000-0005-0000-0000-00008AF90000}"/>
    <cellStyle name="Tusenskille 49 2" xfId="63872" xr:uid="{00000000-0005-0000-0000-00008BF90000}"/>
    <cellStyle name="Tusenskille 49 2 2" xfId="63873" xr:uid="{00000000-0005-0000-0000-00008CF90000}"/>
    <cellStyle name="Tusenskille 49 2_Innskuddsdekning" xfId="63874" xr:uid="{00000000-0005-0000-0000-00008DF90000}"/>
    <cellStyle name="Tusenskille 49 3" xfId="63875" xr:uid="{00000000-0005-0000-0000-00008EF90000}"/>
    <cellStyle name="Tusenskille 49 3 2" xfId="63876" xr:uid="{00000000-0005-0000-0000-00008FF90000}"/>
    <cellStyle name="Tusenskille 49 3_Innskuddsdekning" xfId="63877" xr:uid="{00000000-0005-0000-0000-000090F90000}"/>
    <cellStyle name="Tusenskille 49 4" xfId="63878" xr:uid="{00000000-0005-0000-0000-000091F90000}"/>
    <cellStyle name="Tusenskille 49_3. Chng in credit spreads" xfId="63879" xr:uid="{00000000-0005-0000-0000-000092F90000}"/>
    <cellStyle name="Tusenskille 5" xfId="63880" xr:uid="{00000000-0005-0000-0000-000093F90000}"/>
    <cellStyle name="Tusenskille 5 2" xfId="63881" xr:uid="{00000000-0005-0000-0000-000094F90000}"/>
    <cellStyle name="Tusenskille 5 2 2" xfId="63882" xr:uid="{00000000-0005-0000-0000-000095F90000}"/>
    <cellStyle name="Tusenskille 5 2 2 2" xfId="63883" xr:uid="{00000000-0005-0000-0000-000096F90000}"/>
    <cellStyle name="Tusenskille 5 2 2_Innskuddsdekning" xfId="63884" xr:uid="{00000000-0005-0000-0000-000097F90000}"/>
    <cellStyle name="Tusenskille 5 2 3" xfId="63885" xr:uid="{00000000-0005-0000-0000-000098F90000}"/>
    <cellStyle name="Tusenskille 5 2_3. Chng in credit spreads" xfId="63886" xr:uid="{00000000-0005-0000-0000-000099F90000}"/>
    <cellStyle name="Tusenskille 5 3" xfId="63887" xr:uid="{00000000-0005-0000-0000-00009AF90000}"/>
    <cellStyle name="Tusenskille 5 3 2" xfId="63888" xr:uid="{00000000-0005-0000-0000-00009BF90000}"/>
    <cellStyle name="Tusenskille 5 3_Innskuddsdekning" xfId="63889" xr:uid="{00000000-0005-0000-0000-00009CF90000}"/>
    <cellStyle name="Tusenskille 5 4" xfId="63890" xr:uid="{00000000-0005-0000-0000-00009DF90000}"/>
    <cellStyle name="Tusenskille 5_3. Chng in credit spreads" xfId="63891" xr:uid="{00000000-0005-0000-0000-00009EF90000}"/>
    <cellStyle name="Tusenskille 50" xfId="63892" xr:uid="{00000000-0005-0000-0000-00009FF90000}"/>
    <cellStyle name="Tusenskille 50 2" xfId="63893" xr:uid="{00000000-0005-0000-0000-0000A0F90000}"/>
    <cellStyle name="Tusenskille 50 2 2" xfId="63894" xr:uid="{00000000-0005-0000-0000-0000A1F90000}"/>
    <cellStyle name="Tusenskille 50 2_Innskuddsdekning" xfId="63895" xr:uid="{00000000-0005-0000-0000-0000A2F90000}"/>
    <cellStyle name="Tusenskille 50 3" xfId="63896" xr:uid="{00000000-0005-0000-0000-0000A3F90000}"/>
    <cellStyle name="Tusenskille 50 3 2" xfId="63897" xr:uid="{00000000-0005-0000-0000-0000A4F90000}"/>
    <cellStyle name="Tusenskille 50 3_Innskuddsdekning" xfId="63898" xr:uid="{00000000-0005-0000-0000-0000A5F90000}"/>
    <cellStyle name="Tusenskille 50 4" xfId="63899" xr:uid="{00000000-0005-0000-0000-0000A6F90000}"/>
    <cellStyle name="Tusenskille 50_3. Chng in credit spreads" xfId="63900" xr:uid="{00000000-0005-0000-0000-0000A7F90000}"/>
    <cellStyle name="Tusenskille 51" xfId="63901" xr:uid="{00000000-0005-0000-0000-0000A8F90000}"/>
    <cellStyle name="Tusenskille 51 2" xfId="63902" xr:uid="{00000000-0005-0000-0000-0000A9F90000}"/>
    <cellStyle name="Tusenskille 51 2 2" xfId="63903" xr:uid="{00000000-0005-0000-0000-0000AAF90000}"/>
    <cellStyle name="Tusenskille 51 2_Innskuddsdekning" xfId="63904" xr:uid="{00000000-0005-0000-0000-0000ABF90000}"/>
    <cellStyle name="Tusenskille 51 3" xfId="63905" xr:uid="{00000000-0005-0000-0000-0000ACF90000}"/>
    <cellStyle name="Tusenskille 51 3 2" xfId="63906" xr:uid="{00000000-0005-0000-0000-0000ADF90000}"/>
    <cellStyle name="Tusenskille 51 3_Innskuddsdekning" xfId="63907" xr:uid="{00000000-0005-0000-0000-0000AEF90000}"/>
    <cellStyle name="Tusenskille 51 4" xfId="63908" xr:uid="{00000000-0005-0000-0000-0000AFF90000}"/>
    <cellStyle name="Tusenskille 51_3. Chng in credit spreads" xfId="63909" xr:uid="{00000000-0005-0000-0000-0000B0F90000}"/>
    <cellStyle name="Tusenskille 52" xfId="63910" xr:uid="{00000000-0005-0000-0000-0000B1F90000}"/>
    <cellStyle name="Tusenskille 52 2" xfId="63911" xr:uid="{00000000-0005-0000-0000-0000B2F90000}"/>
    <cellStyle name="Tusenskille 52 2 2" xfId="63912" xr:uid="{00000000-0005-0000-0000-0000B3F90000}"/>
    <cellStyle name="Tusenskille 52 2_Innskuddsdekning" xfId="63913" xr:uid="{00000000-0005-0000-0000-0000B4F90000}"/>
    <cellStyle name="Tusenskille 52 3" xfId="63914" xr:uid="{00000000-0005-0000-0000-0000B5F90000}"/>
    <cellStyle name="Tusenskille 52 3 2" xfId="63915" xr:uid="{00000000-0005-0000-0000-0000B6F90000}"/>
    <cellStyle name="Tusenskille 52 3_Innskuddsdekning" xfId="63916" xr:uid="{00000000-0005-0000-0000-0000B7F90000}"/>
    <cellStyle name="Tusenskille 52 4" xfId="63917" xr:uid="{00000000-0005-0000-0000-0000B8F90000}"/>
    <cellStyle name="Tusenskille 52_3. Chng in credit spreads" xfId="63918" xr:uid="{00000000-0005-0000-0000-0000B9F90000}"/>
    <cellStyle name="Tusenskille 53" xfId="63919" xr:uid="{00000000-0005-0000-0000-0000BAF90000}"/>
    <cellStyle name="Tusenskille 53 2" xfId="63920" xr:uid="{00000000-0005-0000-0000-0000BBF90000}"/>
    <cellStyle name="Tusenskille 53 2 2" xfId="63921" xr:uid="{00000000-0005-0000-0000-0000BCF90000}"/>
    <cellStyle name="Tusenskille 53 2_Innskuddsdekning" xfId="63922" xr:uid="{00000000-0005-0000-0000-0000BDF90000}"/>
    <cellStyle name="Tusenskille 53 3" xfId="63923" xr:uid="{00000000-0005-0000-0000-0000BEF90000}"/>
    <cellStyle name="Tusenskille 53 3 2" xfId="63924" xr:uid="{00000000-0005-0000-0000-0000BFF90000}"/>
    <cellStyle name="Tusenskille 53 3_Innskuddsdekning" xfId="63925" xr:uid="{00000000-0005-0000-0000-0000C0F90000}"/>
    <cellStyle name="Tusenskille 53 4" xfId="63926" xr:uid="{00000000-0005-0000-0000-0000C1F90000}"/>
    <cellStyle name="Tusenskille 53_3. Chng in credit spreads" xfId="63927" xr:uid="{00000000-0005-0000-0000-0000C2F90000}"/>
    <cellStyle name="Tusenskille 54" xfId="63928" xr:uid="{00000000-0005-0000-0000-0000C3F90000}"/>
    <cellStyle name="Tusenskille 54 2" xfId="63929" xr:uid="{00000000-0005-0000-0000-0000C4F90000}"/>
    <cellStyle name="Tusenskille 54 2 2" xfId="63930" xr:uid="{00000000-0005-0000-0000-0000C5F90000}"/>
    <cellStyle name="Tusenskille 54 2_Innskuddsdekning" xfId="63931" xr:uid="{00000000-0005-0000-0000-0000C6F90000}"/>
    <cellStyle name="Tusenskille 54 3" xfId="63932" xr:uid="{00000000-0005-0000-0000-0000C7F90000}"/>
    <cellStyle name="Tusenskille 54 3 2" xfId="63933" xr:uid="{00000000-0005-0000-0000-0000C8F90000}"/>
    <cellStyle name="Tusenskille 54 3_Innskuddsdekning" xfId="63934" xr:uid="{00000000-0005-0000-0000-0000C9F90000}"/>
    <cellStyle name="Tusenskille 54 4" xfId="63935" xr:uid="{00000000-0005-0000-0000-0000CAF90000}"/>
    <cellStyle name="Tusenskille 54_3. Chng in credit spreads" xfId="63936" xr:uid="{00000000-0005-0000-0000-0000CBF90000}"/>
    <cellStyle name="Tusenskille 55" xfId="63937" xr:uid="{00000000-0005-0000-0000-0000CCF90000}"/>
    <cellStyle name="Tusenskille 55 2" xfId="63938" xr:uid="{00000000-0005-0000-0000-0000CDF90000}"/>
    <cellStyle name="Tusenskille 55 2 2" xfId="63939" xr:uid="{00000000-0005-0000-0000-0000CEF90000}"/>
    <cellStyle name="Tusenskille 55 2_Innskuddsdekning" xfId="63940" xr:uid="{00000000-0005-0000-0000-0000CFF90000}"/>
    <cellStyle name="Tusenskille 55 3" xfId="63941" xr:uid="{00000000-0005-0000-0000-0000D0F90000}"/>
    <cellStyle name="Tusenskille 55 3 2" xfId="63942" xr:uid="{00000000-0005-0000-0000-0000D1F90000}"/>
    <cellStyle name="Tusenskille 55 3_Innskuddsdekning" xfId="63943" xr:uid="{00000000-0005-0000-0000-0000D2F90000}"/>
    <cellStyle name="Tusenskille 55 4" xfId="63944" xr:uid="{00000000-0005-0000-0000-0000D3F90000}"/>
    <cellStyle name="Tusenskille 55_3. Chng in credit spreads" xfId="63945" xr:uid="{00000000-0005-0000-0000-0000D4F90000}"/>
    <cellStyle name="Tusenskille 56" xfId="63946" xr:uid="{00000000-0005-0000-0000-0000D5F90000}"/>
    <cellStyle name="Tusenskille 56 2" xfId="63947" xr:uid="{00000000-0005-0000-0000-0000D6F90000}"/>
    <cellStyle name="Tusenskille 56 2 2" xfId="63948" xr:uid="{00000000-0005-0000-0000-0000D7F90000}"/>
    <cellStyle name="Tusenskille 56 2_Innskuddsdekning" xfId="63949" xr:uid="{00000000-0005-0000-0000-0000D8F90000}"/>
    <cellStyle name="Tusenskille 56 3" xfId="63950" xr:uid="{00000000-0005-0000-0000-0000D9F90000}"/>
    <cellStyle name="Tusenskille 56 3 2" xfId="63951" xr:uid="{00000000-0005-0000-0000-0000DAF90000}"/>
    <cellStyle name="Tusenskille 56 3_Innskuddsdekning" xfId="63952" xr:uid="{00000000-0005-0000-0000-0000DBF90000}"/>
    <cellStyle name="Tusenskille 56 4" xfId="63953" xr:uid="{00000000-0005-0000-0000-0000DCF90000}"/>
    <cellStyle name="Tusenskille 56_3. Chng in credit spreads" xfId="63954" xr:uid="{00000000-0005-0000-0000-0000DDF90000}"/>
    <cellStyle name="Tusenskille 57" xfId="63955" xr:uid="{00000000-0005-0000-0000-0000DEF90000}"/>
    <cellStyle name="Tusenskille 57 2" xfId="63956" xr:uid="{00000000-0005-0000-0000-0000DFF90000}"/>
    <cellStyle name="Tusenskille 57 2 2" xfId="63957" xr:uid="{00000000-0005-0000-0000-0000E0F90000}"/>
    <cellStyle name="Tusenskille 57 2_Innskuddsdekning" xfId="63958" xr:uid="{00000000-0005-0000-0000-0000E1F90000}"/>
    <cellStyle name="Tusenskille 57 3" xfId="63959" xr:uid="{00000000-0005-0000-0000-0000E2F90000}"/>
    <cellStyle name="Tusenskille 57 3 2" xfId="63960" xr:uid="{00000000-0005-0000-0000-0000E3F90000}"/>
    <cellStyle name="Tusenskille 57 3_Innskuddsdekning" xfId="63961" xr:uid="{00000000-0005-0000-0000-0000E4F90000}"/>
    <cellStyle name="Tusenskille 57 4" xfId="63962" xr:uid="{00000000-0005-0000-0000-0000E5F90000}"/>
    <cellStyle name="Tusenskille 57_3. Chng in credit spreads" xfId="63963" xr:uid="{00000000-0005-0000-0000-0000E6F90000}"/>
    <cellStyle name="Tusenskille 58" xfId="63964" xr:uid="{00000000-0005-0000-0000-0000E7F90000}"/>
    <cellStyle name="Tusenskille 58 2" xfId="63965" xr:uid="{00000000-0005-0000-0000-0000E8F90000}"/>
    <cellStyle name="Tusenskille 58 2 2" xfId="63966" xr:uid="{00000000-0005-0000-0000-0000E9F90000}"/>
    <cellStyle name="Tusenskille 58 2_Innskuddsdekning" xfId="63967" xr:uid="{00000000-0005-0000-0000-0000EAF90000}"/>
    <cellStyle name="Tusenskille 58 3" xfId="63968" xr:uid="{00000000-0005-0000-0000-0000EBF90000}"/>
    <cellStyle name="Tusenskille 58 3 2" xfId="63969" xr:uid="{00000000-0005-0000-0000-0000ECF90000}"/>
    <cellStyle name="Tusenskille 58 3_Innskuddsdekning" xfId="63970" xr:uid="{00000000-0005-0000-0000-0000EDF90000}"/>
    <cellStyle name="Tusenskille 58 4" xfId="63971" xr:uid="{00000000-0005-0000-0000-0000EEF90000}"/>
    <cellStyle name="Tusenskille 58_3. Chng in credit spreads" xfId="63972" xr:uid="{00000000-0005-0000-0000-0000EFF90000}"/>
    <cellStyle name="Tusenskille 59" xfId="63973" xr:uid="{00000000-0005-0000-0000-0000F0F90000}"/>
    <cellStyle name="Tusenskille 59 2" xfId="63974" xr:uid="{00000000-0005-0000-0000-0000F1F90000}"/>
    <cellStyle name="Tusenskille 59_Innskuddsdekning" xfId="63975" xr:uid="{00000000-0005-0000-0000-0000F2F90000}"/>
    <cellStyle name="Tusenskille 6" xfId="63976" xr:uid="{00000000-0005-0000-0000-0000F3F90000}"/>
    <cellStyle name="Tusenskille 6 2" xfId="63977" xr:uid="{00000000-0005-0000-0000-0000F4F90000}"/>
    <cellStyle name="Tusenskille 6 2 2" xfId="63978" xr:uid="{00000000-0005-0000-0000-0000F5F90000}"/>
    <cellStyle name="Tusenskille 6 2_Gj. sn. ant. aksjer 2016" xfId="63979" xr:uid="{00000000-0005-0000-0000-0000F6F90000}"/>
    <cellStyle name="Tusenskille 6 3" xfId="63980" xr:uid="{00000000-0005-0000-0000-0000F7F90000}"/>
    <cellStyle name="Tusenskille 6 3 2" xfId="63981" xr:uid="{00000000-0005-0000-0000-0000F8F90000}"/>
    <cellStyle name="Tusenskille 6 3_Nøkkeltall" xfId="63982" xr:uid="{00000000-0005-0000-0000-0000F9F90000}"/>
    <cellStyle name="Tusenskille 6 4" xfId="63983" xr:uid="{00000000-0005-0000-0000-0000FAF90000}"/>
    <cellStyle name="Tusenskille 6 5" xfId="63984" xr:uid="{00000000-0005-0000-0000-0000FBF90000}"/>
    <cellStyle name="Tusenskille 6_3. Chng in credit spreads" xfId="63985" xr:uid="{00000000-0005-0000-0000-0000FCF90000}"/>
    <cellStyle name="Tusenskille 60" xfId="63986" xr:uid="{00000000-0005-0000-0000-0000FDF90000}"/>
    <cellStyle name="Tusenskille 60 2" xfId="63987" xr:uid="{00000000-0005-0000-0000-0000FEF90000}"/>
    <cellStyle name="Tusenskille 60 2 2" xfId="63988" xr:uid="{00000000-0005-0000-0000-0000FFF90000}"/>
    <cellStyle name="Tusenskille 60 2_Innskuddsdekning" xfId="63989" xr:uid="{00000000-0005-0000-0000-000000FA0000}"/>
    <cellStyle name="Tusenskille 60 3" xfId="63990" xr:uid="{00000000-0005-0000-0000-000001FA0000}"/>
    <cellStyle name="Tusenskille 60 3 2" xfId="63991" xr:uid="{00000000-0005-0000-0000-000002FA0000}"/>
    <cellStyle name="Tusenskille 60 3_Innskuddsdekning" xfId="63992" xr:uid="{00000000-0005-0000-0000-000003FA0000}"/>
    <cellStyle name="Tusenskille 60 4" xfId="63993" xr:uid="{00000000-0005-0000-0000-000004FA0000}"/>
    <cellStyle name="Tusenskille 60_3. Chng in credit spreads" xfId="63994" xr:uid="{00000000-0005-0000-0000-000005FA0000}"/>
    <cellStyle name="Tusenskille 61" xfId="63995" xr:uid="{00000000-0005-0000-0000-000006FA0000}"/>
    <cellStyle name="Tusenskille 61 2" xfId="63996" xr:uid="{00000000-0005-0000-0000-000007FA0000}"/>
    <cellStyle name="Tusenskille 61_Innskuddsdekning" xfId="63997" xr:uid="{00000000-0005-0000-0000-000008FA0000}"/>
    <cellStyle name="Tusenskille 62" xfId="63998" xr:uid="{00000000-0005-0000-0000-000009FA0000}"/>
    <cellStyle name="Tusenskille 62 2" xfId="63999" xr:uid="{00000000-0005-0000-0000-00000AFA0000}"/>
    <cellStyle name="Tusenskille 62 2 2" xfId="64000" xr:uid="{00000000-0005-0000-0000-00000BFA0000}"/>
    <cellStyle name="Tusenskille 62 2_Innskuddsdekning" xfId="64001" xr:uid="{00000000-0005-0000-0000-00000CFA0000}"/>
    <cellStyle name="Tusenskille 62 3" xfId="64002" xr:uid="{00000000-0005-0000-0000-00000DFA0000}"/>
    <cellStyle name="Tusenskille 62_3. Chng in credit spreads" xfId="64003" xr:uid="{00000000-0005-0000-0000-00000EFA0000}"/>
    <cellStyle name="Tusenskille 63" xfId="64004" xr:uid="{00000000-0005-0000-0000-00000FFA0000}"/>
    <cellStyle name="Tusenskille 63 2" xfId="64005" xr:uid="{00000000-0005-0000-0000-000010FA0000}"/>
    <cellStyle name="Tusenskille 63 2 2" xfId="64006" xr:uid="{00000000-0005-0000-0000-000011FA0000}"/>
    <cellStyle name="Tusenskille 63 2 2 2" xfId="64007" xr:uid="{00000000-0005-0000-0000-000012FA0000}"/>
    <cellStyle name="Tusenskille 63 2 2_Innskuddsdekning" xfId="64008" xr:uid="{00000000-0005-0000-0000-000013FA0000}"/>
    <cellStyle name="Tusenskille 63 2 3" xfId="64009" xr:uid="{00000000-0005-0000-0000-000014FA0000}"/>
    <cellStyle name="Tusenskille 63 2 3 2" xfId="64010" xr:uid="{00000000-0005-0000-0000-000015FA0000}"/>
    <cellStyle name="Tusenskille 63 2 3_Innskuddsdekning" xfId="64011" xr:uid="{00000000-0005-0000-0000-000016FA0000}"/>
    <cellStyle name="Tusenskille 63 2 4" xfId="64012" xr:uid="{00000000-0005-0000-0000-000017FA0000}"/>
    <cellStyle name="Tusenskille 63 2_3. Chng in credit spreads" xfId="64013" xr:uid="{00000000-0005-0000-0000-000018FA0000}"/>
    <cellStyle name="Tusenskille 63 3" xfId="64014" xr:uid="{00000000-0005-0000-0000-000019FA0000}"/>
    <cellStyle name="Tusenskille 63 3 2" xfId="64015" xr:uid="{00000000-0005-0000-0000-00001AFA0000}"/>
    <cellStyle name="Tusenskille 63 3_Innskuddsdekning" xfId="64016" xr:uid="{00000000-0005-0000-0000-00001BFA0000}"/>
    <cellStyle name="Tusenskille 63 4" xfId="64017" xr:uid="{00000000-0005-0000-0000-00001CFA0000}"/>
    <cellStyle name="Tusenskille 63 4 2" xfId="64018" xr:uid="{00000000-0005-0000-0000-00001DFA0000}"/>
    <cellStyle name="Tusenskille 63 4_Innskuddsdekning" xfId="64019" xr:uid="{00000000-0005-0000-0000-00001EFA0000}"/>
    <cellStyle name="Tusenskille 63 5" xfId="64020" xr:uid="{00000000-0005-0000-0000-00001FFA0000}"/>
    <cellStyle name="Tusenskille 63_3. Chng in credit spreads" xfId="64021" xr:uid="{00000000-0005-0000-0000-000020FA0000}"/>
    <cellStyle name="Tusenskille 64" xfId="64022" xr:uid="{00000000-0005-0000-0000-000021FA0000}"/>
    <cellStyle name="Tusenskille 64 2" xfId="64023" xr:uid="{00000000-0005-0000-0000-000022FA0000}"/>
    <cellStyle name="Tusenskille 64_Innskuddsdekning" xfId="64024" xr:uid="{00000000-0005-0000-0000-000023FA0000}"/>
    <cellStyle name="Tusenskille 65" xfId="64025" xr:uid="{00000000-0005-0000-0000-000024FA0000}"/>
    <cellStyle name="Tusenskille 65 2" xfId="64026" xr:uid="{00000000-0005-0000-0000-000025FA0000}"/>
    <cellStyle name="Tusenskille 65_Innskuddsdekning" xfId="64027" xr:uid="{00000000-0005-0000-0000-000026FA0000}"/>
    <cellStyle name="Tusenskille 66" xfId="64028" xr:uid="{00000000-0005-0000-0000-000027FA0000}"/>
    <cellStyle name="Tusenskille 66 2" xfId="64029" xr:uid="{00000000-0005-0000-0000-000028FA0000}"/>
    <cellStyle name="Tusenskille 66_Innskuddsdekning" xfId="64030" xr:uid="{00000000-0005-0000-0000-000029FA0000}"/>
    <cellStyle name="Tusenskille 67" xfId="64031" xr:uid="{00000000-0005-0000-0000-00002AFA0000}"/>
    <cellStyle name="Tusenskille 67 2" xfId="64032" xr:uid="{00000000-0005-0000-0000-00002BFA0000}"/>
    <cellStyle name="Tusenskille 67_Innskuddsdekning" xfId="64033" xr:uid="{00000000-0005-0000-0000-00002CFA0000}"/>
    <cellStyle name="Tusenskille 68" xfId="64034" xr:uid="{00000000-0005-0000-0000-00002DFA0000}"/>
    <cellStyle name="Tusenskille 68 2" xfId="64035" xr:uid="{00000000-0005-0000-0000-00002EFA0000}"/>
    <cellStyle name="Tusenskille 68_Innskuddsdekning" xfId="64036" xr:uid="{00000000-0005-0000-0000-00002FFA0000}"/>
    <cellStyle name="Tusenskille 69" xfId="64037" xr:uid="{00000000-0005-0000-0000-000030FA0000}"/>
    <cellStyle name="Tusenskille 69 2" xfId="64038" xr:uid="{00000000-0005-0000-0000-000031FA0000}"/>
    <cellStyle name="Tusenskille 69_Innskuddsdekning" xfId="64039" xr:uid="{00000000-0005-0000-0000-000032FA0000}"/>
    <cellStyle name="Tusenskille 7" xfId="64040" xr:uid="{00000000-0005-0000-0000-000033FA0000}"/>
    <cellStyle name="Tusenskille 7 2" xfId="64041" xr:uid="{00000000-0005-0000-0000-000034FA0000}"/>
    <cellStyle name="Tusenskille 7 2 2" xfId="64042" xr:uid="{00000000-0005-0000-0000-000035FA0000}"/>
    <cellStyle name="Tusenskille 7 2 2 2" xfId="64043" xr:uid="{00000000-0005-0000-0000-000036FA0000}"/>
    <cellStyle name="Tusenskille 7 2 2_Innskuddsdekning" xfId="64044" xr:uid="{00000000-0005-0000-0000-000037FA0000}"/>
    <cellStyle name="Tusenskille 7 2 3" xfId="64045" xr:uid="{00000000-0005-0000-0000-000038FA0000}"/>
    <cellStyle name="Tusenskille 7 2_3. Chng in credit spreads" xfId="64046" xr:uid="{00000000-0005-0000-0000-000039FA0000}"/>
    <cellStyle name="Tusenskille 7 3" xfId="64047" xr:uid="{00000000-0005-0000-0000-00003AFA0000}"/>
    <cellStyle name="Tusenskille 7 3 2" xfId="64048" xr:uid="{00000000-0005-0000-0000-00003BFA0000}"/>
    <cellStyle name="Tusenskille 7 3_Innskuddsdekning" xfId="64049" xr:uid="{00000000-0005-0000-0000-00003CFA0000}"/>
    <cellStyle name="Tusenskille 7 4" xfId="64050" xr:uid="{00000000-0005-0000-0000-00003DFA0000}"/>
    <cellStyle name="Tusenskille 7_3. Chng in credit spreads" xfId="64051" xr:uid="{00000000-0005-0000-0000-00003EFA0000}"/>
    <cellStyle name="Tusenskille 70" xfId="64052" xr:uid="{00000000-0005-0000-0000-00003FFA0000}"/>
    <cellStyle name="Tusenskille 70 2" xfId="64053" xr:uid="{00000000-0005-0000-0000-000040FA0000}"/>
    <cellStyle name="Tusenskille 70_Innskuddsdekning" xfId="64054" xr:uid="{00000000-0005-0000-0000-000041FA0000}"/>
    <cellStyle name="Tusenskille 71" xfId="64055" xr:uid="{00000000-0005-0000-0000-000042FA0000}"/>
    <cellStyle name="Tusenskille 71 2" xfId="64056" xr:uid="{00000000-0005-0000-0000-000043FA0000}"/>
    <cellStyle name="Tusenskille 71_Innskuddsdekning" xfId="64057" xr:uid="{00000000-0005-0000-0000-000044FA0000}"/>
    <cellStyle name="Tusenskille 72" xfId="64058" xr:uid="{00000000-0005-0000-0000-000045FA0000}"/>
    <cellStyle name="Tusenskille 72 2" xfId="64059" xr:uid="{00000000-0005-0000-0000-000046FA0000}"/>
    <cellStyle name="Tusenskille 72_Innskuddsdekning" xfId="64060" xr:uid="{00000000-0005-0000-0000-000047FA0000}"/>
    <cellStyle name="Tusenskille 73" xfId="64061" xr:uid="{00000000-0005-0000-0000-000048FA0000}"/>
    <cellStyle name="Tusenskille 73 2" xfId="64062" xr:uid="{00000000-0005-0000-0000-000049FA0000}"/>
    <cellStyle name="Tusenskille 73_Innskuddsdekning" xfId="64063" xr:uid="{00000000-0005-0000-0000-00004AFA0000}"/>
    <cellStyle name="Tusenskille 8" xfId="64064" xr:uid="{00000000-0005-0000-0000-00004BFA0000}"/>
    <cellStyle name="Tusenskille 8 2" xfId="64065" xr:uid="{00000000-0005-0000-0000-00004CFA0000}"/>
    <cellStyle name="Tusenskille 8 2 2" xfId="64066" xr:uid="{00000000-0005-0000-0000-00004DFA0000}"/>
    <cellStyle name="Tusenskille 8 2 2 2" xfId="64067" xr:uid="{00000000-0005-0000-0000-00004EFA0000}"/>
    <cellStyle name="Tusenskille 8 2 2_Innskuddsdekning" xfId="64068" xr:uid="{00000000-0005-0000-0000-00004FFA0000}"/>
    <cellStyle name="Tusenskille 8 2 3" xfId="64069" xr:uid="{00000000-0005-0000-0000-000050FA0000}"/>
    <cellStyle name="Tusenskille 8 2_3. Chng in credit spreads" xfId="64070" xr:uid="{00000000-0005-0000-0000-000051FA0000}"/>
    <cellStyle name="Tusenskille 8 3" xfId="64071" xr:uid="{00000000-0005-0000-0000-000052FA0000}"/>
    <cellStyle name="Tusenskille 8 3 2" xfId="64072" xr:uid="{00000000-0005-0000-0000-000053FA0000}"/>
    <cellStyle name="Tusenskille 8 3_Innskuddsdekning" xfId="64073" xr:uid="{00000000-0005-0000-0000-000054FA0000}"/>
    <cellStyle name="Tusenskille 8 4" xfId="64074" xr:uid="{00000000-0005-0000-0000-000055FA0000}"/>
    <cellStyle name="Tusenskille 8_3. Chng in credit spreads" xfId="64075" xr:uid="{00000000-0005-0000-0000-000056FA0000}"/>
    <cellStyle name="Tusenskille 9" xfId="64076" xr:uid="{00000000-0005-0000-0000-000057FA0000}"/>
    <cellStyle name="Tusenskille 9 2" xfId="64077" xr:uid="{00000000-0005-0000-0000-000058FA0000}"/>
    <cellStyle name="Tusenskille 9 2 2" xfId="64078" xr:uid="{00000000-0005-0000-0000-000059FA0000}"/>
    <cellStyle name="Tusenskille 9 2_Innskuddsdekning" xfId="64079" xr:uid="{00000000-0005-0000-0000-00005AFA0000}"/>
    <cellStyle name="Tusenskille 9 3" xfId="64080" xr:uid="{00000000-0005-0000-0000-00005BFA0000}"/>
    <cellStyle name="Tusenskille 9 3 2" xfId="64081" xr:uid="{00000000-0005-0000-0000-00005CFA0000}"/>
    <cellStyle name="Tusenskille 9 3_Innskuddsdekning" xfId="64082" xr:uid="{00000000-0005-0000-0000-00005DFA0000}"/>
    <cellStyle name="Tusenskille 9 4" xfId="64083" xr:uid="{00000000-0005-0000-0000-00005EFA0000}"/>
    <cellStyle name="Tusenskille 9_3. Chng in credit spreads" xfId="64084" xr:uid="{00000000-0005-0000-0000-00005FFA0000}"/>
    <cellStyle name="Tusental (0)_~0038516" xfId="64085" xr:uid="{00000000-0005-0000-0000-000060FA0000}"/>
    <cellStyle name="Tusental 2" xfId="64086" xr:uid="{00000000-0005-0000-0000-000061FA0000}"/>
    <cellStyle name="Tusental_Förvaltnings statistik 2000 Ny" xfId="64087" xr:uid="{00000000-0005-0000-0000-000062FA0000}"/>
    <cellStyle name="Tytuł" xfId="64088" xr:uid="{00000000-0005-0000-0000-000063FA0000}"/>
    <cellStyle name="Tyyli 1" xfId="64089" xr:uid="{00000000-0005-0000-0000-000064FA0000}"/>
    <cellStyle name="Ugyldig" xfId="64090" xr:uid="{00000000-0005-0000-0000-000065FA0000}"/>
    <cellStyle name="Underline_Single" xfId="64091" xr:uid="{00000000-0005-0000-0000-000066FA0000}"/>
    <cellStyle name="Utdata 2" xfId="64092" xr:uid="{00000000-0005-0000-0000-000067FA0000}"/>
    <cellStyle name="Utdata 2 2" xfId="64093" xr:uid="{00000000-0005-0000-0000-000068FA0000}"/>
    <cellStyle name="Utdata 2 2 2" xfId="64094" xr:uid="{00000000-0005-0000-0000-000069FA0000}"/>
    <cellStyle name="Utdata 2 2 2 2" xfId="64095" xr:uid="{00000000-0005-0000-0000-00006AFA0000}"/>
    <cellStyle name="Utdata 2 2 2 2 2" xfId="64096" xr:uid="{00000000-0005-0000-0000-00006BFA0000}"/>
    <cellStyle name="Utdata 2 2 2 2 2 2" xfId="64097" xr:uid="{00000000-0005-0000-0000-00006CFA0000}"/>
    <cellStyle name="Utdata 2 2 2 2 3" xfId="64098" xr:uid="{00000000-0005-0000-0000-00006DFA0000}"/>
    <cellStyle name="Utdata 2 2 2 2 4" xfId="64099" xr:uid="{00000000-0005-0000-0000-00006EFA0000}"/>
    <cellStyle name="Utdata 2 2 2 3" xfId="64100" xr:uid="{00000000-0005-0000-0000-00006FFA0000}"/>
    <cellStyle name="Utdata 2 2 2 3 2" xfId="64101" xr:uid="{00000000-0005-0000-0000-000070FA0000}"/>
    <cellStyle name="Utdata 2 2 2 4" xfId="64102" xr:uid="{00000000-0005-0000-0000-000071FA0000}"/>
    <cellStyle name="Utdata 2 2 2 4 2" xfId="64103" xr:uid="{00000000-0005-0000-0000-000072FA0000}"/>
    <cellStyle name="Utdata 2 2 2 5" xfId="64104" xr:uid="{00000000-0005-0000-0000-000073FA0000}"/>
    <cellStyle name="Utdata 2 2 2 6" xfId="64105" xr:uid="{00000000-0005-0000-0000-000074FA0000}"/>
    <cellStyle name="Utdata 2 2 3" xfId="64106" xr:uid="{00000000-0005-0000-0000-000075FA0000}"/>
    <cellStyle name="Utdata 2 2 3 2" xfId="64107" xr:uid="{00000000-0005-0000-0000-000076FA0000}"/>
    <cellStyle name="Utdata 2 2 3 2 2" xfId="64108" xr:uid="{00000000-0005-0000-0000-000077FA0000}"/>
    <cellStyle name="Utdata 2 2 3 3" xfId="64109" xr:uid="{00000000-0005-0000-0000-000078FA0000}"/>
    <cellStyle name="Utdata 2 2 3 4" xfId="64110" xr:uid="{00000000-0005-0000-0000-000079FA0000}"/>
    <cellStyle name="Utdata 2 2 4" xfId="64111" xr:uid="{00000000-0005-0000-0000-00007AFA0000}"/>
    <cellStyle name="Utdata 2 2 4 2" xfId="64112" xr:uid="{00000000-0005-0000-0000-00007BFA0000}"/>
    <cellStyle name="Utdata 2 2 5" xfId="64113" xr:uid="{00000000-0005-0000-0000-00007CFA0000}"/>
    <cellStyle name="Utdata 2 2 5 2" xfId="64114" xr:uid="{00000000-0005-0000-0000-00007DFA0000}"/>
    <cellStyle name="Utdata 2 2 6" xfId="64115" xr:uid="{00000000-0005-0000-0000-00007EFA0000}"/>
    <cellStyle name="Utdata 2 2 7" xfId="64116" xr:uid="{00000000-0005-0000-0000-00007FFA0000}"/>
    <cellStyle name="Utdata 2 2 8" xfId="64117" xr:uid="{00000000-0005-0000-0000-000080FA0000}"/>
    <cellStyle name="Utdata 2 2_Nøkkeltall" xfId="64118" xr:uid="{00000000-0005-0000-0000-000081FA0000}"/>
    <cellStyle name="Utdata 2 3" xfId="64119" xr:uid="{00000000-0005-0000-0000-000082FA0000}"/>
    <cellStyle name="Utdata 2 3 2" xfId="64120" xr:uid="{00000000-0005-0000-0000-000083FA0000}"/>
    <cellStyle name="Utdata 2 3 2 2" xfId="64121" xr:uid="{00000000-0005-0000-0000-000084FA0000}"/>
    <cellStyle name="Utdata 2 3 2 2 2" xfId="64122" xr:uid="{00000000-0005-0000-0000-000085FA0000}"/>
    <cellStyle name="Utdata 2 3 2 3" xfId="64123" xr:uid="{00000000-0005-0000-0000-000086FA0000}"/>
    <cellStyle name="Utdata 2 3 2 4" xfId="64124" xr:uid="{00000000-0005-0000-0000-000087FA0000}"/>
    <cellStyle name="Utdata 2 3 3" xfId="64125" xr:uid="{00000000-0005-0000-0000-000088FA0000}"/>
    <cellStyle name="Utdata 2 3 3 2" xfId="64126" xr:uid="{00000000-0005-0000-0000-000089FA0000}"/>
    <cellStyle name="Utdata 2 3 4" xfId="64127" xr:uid="{00000000-0005-0000-0000-00008AFA0000}"/>
    <cellStyle name="Utdata 2 3 4 2" xfId="64128" xr:uid="{00000000-0005-0000-0000-00008BFA0000}"/>
    <cellStyle name="Utdata 2 3 5" xfId="64129" xr:uid="{00000000-0005-0000-0000-00008CFA0000}"/>
    <cellStyle name="Utdata 2 3 6" xfId="64130" xr:uid="{00000000-0005-0000-0000-00008DFA0000}"/>
    <cellStyle name="Utdata 2 3 7" xfId="64131" xr:uid="{00000000-0005-0000-0000-00008EFA0000}"/>
    <cellStyle name="Utdata 2 4" xfId="64132" xr:uid="{00000000-0005-0000-0000-00008FFA0000}"/>
    <cellStyle name="Utdata 2 4 2" xfId="64133" xr:uid="{00000000-0005-0000-0000-000090FA0000}"/>
    <cellStyle name="Utdata 2 5" xfId="64134" xr:uid="{00000000-0005-0000-0000-000091FA0000}"/>
    <cellStyle name="Utdata 2 5 2" xfId="64135" xr:uid="{00000000-0005-0000-0000-000092FA0000}"/>
    <cellStyle name="Utdata 2 6" xfId="64136" xr:uid="{00000000-0005-0000-0000-000093FA0000}"/>
    <cellStyle name="Utdata 2 7" xfId="64137" xr:uid="{00000000-0005-0000-0000-000094FA0000}"/>
    <cellStyle name="Utdata 2_Gj. sn. ant. aksjer 2016" xfId="64138" xr:uid="{00000000-0005-0000-0000-000095FA0000}"/>
    <cellStyle name="Utdata 3" xfId="64139" xr:uid="{00000000-0005-0000-0000-000096FA0000}"/>
    <cellStyle name="Utdata 3 2" xfId="64140" xr:uid="{00000000-0005-0000-0000-000097FA0000}"/>
    <cellStyle name="Utdata 3 2 2" xfId="64141" xr:uid="{00000000-0005-0000-0000-000098FA0000}"/>
    <cellStyle name="Utdata 3 2 2 2" xfId="64142" xr:uid="{00000000-0005-0000-0000-000099FA0000}"/>
    <cellStyle name="Utdata 3 2 2 2 2" xfId="64143" xr:uid="{00000000-0005-0000-0000-00009AFA0000}"/>
    <cellStyle name="Utdata 3 2 2 3" xfId="64144" xr:uid="{00000000-0005-0000-0000-00009BFA0000}"/>
    <cellStyle name="Utdata 3 2 2 4" xfId="64145" xr:uid="{00000000-0005-0000-0000-00009CFA0000}"/>
    <cellStyle name="Utdata 3 2 3" xfId="64146" xr:uid="{00000000-0005-0000-0000-00009DFA0000}"/>
    <cellStyle name="Utdata 3 2 3 2" xfId="64147" xr:uid="{00000000-0005-0000-0000-00009EFA0000}"/>
    <cellStyle name="Utdata 3 2 4" xfId="64148" xr:uid="{00000000-0005-0000-0000-00009FFA0000}"/>
    <cellStyle name="Utdata 3 2 4 2" xfId="64149" xr:uid="{00000000-0005-0000-0000-0000A0FA0000}"/>
    <cellStyle name="Utdata 3 2 5" xfId="64150" xr:uid="{00000000-0005-0000-0000-0000A1FA0000}"/>
    <cellStyle name="Utdata 3 2 6" xfId="64151" xr:uid="{00000000-0005-0000-0000-0000A2FA0000}"/>
    <cellStyle name="Utdata 3 2 7" xfId="64152" xr:uid="{00000000-0005-0000-0000-0000A3FA0000}"/>
    <cellStyle name="Utdata 3 2_Innskuddsdekning" xfId="64153" xr:uid="{00000000-0005-0000-0000-0000A4FA0000}"/>
    <cellStyle name="Utdata 3 3" xfId="64154" xr:uid="{00000000-0005-0000-0000-0000A5FA0000}"/>
    <cellStyle name="Utdata 3 3 2" xfId="64155" xr:uid="{00000000-0005-0000-0000-0000A6FA0000}"/>
    <cellStyle name="Utdata 3 3 2 2" xfId="64156" xr:uid="{00000000-0005-0000-0000-0000A7FA0000}"/>
    <cellStyle name="Utdata 3 3 3" xfId="64157" xr:uid="{00000000-0005-0000-0000-0000A8FA0000}"/>
    <cellStyle name="Utdata 3 3 4" xfId="64158" xr:uid="{00000000-0005-0000-0000-0000A9FA0000}"/>
    <cellStyle name="Utdata 3 4" xfId="64159" xr:uid="{00000000-0005-0000-0000-0000AAFA0000}"/>
    <cellStyle name="Utdata 3 4 2" xfId="64160" xr:uid="{00000000-0005-0000-0000-0000ABFA0000}"/>
    <cellStyle name="Utdata 3 5" xfId="64161" xr:uid="{00000000-0005-0000-0000-0000ACFA0000}"/>
    <cellStyle name="Utdata 3 5 2" xfId="64162" xr:uid="{00000000-0005-0000-0000-0000ADFA0000}"/>
    <cellStyle name="Utdata 3 6" xfId="64163" xr:uid="{00000000-0005-0000-0000-0000AEFA0000}"/>
    <cellStyle name="Utdata 3 7" xfId="64164" xr:uid="{00000000-0005-0000-0000-0000AFFA0000}"/>
    <cellStyle name="Utdata 3_3. Chng in credit spreads" xfId="64165" xr:uid="{00000000-0005-0000-0000-0000B0FA0000}"/>
    <cellStyle name="Utdata 4" xfId="64166" xr:uid="{00000000-0005-0000-0000-0000B1FA0000}"/>
    <cellStyle name="Utdata 5" xfId="64167" xr:uid="{00000000-0005-0000-0000-0000B2FA0000}"/>
    <cellStyle name="Utdata 6" xfId="64168" xr:uid="{00000000-0005-0000-0000-0000B3FA0000}"/>
    <cellStyle name="Uthevingsfarge1 2" xfId="64169" xr:uid="{00000000-0005-0000-0000-0000B4FA0000}"/>
    <cellStyle name="Uthevingsfarge1 2 2" xfId="64170" xr:uid="{00000000-0005-0000-0000-0000B5FA0000}"/>
    <cellStyle name="Uthevingsfarge1 2 2 2" xfId="64171" xr:uid="{00000000-0005-0000-0000-0000B6FA0000}"/>
    <cellStyle name="Uthevingsfarge1 2 2_Nøkkeltall" xfId="64172" xr:uid="{00000000-0005-0000-0000-0000B7FA0000}"/>
    <cellStyle name="Uthevingsfarge1 2 3" xfId="64173" xr:uid="{00000000-0005-0000-0000-0000B8FA0000}"/>
    <cellStyle name="Uthevingsfarge1 2 4" xfId="64174" xr:uid="{00000000-0005-0000-0000-0000B9FA0000}"/>
    <cellStyle name="Uthevingsfarge1 2_Innskuddsdekning" xfId="64175" xr:uid="{00000000-0005-0000-0000-0000BAFA0000}"/>
    <cellStyle name="Uthevingsfarge1 3" xfId="64176" xr:uid="{00000000-0005-0000-0000-0000BBFA0000}"/>
    <cellStyle name="Uthevingsfarge1 3 2" xfId="64177" xr:uid="{00000000-0005-0000-0000-0000BCFA0000}"/>
    <cellStyle name="Uthevingsfarge1 3_Innskuddsdekning" xfId="64178" xr:uid="{00000000-0005-0000-0000-0000BDFA0000}"/>
    <cellStyle name="Uthevingsfarge1 4" xfId="64179" xr:uid="{00000000-0005-0000-0000-0000BEFA0000}"/>
    <cellStyle name="Uthevingsfarge1 5" xfId="64180" xr:uid="{00000000-0005-0000-0000-0000BFFA0000}"/>
    <cellStyle name="Uthevingsfarge1 6" xfId="64181" xr:uid="{00000000-0005-0000-0000-0000C0FA0000}"/>
    <cellStyle name="Uthevingsfarge2 2" xfId="64182" xr:uid="{00000000-0005-0000-0000-0000C1FA0000}"/>
    <cellStyle name="Uthevingsfarge2 2 2" xfId="64183" xr:uid="{00000000-0005-0000-0000-0000C2FA0000}"/>
    <cellStyle name="Uthevingsfarge2 2 2 2" xfId="64184" xr:uid="{00000000-0005-0000-0000-0000C3FA0000}"/>
    <cellStyle name="Uthevingsfarge2 2 2_Nøkkeltall" xfId="64185" xr:uid="{00000000-0005-0000-0000-0000C4FA0000}"/>
    <cellStyle name="Uthevingsfarge2 2 3" xfId="64186" xr:uid="{00000000-0005-0000-0000-0000C5FA0000}"/>
    <cellStyle name="Uthevingsfarge2 2 4" xfId="64187" xr:uid="{00000000-0005-0000-0000-0000C6FA0000}"/>
    <cellStyle name="Uthevingsfarge2 2_Innskuddsdekning" xfId="64188" xr:uid="{00000000-0005-0000-0000-0000C7FA0000}"/>
    <cellStyle name="Uthevingsfarge2 3" xfId="64189" xr:uid="{00000000-0005-0000-0000-0000C8FA0000}"/>
    <cellStyle name="Uthevingsfarge2 3 2" xfId="64190" xr:uid="{00000000-0005-0000-0000-0000C9FA0000}"/>
    <cellStyle name="Uthevingsfarge2 3_Innskuddsdekning" xfId="64191" xr:uid="{00000000-0005-0000-0000-0000CAFA0000}"/>
    <cellStyle name="Uthevingsfarge2 4" xfId="64192" xr:uid="{00000000-0005-0000-0000-0000CBFA0000}"/>
    <cellStyle name="Uthevingsfarge2 5" xfId="64193" xr:uid="{00000000-0005-0000-0000-0000CCFA0000}"/>
    <cellStyle name="Uthevingsfarge2 6" xfId="64194" xr:uid="{00000000-0005-0000-0000-0000CDFA0000}"/>
    <cellStyle name="Uthevingsfarge3 2" xfId="64195" xr:uid="{00000000-0005-0000-0000-0000CEFA0000}"/>
    <cellStyle name="Uthevingsfarge3 2 2" xfId="64196" xr:uid="{00000000-0005-0000-0000-0000CFFA0000}"/>
    <cellStyle name="Uthevingsfarge3 2 2 2" xfId="64197" xr:uid="{00000000-0005-0000-0000-0000D0FA0000}"/>
    <cellStyle name="Uthevingsfarge3 2 2_Nøkkeltall" xfId="64198" xr:uid="{00000000-0005-0000-0000-0000D1FA0000}"/>
    <cellStyle name="Uthevingsfarge3 2 3" xfId="64199" xr:uid="{00000000-0005-0000-0000-0000D2FA0000}"/>
    <cellStyle name="Uthevingsfarge3 2 4" xfId="64200" xr:uid="{00000000-0005-0000-0000-0000D3FA0000}"/>
    <cellStyle name="Uthevingsfarge3 2_Innskuddsdekning" xfId="64201" xr:uid="{00000000-0005-0000-0000-0000D4FA0000}"/>
    <cellStyle name="Uthevingsfarge3 3" xfId="64202" xr:uid="{00000000-0005-0000-0000-0000D5FA0000}"/>
    <cellStyle name="Uthevingsfarge3 3 2" xfId="64203" xr:uid="{00000000-0005-0000-0000-0000D6FA0000}"/>
    <cellStyle name="Uthevingsfarge3 3_Innskuddsdekning" xfId="64204" xr:uid="{00000000-0005-0000-0000-0000D7FA0000}"/>
    <cellStyle name="Uthevingsfarge3 4" xfId="64205" xr:uid="{00000000-0005-0000-0000-0000D8FA0000}"/>
    <cellStyle name="Uthevingsfarge3 5" xfId="64206" xr:uid="{00000000-0005-0000-0000-0000D9FA0000}"/>
    <cellStyle name="Uthevingsfarge3 6" xfId="64207" xr:uid="{00000000-0005-0000-0000-0000DAFA0000}"/>
    <cellStyle name="Uthevingsfarge4 2" xfId="64208" xr:uid="{00000000-0005-0000-0000-0000DBFA0000}"/>
    <cellStyle name="Uthevingsfarge4 2 2" xfId="64209" xr:uid="{00000000-0005-0000-0000-0000DCFA0000}"/>
    <cellStyle name="Uthevingsfarge4 2 2 2" xfId="64210" xr:uid="{00000000-0005-0000-0000-0000DDFA0000}"/>
    <cellStyle name="Uthevingsfarge4 2 2_Nøkkeltall" xfId="64211" xr:uid="{00000000-0005-0000-0000-0000DEFA0000}"/>
    <cellStyle name="Uthevingsfarge4 2 3" xfId="64212" xr:uid="{00000000-0005-0000-0000-0000DFFA0000}"/>
    <cellStyle name="Uthevingsfarge4 2 4" xfId="64213" xr:uid="{00000000-0005-0000-0000-0000E0FA0000}"/>
    <cellStyle name="Uthevingsfarge4 2_Innskuddsdekning" xfId="64214" xr:uid="{00000000-0005-0000-0000-0000E1FA0000}"/>
    <cellStyle name="Uthevingsfarge4 3" xfId="64215" xr:uid="{00000000-0005-0000-0000-0000E2FA0000}"/>
    <cellStyle name="Uthevingsfarge4 3 2" xfId="64216" xr:uid="{00000000-0005-0000-0000-0000E3FA0000}"/>
    <cellStyle name="Uthevingsfarge4 3_Innskuddsdekning" xfId="64217" xr:uid="{00000000-0005-0000-0000-0000E4FA0000}"/>
    <cellStyle name="Uthevingsfarge4 4" xfId="64218" xr:uid="{00000000-0005-0000-0000-0000E5FA0000}"/>
    <cellStyle name="Uthevingsfarge4 5" xfId="64219" xr:uid="{00000000-0005-0000-0000-0000E6FA0000}"/>
    <cellStyle name="Uthevingsfarge4 6" xfId="64220" xr:uid="{00000000-0005-0000-0000-0000E7FA0000}"/>
    <cellStyle name="Uthevingsfarge5 2" xfId="64221" xr:uid="{00000000-0005-0000-0000-0000E8FA0000}"/>
    <cellStyle name="Uthevingsfarge5 2 2" xfId="64222" xr:uid="{00000000-0005-0000-0000-0000E9FA0000}"/>
    <cellStyle name="Uthevingsfarge5 2 2 2" xfId="64223" xr:uid="{00000000-0005-0000-0000-0000EAFA0000}"/>
    <cellStyle name="Uthevingsfarge5 2 2_Nøkkeltall" xfId="64224" xr:uid="{00000000-0005-0000-0000-0000EBFA0000}"/>
    <cellStyle name="Uthevingsfarge5 2 3" xfId="64225" xr:uid="{00000000-0005-0000-0000-0000ECFA0000}"/>
    <cellStyle name="Uthevingsfarge5 2 4" xfId="64226" xr:uid="{00000000-0005-0000-0000-0000EDFA0000}"/>
    <cellStyle name="Uthevingsfarge5 2_Innskuddsdekning" xfId="64227" xr:uid="{00000000-0005-0000-0000-0000EEFA0000}"/>
    <cellStyle name="Uthevingsfarge5 3" xfId="64228" xr:uid="{00000000-0005-0000-0000-0000EFFA0000}"/>
    <cellStyle name="Uthevingsfarge5 3 2" xfId="64229" xr:uid="{00000000-0005-0000-0000-0000F0FA0000}"/>
    <cellStyle name="Uthevingsfarge5 3_Innskuddsdekning" xfId="64230" xr:uid="{00000000-0005-0000-0000-0000F1FA0000}"/>
    <cellStyle name="Uthevingsfarge5 4" xfId="64231" xr:uid="{00000000-0005-0000-0000-0000F2FA0000}"/>
    <cellStyle name="Uthevingsfarge5 5" xfId="64232" xr:uid="{00000000-0005-0000-0000-0000F3FA0000}"/>
    <cellStyle name="Uthevingsfarge5 6" xfId="64233" xr:uid="{00000000-0005-0000-0000-0000F4FA0000}"/>
    <cellStyle name="Uthevingsfarge6 2" xfId="64234" xr:uid="{00000000-0005-0000-0000-0000F5FA0000}"/>
    <cellStyle name="Uthevingsfarge6 2 2" xfId="64235" xr:uid="{00000000-0005-0000-0000-0000F6FA0000}"/>
    <cellStyle name="Uthevingsfarge6 2 2 2" xfId="64236" xr:uid="{00000000-0005-0000-0000-0000F7FA0000}"/>
    <cellStyle name="Uthevingsfarge6 2 2_Nøkkeltall" xfId="64237" xr:uid="{00000000-0005-0000-0000-0000F8FA0000}"/>
    <cellStyle name="Uthevingsfarge6 2 3" xfId="64238" xr:uid="{00000000-0005-0000-0000-0000F9FA0000}"/>
    <cellStyle name="Uthevingsfarge6 2 4" xfId="64239" xr:uid="{00000000-0005-0000-0000-0000FAFA0000}"/>
    <cellStyle name="Uthevingsfarge6 2_Innskuddsdekning" xfId="64240" xr:uid="{00000000-0005-0000-0000-0000FBFA0000}"/>
    <cellStyle name="Uthevingsfarge6 3" xfId="64241" xr:uid="{00000000-0005-0000-0000-0000FCFA0000}"/>
    <cellStyle name="Uthevingsfarge6 3 2" xfId="64242" xr:uid="{00000000-0005-0000-0000-0000FDFA0000}"/>
    <cellStyle name="Uthevingsfarge6 3_Innskuddsdekning" xfId="64243" xr:uid="{00000000-0005-0000-0000-0000FEFA0000}"/>
    <cellStyle name="Uthevingsfarge6 4" xfId="64244" xr:uid="{00000000-0005-0000-0000-0000FFFA0000}"/>
    <cellStyle name="Uthevingsfarge6 5" xfId="64245" xr:uid="{00000000-0005-0000-0000-000000FB0000}"/>
    <cellStyle name="Uthevingsfarge6 6" xfId="64246" xr:uid="{00000000-0005-0000-0000-000001FB0000}"/>
    <cellStyle name="Uwaga" xfId="64247" xr:uid="{00000000-0005-0000-0000-000002FB0000}"/>
    <cellStyle name="Valuta (0)_~0038516" xfId="64248" xr:uid="{00000000-0005-0000-0000-000003FB0000}"/>
    <cellStyle name="Valuta 2" xfId="64249" xr:uid="{00000000-0005-0000-0000-000004FB0000}"/>
    <cellStyle name="Valuta 2 2" xfId="64250" xr:uid="{00000000-0005-0000-0000-000005FB0000}"/>
    <cellStyle name="Valuta 2_Gj. sn. ant. aksjer 2017" xfId="64251" xr:uid="{00000000-0005-0000-0000-000006FB0000}"/>
    <cellStyle name="Valuta 3" xfId="64252" xr:uid="{00000000-0005-0000-0000-000007FB0000}"/>
    <cellStyle name="Valuta 3 2" xfId="64253" xr:uid="{00000000-0005-0000-0000-000008FB0000}"/>
    <cellStyle name="Valuta 3_Nøkkeltall" xfId="64254" xr:uid="{00000000-0005-0000-0000-000009FB0000}"/>
    <cellStyle name="Valuta 4" xfId="64255" xr:uid="{00000000-0005-0000-0000-00000AFB0000}"/>
    <cellStyle name="Varoitusteksti" xfId="64256" xr:uid="{00000000-0005-0000-0000-00000BFB0000}"/>
    <cellStyle name="Varseltekst 2" xfId="64257" xr:uid="{00000000-0005-0000-0000-00000CFB0000}"/>
    <cellStyle name="Varseltekst 2 2" xfId="64258" xr:uid="{00000000-0005-0000-0000-00000DFB0000}"/>
    <cellStyle name="Varseltekst 2 2 2" xfId="64259" xr:uid="{00000000-0005-0000-0000-00000EFB0000}"/>
    <cellStyle name="Varseltekst 2 2_Nøkkeltall" xfId="64260" xr:uid="{00000000-0005-0000-0000-00000FFB0000}"/>
    <cellStyle name="Varseltekst 2 3" xfId="64261" xr:uid="{00000000-0005-0000-0000-000010FB0000}"/>
    <cellStyle name="Varseltekst 2 4" xfId="64262" xr:uid="{00000000-0005-0000-0000-000011FB0000}"/>
    <cellStyle name="Varseltekst 2_Innskuddsdekning" xfId="64263" xr:uid="{00000000-0005-0000-0000-000012FB0000}"/>
    <cellStyle name="Varseltekst 3" xfId="64264" xr:uid="{00000000-0005-0000-0000-000013FB0000}"/>
    <cellStyle name="Varseltekst 3 2" xfId="64265" xr:uid="{00000000-0005-0000-0000-000014FB0000}"/>
    <cellStyle name="Varseltekst 3_Innskuddsdekning" xfId="64266" xr:uid="{00000000-0005-0000-0000-000015FB0000}"/>
    <cellStyle name="Varseltekst 4" xfId="64267" xr:uid="{00000000-0005-0000-0000-000016FB0000}"/>
    <cellStyle name="Varseltekst 4 2" xfId="64268" xr:uid="{00000000-0005-0000-0000-000017FB0000}"/>
    <cellStyle name="Varseltekst 4 3" xfId="64269" xr:uid="{00000000-0005-0000-0000-000018FB0000}"/>
    <cellStyle name="Varseltekst 5" xfId="64270" xr:uid="{00000000-0005-0000-0000-000019FB0000}"/>
    <cellStyle name="w" xfId="64271" xr:uid="{00000000-0005-0000-0000-00001AFB0000}"/>
    <cellStyle name="w_3. Chng in credit spreads" xfId="64272" xr:uid="{00000000-0005-0000-0000-00001BFB0000}"/>
    <cellStyle name="w_3. Chng in credit spreads_Nøkkeltall" xfId="64273" xr:uid="{00000000-0005-0000-0000-00001CFB0000}"/>
    <cellStyle name="w_7. Other MTM adjustments" xfId="64274" xr:uid="{00000000-0005-0000-0000-00001DFB0000}"/>
    <cellStyle name="w_7. Other MTM adjustments_Nøkkeltall" xfId="64275" xr:uid="{00000000-0005-0000-0000-00001EFB0000}"/>
    <cellStyle name="w_Finansielle instrumenter" xfId="64276" xr:uid="{00000000-0005-0000-0000-00001FFB0000}"/>
    <cellStyle name="w_Innskuddsdekning" xfId="64277" xr:uid="{00000000-0005-0000-0000-000020FB0000}"/>
    <cellStyle name="w_Nøkkeltall" xfId="64278" xr:uid="{00000000-0005-0000-0000-000021FB0000}"/>
    <cellStyle name="w_Presentasjon" xfId="64279" xr:uid="{00000000-0005-0000-0000-000022FB0000}"/>
    <cellStyle name="w_Results &amp; key fig." xfId="64280" xr:uid="{00000000-0005-0000-0000-000023FB0000}"/>
    <cellStyle name="w_Results &amp; key fig._Nøkkeltall" xfId="64281" xr:uid="{00000000-0005-0000-0000-000024FB0000}"/>
    <cellStyle name="w_SAP data_link" xfId="64282" xr:uid="{00000000-0005-0000-0000-000025FB0000}"/>
    <cellStyle name="w_SAP data_link_Nøkkeltall" xfId="64283" xr:uid="{00000000-0005-0000-0000-000026FB0000}"/>
    <cellStyle name="Warburg" xfId="64284" xr:uid="{00000000-0005-0000-0000-000027FB0000}"/>
    <cellStyle name="Warning Text 2" xfId="64285" xr:uid="{00000000-0005-0000-0000-000028FB0000}"/>
    <cellStyle name="Warning Text 2 2" xfId="64286" xr:uid="{00000000-0005-0000-0000-000029FB0000}"/>
    <cellStyle name="Warning Text 2 3" xfId="64287" xr:uid="{00000000-0005-0000-0000-00002AFB0000}"/>
    <cellStyle name="Warning Text 2_Nøkkeltall" xfId="64288" xr:uid="{00000000-0005-0000-0000-00002BFB0000}"/>
    <cellStyle name="Warning Text 3" xfId="64289" xr:uid="{00000000-0005-0000-0000-00002CFB0000}"/>
    <cellStyle name="Warning Text 4" xfId="64290" xr:uid="{00000000-0005-0000-0000-00002DFB0000}"/>
    <cellStyle name="Warning Text 5" xfId="64291" xr:uid="{00000000-0005-0000-0000-00002EFB0000}"/>
    <cellStyle name="Warning Text 6" xfId="64292" xr:uid="{00000000-0005-0000-0000-00002FFB0000}"/>
    <cellStyle name="Währung [0]_050526 Ratios Denmark without banks" xfId="64293" xr:uid="{00000000-0005-0000-0000-000030FB0000}"/>
    <cellStyle name="Währung_050526 Ratios Denmark without banks" xfId="64294" xr:uid="{00000000-0005-0000-0000-000031FB0000}"/>
    <cellStyle name="Year" xfId="64295" xr:uid="{00000000-0005-0000-0000-000032FB0000}"/>
    <cellStyle name="Year 2" xfId="64296" xr:uid="{00000000-0005-0000-0000-000033FB0000}"/>
    <cellStyle name="Year 2 2" xfId="64297" xr:uid="{00000000-0005-0000-0000-000034FB0000}"/>
    <cellStyle name="Year 2 2 2" xfId="64298" xr:uid="{00000000-0005-0000-0000-000035FB0000}"/>
    <cellStyle name="Year 2 2 2 2" xfId="64299" xr:uid="{00000000-0005-0000-0000-000036FB0000}"/>
    <cellStyle name="Year 2 2 2 2 2" xfId="64300" xr:uid="{00000000-0005-0000-0000-000037FB0000}"/>
    <cellStyle name="Year 2 2 2 3" xfId="64301" xr:uid="{00000000-0005-0000-0000-000038FB0000}"/>
    <cellStyle name="Year 2 2 2 3 2" xfId="64302" xr:uid="{00000000-0005-0000-0000-000039FB0000}"/>
    <cellStyle name="Year 2 2 2 4" xfId="64303" xr:uid="{00000000-0005-0000-0000-00003AFB0000}"/>
    <cellStyle name="Year 2 2 2 5" xfId="64304" xr:uid="{00000000-0005-0000-0000-00003BFB0000}"/>
    <cellStyle name="Year 2 2 2_Innskuddsdekning" xfId="64305" xr:uid="{00000000-0005-0000-0000-00003CFB0000}"/>
    <cellStyle name="Year 2 2 3" xfId="64306" xr:uid="{00000000-0005-0000-0000-00003DFB0000}"/>
    <cellStyle name="Year 2 2 3 2" xfId="64307" xr:uid="{00000000-0005-0000-0000-00003EFB0000}"/>
    <cellStyle name="Year 2 2 4" xfId="64308" xr:uid="{00000000-0005-0000-0000-00003FFB0000}"/>
    <cellStyle name="Year 2 2 4 2" xfId="64309" xr:uid="{00000000-0005-0000-0000-000040FB0000}"/>
    <cellStyle name="Year 2 2 5" xfId="64310" xr:uid="{00000000-0005-0000-0000-000041FB0000}"/>
    <cellStyle name="Year 2 2 5 2" xfId="64311" xr:uid="{00000000-0005-0000-0000-000042FB0000}"/>
    <cellStyle name="Year 2 2 6" xfId="64312" xr:uid="{00000000-0005-0000-0000-000043FB0000}"/>
    <cellStyle name="Year 2 2 7" xfId="64313" xr:uid="{00000000-0005-0000-0000-000044FB0000}"/>
    <cellStyle name="Year 2 2 8" xfId="64314" xr:uid="{00000000-0005-0000-0000-000045FB0000}"/>
    <cellStyle name="Year 2 2_3. Chng in credit spreads" xfId="64315" xr:uid="{00000000-0005-0000-0000-000046FB0000}"/>
    <cellStyle name="Year 2 3" xfId="64316" xr:uid="{00000000-0005-0000-0000-000047FB0000}"/>
    <cellStyle name="Year 2 3 2" xfId="64317" xr:uid="{00000000-0005-0000-0000-000048FB0000}"/>
    <cellStyle name="Year 2 3_3. Chng in credit spreads" xfId="64318" xr:uid="{00000000-0005-0000-0000-000049FB0000}"/>
    <cellStyle name="Year 2 4" xfId="64319" xr:uid="{00000000-0005-0000-0000-00004AFB0000}"/>
    <cellStyle name="Year 2 4 2" xfId="64320" xr:uid="{00000000-0005-0000-0000-00004BFB0000}"/>
    <cellStyle name="Year 2 4_Innskuddsdekning" xfId="64321" xr:uid="{00000000-0005-0000-0000-00004CFB0000}"/>
    <cellStyle name="Year 2 5" xfId="64322" xr:uid="{00000000-0005-0000-0000-00004DFB0000}"/>
    <cellStyle name="Year 2 5 2" xfId="64323" xr:uid="{00000000-0005-0000-0000-00004EFB0000}"/>
    <cellStyle name="Year 2 6" xfId="64324" xr:uid="{00000000-0005-0000-0000-00004FFB0000}"/>
    <cellStyle name="Year 2 7" xfId="64325" xr:uid="{00000000-0005-0000-0000-000050FB0000}"/>
    <cellStyle name="Year 2 8" xfId="64326" xr:uid="{00000000-0005-0000-0000-000051FB0000}"/>
    <cellStyle name="Year 2_3. Chng in credit spreads" xfId="64327" xr:uid="{00000000-0005-0000-0000-000052FB0000}"/>
    <cellStyle name="Year 3" xfId="64328" xr:uid="{00000000-0005-0000-0000-000053FB0000}"/>
    <cellStyle name="Year 3 2" xfId="64329" xr:uid="{00000000-0005-0000-0000-000054FB0000}"/>
    <cellStyle name="Year 3 2 2" xfId="64330" xr:uid="{00000000-0005-0000-0000-000055FB0000}"/>
    <cellStyle name="Year 3 2 2 2" xfId="64331" xr:uid="{00000000-0005-0000-0000-000056FB0000}"/>
    <cellStyle name="Year 3 2 2_Innskuddsdekning" xfId="64332" xr:uid="{00000000-0005-0000-0000-000057FB0000}"/>
    <cellStyle name="Year 3 2 3" xfId="64333" xr:uid="{00000000-0005-0000-0000-000058FB0000}"/>
    <cellStyle name="Year 3 2 3 2" xfId="64334" xr:uid="{00000000-0005-0000-0000-000059FB0000}"/>
    <cellStyle name="Year 3 2 4" xfId="64335" xr:uid="{00000000-0005-0000-0000-00005AFB0000}"/>
    <cellStyle name="Year 3 2 5" xfId="64336" xr:uid="{00000000-0005-0000-0000-00005BFB0000}"/>
    <cellStyle name="Year 3 2 6" xfId="64337" xr:uid="{00000000-0005-0000-0000-00005CFB0000}"/>
    <cellStyle name="Year 3 2_3. Chng in credit spreads" xfId="64338" xr:uid="{00000000-0005-0000-0000-00005DFB0000}"/>
    <cellStyle name="Year 3 3" xfId="64339" xr:uid="{00000000-0005-0000-0000-00005EFB0000}"/>
    <cellStyle name="Year 3 3 2" xfId="64340" xr:uid="{00000000-0005-0000-0000-00005FFB0000}"/>
    <cellStyle name="Year 3 3_Innskuddsdekning" xfId="64341" xr:uid="{00000000-0005-0000-0000-000060FB0000}"/>
    <cellStyle name="Year 3 4" xfId="64342" xr:uid="{00000000-0005-0000-0000-000061FB0000}"/>
    <cellStyle name="Year 3 4 2" xfId="64343" xr:uid="{00000000-0005-0000-0000-000062FB0000}"/>
    <cellStyle name="Year 3 5" xfId="64344" xr:uid="{00000000-0005-0000-0000-000063FB0000}"/>
    <cellStyle name="Year 3 6" xfId="64345" xr:uid="{00000000-0005-0000-0000-000064FB0000}"/>
    <cellStyle name="Year 3 7" xfId="64346" xr:uid="{00000000-0005-0000-0000-000065FB0000}"/>
    <cellStyle name="Year 3_3. Chng in credit spreads" xfId="64347" xr:uid="{00000000-0005-0000-0000-000066FB0000}"/>
    <cellStyle name="Year 4" xfId="64348" xr:uid="{00000000-0005-0000-0000-000067FB0000}"/>
    <cellStyle name="Year 4 2" xfId="64349" xr:uid="{00000000-0005-0000-0000-000068FB0000}"/>
    <cellStyle name="Year 4 3" xfId="64350" xr:uid="{00000000-0005-0000-0000-000069FB0000}"/>
    <cellStyle name="Year 4_3. Chng in credit spreads" xfId="64351" xr:uid="{00000000-0005-0000-0000-00006AFB0000}"/>
    <cellStyle name="Year 5" xfId="64352" xr:uid="{00000000-0005-0000-0000-00006BFB0000}"/>
    <cellStyle name="Year 6" xfId="64353" xr:uid="{00000000-0005-0000-0000-00006CFB0000}"/>
    <cellStyle name="Year_1" xfId="64354" xr:uid="{00000000-0005-0000-0000-00006DFB0000}"/>
    <cellStyle name="YearFormat" xfId="64355" xr:uid="{00000000-0005-0000-0000-00006EFB0000}"/>
    <cellStyle name="YearFormat 2" xfId="64356" xr:uid="{00000000-0005-0000-0000-00006FFB0000}"/>
    <cellStyle name="YearFormat_Nøkkeltall" xfId="64357" xr:uid="{00000000-0005-0000-0000-000070FB0000}"/>
    <cellStyle name="Yen" xfId="64358" xr:uid="{00000000-0005-0000-0000-000071FB0000}"/>
    <cellStyle name="Złe" xfId="64359" xr:uid="{00000000-0005-0000-0000-000072FB0000}"/>
    <cellStyle name="Összesen" xfId="64360" xr:uid="{00000000-0005-0000-0000-000073FB0000}"/>
    <cellStyle name="Összesen 2" xfId="64361" xr:uid="{00000000-0005-0000-0000-000074FB0000}"/>
    <cellStyle name="Összesen_Nøkkeltall" xfId="64362" xr:uid="{00000000-0005-0000-0000-000075FB0000}"/>
    <cellStyle name="Акцент1" xfId="64363" xr:uid="{00000000-0005-0000-0000-000076FB0000}"/>
    <cellStyle name="Акцент2" xfId="64364" xr:uid="{00000000-0005-0000-0000-000077FB0000}"/>
    <cellStyle name="Акцент3" xfId="64365" xr:uid="{00000000-0005-0000-0000-000078FB0000}"/>
    <cellStyle name="Акцент4" xfId="64366" xr:uid="{00000000-0005-0000-0000-000079FB0000}"/>
    <cellStyle name="Акцент5" xfId="64367" xr:uid="{00000000-0005-0000-0000-00007AFB0000}"/>
    <cellStyle name="Акцент6" xfId="64368" xr:uid="{00000000-0005-0000-0000-00007BFB0000}"/>
    <cellStyle name="Ввод " xfId="64369" xr:uid="{00000000-0005-0000-0000-00007CFB0000}"/>
    <cellStyle name="Ввод  10" xfId="64370" xr:uid="{00000000-0005-0000-0000-00007DFB0000}"/>
    <cellStyle name="Ввод  10 2" xfId="64371" xr:uid="{00000000-0005-0000-0000-00007EFB0000}"/>
    <cellStyle name="Ввод  10 3" xfId="64372" xr:uid="{00000000-0005-0000-0000-00007FFB0000}"/>
    <cellStyle name="Ввод  10 4" xfId="64373" xr:uid="{00000000-0005-0000-0000-000080FB0000}"/>
    <cellStyle name="Ввод  11" xfId="64374" xr:uid="{00000000-0005-0000-0000-000081FB0000}"/>
    <cellStyle name="Ввод  11 2" xfId="64375" xr:uid="{00000000-0005-0000-0000-000082FB0000}"/>
    <cellStyle name="Ввод  11 3" xfId="64376" xr:uid="{00000000-0005-0000-0000-000083FB0000}"/>
    <cellStyle name="Ввод  11 4" xfId="64377" xr:uid="{00000000-0005-0000-0000-000084FB0000}"/>
    <cellStyle name="Ввод  12" xfId="64378" xr:uid="{00000000-0005-0000-0000-000085FB0000}"/>
    <cellStyle name="Ввод  12 2" xfId="64379" xr:uid="{00000000-0005-0000-0000-000086FB0000}"/>
    <cellStyle name="Ввод  12 3" xfId="64380" xr:uid="{00000000-0005-0000-0000-000087FB0000}"/>
    <cellStyle name="Ввод  12 4" xfId="64381" xr:uid="{00000000-0005-0000-0000-000088FB0000}"/>
    <cellStyle name="Ввод  13" xfId="64382" xr:uid="{00000000-0005-0000-0000-000089FB0000}"/>
    <cellStyle name="Ввод  13 2" xfId="64383" xr:uid="{00000000-0005-0000-0000-00008AFB0000}"/>
    <cellStyle name="Ввод  13 3" xfId="64384" xr:uid="{00000000-0005-0000-0000-00008BFB0000}"/>
    <cellStyle name="Ввод  13 4" xfId="64385" xr:uid="{00000000-0005-0000-0000-00008CFB0000}"/>
    <cellStyle name="Ввод  14" xfId="64386" xr:uid="{00000000-0005-0000-0000-00008DFB0000}"/>
    <cellStyle name="Ввод  14 2" xfId="64387" xr:uid="{00000000-0005-0000-0000-00008EFB0000}"/>
    <cellStyle name="Ввод  14 3" xfId="64388" xr:uid="{00000000-0005-0000-0000-00008FFB0000}"/>
    <cellStyle name="Ввод  14 4" xfId="64389" xr:uid="{00000000-0005-0000-0000-000090FB0000}"/>
    <cellStyle name="Ввод  15" xfId="64390" xr:uid="{00000000-0005-0000-0000-000091FB0000}"/>
    <cellStyle name="Ввод  16" xfId="64391" xr:uid="{00000000-0005-0000-0000-000092FB0000}"/>
    <cellStyle name="Ввод  2" xfId="64392" xr:uid="{00000000-0005-0000-0000-000093FB0000}"/>
    <cellStyle name="Ввод  2 2" xfId="64393" xr:uid="{00000000-0005-0000-0000-000094FB0000}"/>
    <cellStyle name="Ввод  2 2 2" xfId="64394" xr:uid="{00000000-0005-0000-0000-000095FB0000}"/>
    <cellStyle name="Ввод  2 2 3" xfId="64395" xr:uid="{00000000-0005-0000-0000-000096FB0000}"/>
    <cellStyle name="Ввод  2 3" xfId="64396" xr:uid="{00000000-0005-0000-0000-000097FB0000}"/>
    <cellStyle name="Ввод  2 4" xfId="64397" xr:uid="{00000000-0005-0000-0000-000098FB0000}"/>
    <cellStyle name="Ввод  3" xfId="64398" xr:uid="{00000000-0005-0000-0000-000099FB0000}"/>
    <cellStyle name="Ввод  3 2" xfId="64399" xr:uid="{00000000-0005-0000-0000-00009AFB0000}"/>
    <cellStyle name="Ввод  3 3" xfId="64400" xr:uid="{00000000-0005-0000-0000-00009BFB0000}"/>
    <cellStyle name="Ввод  4" xfId="64401" xr:uid="{00000000-0005-0000-0000-00009CFB0000}"/>
    <cellStyle name="Ввод  4 2" xfId="64402" xr:uid="{00000000-0005-0000-0000-00009DFB0000}"/>
    <cellStyle name="Ввод  4 3" xfId="64403" xr:uid="{00000000-0005-0000-0000-00009EFB0000}"/>
    <cellStyle name="Ввод  4 4" xfId="64404" xr:uid="{00000000-0005-0000-0000-00009FFB0000}"/>
    <cellStyle name="Ввод  5" xfId="64405" xr:uid="{00000000-0005-0000-0000-0000A0FB0000}"/>
    <cellStyle name="Ввод  5 2" xfId="64406" xr:uid="{00000000-0005-0000-0000-0000A1FB0000}"/>
    <cellStyle name="Ввод  5 3" xfId="64407" xr:uid="{00000000-0005-0000-0000-0000A2FB0000}"/>
    <cellStyle name="Ввод  5 4" xfId="64408" xr:uid="{00000000-0005-0000-0000-0000A3FB0000}"/>
    <cellStyle name="Ввод  6" xfId="64409" xr:uid="{00000000-0005-0000-0000-0000A4FB0000}"/>
    <cellStyle name="Ввод  6 2" xfId="64410" xr:uid="{00000000-0005-0000-0000-0000A5FB0000}"/>
    <cellStyle name="Ввод  6 3" xfId="64411" xr:uid="{00000000-0005-0000-0000-0000A6FB0000}"/>
    <cellStyle name="Ввод  6 4" xfId="64412" xr:uid="{00000000-0005-0000-0000-0000A7FB0000}"/>
    <cellStyle name="Ввод  7" xfId="64413" xr:uid="{00000000-0005-0000-0000-0000A8FB0000}"/>
    <cellStyle name="Ввод  7 2" xfId="64414" xr:uid="{00000000-0005-0000-0000-0000A9FB0000}"/>
    <cellStyle name="Ввод  7 3" xfId="64415" xr:uid="{00000000-0005-0000-0000-0000AAFB0000}"/>
    <cellStyle name="Ввод  7 4" xfId="64416" xr:uid="{00000000-0005-0000-0000-0000ABFB0000}"/>
    <cellStyle name="Ввод  8" xfId="64417" xr:uid="{00000000-0005-0000-0000-0000ACFB0000}"/>
    <cellStyle name="Ввод  8 2" xfId="64418" xr:uid="{00000000-0005-0000-0000-0000ADFB0000}"/>
    <cellStyle name="Ввод  8 3" xfId="64419" xr:uid="{00000000-0005-0000-0000-0000AEFB0000}"/>
    <cellStyle name="Ввод  8 4" xfId="64420" xr:uid="{00000000-0005-0000-0000-0000AFFB0000}"/>
    <cellStyle name="Ввод  9" xfId="64421" xr:uid="{00000000-0005-0000-0000-0000B0FB0000}"/>
    <cellStyle name="Ввод  9 2" xfId="64422" xr:uid="{00000000-0005-0000-0000-0000B1FB0000}"/>
    <cellStyle name="Ввод  9 3" xfId="64423" xr:uid="{00000000-0005-0000-0000-0000B2FB0000}"/>
    <cellStyle name="Ввод  9 4" xfId="64424" xr:uid="{00000000-0005-0000-0000-0000B3FB0000}"/>
    <cellStyle name="Вывод" xfId="64425" xr:uid="{00000000-0005-0000-0000-0000B4FB0000}"/>
    <cellStyle name="Вывод 10" xfId="64426" xr:uid="{00000000-0005-0000-0000-0000B5FB0000}"/>
    <cellStyle name="Вывод 10 2" xfId="64427" xr:uid="{00000000-0005-0000-0000-0000B6FB0000}"/>
    <cellStyle name="Вывод 10 3" xfId="64428" xr:uid="{00000000-0005-0000-0000-0000B7FB0000}"/>
    <cellStyle name="Вывод 10 4" xfId="64429" xr:uid="{00000000-0005-0000-0000-0000B8FB0000}"/>
    <cellStyle name="Вывод 11" xfId="64430" xr:uid="{00000000-0005-0000-0000-0000B9FB0000}"/>
    <cellStyle name="Вывод 11 2" xfId="64431" xr:uid="{00000000-0005-0000-0000-0000BAFB0000}"/>
    <cellStyle name="Вывод 11 3" xfId="64432" xr:uid="{00000000-0005-0000-0000-0000BBFB0000}"/>
    <cellStyle name="Вывод 11 4" xfId="64433" xr:uid="{00000000-0005-0000-0000-0000BCFB0000}"/>
    <cellStyle name="Вывод 12" xfId="64434" xr:uid="{00000000-0005-0000-0000-0000BDFB0000}"/>
    <cellStyle name="Вывод 12 2" xfId="64435" xr:uid="{00000000-0005-0000-0000-0000BEFB0000}"/>
    <cellStyle name="Вывод 12 3" xfId="64436" xr:uid="{00000000-0005-0000-0000-0000BFFB0000}"/>
    <cellStyle name="Вывод 12 4" xfId="64437" xr:uid="{00000000-0005-0000-0000-0000C0FB0000}"/>
    <cellStyle name="Вывод 13" xfId="64438" xr:uid="{00000000-0005-0000-0000-0000C1FB0000}"/>
    <cellStyle name="Вывод 13 2" xfId="64439" xr:uid="{00000000-0005-0000-0000-0000C2FB0000}"/>
    <cellStyle name="Вывод 13 3" xfId="64440" xr:uid="{00000000-0005-0000-0000-0000C3FB0000}"/>
    <cellStyle name="Вывод 13 4" xfId="64441" xr:uid="{00000000-0005-0000-0000-0000C4FB0000}"/>
    <cellStyle name="Вывод 14" xfId="64442" xr:uid="{00000000-0005-0000-0000-0000C5FB0000}"/>
    <cellStyle name="Вывод 14 2" xfId="64443" xr:uid="{00000000-0005-0000-0000-0000C6FB0000}"/>
    <cellStyle name="Вывод 14 3" xfId="64444" xr:uid="{00000000-0005-0000-0000-0000C7FB0000}"/>
    <cellStyle name="Вывод 14 4" xfId="64445" xr:uid="{00000000-0005-0000-0000-0000C8FB0000}"/>
    <cellStyle name="Вывод 15" xfId="64446" xr:uid="{00000000-0005-0000-0000-0000C9FB0000}"/>
    <cellStyle name="Вывод 16" xfId="64447" xr:uid="{00000000-0005-0000-0000-0000CAFB0000}"/>
    <cellStyle name="Вывод 2" xfId="64448" xr:uid="{00000000-0005-0000-0000-0000CBFB0000}"/>
    <cellStyle name="Вывод 2 2" xfId="64449" xr:uid="{00000000-0005-0000-0000-0000CCFB0000}"/>
    <cellStyle name="Вывод 2 2 2" xfId="64450" xr:uid="{00000000-0005-0000-0000-0000CDFB0000}"/>
    <cellStyle name="Вывод 2 2 3" xfId="64451" xr:uid="{00000000-0005-0000-0000-0000CEFB0000}"/>
    <cellStyle name="Вывод 2 3" xfId="64452" xr:uid="{00000000-0005-0000-0000-0000CFFB0000}"/>
    <cellStyle name="Вывод 2 4" xfId="64453" xr:uid="{00000000-0005-0000-0000-0000D0FB0000}"/>
    <cellStyle name="Вывод 3" xfId="64454" xr:uid="{00000000-0005-0000-0000-0000D1FB0000}"/>
    <cellStyle name="Вывод 3 2" xfId="64455" xr:uid="{00000000-0005-0000-0000-0000D2FB0000}"/>
    <cellStyle name="Вывод 3 3" xfId="64456" xr:uid="{00000000-0005-0000-0000-0000D3FB0000}"/>
    <cellStyle name="Вывод 4" xfId="64457" xr:uid="{00000000-0005-0000-0000-0000D4FB0000}"/>
    <cellStyle name="Вывод 4 2" xfId="64458" xr:uid="{00000000-0005-0000-0000-0000D5FB0000}"/>
    <cellStyle name="Вывод 4 3" xfId="64459" xr:uid="{00000000-0005-0000-0000-0000D6FB0000}"/>
    <cellStyle name="Вывод 4 4" xfId="64460" xr:uid="{00000000-0005-0000-0000-0000D7FB0000}"/>
    <cellStyle name="Вывод 5" xfId="64461" xr:uid="{00000000-0005-0000-0000-0000D8FB0000}"/>
    <cellStyle name="Вывод 5 2" xfId="64462" xr:uid="{00000000-0005-0000-0000-0000D9FB0000}"/>
    <cellStyle name="Вывод 5 3" xfId="64463" xr:uid="{00000000-0005-0000-0000-0000DAFB0000}"/>
    <cellStyle name="Вывод 5 4" xfId="64464" xr:uid="{00000000-0005-0000-0000-0000DBFB0000}"/>
    <cellStyle name="Вывод 6" xfId="64465" xr:uid="{00000000-0005-0000-0000-0000DCFB0000}"/>
    <cellStyle name="Вывод 6 2" xfId="64466" xr:uid="{00000000-0005-0000-0000-0000DDFB0000}"/>
    <cellStyle name="Вывод 6 3" xfId="64467" xr:uid="{00000000-0005-0000-0000-0000DEFB0000}"/>
    <cellStyle name="Вывод 6 4" xfId="64468" xr:uid="{00000000-0005-0000-0000-0000DFFB0000}"/>
    <cellStyle name="Вывод 7" xfId="64469" xr:uid="{00000000-0005-0000-0000-0000E0FB0000}"/>
    <cellStyle name="Вывод 7 2" xfId="64470" xr:uid="{00000000-0005-0000-0000-0000E1FB0000}"/>
    <cellStyle name="Вывод 7 3" xfId="64471" xr:uid="{00000000-0005-0000-0000-0000E2FB0000}"/>
    <cellStyle name="Вывод 7 4" xfId="64472" xr:uid="{00000000-0005-0000-0000-0000E3FB0000}"/>
    <cellStyle name="Вывод 8" xfId="64473" xr:uid="{00000000-0005-0000-0000-0000E4FB0000}"/>
    <cellStyle name="Вывод 8 2" xfId="64474" xr:uid="{00000000-0005-0000-0000-0000E5FB0000}"/>
    <cellStyle name="Вывод 8 3" xfId="64475" xr:uid="{00000000-0005-0000-0000-0000E6FB0000}"/>
    <cellStyle name="Вывод 8 4" xfId="64476" xr:uid="{00000000-0005-0000-0000-0000E7FB0000}"/>
    <cellStyle name="Вывод 9" xfId="64477" xr:uid="{00000000-0005-0000-0000-0000E8FB0000}"/>
    <cellStyle name="Вывод 9 2" xfId="64478" xr:uid="{00000000-0005-0000-0000-0000E9FB0000}"/>
    <cellStyle name="Вывод 9 3" xfId="64479" xr:uid="{00000000-0005-0000-0000-0000EAFB0000}"/>
    <cellStyle name="Вывод 9 4" xfId="64480" xr:uid="{00000000-0005-0000-0000-0000EBFB0000}"/>
    <cellStyle name="Вычисление" xfId="64481" xr:uid="{00000000-0005-0000-0000-0000ECFB0000}"/>
    <cellStyle name="Вычисление 10" xfId="64482" xr:uid="{00000000-0005-0000-0000-0000EDFB0000}"/>
    <cellStyle name="Вычисление 10 2" xfId="64483" xr:uid="{00000000-0005-0000-0000-0000EEFB0000}"/>
    <cellStyle name="Вычисление 10 3" xfId="64484" xr:uid="{00000000-0005-0000-0000-0000EFFB0000}"/>
    <cellStyle name="Вычисление 10 4" xfId="64485" xr:uid="{00000000-0005-0000-0000-0000F0FB0000}"/>
    <cellStyle name="Вычисление 11" xfId="64486" xr:uid="{00000000-0005-0000-0000-0000F1FB0000}"/>
    <cellStyle name="Вычисление 11 2" xfId="64487" xr:uid="{00000000-0005-0000-0000-0000F2FB0000}"/>
    <cellStyle name="Вычисление 11 3" xfId="64488" xr:uid="{00000000-0005-0000-0000-0000F3FB0000}"/>
    <cellStyle name="Вычисление 11 4" xfId="64489" xr:uid="{00000000-0005-0000-0000-0000F4FB0000}"/>
    <cellStyle name="Вычисление 12" xfId="64490" xr:uid="{00000000-0005-0000-0000-0000F5FB0000}"/>
    <cellStyle name="Вычисление 12 2" xfId="64491" xr:uid="{00000000-0005-0000-0000-0000F6FB0000}"/>
    <cellStyle name="Вычисление 12 3" xfId="64492" xr:uid="{00000000-0005-0000-0000-0000F7FB0000}"/>
    <cellStyle name="Вычисление 12 4" xfId="64493" xr:uid="{00000000-0005-0000-0000-0000F8FB0000}"/>
    <cellStyle name="Вычисление 13" xfId="64494" xr:uid="{00000000-0005-0000-0000-0000F9FB0000}"/>
    <cellStyle name="Вычисление 13 2" xfId="64495" xr:uid="{00000000-0005-0000-0000-0000FAFB0000}"/>
    <cellStyle name="Вычисление 13 3" xfId="64496" xr:uid="{00000000-0005-0000-0000-0000FBFB0000}"/>
    <cellStyle name="Вычисление 13 4" xfId="64497" xr:uid="{00000000-0005-0000-0000-0000FCFB0000}"/>
    <cellStyle name="Вычисление 14" xfId="64498" xr:uid="{00000000-0005-0000-0000-0000FDFB0000}"/>
    <cellStyle name="Вычисление 14 2" xfId="64499" xr:uid="{00000000-0005-0000-0000-0000FEFB0000}"/>
    <cellStyle name="Вычисление 14 3" xfId="64500" xr:uid="{00000000-0005-0000-0000-0000FFFB0000}"/>
    <cellStyle name="Вычисление 14 4" xfId="64501" xr:uid="{00000000-0005-0000-0000-000000FC0000}"/>
    <cellStyle name="Вычисление 15" xfId="64502" xr:uid="{00000000-0005-0000-0000-000001FC0000}"/>
    <cellStyle name="Вычисление 16" xfId="64503" xr:uid="{00000000-0005-0000-0000-000002FC0000}"/>
    <cellStyle name="Вычисление 2" xfId="64504" xr:uid="{00000000-0005-0000-0000-000003FC0000}"/>
    <cellStyle name="Вычисление 2 2" xfId="64505" xr:uid="{00000000-0005-0000-0000-000004FC0000}"/>
    <cellStyle name="Вычисление 2 2 2" xfId="64506" xr:uid="{00000000-0005-0000-0000-000005FC0000}"/>
    <cellStyle name="Вычисление 2 2 3" xfId="64507" xr:uid="{00000000-0005-0000-0000-000006FC0000}"/>
    <cellStyle name="Вычисление 2 3" xfId="64508" xr:uid="{00000000-0005-0000-0000-000007FC0000}"/>
    <cellStyle name="Вычисление 2 4" xfId="64509" xr:uid="{00000000-0005-0000-0000-000008FC0000}"/>
    <cellStyle name="Вычисление 3" xfId="64510" xr:uid="{00000000-0005-0000-0000-000009FC0000}"/>
    <cellStyle name="Вычисление 3 2" xfId="64511" xr:uid="{00000000-0005-0000-0000-00000AFC0000}"/>
    <cellStyle name="Вычисление 3 3" xfId="64512" xr:uid="{00000000-0005-0000-0000-00000BFC0000}"/>
    <cellStyle name="Вычисление 4" xfId="64513" xr:uid="{00000000-0005-0000-0000-00000CFC0000}"/>
    <cellStyle name="Вычисление 4 2" xfId="64514" xr:uid="{00000000-0005-0000-0000-00000DFC0000}"/>
    <cellStyle name="Вычисление 4 3" xfId="64515" xr:uid="{00000000-0005-0000-0000-00000EFC0000}"/>
    <cellStyle name="Вычисление 4 4" xfId="64516" xr:uid="{00000000-0005-0000-0000-00000FFC0000}"/>
    <cellStyle name="Вычисление 5" xfId="64517" xr:uid="{00000000-0005-0000-0000-000010FC0000}"/>
    <cellStyle name="Вычисление 5 2" xfId="64518" xr:uid="{00000000-0005-0000-0000-000011FC0000}"/>
    <cellStyle name="Вычисление 5 3" xfId="64519" xr:uid="{00000000-0005-0000-0000-000012FC0000}"/>
    <cellStyle name="Вычисление 5 4" xfId="64520" xr:uid="{00000000-0005-0000-0000-000013FC0000}"/>
    <cellStyle name="Вычисление 6" xfId="64521" xr:uid="{00000000-0005-0000-0000-000014FC0000}"/>
    <cellStyle name="Вычисление 6 2" xfId="64522" xr:uid="{00000000-0005-0000-0000-000015FC0000}"/>
    <cellStyle name="Вычисление 6 3" xfId="64523" xr:uid="{00000000-0005-0000-0000-000016FC0000}"/>
    <cellStyle name="Вычисление 6 4" xfId="64524" xr:uid="{00000000-0005-0000-0000-000017FC0000}"/>
    <cellStyle name="Вычисление 7" xfId="64525" xr:uid="{00000000-0005-0000-0000-000018FC0000}"/>
    <cellStyle name="Вычисление 7 2" xfId="64526" xr:uid="{00000000-0005-0000-0000-000019FC0000}"/>
    <cellStyle name="Вычисление 7 3" xfId="64527" xr:uid="{00000000-0005-0000-0000-00001AFC0000}"/>
    <cellStyle name="Вычисление 7 4" xfId="64528" xr:uid="{00000000-0005-0000-0000-00001BFC0000}"/>
    <cellStyle name="Вычисление 8" xfId="64529" xr:uid="{00000000-0005-0000-0000-00001CFC0000}"/>
    <cellStyle name="Вычисление 8 2" xfId="64530" xr:uid="{00000000-0005-0000-0000-00001DFC0000}"/>
    <cellStyle name="Вычисление 8 3" xfId="64531" xr:uid="{00000000-0005-0000-0000-00001EFC0000}"/>
    <cellStyle name="Вычисление 8 4" xfId="64532" xr:uid="{00000000-0005-0000-0000-00001FFC0000}"/>
    <cellStyle name="Вычисление 9" xfId="64533" xr:uid="{00000000-0005-0000-0000-000020FC0000}"/>
    <cellStyle name="Вычисление 9 2" xfId="64534" xr:uid="{00000000-0005-0000-0000-000021FC0000}"/>
    <cellStyle name="Вычисление 9 3" xfId="64535" xr:uid="{00000000-0005-0000-0000-000022FC0000}"/>
    <cellStyle name="Вычисление 9 4" xfId="64536" xr:uid="{00000000-0005-0000-0000-000023FC0000}"/>
    <cellStyle name="Гиперссылка 2" xfId="64537" xr:uid="{00000000-0005-0000-0000-000024FC0000}"/>
    <cellStyle name="Денежный 2" xfId="64538" xr:uid="{00000000-0005-0000-0000-000025FC0000}"/>
    <cellStyle name="Денежный 3" xfId="64539" xr:uid="{00000000-0005-0000-0000-000026FC0000}"/>
    <cellStyle name="Заглавие" xfId="64540" xr:uid="{00000000-0005-0000-0000-000027FC0000}"/>
    <cellStyle name="Заголовок 1" xfId="64541" xr:uid="{00000000-0005-0000-0000-000028FC0000}"/>
    <cellStyle name="Заголовок 2" xfId="64542" xr:uid="{00000000-0005-0000-0000-000029FC0000}"/>
    <cellStyle name="Заголовок 3" xfId="64543" xr:uid="{00000000-0005-0000-0000-00002AFC0000}"/>
    <cellStyle name="Заголовок 4" xfId="64544" xr:uid="{00000000-0005-0000-0000-00002BFC0000}"/>
    <cellStyle name="Исполнитель" xfId="64545" xr:uid="{00000000-0005-0000-0000-00002CFC0000}"/>
    <cellStyle name="Итог" xfId="64546" xr:uid="{00000000-0005-0000-0000-00002DFC0000}"/>
    <cellStyle name="Итог 10" xfId="64547" xr:uid="{00000000-0005-0000-0000-00002EFC0000}"/>
    <cellStyle name="Итог 10 2" xfId="64548" xr:uid="{00000000-0005-0000-0000-00002FFC0000}"/>
    <cellStyle name="Итог 10 3" xfId="64549" xr:uid="{00000000-0005-0000-0000-000030FC0000}"/>
    <cellStyle name="Итог 10 4" xfId="64550" xr:uid="{00000000-0005-0000-0000-000031FC0000}"/>
    <cellStyle name="Итог 11" xfId="64551" xr:uid="{00000000-0005-0000-0000-000032FC0000}"/>
    <cellStyle name="Итог 11 2" xfId="64552" xr:uid="{00000000-0005-0000-0000-000033FC0000}"/>
    <cellStyle name="Итог 11 3" xfId="64553" xr:uid="{00000000-0005-0000-0000-000034FC0000}"/>
    <cellStyle name="Итог 11 4" xfId="64554" xr:uid="{00000000-0005-0000-0000-000035FC0000}"/>
    <cellStyle name="Итог 12" xfId="64555" xr:uid="{00000000-0005-0000-0000-000036FC0000}"/>
    <cellStyle name="Итог 12 2" xfId="64556" xr:uid="{00000000-0005-0000-0000-000037FC0000}"/>
    <cellStyle name="Итог 12 3" xfId="64557" xr:uid="{00000000-0005-0000-0000-000038FC0000}"/>
    <cellStyle name="Итог 12 4" xfId="64558" xr:uid="{00000000-0005-0000-0000-000039FC0000}"/>
    <cellStyle name="Итог 13" xfId="64559" xr:uid="{00000000-0005-0000-0000-00003AFC0000}"/>
    <cellStyle name="Итог 13 2" xfId="64560" xr:uid="{00000000-0005-0000-0000-00003BFC0000}"/>
    <cellStyle name="Итог 13 3" xfId="64561" xr:uid="{00000000-0005-0000-0000-00003CFC0000}"/>
    <cellStyle name="Итог 13 4" xfId="64562" xr:uid="{00000000-0005-0000-0000-00003DFC0000}"/>
    <cellStyle name="Итог 14" xfId="64563" xr:uid="{00000000-0005-0000-0000-00003EFC0000}"/>
    <cellStyle name="Итог 14 2" xfId="64564" xr:uid="{00000000-0005-0000-0000-00003FFC0000}"/>
    <cellStyle name="Итог 14 3" xfId="64565" xr:uid="{00000000-0005-0000-0000-000040FC0000}"/>
    <cellStyle name="Итог 14 4" xfId="64566" xr:uid="{00000000-0005-0000-0000-000041FC0000}"/>
    <cellStyle name="Итог 15" xfId="64567" xr:uid="{00000000-0005-0000-0000-000042FC0000}"/>
    <cellStyle name="Итог 16" xfId="64568" xr:uid="{00000000-0005-0000-0000-000043FC0000}"/>
    <cellStyle name="Итог 2" xfId="64569" xr:uid="{00000000-0005-0000-0000-000044FC0000}"/>
    <cellStyle name="Итог 2 2" xfId="64570" xr:uid="{00000000-0005-0000-0000-000045FC0000}"/>
    <cellStyle name="Итог 2 2 2" xfId="64571" xr:uid="{00000000-0005-0000-0000-000046FC0000}"/>
    <cellStyle name="Итог 2 2 3" xfId="64572" xr:uid="{00000000-0005-0000-0000-000047FC0000}"/>
    <cellStyle name="Итог 2 3" xfId="64573" xr:uid="{00000000-0005-0000-0000-000048FC0000}"/>
    <cellStyle name="Итог 2 4" xfId="64574" xr:uid="{00000000-0005-0000-0000-000049FC0000}"/>
    <cellStyle name="Итог 3" xfId="64575" xr:uid="{00000000-0005-0000-0000-00004AFC0000}"/>
    <cellStyle name="Итог 3 2" xfId="64576" xr:uid="{00000000-0005-0000-0000-00004BFC0000}"/>
    <cellStyle name="Итог 3 3" xfId="64577" xr:uid="{00000000-0005-0000-0000-00004CFC0000}"/>
    <cellStyle name="Итог 4" xfId="64578" xr:uid="{00000000-0005-0000-0000-00004DFC0000}"/>
    <cellStyle name="Итог 4 2" xfId="64579" xr:uid="{00000000-0005-0000-0000-00004EFC0000}"/>
    <cellStyle name="Итог 4 3" xfId="64580" xr:uid="{00000000-0005-0000-0000-00004FFC0000}"/>
    <cellStyle name="Итог 4 4" xfId="64581" xr:uid="{00000000-0005-0000-0000-000050FC0000}"/>
    <cellStyle name="Итог 5" xfId="64582" xr:uid="{00000000-0005-0000-0000-000051FC0000}"/>
    <cellStyle name="Итог 5 2" xfId="64583" xr:uid="{00000000-0005-0000-0000-000052FC0000}"/>
    <cellStyle name="Итог 5 3" xfId="64584" xr:uid="{00000000-0005-0000-0000-000053FC0000}"/>
    <cellStyle name="Итог 5 4" xfId="64585" xr:uid="{00000000-0005-0000-0000-000054FC0000}"/>
    <cellStyle name="Итог 6" xfId="64586" xr:uid="{00000000-0005-0000-0000-000055FC0000}"/>
    <cellStyle name="Итог 6 2" xfId="64587" xr:uid="{00000000-0005-0000-0000-000056FC0000}"/>
    <cellStyle name="Итог 6 3" xfId="64588" xr:uid="{00000000-0005-0000-0000-000057FC0000}"/>
    <cellStyle name="Итог 6 4" xfId="64589" xr:uid="{00000000-0005-0000-0000-000058FC0000}"/>
    <cellStyle name="Итог 7" xfId="64590" xr:uid="{00000000-0005-0000-0000-000059FC0000}"/>
    <cellStyle name="Итог 7 2" xfId="64591" xr:uid="{00000000-0005-0000-0000-00005AFC0000}"/>
    <cellStyle name="Итог 7 3" xfId="64592" xr:uid="{00000000-0005-0000-0000-00005BFC0000}"/>
    <cellStyle name="Итог 7 4" xfId="64593" xr:uid="{00000000-0005-0000-0000-00005CFC0000}"/>
    <cellStyle name="Итог 8" xfId="64594" xr:uid="{00000000-0005-0000-0000-00005DFC0000}"/>
    <cellStyle name="Итог 8 2" xfId="64595" xr:uid="{00000000-0005-0000-0000-00005EFC0000}"/>
    <cellStyle name="Итог 8 3" xfId="64596" xr:uid="{00000000-0005-0000-0000-00005FFC0000}"/>
    <cellStyle name="Итог 8 4" xfId="64597" xr:uid="{00000000-0005-0000-0000-000060FC0000}"/>
    <cellStyle name="Итог 9" xfId="64598" xr:uid="{00000000-0005-0000-0000-000061FC0000}"/>
    <cellStyle name="Итог 9 2" xfId="64599" xr:uid="{00000000-0005-0000-0000-000062FC0000}"/>
    <cellStyle name="Итог 9 3" xfId="64600" xr:uid="{00000000-0005-0000-0000-000063FC0000}"/>
    <cellStyle name="Итог 9 4" xfId="64601" xr:uid="{00000000-0005-0000-0000-000064FC0000}"/>
    <cellStyle name="Контрольная ячейка" xfId="64602" xr:uid="{00000000-0005-0000-0000-000065FC0000}"/>
    <cellStyle name="Название" xfId="64603" xr:uid="{00000000-0005-0000-0000-000066FC0000}"/>
    <cellStyle name="Нейтральный" xfId="64604" xr:uid="{00000000-0005-0000-0000-000067FC0000}"/>
    <cellStyle name="Обычный 2" xfId="64605" xr:uid="{00000000-0005-0000-0000-000068FC0000}"/>
    <cellStyle name="Обычный 2 2" xfId="64606" xr:uid="{00000000-0005-0000-0000-000069FC0000}"/>
    <cellStyle name="Обычный 3" xfId="64607" xr:uid="{00000000-0005-0000-0000-00006AFC0000}"/>
    <cellStyle name="Обычный 4" xfId="64608" xr:uid="{00000000-0005-0000-0000-00006BFC0000}"/>
    <cellStyle name="Обычный 5" xfId="64609" xr:uid="{00000000-0005-0000-0000-00006CFC0000}"/>
    <cellStyle name="Обычный_Книга2" xfId="64610" xr:uid="{00000000-0005-0000-0000-00006DFC0000}"/>
    <cellStyle name="Плохой" xfId="64611" xr:uid="{00000000-0005-0000-0000-00006EFC0000}"/>
    <cellStyle name="Пояснение" xfId="64612" xr:uid="{00000000-0005-0000-0000-00006FFC0000}"/>
    <cellStyle name="Примечание" xfId="64613" xr:uid="{00000000-0005-0000-0000-000070FC0000}"/>
    <cellStyle name="Примечание 10" xfId="64614" xr:uid="{00000000-0005-0000-0000-000071FC0000}"/>
    <cellStyle name="Примечание 10 2" xfId="64615" xr:uid="{00000000-0005-0000-0000-000072FC0000}"/>
    <cellStyle name="Примечание 10 3" xfId="64616" xr:uid="{00000000-0005-0000-0000-000073FC0000}"/>
    <cellStyle name="Примечание 10 4" xfId="64617" xr:uid="{00000000-0005-0000-0000-000074FC0000}"/>
    <cellStyle name="Примечание 11" xfId="64618" xr:uid="{00000000-0005-0000-0000-000075FC0000}"/>
    <cellStyle name="Примечание 11 2" xfId="64619" xr:uid="{00000000-0005-0000-0000-000076FC0000}"/>
    <cellStyle name="Примечание 11 3" xfId="64620" xr:uid="{00000000-0005-0000-0000-000077FC0000}"/>
    <cellStyle name="Примечание 11 4" xfId="64621" xr:uid="{00000000-0005-0000-0000-000078FC0000}"/>
    <cellStyle name="Примечание 12" xfId="64622" xr:uid="{00000000-0005-0000-0000-000079FC0000}"/>
    <cellStyle name="Примечание 13" xfId="64623" xr:uid="{00000000-0005-0000-0000-00007AFC0000}"/>
    <cellStyle name="Примечание 2" xfId="64624" xr:uid="{00000000-0005-0000-0000-00007BFC0000}"/>
    <cellStyle name="Примечание 2 2" xfId="64625" xr:uid="{00000000-0005-0000-0000-00007CFC0000}"/>
    <cellStyle name="Примечание 2 2 2" xfId="64626" xr:uid="{00000000-0005-0000-0000-00007DFC0000}"/>
    <cellStyle name="Примечание 2 2 3" xfId="64627" xr:uid="{00000000-0005-0000-0000-00007EFC0000}"/>
    <cellStyle name="Примечание 2 3" xfId="64628" xr:uid="{00000000-0005-0000-0000-00007FFC0000}"/>
    <cellStyle name="Примечание 2 4" xfId="64629" xr:uid="{00000000-0005-0000-0000-000080FC0000}"/>
    <cellStyle name="Примечание 3" xfId="64630" xr:uid="{00000000-0005-0000-0000-000081FC0000}"/>
    <cellStyle name="Примечание 3 2" xfId="64631" xr:uid="{00000000-0005-0000-0000-000082FC0000}"/>
    <cellStyle name="Примечание 3 2 2" xfId="64632" xr:uid="{00000000-0005-0000-0000-000083FC0000}"/>
    <cellStyle name="Примечание 3 2 3" xfId="64633" xr:uid="{00000000-0005-0000-0000-000084FC0000}"/>
    <cellStyle name="Примечание 3 3" xfId="64634" xr:uid="{00000000-0005-0000-0000-000085FC0000}"/>
    <cellStyle name="Примечание 3 4" xfId="64635" xr:uid="{00000000-0005-0000-0000-000086FC0000}"/>
    <cellStyle name="Примечание 4" xfId="64636" xr:uid="{00000000-0005-0000-0000-000087FC0000}"/>
    <cellStyle name="Примечание 4 2" xfId="64637" xr:uid="{00000000-0005-0000-0000-000088FC0000}"/>
    <cellStyle name="Примечание 4 3" xfId="64638" xr:uid="{00000000-0005-0000-0000-000089FC0000}"/>
    <cellStyle name="Примечание 4 4" xfId="64639" xr:uid="{00000000-0005-0000-0000-00008AFC0000}"/>
    <cellStyle name="Примечание 5" xfId="64640" xr:uid="{00000000-0005-0000-0000-00008BFC0000}"/>
    <cellStyle name="Примечание 5 2" xfId="64641" xr:uid="{00000000-0005-0000-0000-00008CFC0000}"/>
    <cellStyle name="Примечание 5 3" xfId="64642" xr:uid="{00000000-0005-0000-0000-00008DFC0000}"/>
    <cellStyle name="Примечание 5 4" xfId="64643" xr:uid="{00000000-0005-0000-0000-00008EFC0000}"/>
    <cellStyle name="Примечание 6" xfId="64644" xr:uid="{00000000-0005-0000-0000-00008FFC0000}"/>
    <cellStyle name="Примечание 6 2" xfId="64645" xr:uid="{00000000-0005-0000-0000-000090FC0000}"/>
    <cellStyle name="Примечание 6 3" xfId="64646" xr:uid="{00000000-0005-0000-0000-000091FC0000}"/>
    <cellStyle name="Примечание 6 4" xfId="64647" xr:uid="{00000000-0005-0000-0000-000092FC0000}"/>
    <cellStyle name="Примечание 7" xfId="64648" xr:uid="{00000000-0005-0000-0000-000093FC0000}"/>
    <cellStyle name="Примечание 7 2" xfId="64649" xr:uid="{00000000-0005-0000-0000-000094FC0000}"/>
    <cellStyle name="Примечание 7 3" xfId="64650" xr:uid="{00000000-0005-0000-0000-000095FC0000}"/>
    <cellStyle name="Примечание 7 4" xfId="64651" xr:uid="{00000000-0005-0000-0000-000096FC0000}"/>
    <cellStyle name="Примечание 8" xfId="64652" xr:uid="{00000000-0005-0000-0000-000097FC0000}"/>
    <cellStyle name="Примечание 8 2" xfId="64653" xr:uid="{00000000-0005-0000-0000-000098FC0000}"/>
    <cellStyle name="Примечание 8 3" xfId="64654" xr:uid="{00000000-0005-0000-0000-000099FC0000}"/>
    <cellStyle name="Примечание 8 4" xfId="64655" xr:uid="{00000000-0005-0000-0000-00009AFC0000}"/>
    <cellStyle name="Примечание 9" xfId="64656" xr:uid="{00000000-0005-0000-0000-00009BFC0000}"/>
    <cellStyle name="Примечание 9 2" xfId="64657" xr:uid="{00000000-0005-0000-0000-00009CFC0000}"/>
    <cellStyle name="Примечание 9 3" xfId="64658" xr:uid="{00000000-0005-0000-0000-00009DFC0000}"/>
    <cellStyle name="Примечание 9 4" xfId="64659" xr:uid="{00000000-0005-0000-0000-00009EFC0000}"/>
    <cellStyle name="Процентный 2" xfId="64660" xr:uid="{00000000-0005-0000-0000-00009FFC0000}"/>
    <cellStyle name="Процентный 3" xfId="64661" xr:uid="{00000000-0005-0000-0000-0000A0FC0000}"/>
    <cellStyle name="Процентный 4" xfId="64662" xr:uid="{00000000-0005-0000-0000-0000A1FC0000}"/>
    <cellStyle name="Процентный 5" xfId="64663" xr:uid="{00000000-0005-0000-0000-0000A2FC0000}"/>
    <cellStyle name="Связанная ячейка" xfId="64664" xr:uid="{00000000-0005-0000-0000-0000A3FC0000}"/>
    <cellStyle name="Стиль 1" xfId="64665" xr:uid="{00000000-0005-0000-0000-0000A4FC0000}"/>
    <cellStyle name="Счет" xfId="64666" xr:uid="{00000000-0005-0000-0000-0000A5FC0000}"/>
    <cellStyle name="Текст предупреждения" xfId="64667" xr:uid="{00000000-0005-0000-0000-0000A6FC0000}"/>
    <cellStyle name="тыс.руб." xfId="64668" xr:uid="{00000000-0005-0000-0000-0000A7FC0000}"/>
    <cellStyle name="Финансовый 2" xfId="64669" xr:uid="{00000000-0005-0000-0000-0000A8FC0000}"/>
    <cellStyle name="Финансовый 2 2" xfId="64670" xr:uid="{00000000-0005-0000-0000-0000A9FC0000}"/>
    <cellStyle name="Финансовый 3" xfId="64671" xr:uid="{00000000-0005-0000-0000-0000AAFC0000}"/>
    <cellStyle name="Финансовый 4" xfId="64672" xr:uid="{00000000-0005-0000-0000-0000ABFC0000}"/>
    <cellStyle name="Финансовый 5" xfId="64673" xr:uid="{00000000-0005-0000-0000-0000ACFC0000}"/>
    <cellStyle name="Финансовый_Книга2" xfId="64674" xr:uid="{00000000-0005-0000-0000-0000ADFC0000}"/>
    <cellStyle name="Хороший" xfId="64675" xr:uid="{00000000-0005-0000-0000-0000AEF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2.xml"/><Relationship Id="rId21" Type="http://schemas.openxmlformats.org/officeDocument/2006/relationships/externalLink" Target="externalLinks/externalLink17.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63" Type="http://schemas.openxmlformats.org/officeDocument/2006/relationships/externalLink" Target="externalLinks/externalLink59.xml"/><Relationship Id="rId68" Type="http://schemas.openxmlformats.org/officeDocument/2006/relationships/externalLink" Target="externalLinks/externalLink64.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externalLink" Target="externalLinks/externalLink49.xml"/><Relationship Id="rId58" Type="http://schemas.openxmlformats.org/officeDocument/2006/relationships/externalLink" Target="externalLinks/externalLink54.xml"/><Relationship Id="rId66" Type="http://schemas.openxmlformats.org/officeDocument/2006/relationships/externalLink" Target="externalLinks/externalLink62.xml"/><Relationship Id="rId74" Type="http://schemas.openxmlformats.org/officeDocument/2006/relationships/customXml" Target="../customXml/item2.xml"/><Relationship Id="rId5" Type="http://schemas.openxmlformats.org/officeDocument/2006/relationships/externalLink" Target="externalLinks/externalLink1.xml"/><Relationship Id="rId61" Type="http://schemas.openxmlformats.org/officeDocument/2006/relationships/externalLink" Target="externalLinks/externalLink57.xml"/><Relationship Id="rId19" Type="http://schemas.openxmlformats.org/officeDocument/2006/relationships/externalLink" Target="externalLinks/externalLink1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externalLink" Target="externalLinks/externalLink52.xml"/><Relationship Id="rId64" Type="http://schemas.openxmlformats.org/officeDocument/2006/relationships/externalLink" Target="externalLinks/externalLink60.xml"/><Relationship Id="rId69" Type="http://schemas.openxmlformats.org/officeDocument/2006/relationships/theme" Target="theme/theme1.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externalLink" Target="externalLinks/externalLink55.xml"/><Relationship Id="rId67" Type="http://schemas.openxmlformats.org/officeDocument/2006/relationships/externalLink" Target="externalLinks/externalLink63.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openxmlformats.org/officeDocument/2006/relationships/externalLink" Target="externalLinks/externalLink50.xml"/><Relationship Id="rId62" Type="http://schemas.openxmlformats.org/officeDocument/2006/relationships/externalLink" Target="externalLinks/externalLink58.xml"/><Relationship Id="rId70" Type="http://schemas.openxmlformats.org/officeDocument/2006/relationships/styles" Target="styles.xml"/><Relationship Id="rId75"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externalLink" Target="externalLinks/externalLink53.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externalLink" Target="externalLinks/externalLink48.xml"/><Relationship Id="rId60" Type="http://schemas.openxmlformats.org/officeDocument/2006/relationships/externalLink" Target="externalLinks/externalLink56.xml"/><Relationship Id="rId65" Type="http://schemas.openxmlformats.org/officeDocument/2006/relationships/externalLink" Target="externalLinks/externalLink61.xml"/><Relationship Id="rId73"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5.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9" Type="http://schemas.openxmlformats.org/officeDocument/2006/relationships/externalLink" Target="externalLinks/externalLink35.xml"/><Relationship Id="rId34" Type="http://schemas.openxmlformats.org/officeDocument/2006/relationships/externalLink" Target="externalLinks/externalLink30.xml"/><Relationship Id="rId50" Type="http://schemas.openxmlformats.org/officeDocument/2006/relationships/externalLink" Target="externalLinks/externalLink46.xml"/><Relationship Id="rId55" Type="http://schemas.openxmlformats.org/officeDocument/2006/relationships/externalLink" Target="externalLinks/externalLink51.xml"/><Relationship Id="rId7" Type="http://schemas.openxmlformats.org/officeDocument/2006/relationships/externalLink" Target="externalLinks/externalLink3.xml"/><Relationship Id="rId71"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EMP/SIM/M&#229;nadsbokslut_rapportering/1998/Diverse%20filer/1998/SIM%20United%20States/971231%20Orginalinfo%20MV%20och%20Fe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roduct%20Results%20Q2%20Chart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XCEL/Aksje/CF-inntekter/2007/AV0008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n416330/Desktop/Nordic%20Banking%20v.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Fin.pack%20Am%20Feb%202008%20distri.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TEMP/kortidsrapp_mars_20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TEMP/2001%2012%2031%20Styrerapport%20GNS%202%20kj&#248;ring.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ocuments%20and%20Settings/ab41737/Local%20Settings/Temporary%20Internet%20Files/OLK13/modell12010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Documents%20and%20Settings/grakin/Local%20Settings/Temporary%20Internet%20Files/OLKB1/SIM/M&#229;nadsbokslut_rapportering/1998/Diverse%20filer/1998/SIM%20United%20States/971231%20Orginalinfo%20MV%20och%20Fee.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OCUME~1/ab86981/LOCALS~1/Temp/Boligkreditt%20januar%2008_v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ocuments%20and%20Settings/g31689/Local%20Settings/Temporary%20Internet%20Files/OLK276/Mike%2020100303-Group%20section%20part%201_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07%20NORDLB%20Latvija%203006200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ab56798/AppData/Local/Microsoft/Windows/Temporary%20Internet%20Files/Content.Outlook/5XYLPPKC/Nedskrivninger%20misligholdte_N&#248;kkeltall_NYQ4.xls.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ocuments%20and%20Settings/n416330/Desktop/new/Product%20Results%20Q1%2009%20Charts%20(version%20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GPC/Group%20Control/Mgmt%20Reporting/Interim%20reports/2010%20Q3/Analysis%20material/Interim%20report%20analysis%20doc%2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64a603\sek6334\2006\BSC%20Q4%202006\Excel%20workbooks\Documents%20and%20Settings\G39732\Desktop\BSC\BSC%20slides%20overview.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Documents%20and%20Settings/n416330/Local%20Settings/Temporary%20Internet%20Files/OLKA/Master_Comm%20inc%20o%20Marketshar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64a603\sek6334\2006\BSC%20Q4%202006\Excel%20workbooks\Rolling%20Financial%20Forecast\September%202005\Denmark\Files%20received\RFF%20Eastern%20Denmark%20040805.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DOCUME~1/ab86981/LOCALS~1/Temp/Spreadeffekter%20Boligkreditt%20sep%2007_%20nov09%20(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06-01-31/Program%20liquidity.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Konsernregnskap/AMO/SSK/KONS/SPESBNR2.XLW"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Team/Group%20Reporting%20&amp;%20Analysis/Products/GRAR/2014/02%20Feb/BS,%20NFV,%20RoE%20and%20Key%20ratios/Master_Bal_gap_Feb%202014.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3-7xxxx/33-77200/Kunder-rapportering/GjensidigeNORSpareforsikring/2000-02/2000%2002%2029%2002.%20saldobalance%20uten%20posteringer%20-%20inntekt%20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CLIENTS/S-E-Banken/Big%20Safe/Ber&#228;kningar/Model%201.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64a603\sek6334\2006\BSC%20Q4%202006\Excel%20workbooks\Rolling%20Financial%20Forecast\September%202004\RFF%20September.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Documents%20and%20Settings\jon.jonung\Desktop\Scorecar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Documents%20and%20Settings\jon.jonung\Desktop\AM-Meeting\Penetration%20After%20Market.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global-data-server.dnb.no\global\_Risikorapport\2008\0809\Kreditt\Banker_input_0809.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DOCUME~1/ab86981/LOCALS~1/Temp/Spreadeffekter%20Boligkreditt%20sep%2007_%20sep0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AB70075\Kontantstr&#248;m\Kontantstr&#248;m%201Q09\Kontantstr&#248;manalyse%201Q2009-konsernet.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GROUP/Group_Finance/Koncred/2005/Interim%20report%20Q1/translation/Model%20Interim%20Denmark%20from%20translator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EXCEL/MIDDLEOFFICE/kreditt/RAREK/DotWSS20051230.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gawf003n\1300\BILAG\2008\0812%20Desember\85-Kostnader%20Chile%2008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resln01s\res2\Banks\LEADES\EXCEL\Germany\Commerzbank%20Mode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Ghds-008\1300\Hvitbok\3Q05\Kap%203_PM.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AD13478/EXCEL/VIRKSOMHET/2008/4.%20kvartal%202008/Finansiell%20utvikling%204Q08.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Risk%20Controlling/Market%20Price%20Risk/Program_FX.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Documents%20and%20Settings/n416330/Desktop/Product%20Results%20Q4%20back%20up%20v.7.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EXCEL/Kjell/KLS/All_Stars_II_2001_2007.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SM&#197;SELSK/dnbfond-bilag.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DOCUME~1/ab86981/LOCALS~1/Temp/Resultat%20%20NoSV%20200807.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nfil01\stat\MFI\UVMFI\SYSTEM\Testdata\Penge\ML.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s64a603\sek6334\Rolling%20Financial%20Forecast\November%202007\Finland\Files%20received%2030102007\Target%202008%20Central%20%20Western%20Finland%2029.10..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cphf002n\6580\Controlling\Reporting\Government%20Reporting\Nationalbanken\2009%20Reports\MFI%2003%202009\MFI_March_2009_Submission_ver%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MP/LIFEMARKET.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64a603\sek6334\2006\BSC%20Q4%202006\Excel%20workbooks\Analist%20presentations\Retail%20Bank%20analysis\2004\Q2%202004\Retailanalyse%202004%20Q2.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Documents%20and%20Settings/avota/My%20Documents/C/My%20Documents/My_doc/Statistika%20LB/2004/04_April2004/FKTK/FKTK%20FINANSES_BNK.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U:\STAB\REGN_OEK\Del&#229;rsregnskap%20Vital%20-%202003\Finans\M&#229;nedsrapporter\Desember%202003.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EXCEL/MIDDLEOFFICE/kreditt/RAREK/DotWSS_lim5.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64a603\sek6334\2006\BSC%20Q4%202006\Excel%20workbooks\Planning%202006\Top%20down%20target%20setting\BSC%20tables%20Q2%20200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TEMP/Q2/SIM/M&#229;nadsbokslut_rapportering/1998/Diverse%20filer/1998/SIM%20United%20States/971231%20Orginalinfo%20MV%20och%20Fee.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s64a603\sek6334\2006\BSC%20Q4%202006\Excel%20workbooks\Planning%202004\Bottom%20-%20up%20proces\5%20november\KPI%20targets%20Baltic%20Sea%20region.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Accounting/Business%20Control/Budsjett/budsjett%202004/budsjett%20GNOR-DAM%20des2003/Budsjettmal_inntekter_2004_GNKF%20.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AD14814/EXCEL/REGNSKAP/LOVKRA11.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Q:\Solver%202006033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ontrolling/Reporting/Management%20Reporting/2006/12_2006%20Management%20Reports/Management%20Reporting%201206_20070207_ver03.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Ghds-008\1300\AD67209\DnB%20NOR%20MVS-prosjektet\Beregninger%20DnB%20NOR\Verdivurdering%20FO\M&#229;loppfyllelse%20FO%20-simulering.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EXCEL/Aksje/311203/3081-MTM.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33-7xxxx/33-77200/Kunder-rapportering/Gjensidige%20Forsikring/0005/0500Investeringsrapport%20GF.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NBAP002\1300\AD37997\FINANPAK\DAGSBAIN.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WINDOWS/TEMP/Rar$DR01.163/&#1057;&#1074;&#1086;&#1076;__&#1055;&#1088;&#1072;&#1074;&#1083;&#1077;&#1085;&#1080;&#1103;%20(&#1076;&#1083;&#1103;%20&#1054;&#1083;&#1077;&#1089;&#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NBAP002\1300\FINANSREGNSKAPSRAPPORTER\Dagsbalansen\DB01-08-1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TEMP/Bal%20Sheet,%20P&amp;L%20v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GPC/Group%20Control/Customer%20&amp;%20Product%20Profitability/Pia/ADD/ADDrp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ual Revenue"/>
      <sheetName val="Lithuania"/>
      <sheetName val="Kodeverk"/>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
      <sheetName val="1. Tot Income Bridge"/>
      <sheetName val="2. Income Change"/>
      <sheetName val="3. Tot Income Qrt dev Cate"/>
      <sheetName val="4. Tot Income Qrt dev Div"/>
      <sheetName val="5. Cost built-up"/>
      <sheetName val="6. Economic Profit Bridge"/>
      <sheetName val="7. RaRoCar"/>
      <sheetName val="8. RaRoCa (PRU)"/>
      <sheetName val="9. Result"/>
      <sheetName val="App. EC"/>
      <sheetName val="App. Bubble Chart"/>
      <sheetName val="10. Income Deposit class"/>
      <sheetName val="Income Category "/>
      <sheetName val="Markets by class"/>
      <sheetName val="Structured Products"/>
      <sheetName val="Income Service Cash Mgmt"/>
      <sheetName val="Cash transactions"/>
      <sheetName val="Cards Deb&amp;Cred"/>
      <sheetName val="EP Bridge Class"/>
      <sheetName val="Electronic banking"/>
      <sheetName val="Break ev new"/>
      <sheetName val="EP Bridge Class old"/>
      <sheetName val="Break ev corp"/>
      <sheetName val="Breakev Deposits"/>
      <sheetName val="Breakev Housing loans"/>
      <sheetName val="Breakev Corporate"/>
      <sheetName val="Nordic Banking"/>
      <sheetName val="Denmark"/>
      <sheetName val="Finland"/>
      <sheetName val="Norway"/>
      <sheetName val="Sweden"/>
      <sheetName val="Nordic Forecast"/>
      <sheetName val="SE Forecast"/>
      <sheetName val="DK Forecast"/>
      <sheetName val="FI Forecast"/>
      <sheetName val="NO Forecast"/>
      <sheetName val="Sav.Acc.CC"/>
      <sheetName val="Trans.Acc.CC"/>
      <sheetName val="Trans.Acc.HH"/>
      <sheetName val="Trans.Acc.HH excl Cash handling"/>
      <sheetName val="Saving.Acc.HH"/>
      <sheetName val="Mortgage Analysis 2009 tot cost"/>
      <sheetName val="Corp Lend Q109  "/>
      <sheetName val="Consumer lending"/>
      <sheetName val="Card"/>
      <sheetName val="Deposits"/>
      <sheetName val="Housing loans"/>
      <sheetName val="Collateralised cons lend"/>
      <sheetName val="Non-collateralised cons"/>
      <sheetName val="Corp lend"/>
      <sheetName val="Trade Finance"/>
      <sheetName val="CMS"/>
      <sheetName val="Life"/>
      <sheetName val="Investment prod"/>
      <sheetName val="CashProducts"/>
      <sheetName val="Other services"/>
      <sheetName val="Securities services"/>
      <sheetName val="PrivateNetbank"/>
      <sheetName val="Pension"/>
      <sheetName val="Equity"/>
      <sheetName val="Investment Advice"/>
      <sheetName val="General insurance"/>
      <sheetName val="Safety box"/>
      <sheetName val="SavAcctCO"/>
      <sheetName val="SavAcctHH"/>
      <sheetName val="TransAcctHH"/>
      <sheetName val="TransAcctCO"/>
      <sheetName val="Consumer cards"/>
      <sheetName val="Commercial cards"/>
      <sheetName val="Merchant acquiring"/>
      <sheetName val="Account Products"/>
      <sheetName val="Transaction Products"/>
      <sheetName val="Nordea Finance"/>
      <sheetName val="CMP"/>
      <sheetName val="SAM"/>
      <sheetName val="Sosi deposits FI"/>
      <sheetName val="Sosi Deposits SE"/>
      <sheetName val="Sosi Deposits DK"/>
      <sheetName val="Sosi Deposits NO"/>
      <sheetName val="FID Deposits FI"/>
      <sheetName val="FID Deposits NO"/>
      <sheetName val="FID Deposits SE"/>
      <sheetName val="FID Deposits DK"/>
      <sheetName val="Nordea"/>
      <sheetName val="3. Tot Income Qrt dev New"/>
      <sheetName val="4. Tot Income Qrt dev Div (N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nTemp"/>
      <sheetName val="AV00081"/>
      <sheetName val="oversikt til K"/>
      <sheetName val="Total fakt oversikt"/>
    </sheetNames>
    <sheetDataSet>
      <sheetData sheetId="0" refreshError="1"/>
      <sheetData sheetId="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P Bridge Class"/>
      <sheetName val="Break ev corp"/>
      <sheetName val="EP Bridge Class (2)"/>
      <sheetName val="RFF Income Graphs (2)"/>
      <sheetName val="RFF Income Graphs"/>
      <sheetName val="RFF_adj"/>
      <sheetName val="Nordic Banking"/>
      <sheetName val="Denmark"/>
      <sheetName val="Finland"/>
      <sheetName val="Norway"/>
      <sheetName val="Sweden"/>
      <sheetName val="Nordic RFF"/>
      <sheetName val="SE RFF"/>
      <sheetName val="DK RFF"/>
      <sheetName val="FI RFF"/>
      <sheetName val="NO RFF"/>
      <sheetName val="Target RFF Q4 2008"/>
      <sheetName val="Setting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Overview NIS &amp; UGP SEK"/>
      <sheetName val="Overview FC EBIT SEK"/>
      <sheetName val="Overview NIS &amp; UGP LC"/>
      <sheetName val="Overview FC EBIT LC"/>
      <sheetName val="DYGR"/>
      <sheetName val="GlobalServices"/>
      <sheetName val="DyInt."/>
      <sheetName val="Australia"/>
      <sheetName val="Brasil"/>
      <sheetName val="Canada"/>
      <sheetName val="China"/>
      <sheetName val="ChinaMfg"/>
      <sheetName val="ChinaTrad"/>
      <sheetName val="Compaction"/>
      <sheetName val="Concrete"/>
      <sheetName val="France"/>
      <sheetName val="Germany"/>
      <sheetName val="Germanysales"/>
      <sheetName val="Ghana"/>
      <sheetName val="India"/>
      <sheetName val="Italy"/>
      <sheetName val="Kenya"/>
      <sheetName val="Nordic"/>
      <sheetName val="Tremix"/>
      <sheetName val="Norway"/>
      <sheetName val="Poland"/>
      <sheetName val="Russia CIS"/>
      <sheetName val="RussiaUral"/>
      <sheetName val="RussiaRus"/>
      <sheetName val="Russiacons"/>
      <sheetName val="SAF"/>
      <sheetName val="Spain"/>
      <sheetName val="UK"/>
      <sheetName val="US"/>
      <sheetName val="USMfg"/>
      <sheetName val="Vibrateq"/>
      <sheetName val="Frango Actual"/>
      <sheetName val="Estimate"/>
      <sheetName val="Budget"/>
      <sheetName val="Currency"/>
      <sheetName val="OHE Cap Eq"/>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sheetData sheetId="39"/>
      <sheetData sheetId="40"/>
      <sheetData sheetId="4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sheetName val="Modul1"/>
      <sheetName val="Resultat"/>
      <sheetName val="Flytting"/>
      <sheetName val="Budsjett"/>
      <sheetName val="Ark5"/>
      <sheetName val="Ark6"/>
      <sheetName val="Ark7"/>
      <sheetName val="Ark8"/>
      <sheetName val="Ark9"/>
      <sheetName val="Ark10"/>
      <sheetName val="Ark11"/>
      <sheetName val="Ark12"/>
      <sheetName val="Ark13"/>
      <sheetName val="Ark14"/>
      <sheetName val="Ark15"/>
      <sheetName val="Ark16"/>
      <sheetName val="Modul2"/>
      <sheetName val="MARKET"/>
      <sheetName val="Input_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kastning"/>
      <sheetName val="Risiko"/>
      <sheetName val="Balanse"/>
      <sheetName val="Diverse"/>
      <sheetName val="Diverse 2"/>
      <sheetName val="&quot;Vedlegg&quot;"/>
      <sheetName val="Til beregninger"/>
      <sheetName val="Til beregninger2"/>
      <sheetName val="Data"/>
      <sheetName val="Kapital"/>
      <sheetName val="Inntekt"/>
      <sheetName val="UrealisertData1"/>
      <sheetName val="Urealiserte"/>
      <sheetName val="Ovf. KursRegFond"/>
      <sheetName val="Derivater ikke TMS (2)"/>
      <sheetName val="Valutastatus "/>
      <sheetName val="FA)"/>
      <sheetName val="20Største"/>
      <sheetName val="Kon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 KS 1. juli 2020 ny bal"/>
      <sheetName val="Låneprofiler"/>
      <sheetName val="Leievurdering"/>
      <sheetName val="Likviditetsgraf AS"/>
      <sheetName val="Likviditetsgraf kS"/>
      <sheetName val="P&amp;L AS"/>
      <sheetName val="Utgiftsføring"/>
      <sheetName val="P&amp;L KS"/>
      <sheetName val="Grunnantagelser"/>
      <sheetName val="Kalkulasjoner"/>
      <sheetName val="Input"/>
      <sheetName val="2. pri"/>
      <sheetName val="1. pri"/>
      <sheetName val="1. pri lang"/>
      <sheetName val="Data Hard kopi"/>
      <sheetName val="Data"/>
      <sheetName val="Formler"/>
      <sheetName val="Modul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ual Revenue"/>
    </sheetNames>
    <sheetDataSet>
      <sheetData sheetId="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k5"/>
      <sheetName val="Boligkreditt"/>
      <sheetName val="Alle lån 3112"/>
      <sheetName val="EUR lån"/>
      <sheetName val="NOK lån"/>
      <sheetName val="CHF lån"/>
      <sheetName val="Grlag MTM verdier"/>
      <sheetName val="WSS_310108"/>
      <sheetName val="BP_alle"/>
      <sheetName val="Lån_pakker"/>
      <sheetName val="Ark4"/>
      <sheetName val="PIVOT"/>
      <sheetName val="beh_511"/>
      <sheetName val="Gjeld_31.05.2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1. Group"/>
      <sheetName val="Cover page"/>
      <sheetName val="Table of content"/>
      <sheetName val="Empty page"/>
      <sheetName val="1 Executive summary"/>
      <sheetName val="4.3 Total income"/>
      <sheetName val="PL_Nordea_Group"/>
      <sheetName val="BS_Nordea_Group"/>
      <sheetName val="1.1 Executive comments"/>
      <sheetName val="2 Business trends"/>
      <sheetName val="2 Business trends s.2"/>
      <sheetName val="2 Business trends s.3"/>
      <sheetName val="2 Business trends s.4"/>
      <sheetName val="3 Topic of the month"/>
      <sheetName val="4 Nordea Group Financials"/>
      <sheetName val="4.4 Cost Control"/>
      <sheetName val="4.5 F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ingabe"/>
      <sheetName val="Kons_kreis"/>
      <sheetName val="Plausibilität"/>
      <sheetName val="Aktiva"/>
      <sheetName val="Passiva"/>
      <sheetName val="Aufwand"/>
      <sheetName val="Ertrag"/>
      <sheetName val="Bilanz"/>
      <sheetName val="GuV"/>
      <sheetName val="Bilanz (2)"/>
      <sheetName val="GuV (2)"/>
      <sheetName val="Gewinnverwendung"/>
      <sheetName val="BER"/>
      <sheetName val="BER2"/>
      <sheetName val="Bilanzstatus"/>
      <sheetName val="Anlagespiegel"/>
      <sheetName val="WP-Ergebnis"/>
      <sheetName val="Risikovorsorge"/>
      <sheetName val="Rückstellungen"/>
      <sheetName val="KFR"/>
      <sheetName val="Sonstiges"/>
      <sheetName val="Bilanz_(2)"/>
      <sheetName val="GuV_(2)"/>
    </sheetNames>
    <sheetDataSet>
      <sheetData sheetId="0"/>
      <sheetData sheetId="1" refreshError="1"/>
      <sheetData sheetId="2" refreshError="1"/>
      <sheetData sheetId="3" refreshError="1"/>
      <sheetData sheetId="4" refreshError="1"/>
      <sheetData sheetId="5"/>
      <sheetData sheetId="6"/>
      <sheetData sheetId="7"/>
      <sheetData sheetId="8"/>
      <sheetData sheetId="9" refreshError="1"/>
      <sheetData sheetId="10" refreshError="1"/>
      <sheetData sheetId="11"/>
      <sheetData sheetId="12"/>
      <sheetData sheetId="13" refreshError="1"/>
      <sheetData sheetId="14"/>
      <sheetData sheetId="15" refreshError="1"/>
      <sheetData sheetId="16"/>
      <sheetData sheetId="17"/>
      <sheetData sheetId="18"/>
      <sheetData sheetId="19" refreshError="1"/>
      <sheetData sheetId="20" refreshError="1"/>
      <sheetData sheetId="21"/>
      <sheetData sheetId="2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økkeltallsrapport"/>
      <sheetName val="Filters analysis dimension"/>
      <sheetName val="Parameters"/>
    </sheetNames>
    <sheetDataSet>
      <sheetData sheetId="0" refreshError="1"/>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Income P.Category "/>
      <sheetName val="Income Div"/>
      <sheetName val="Income Dep"/>
      <sheetName val="Income CM&amp;OS"/>
      <sheetName val="Dep. Cost Bridge"/>
      <sheetName val="EP Bridge By Category"/>
      <sheetName val="EP Bridge By Country"/>
      <sheetName val="Vol. Class &amp; Country"/>
      <sheetName val="Distribution Cost"/>
      <sheetName val="Cards trends"/>
      <sheetName val="Electronic banking"/>
      <sheetName val="Breakev all"/>
      <sheetName val="Breakev HH Len"/>
      <sheetName val="Breakev Housing loans"/>
      <sheetName val="Breakev Corporate"/>
      <sheetName val="Not used charts"/>
      <sheetName val="Cards"/>
      <sheetName val="Input Life"/>
      <sheetName val="Nordic Banking"/>
      <sheetName val="Denmark"/>
      <sheetName val="Finland"/>
      <sheetName val="Norway"/>
      <sheetName val="Sweden"/>
      <sheetName val="Cards AA"/>
      <sheetName val="TA HH"/>
      <sheetName val="SA HH"/>
      <sheetName val="TA C"/>
      <sheetName val="SA C"/>
      <sheetName val="Cards (2)"/>
      <sheetName val="Cash Management"/>
      <sheetName val="Other service"/>
      <sheetName val="Other"/>
      <sheetName val="Dtb ADD Cla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Content"/>
      <sheetName val="CB rates"/>
      <sheetName val="Stock exch"/>
      <sheetName val="Int rates"/>
      <sheetName val="Exch rate"/>
      <sheetName val="Repos Markets"/>
      <sheetName val="Life sale"/>
      <sheetName val="Markets Inc"/>
      <sheetName val="Lend growth"/>
      <sheetName val="Oneoff"/>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Graphs Act chg"/>
    </sheet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CommInc"/>
      <sheetName val="CommInc2"/>
      <sheetName val="msCorpLend"/>
      <sheetName val="msHHLend"/>
      <sheetName val="Stock exch"/>
      <sheetName val="Int rates"/>
      <sheetName val="Balances"/>
      <sheetName val="3b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Input P - L"/>
      <sheetName val="Input Net interest inc"/>
      <sheetName val="Growth in total income"/>
      <sheetName val="P-L Overview"/>
      <sheetName val="Graphs Overview"/>
      <sheetName val="Net Interest Inc. Overview"/>
      <sheetName val="Inc Change New RFF"/>
      <sheetName val="NII quarterly chg"/>
      <sheetName val="Change from target"/>
      <sheetName val="Graphs Overview to PPT"/>
      <sheetName val="Change from old RFF"/>
      <sheetName val="Graphs Overview to PPT 2"/>
      <sheetName val="spec PPT"/>
      <sheetName val="Figures"/>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07_nov09"/>
      <sheetName val="Priser"/>
      <sheetName val="mod dur jul09"/>
      <sheetName val="TMS"/>
      <sheetName val="FEB09"/>
      <sheetName val="Sep08"/>
      <sheetName val="Jun08"/>
      <sheetName val="Mar08"/>
      <sheetName val="Des07"/>
      <sheetName val="Sep07"/>
      <sheetName val="mod dur"/>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kcja"/>
      <sheetName val="Splaty"/>
      <sheetName val="Report NORWAY"/>
      <sheetName val="Balance NORWAY"/>
      <sheetName val="avr rate total"/>
      <sheetName val="Report EUR"/>
      <sheetName val="Report PLN"/>
      <sheetName val="Report USD"/>
      <sheetName val="Banki"/>
      <sheetName val="Finansowe"/>
      <sheetName val="Niefinansowe"/>
      <sheetName val="Budgetowe"/>
      <sheetName val="Papiery"/>
      <sheetName val="Pozabilans"/>
      <sheetName val="GL0540"/>
      <sheetName val="Split_config"/>
      <sheetName val="TOTAL CF"/>
      <sheetName val="CF USD"/>
      <sheetName val="CF DKK"/>
      <sheetName val="CF CHF"/>
      <sheetName val="CF SEK"/>
      <sheetName val="CF GBP"/>
      <sheetName val="CF PLN"/>
      <sheetName val="CF NOK"/>
      <sheetName val="CF SKK"/>
      <sheetName val="CF CZK"/>
      <sheetName val="CF JPY"/>
      <sheetName val="CF EUR"/>
      <sheetName val="mod dur"/>
      <sheetName val="Priser"/>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heetName val="PIVOT_2"/>
    </sheetNames>
    <sheetDataSet>
      <sheetData sheetId="0" refreshError="1"/>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tings"/>
      <sheetName val="Link"/>
      <sheetName val="Smartview (vol)"/>
      <sheetName val="Smartview"/>
      <sheetName val="Smartview WF+equity"/>
      <sheetName val="Balances 3"/>
      <sheetName val="Funding_cap"/>
      <sheetName val="Cap 2014"/>
      <sheetName val="Wholesale funding"/>
      <sheetName val="BA detail for comments"/>
      <sheetName val="Not in use -&gt;"/>
      <sheetName val="Balances 2"/>
      <sheetName val="Funding_gap 2"/>
      <sheetName val="Derivatives"/>
      <sheetName val="Cap RWA lend. dep."/>
      <sheetName val="Caps RFF Q2"/>
      <sheetName val="Interim historic"/>
      <sheetName val="8 Market conditions"/>
      <sheetName val="Lendpublic 1"/>
      <sheetName val="Group"/>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EF"/>
      <sheetName val="2000 02 29 02. saldobalance ute"/>
      <sheetName val="Rapport"/>
      <sheetName val="Urealiserte"/>
      <sheetName val="Data"/>
      <sheetName val="Inntekt"/>
      <sheetName val="Dat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g DD"/>
      <sheetName val="Alt diagram 1H2004"/>
      <sheetName val="Input data"/>
      <sheetName val="Pivot_apr"/>
    </sheetNames>
    <sheetDataSet>
      <sheetData sheetId="0" refreshError="1"/>
      <sheetData sheetId="1" refreshError="1"/>
      <sheetData sheetId="2" refreshError="1"/>
      <sheetData sheetId="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 I 2005"/>
      <sheetName val="Interst rate changes"/>
      <sheetName val="Interst rate months chg"/>
      <sheetName val="Retail Bank change (2)"/>
      <sheetName val="Retail Bank new"/>
      <sheetName val="Retail Bank change"/>
      <sheetName val="Retail Bank change (3)"/>
      <sheetName val="Retail change Target"/>
      <sheetName val="Retail Q spec"/>
      <sheetName val="Retail spec"/>
      <sheetName val="DK"/>
      <sheetName val="DK change"/>
      <sheetName val="DK change Target"/>
      <sheetName val="DK  spec"/>
      <sheetName val="Denmark spec"/>
      <sheetName val="F"/>
      <sheetName val="F change"/>
      <sheetName val="F change Target"/>
      <sheetName val="F  spec"/>
      <sheetName val="Finland spec"/>
      <sheetName val="N"/>
      <sheetName val="N change"/>
      <sheetName val="N change Target"/>
      <sheetName val="N  spec"/>
      <sheetName val="Norway spec"/>
      <sheetName val="S"/>
      <sheetName val="S change"/>
      <sheetName val="S change Target"/>
      <sheetName val="S  spec"/>
      <sheetName val="Sweden spec"/>
      <sheetName val="PB"/>
      <sheetName val="PB change"/>
      <sheetName val="PB change Target"/>
      <sheetName val="NF"/>
      <sheetName val="NF change"/>
      <sheetName val="NF change Target"/>
      <sheetName val="Other"/>
      <sheetName val="Other change"/>
      <sheetName val="Other change Target"/>
      <sheetName val="Figures Retail"/>
      <sheetName val="Figures Retail en bloc NF EUR"/>
      <sheetName val="Figures Retail en bloc EUR"/>
      <sheetName val="Figures Retail en bloc SEK"/>
      <sheetName val="Figures Nordea Finance"/>
      <sheetName val="Figures F"/>
      <sheetName val="Figures P B"/>
      <sheetName val="Figures S euro"/>
      <sheetName val="Figures S sek"/>
      <sheetName val="Figures N euro"/>
      <sheetName val="Figures N nok"/>
      <sheetName val="Figures DK euro"/>
      <sheetName val="Figures DK dkk"/>
      <sheetName val="product unit app"/>
      <sheetName val="product unit exp"/>
      <sheetName val="Appointments"/>
      <sheetName val="Appointments  chg"/>
      <sheetName val="Appointments (2)"/>
      <sheetName val="Chg. hedge-PS"/>
      <sheetName val="Salary analysis"/>
      <sheetName val="volumes"/>
      <sheetName val="Expenses"/>
      <sheetName val="Change 1-2-3"/>
      <sheetName val="Interst rate 4.5%"/>
      <sheetName val="Change form 5 nov (2)"/>
      <sheetName val="Exp comparision"/>
      <sheetName val="Yearly growth (2)"/>
      <sheetName val="Yearly growth"/>
      <sheetName val="IT"/>
      <sheetName val="IT from nov"/>
      <sheetName val="Loan losses"/>
      <sheetName val="Figures Retial incl goodw. etc."/>
      <sheetName val="Figures Goodwill etc."/>
      <sheetName val="only other"/>
      <sheetName val="Retail bank excl other"/>
      <sheetName val="Sweden incl rest CRU NF"/>
      <sheetName val="GPT meeting"/>
      <sheetName val="Retail spec (2)"/>
      <sheetName val="Retail bank"/>
      <sheetName val="Finland"/>
      <sheetName val="Sweden"/>
      <sheetName val="Denmark"/>
      <sheetName val="Norway"/>
      <sheetName val="P B"/>
      <sheetName val="Nordea Finance"/>
      <sheetName val="enbloc change"/>
      <sheetName val="Retail spec (3)"/>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Instructions"/>
      <sheetName val="Matrix"/>
      <sheetName val="Parameters"/>
      <sheetName val="SpecFrangoInput"/>
      <sheetName val="FrangoInput"/>
      <sheetName val="ManInput"/>
      <sheetName val="Graphs"/>
      <sheetName val="Revenues"/>
      <sheetName val="Profitability"/>
      <sheetName val="OperCapital"/>
      <sheetName val="CashFlow"/>
      <sheetName val="Quarterly data"/>
      <sheetName val="Rental Fleet"/>
      <sheetName val="Focused Scorecards"/>
      <sheetName val="Focus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sheetName val="M-share by company"/>
      <sheetName val="Australia"/>
      <sheetName val="Brazil"/>
      <sheetName val="Canada"/>
      <sheetName val="China"/>
      <sheetName val="France"/>
      <sheetName val="Germany"/>
      <sheetName val="Norway"/>
      <sheetName val="Poland"/>
      <sheetName val="Italy"/>
      <sheetName val="Sweden"/>
      <sheetName val="Russia"/>
      <sheetName val="SAF"/>
      <sheetName val="Spain"/>
      <sheetName val="UK"/>
      <sheetName val="US"/>
      <sheetName val="Consolid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kumentasjon"/>
      <sheetName val="Markets_splitt"/>
      <sheetName val="Markets"/>
      <sheetName val="Likviditet"/>
      <sheetName val="Norske"/>
      <sheetName val="NKK"/>
      <sheetName val="NRmodell"/>
      <sheetName val="Kredittmodul"/>
      <sheetName val="FMF"/>
      <sheetName val="Rapport"/>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07_sep09"/>
      <sheetName val="Priser"/>
      <sheetName val="mod dur jul09"/>
      <sheetName val="TMS"/>
      <sheetName val="FEB09"/>
      <sheetName val="Sep08"/>
      <sheetName val="Jun08"/>
      <sheetName val="Mar08"/>
      <sheetName val="Des07"/>
      <sheetName val="Sep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kladd"/>
      <sheetName val="Analyse 1Q 2009"/>
      <sheetName val="Analyse 2Q 2008 (2)"/>
      <sheetName val="Vital 0809"/>
      <sheetName val="Tallgrunnlag res 1Q09"/>
      <sheetName val="Res 0903"/>
      <sheetName val="Res0903det."/>
      <sheetName val="Tallgrunnlag Bal 1Q 2009"/>
      <sheetName val="IFRSBAL1(0903,4A76100,HOLDING,0"/>
      <sheetName val="Initial recognition"/>
      <sheetName val="Bal 0903"/>
      <sheetName val="Bal 0812"/>
      <sheetName val="Vital 0806"/>
      <sheetName val="Kontantstrøm Vital Forsikring"/>
      <sheetName val="GW 0809"/>
      <sheetName val="Finans mail GW"/>
      <sheetName val="Tabell Markets"/>
      <sheetName val="Verdipapirgjeld Note"/>
      <sheetName val="Fra markets i VAL"/>
      <sheetName val="Ansvarlig lån fra KIL"/>
      <sheetName val="Verdipapirgjeld fra KIL"/>
      <sheetName val="Anl.aksjer 0903"/>
      <sheetName val="Anl. aksjer 0812"/>
      <sheetName val="Anl.aksjer 0809"/>
      <sheetName val="Res 0712 (2)"/>
      <sheetName val="pnTemp"/>
      <sheetName val="Res 0712"/>
      <sheetName val="Res0712 det. (2)"/>
      <sheetName val="Tallgrunnlag res 4Q07"/>
      <sheetName val="Ark10"/>
      <sheetName val="Endringsanalyse"/>
      <sheetName val="SalusAnsvar"/>
      <sheetName val="Oppkjøpsanalyse SEB Vendor"/>
      <sheetName val="SEB Vendor"/>
      <sheetName val="NOKAS"/>
      <sheetName val="BISE oppkjøp"/>
      <sheetName val="BISE åpingsbal"/>
      <sheetName val="SF AB oppkjanalyse"/>
      <sheetName val="Åpn.bal SF AB"/>
      <sheetName val="Vital 0712"/>
      <sheetName val="Ansv.lån fasit 0809"/>
      <sheetName val="Ansv.lån Marie 0809"/>
      <sheetName val="Ansv.lån 0908"/>
      <sheetName val="Boligkreditt"/>
      <sheetName val="Ansv.lån 0806"/>
      <sheetName val="Ansv.lån fra Hege L. 0806"/>
      <sheetName val="Ansv.lån Marie 0806"/>
      <sheetName val="Ansvarlig lån0803"/>
      <sheetName val="Netaxept solgt"/>
      <sheetName val="Skandiabanken oppkjøp"/>
      <sheetName val="Bilag 23-1"/>
      <sheetName val="Bilag 64"/>
      <sheetName val="A33 0812"/>
      <sheetName val="A33-Tidsavgr. 0712 (2)"/>
      <sheetName val="A33 0712 (2)"/>
      <sheetName val="A33-Tidsavgr. 0903"/>
      <sheetName val="R31 - asa0809"/>
      <sheetName val="R31-asa0806"/>
      <sheetName val="A33 0903"/>
      <sheetName val="Val.diff 00903"/>
      <sheetName val="R21 0812"/>
      <sheetName val="Valutakurser FinLis"/>
      <sheetName val="Val.diff 00903 NORD"/>
      <sheetName val="Bal NORD 0812"/>
      <sheetName val="Bal NORD 0903"/>
      <sheetName val="Valutakurs 0903"/>
      <sheetName val="Valuta 0712"/>
      <sheetName val="Konstaterte tap "/>
      <sheetName val="Ark1"/>
      <sheetName val="Konstaterte tap"/>
      <sheetName val="Bilag ARI"/>
      <sheetName val="Skjema_R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glish"/>
      <sheetName val="Danish new"/>
      <sheetName val="Danish"/>
    </sheetNames>
    <sheetDataSet>
      <sheetData sheetId="0"/>
      <sheetData sheetId="1"/>
      <sheetData sheetId="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inndata"/>
      <sheetName val="mnd"/>
      <sheetName val="RAREK_"/>
      <sheetName val="RAREK_MND"/>
      <sheetName val="RAREK_LIKV"/>
      <sheetName val="RAREK_NOR"/>
      <sheetName val="UtlandFordeling"/>
      <sheetName val="NorFordeling"/>
      <sheetName val="LIM5"/>
      <sheetName val="loro"/>
      <sheetName val="Dot"/>
      <sheetName val="GradeMatch"/>
      <sheetName val="Grade"/>
      <sheetName val="29B"/>
      <sheetName val="japan"/>
      <sheetName val="stat"/>
      <sheetName val="manuelt"/>
      <sheetName val="motpart"/>
      <sheetName val="opsjoner"/>
      <sheetName val="CRSEUT"/>
      <sheetName val="CRGLFA"/>
      <sheetName val="CRJRNL"/>
      <sheetName val="CRJRNLdeal"/>
      <sheetName val="CRCUUT"/>
      <sheetName val="CRUNET"/>
      <sheetName val="FX"/>
      <sheetName val="Markets"/>
      <sheetName val="Pivot_juli"/>
      <sheetName val="Pivot_agust"/>
      <sheetName val="Pivot_sep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g"/>
      <sheetName val="December YTD"/>
      <sheetName val="Module1"/>
      <sheetName val="Module2"/>
      <sheetName val="Index"/>
      <sheetName val="Pivot_jul_11"/>
      <sheetName val="Pivot_aug_1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Model"/>
      <sheetName val="Quarterly Model"/>
      <sheetName val="Divisional Model"/>
      <sheetName val="retail banking"/>
      <sheetName val="Asset Man."/>
      <sheetName val="Other"/>
      <sheetName val="Industrial Holdings"/>
      <sheetName val="Valuation"/>
      <sheetName val="McK"/>
      <sheetName val="Factsheet"/>
      <sheetName val="Chart1"/>
      <sheetName val="Consensus"/>
      <sheetName val="Index"/>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siell utvikling"/>
      <sheetName val="Boliglån"/>
      <sheetName val="Market sh"/>
      <sheetName val="Real estate (graf)"/>
      <sheetName val="Real estate (tallgr)"/>
      <sheetName val="Salgsutvikling"/>
    </sheetNames>
    <sheetDataSet>
      <sheetData sheetId="0"/>
      <sheetData sheetId="1"/>
      <sheetData sheetId="2"/>
      <sheetData sheetId="3" refreshError="1"/>
      <sheetData sheetId="4"/>
      <sheetData sheetId="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ndes"/>
      <sheetName val="Finansiell utvikling BM"/>
      <sheetName val="RIKA BM"/>
      <sheetName val="Korr BM"/>
      <sheetName val="Finansiell utvikling PM"/>
      <sheetName val="RIKA PM"/>
      <sheetName val="Korr PM"/>
      <sheetName val="Sep07_Jan09"/>
      <sheetName val="Finansiell utvikling Markets"/>
      <sheetName val="RIKA Markets"/>
      <sheetName val="Finansiell utvikling KAP"/>
      <sheetName val="RIKA KAP"/>
      <sheetName val="Finansiell utvikling NORD"/>
      <sheetName val="RIKA nord"/>
      <sheetName val="RK nivå 2"/>
      <sheetName val="RK BM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_r"/>
      <sheetName val="Norway reporting"/>
      <sheetName val="Big DD"/>
    </sheetNames>
    <sheetDataSet>
      <sheetData sheetId="0"/>
      <sheetData sheetId="1" refreshError="1"/>
      <sheetData sheetId="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RaroCar"/>
      <sheetName val="Income by P.Category "/>
      <sheetName val="Dep inc by p.cl"/>
      <sheetName val="Volume by P. Category"/>
      <sheetName val="EP Bridge ByCountry"/>
      <sheetName val="Cash Mgmt vol&amp;Bridge"/>
      <sheetName val="Cards Volume 2"/>
      <sheetName val="Cards volume"/>
      <sheetName val="Vol. Class &amp; Country"/>
      <sheetName val="Income by division"/>
      <sheetName val="Product Class"/>
      <sheetName val="Distribution Cost"/>
      <sheetName val="Cards"/>
      <sheetName val="Input Life"/>
      <sheetName val="Cards trends"/>
      <sheetName val="Electronic banking"/>
      <sheetName val="Breakev HH Len"/>
      <sheetName val="Breakev Deposits"/>
      <sheetName val="Breakev Housing loans"/>
      <sheetName val="Breakev Corporate Distri"/>
      <sheetName val="Breakev Corporate"/>
      <sheetName val="Nordic Banking"/>
      <sheetName val="Denmark"/>
      <sheetName val="Finland"/>
      <sheetName val="Norway"/>
      <sheetName val="Sweden"/>
      <sheetName val="Cards AA"/>
      <sheetName val="TA HH"/>
      <sheetName val="SA HH"/>
      <sheetName val="TA C"/>
      <sheetName val="SA C"/>
      <sheetName val="Cards (2)"/>
      <sheetName val="Cash Management"/>
      <sheetName val="Other service"/>
      <sheetName val="1-4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NPUT"/>
      <sheetName val="DATABASE"/>
      <sheetName val="ORG_ID"/>
      <sheetName val="Tilleggshonorar v2"/>
      <sheetName val="Tilleggshonorar v1"/>
      <sheetName val="Vital"/>
      <sheetName val="Tegn.beløp"/>
      <sheetName val="Agent_spes"/>
      <sheetName val="AB_AD_nr"/>
      <sheetName val="Måling MDB"/>
      <sheetName val="Måling KLS"/>
      <sheetName val="Markedsavr."/>
      <sheetName val="Markedsavr. (2)"/>
      <sheetName val="doble"/>
      <sheetName val="TABELLER"/>
      <sheetName val="Pivoter"/>
      <sheetName val="RMB_Pivot"/>
      <sheetName val="PI pr salgssted"/>
      <sheetName val="PV pr salgssted"/>
      <sheetName val="PI pr AD_AB nr"/>
      <sheetName val="PV pr AD_AB nr"/>
      <sheetName val="AD_AB nr totalt"/>
      <sheetName val="AD_AB nr 20"/>
      <sheetName val="Alder_Pivo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TCH (2)"/>
      <sheetName val="BATCH"/>
      <sheetName val="dnbfond-bilag"/>
      <sheetName val="DNBB_LØNN_NOV"/>
    </sheetNames>
    <sheetDataSet>
      <sheetData sheetId="0"/>
      <sheetData sheetId="1"/>
      <sheetData sheetId="2" refreshError="1"/>
      <sheetData sheetId="3"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utine"/>
      <sheetName val="Input"/>
      <sheetName val="OMR"/>
      <sheetName val="Input res 2007"/>
      <sheetName val="Sv PerfFee"/>
      <sheetName val="Perf Fee historikk"/>
      <sheetName val="Perf Fee"/>
      <sheetName val="Foil Oversikt"/>
      <sheetName val="Resultat"/>
      <sheetName val="Prognose07"/>
      <sheetName val="Kap Total"/>
      <sheetName val="Kap Totalkorr"/>
      <sheetName val="Ark1"/>
      <sheetName val="KAP Kap"/>
      <sheetName val="KAP - M"/>
      <sheetName val="KAP KapBUD"/>
      <sheetName val="KAP AS A775000"/>
      <sheetName val="DAM AB A414000"/>
      <sheetName val="Carlson Fonder AB A419000"/>
      <sheetName val="CF Fund Mngm S.A A413000"/>
      <sheetName val="ARI A430000"/>
      <sheetName val="US A412000"/>
      <sheetName val="UK A411000"/>
      <sheetName val="India A444000"/>
      <sheetName val="Asia A410000"/>
      <sheetName val="SolverElimin"/>
      <sheetName val="Solver synergi"/>
      <sheetName val="KAP"/>
      <sheetName val="SolverDAMNOR"/>
      <sheetName val="ResultatNO"/>
      <sheetName val="SolverDAMUT"/>
      <sheetName val="ResultatS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mdata"/>
      <sheetName val="ML koder"/>
      <sheetName val="ML koder udtræk"/>
      <sheetName val="ML"/>
      <sheetName val="ML kon"/>
      <sheetName val="total"/>
      <sheetName val="mod dur"/>
      <sheetName val="Priser"/>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Figures"/>
      <sheetName val="Input P - L"/>
      <sheetName val="Input Net interest inc"/>
      <sheetName val="Input KPI"/>
      <sheetName val="Growth in total income"/>
      <sheetName val="Net Interest Inc. Overview"/>
      <sheetName val="P-L Overview"/>
      <sheetName val="KPI overview"/>
      <sheetName val="NII Quarterly chg"/>
      <sheetName val="Graphs Overview to PPT"/>
      <sheetName val="Graphs Overview"/>
      <sheetName val="Graphs Overview to PPT 2"/>
      <sheetName val="spec PP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Up"/>
      <sheetName val="#Info"/>
      <sheetName val="#Language"/>
      <sheetName val="#Lists"/>
      <sheetName val="#Variables"/>
      <sheetName val="#Validation"/>
      <sheetName val="BA Assets"/>
      <sheetName val="BA Liabilities"/>
      <sheetName val="BE"/>
      <sheetName val="BF"/>
      <sheetName val="BI"/>
      <sheetName val="BL"/>
      <sheetName val="BM"/>
      <sheetName val="BN"/>
      <sheetName val="BO"/>
      <sheetName val="BP"/>
      <sheetName val="SA"/>
      <sheetName val="SB"/>
      <sheetName val="SC Assets"/>
      <sheetName val="SC Liabilities"/>
      <sheetName val="SD"/>
      <sheetName val="RA"/>
      <sheetName val="RB"/>
      <sheetName val="RC"/>
      <sheetName val="RD"/>
      <sheetName val="RE"/>
      <sheetName val="RF"/>
      <sheetName val="RG"/>
      <sheetName val="RH"/>
      <sheetName val="RI"/>
      <sheetName val="RJ"/>
      <sheetName val="RK"/>
      <sheetName val="RL"/>
      <sheetName val="RM"/>
      <sheetName val="RN"/>
      <sheetName val="#Comments0"/>
      <sheetName val="#Data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
      <sheetName val="KAF"/>
      <sheetName val="Tabell"/>
    </sheetNames>
    <sheetDataSet>
      <sheetData sheetId="0" refreshError="1"/>
      <sheetData sheetId="1" refreshError="1"/>
      <sheetData sheetId="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Tidsserie"/>
      <sheetName val="Nordea Retail"/>
      <sheetName val="Nordea Retail Denmark"/>
      <sheetName val="Nordea Retail Norway"/>
      <sheetName val="Nordea Retail Sweden"/>
      <sheetName val="Nordea Retail Finland"/>
      <sheetName val="Danske Bank DB"/>
      <sheetName val="Danske Bank BG"/>
      <sheetName val="Danske Bank RD"/>
      <sheetName val="Danske Bank"/>
      <sheetName val="Danske Bank Sweden"/>
      <sheetName val="Danske Bank Norway"/>
      <sheetName val="Danske Bank Nordic"/>
      <sheetName val="Jyske Bank"/>
      <sheetName val="Sydbank"/>
      <sheetName val="SparNord"/>
      <sheetName val="Roskilde"/>
      <sheetName val="Ring"/>
      <sheetName val="SEB"/>
      <sheetName val="SEB excl. PB"/>
      <sheetName val="Förenings Sparbanken"/>
      <sheetName val="FSB excl. International Banking"/>
      <sheetName val="Svenska Handelsbanken"/>
      <sheetName val="DnB_UBN"/>
      <sheetName val="DnB"/>
      <sheetName val="DnB incl Corp"/>
      <sheetName val="OKO Bank Group"/>
      <sheetName val="Sampo"/>
      <sheetName val="DK 2, kvt. (eng)"/>
      <sheetName val="DK 3"/>
      <sheetName val="DK 1, halvår og år (dansk)"/>
      <sheetName val="DK 2, halvår og år (dansk)"/>
      <sheetName val="DK 1, halvår og år (eng)"/>
      <sheetName val="DK 2, halvår og år (eng)"/>
      <sheetName val="Retail Sverige, halvår og år"/>
      <sheetName val="Retail Norge, hålvår og år"/>
      <sheetName val="Retail Finland 1, halvår og år"/>
      <sheetName val="Retail Finland 2, halvår og år"/>
      <sheetName val="Denmark"/>
      <sheetName val="Sweden"/>
      <sheetName val="Norway"/>
      <sheetName val="Finland"/>
      <sheetName val="C-I"/>
      <sheetName val="RoC"/>
      <sheetName val="Div. europæiske banker"/>
      <sheetName val="grp 2"/>
      <sheetName val="grp 3"/>
      <sheetName val="Growth"/>
      <sheetName val="Overall"/>
      <sheetName val="C-I (2)"/>
      <sheetName val="RoC (2)"/>
      <sheetName val="Growth (2)"/>
      <sheetName val="Overall (2)"/>
      <sheetName val="C-I (3)"/>
      <sheetName val="RoC (3)"/>
      <sheetName val="Growth (3)"/>
      <sheetName val="Overall (3)"/>
      <sheetName val="Graphs"/>
      <sheetName val="Graphs (2)"/>
      <sheetName val="Graphs (3)"/>
      <sheetName val="RSM pres"/>
      <sheetName val="RSM pres (2)"/>
      <sheetName val="RSM Dk"/>
      <sheetName val="RSM S"/>
      <sheetName val="RSM N"/>
      <sheetName val="RSM F"/>
      <sheetName val="DK Retail (eng)"/>
      <sheetName val="DK Retail (1)"/>
      <sheetName val="DK Retail  (2)"/>
      <sheetName val="DK 1, kvt. (dansk) "/>
      <sheetName val="Danmark short version"/>
      <sheetName val="Retail Finland 2, kvt."/>
      <sheetName val="DK 2, kvt. (dansk)"/>
      <sheetName val="Ren sam."/>
      <sheetName val="Total"/>
      <sheetName val="Module1"/>
      <sheetName val="Module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 sheetId="7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KTK finansesana"/>
      <sheetName val="Dinamiskie saraksti"/>
      <sheetName val="mod dur"/>
      <sheetName val="Priser"/>
    </sheetNames>
    <sheetDataSet>
      <sheetData sheetId="0"/>
      <sheetData sheetId="1" refreshError="1"/>
      <sheetData sheetId="2" refreshError="1"/>
      <sheetData sheetId="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park"/>
      <sheetName val="Tidligerer kommentarer"/>
      <sheetName val="Saldobalanse"/>
      <sheetName val="input rap1"/>
      <sheetName val="Verdip1"/>
      <sheetName val="Rap1"/>
      <sheetName val="Ansvarlig lån"/>
      <sheetName val="SKJEMA11"/>
      <sheetName val="Avstemming Eiendom"/>
      <sheetName val="Ny EK-betjening"/>
      <sheetName val="Pivot"/>
      <sheetName val="Bokføring ansv.lån "/>
      <sheetName val="Bokføring 42003"/>
      <sheetName val="bokføring diverse"/>
      <sheetName val="bokføring diverse (2)"/>
      <sheetName val="mod dur"/>
      <sheetName val="Priser"/>
    </sheetNames>
    <sheetDataSet>
      <sheetData sheetId="0" refreshError="1"/>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inndata"/>
      <sheetName val="mnd"/>
      <sheetName val="CSA"/>
      <sheetName val="RAREK_"/>
      <sheetName val="RAREK_MND"/>
      <sheetName val="RAREK_LIKV"/>
      <sheetName val="RAREK_NOR"/>
      <sheetName val="UtlandFordeling"/>
      <sheetName val="NorFordeling"/>
      <sheetName val="LIM5"/>
      <sheetName val="loro"/>
      <sheetName val="Dot"/>
      <sheetName val="GradeMatch"/>
      <sheetName val="Grade"/>
      <sheetName val="stat"/>
      <sheetName val="manuelt"/>
      <sheetName val="motpart"/>
      <sheetName val="opsjoner"/>
      <sheetName val="CRSEUT"/>
      <sheetName val="CRJRNL"/>
      <sheetName val="CRJRNLdeal1"/>
      <sheetName val="CRJRNLdeal2"/>
      <sheetName val="CRGLFA"/>
      <sheetName val="CRCUUT"/>
      <sheetName val="CRUNET"/>
      <sheetName val="CRCULI"/>
      <sheetName val="FX"/>
      <sheetName val="FXmnd"/>
      <sheetName val="Initial recogn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ing sheet"/>
      <sheetName val="Retail Banking"/>
      <sheetName val="Retail Banking (2)"/>
      <sheetName val="Retail Banking (3)"/>
      <sheetName val="Retail new BSC"/>
      <sheetName val="Retail to CEO meeting"/>
      <sheetName val="N East"/>
      <sheetName val="N Coast"/>
      <sheetName val="S N and C"/>
      <sheetName val="S West"/>
      <sheetName val="S Stock"/>
      <sheetName val="F HU"/>
      <sheetName val="S South"/>
      <sheetName val="F CW"/>
      <sheetName val="F EN"/>
      <sheetName val="D East"/>
      <sheetName val="D West"/>
      <sheetName val="F HU old"/>
      <sheetName val="F CW Act"/>
      <sheetName val="F EN Act"/>
      <sheetName val="Q HU"/>
      <sheetName val="Q CW"/>
      <sheetName val="Q 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ual Revenue"/>
      <sheetName val="Parameter"/>
      <sheetName val="RAPPORT"/>
    </sheetNames>
    <sheetDataSet>
      <sheetData sheetId="0"/>
      <sheetData sheetId="1" refreshError="1"/>
      <sheetData sheetId="2"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and &amp; Baltic BSC"/>
      <sheetName val="Figures Poland"/>
    </sheetNames>
    <sheetDataSet>
      <sheetData sheetId="0" refreshError="1"/>
      <sheetData sheetId="1"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tbudsjett"/>
      <sheetName val="Utviklling nøkkeltall"/>
      <sheetName val="Bemanning"/>
      <sheetName val="Kapital"/>
      <sheetName val="Inntekter DnB NOR-modell"/>
      <sheetName val=" Kostnader spesifisert"/>
      <sheetName val=" IT-kostnader"/>
      <sheetName val="Sensitivitetsanalyse"/>
      <sheetName val="Per.fee.kalkulator"/>
      <sheetName val="Balansebudsjett"/>
      <sheetName val="Budsjett til DAM"/>
      <sheetName val="Råbudsjett Resultatbudsjett"/>
      <sheetName val="Prognose"/>
      <sheetName val="IKKE I BRUK Inntek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nlag"/>
      <sheetName val="Store engasjementer (tabell)"/>
      <sheetName val="Kladd"/>
      <sheetName val="In99"/>
      <sheetName val="KAPAVK"/>
      <sheetName val="OFF.RGSK"/>
      <sheetName val="TALL"/>
      <sheetName val="Store_engasjementer_(tabell)"/>
    </sheetNames>
    <sheetDataSet>
      <sheetData sheetId="0"/>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ver regnskap + korreksjoner_"/>
      <sheetName val="Hjelpeark"/>
      <sheetName val="gen_r"/>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3"/>
      <sheetName val="April bud 06"/>
      <sheetName val="Index"/>
      <sheetName val="NORD LD 20070315"/>
      <sheetName val="Results presentation"/>
      <sheetName val="Opsætning"/>
      <sheetName val="Euribor"/>
      <sheetName val="Budget 4"/>
      <sheetName val="Budget figures"/>
      <sheetName val="Res MAN"/>
      <sheetName val="Res MAN DK"/>
      <sheetName val="Budget 2"/>
      <sheetName val="Budget 1"/>
      <sheetName val="Budget 3"/>
      <sheetName val="Budget YTD BS"/>
      <sheetName val="TEMP1"/>
      <sheetName val="Endringer i Marginer"/>
      <sheetName val="Avvik 1"/>
      <sheetName val="Sheet1"/>
      <sheetName val="DK and HQ"/>
      <sheetName val="Sheet7"/>
      <sheetName val="RWA"/>
      <sheetName val="Bal MAN"/>
      <sheetName val="Bal MAN DK"/>
      <sheetName val="Bal July 2006"/>
      <sheetName val="Bal June 2006"/>
      <sheetName val="Bal May 2006"/>
      <sheetName val="Bal April 2006"/>
      <sheetName val="Bal March 2006"/>
      <sheetName val="Bal February 2006"/>
      <sheetName val="Bal January 2006"/>
      <sheetName val="Bal December 2005"/>
      <sheetName val="July 2006"/>
      <sheetName val="June 2006"/>
      <sheetName val="May 2006"/>
      <sheetName val="April 2006"/>
      <sheetName val="Bal Dec 2006"/>
      <sheetName val="Dec 2006"/>
      <sheetName val="DK Balance"/>
      <sheetName val="DK P&amp;L"/>
      <sheetName val="Per Country BoD"/>
      <sheetName val="YTD Results per country"/>
      <sheetName val="Balance Sheet presentation"/>
      <sheetName val="Base sheet Balance"/>
      <sheetName val="Employees"/>
      <sheetName val="KPI"/>
      <sheetName val="Bal Avr ytd pr country"/>
      <sheetName val="margin vol graph"/>
      <sheetName val="Margin"/>
      <sheetName val="Volumes graph"/>
      <sheetName val="Bal Aug 2006"/>
      <sheetName val="Bal Sep 2006"/>
      <sheetName val="HO Split"/>
      <sheetName val="AD HOC"/>
      <sheetName val="Nov 2006"/>
      <sheetName val="Oct 2006"/>
      <sheetName val="Sep 2006"/>
      <sheetName val="Aug 2006"/>
      <sheetName val="Base Sheet Results"/>
      <sheetName val="TEMP2"/>
      <sheetName val="Averag bal 1"/>
      <sheetName val="Averag bal 2"/>
      <sheetName val="Budget 2006 DnB NORD Group"/>
      <sheetName val="Bal Nov 2006"/>
      <sheetName val="Bal Oct 2006"/>
      <sheetName val="Budget YTD P &amp; L"/>
      <sheetName val="Mars 2006"/>
      <sheetName val="Feb 2006"/>
      <sheetName val="Jan 2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k1"/>
      <sheetName val="GS SOTP"/>
      <sheetName val="Forutsetninger"/>
      <sheetName val="DnB NOR inkl Elcon "/>
      <sheetName val="Diagram2"/>
      <sheetName val="Verdiberegn"/>
      <sheetName val="Sammenstilling"/>
      <sheetName val="DnB NOR eks Elcon"/>
      <sheetName val="øvr&amp;elim"/>
      <sheetName val="SUM FO"/>
      <sheetName val="FBM"/>
      <sheetName val="FPM"/>
      <sheetName val="Markets"/>
      <sheetName val="Kap.forv"/>
      <sheetName val="Vital"/>
      <sheetName val="Synergier"/>
      <sheetName val="Goodwill"/>
      <sheetName val="Likviditet"/>
      <sheetName val="EK"/>
      <sheetName val="HKF"/>
      <sheetName val="ITB"/>
      <sheetName val="Komm"/>
      <sheetName val="Finans"/>
      <sheetName val="SU"/>
      <sheetName val="REV"/>
      <sheetName val="Øvrige"/>
      <sheetName val="Konsernfil"/>
      <sheetName val="Konsernkorr"/>
      <sheetName val="Kapital FO"/>
      <sheetName val="Grunnlag"/>
      <sheetName val="BATCH"/>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MTM"/>
      <sheetName val="Pivot Beholdning"/>
      <sheetName val="Pivot sektor"/>
      <sheetName val="E8503081"/>
      <sheetName val="kobling"/>
      <sheetName val="Derivater 352"/>
      <sheetName val="GS SOTP"/>
      <sheetName val="Div nøkler"/>
      <sheetName val="ISIN_navn_301111"/>
      <sheetName val="VPS_kti"/>
      <sheetName val="Pivot_MTM"/>
      <sheetName val="Pivot_Beholdning"/>
      <sheetName val="Pivot_sektor"/>
      <sheetName val="Derivater_352"/>
      <sheetName val="GS_SOTP"/>
    </sheetNames>
    <sheetDataSet>
      <sheetData sheetId="0"/>
      <sheetData sheetId="1"/>
      <sheetData sheetId="2"/>
      <sheetData sheetId="3"/>
      <sheetData sheetId="4" refreshError="1"/>
      <sheetData sheetId="5"/>
      <sheetData sheetId="6" refreshError="1"/>
      <sheetData sheetId="7" refreshError="1"/>
      <sheetData sheetId="8" refreshError="1"/>
      <sheetData sheetId="9" refreshError="1"/>
      <sheetData sheetId="10"/>
      <sheetData sheetId="11"/>
      <sheetData sheetId="12"/>
      <sheetData sheetId="13"/>
      <sheetData sheetId="1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S.1"/>
      <sheetName val="S.2"/>
      <sheetName val="S.3"/>
      <sheetName val="S.4"/>
      <sheetName val="S.5"/>
      <sheetName val="S.7"/>
      <sheetName val="S.8"/>
      <sheetName val="Data"/>
      <sheetName val="Data2"/>
      <sheetName val="Data3"/>
      <sheetName val="Data4"/>
      <sheetName val="Kapital"/>
      <sheetName val="Inntekt"/>
      <sheetName val="SEC"/>
      <sheetName val="Ark1"/>
      <sheetName val="ML"/>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ktoplan"/>
      <sheetName val="In01"/>
      <sheetName val="In00"/>
      <sheetName val="In99"/>
      <sheetName val="Val.kurs"/>
      <sheetName val="Avst01"/>
      <sheetName val="Avst98"/>
      <sheetName val="Sammenlign"/>
      <sheetName val="DiaSam"/>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01"/>
      <sheetName val="расш"/>
      <sheetName val="anb"/>
      <sheetName val="Свод_3"/>
      <sheetName val="Агр. бал."/>
      <sheetName val="Разв.Бал."/>
      <sheetName val="Свод_обрез2"/>
      <sheetName val="Свод_обрез"/>
      <sheetName val="Свод_2"/>
      <sheetName val="Свод"/>
      <sheetName val="RD"/>
      <sheetName val="Algo"/>
      <sheetName val="вал"/>
      <sheetName val="руб"/>
      <sheetName val="Balans"/>
      <sheetName val="VnBal"/>
      <sheetName val="Диаграмма1"/>
      <sheetName val="чист_приб_квартал"/>
      <sheetName val="Balanse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agr12mdr."/>
      <sheetName val="Kommentar"/>
      <sheetName val="DiagrUtlån"/>
      <sheetName val="DiagrInnskudd"/>
      <sheetName val="Tabell"/>
      <sheetName val="Utvikling nettonedskrivninger"/>
      <sheetName val="Parameters"/>
    </sheetNames>
    <sheetDataSet>
      <sheetData sheetId="0" refreshError="1"/>
      <sheetData sheetId="1"/>
      <sheetData sheetId="2" refreshError="1"/>
      <sheetData sheetId="3" refreshError="1"/>
      <sheetData sheetId="4"/>
      <sheetData sheetId="5" refreshError="1"/>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 Cap"/>
      <sheetName val="Market_Cap"/>
      <sheetName val="Tabell"/>
      <sheetName val="Oppslag"/>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
      <sheetName val="Report menu"/>
      <sheetName val="X"/>
      <sheetName val="Y"/>
      <sheetName val="1"/>
      <sheetName val="3"/>
      <sheetName val="4"/>
      <sheetName val="5"/>
      <sheetName val="6"/>
      <sheetName val="7"/>
      <sheetName val="8"/>
      <sheetName val="9"/>
      <sheetName val="10"/>
      <sheetName val="12"/>
      <sheetName val="13"/>
      <sheetName val="14"/>
      <sheetName val="16"/>
      <sheetName val="17"/>
      <sheetName val="18"/>
      <sheetName val="19"/>
      <sheetName val="20"/>
      <sheetName val="21"/>
      <sheetName val="22"/>
      <sheetName val="23"/>
      <sheetName val="27"/>
      <sheetName val="28"/>
      <sheetName val="29"/>
      <sheetName val="S"/>
      <sheetName val="F"/>
      <sheetName val="N"/>
      <sheetName val="D"/>
      <sheetName val="L"/>
      <sheetName val="SI"/>
      <sheetName val="NY"/>
      <sheetName val="FR"/>
      <sheetName val="TS"/>
      <sheetName val="TF"/>
      <sheetName val="TN"/>
      <sheetName val="TD"/>
      <sheetName val="TL"/>
      <sheetName val="TSI"/>
      <sheetName val="TNY"/>
      <sheetName val="TFR"/>
      <sheetName val="RF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theme/theme1.xml><?xml version="1.0" encoding="utf-8"?>
<a:theme xmlns:a="http://schemas.openxmlformats.org/drawingml/2006/main" name="DNB_Main">
  <a:themeElements>
    <a:clrScheme name="DNB_Main">
      <a:dk1>
        <a:srgbClr val="333333"/>
      </a:dk1>
      <a:lt1>
        <a:srgbClr val="FFFFFF"/>
      </a:lt1>
      <a:dk2>
        <a:srgbClr val="333333"/>
      </a:dk2>
      <a:lt2>
        <a:srgbClr val="FFFFFF"/>
      </a:lt2>
      <a:accent1>
        <a:srgbClr val="C9C9C9"/>
      </a:accent1>
      <a:accent2>
        <a:srgbClr val="007272"/>
      </a:accent2>
      <a:accent3>
        <a:srgbClr val="77278A"/>
      </a:accent3>
      <a:accent4>
        <a:srgbClr val="49B1DE"/>
      </a:accent4>
      <a:accent5>
        <a:srgbClr val="E76A0B"/>
      </a:accent5>
      <a:accent6>
        <a:srgbClr val="9F1117"/>
      </a:accent6>
      <a:hlink>
        <a:srgbClr val="0000FF"/>
      </a:hlink>
      <a:folHlink>
        <a:srgbClr val="800080"/>
      </a:folHlink>
    </a:clrScheme>
    <a:fontScheme name="DNB_Main">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DNB_Main">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0" cap="flat" cmpd="sng" algn="ctr">
          <a:solidFill>
            <a:schemeClr val="phClr">
              <a:shade val="95000"/>
              <a:satMod val="105000"/>
            </a:schemeClr>
          </a:solidFill>
          <a:prstDash val="solid"/>
        </a:ln>
        <a:ln w="0" cap="flat" cmpd="sng" algn="ctr">
          <a:solidFill>
            <a:schemeClr val="phClr"/>
          </a:solidFill>
          <a:prstDash val="solid"/>
        </a:ln>
        <a:ln w="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4"/>
  <sheetViews>
    <sheetView showGridLines="0" topLeftCell="A16" zoomScale="115" zoomScaleNormal="115" workbookViewId="0">
      <selection activeCell="A82" sqref="A82"/>
    </sheetView>
  </sheetViews>
  <sheetFormatPr defaultColWidth="11.42578125" defaultRowHeight="12"/>
  <cols>
    <col min="1" max="1" width="99" style="22" customWidth="1"/>
  </cols>
  <sheetData>
    <row r="1" spans="1:1" ht="12.75">
      <c r="A1" s="1" t="s">
        <v>0</v>
      </c>
    </row>
    <row r="2" spans="1:1" ht="27">
      <c r="A2" s="15" t="s">
        <v>1</v>
      </c>
    </row>
    <row r="3" spans="1:1">
      <c r="A3" s="16"/>
    </row>
    <row r="4" spans="1:1" ht="45">
      <c r="A4" s="17" t="s">
        <v>2</v>
      </c>
    </row>
    <row r="5" spans="1:1">
      <c r="A5" s="18"/>
    </row>
    <row r="6" spans="1:1" ht="22.5">
      <c r="A6" s="17" t="s">
        <v>3</v>
      </c>
    </row>
    <row r="7" spans="1:1">
      <c r="A7" s="17"/>
    </row>
    <row r="8" spans="1:1" ht="15.75">
      <c r="A8" s="19" t="s">
        <v>4</v>
      </c>
    </row>
    <row r="9" spans="1:1" ht="15.75">
      <c r="A9" s="20"/>
    </row>
    <row r="10" spans="1:1">
      <c r="A10" s="21" t="s">
        <v>5</v>
      </c>
    </row>
    <row r="11" spans="1:1" ht="22.5">
      <c r="A11" s="17" t="s">
        <v>6</v>
      </c>
    </row>
    <row r="12" spans="1:1" ht="22.5">
      <c r="A12" s="8" t="s">
        <v>7</v>
      </c>
    </row>
    <row r="13" spans="1:1">
      <c r="A13" s="17"/>
    </row>
    <row r="14" spans="1:1">
      <c r="A14" s="21" t="s">
        <v>8</v>
      </c>
    </row>
    <row r="15" spans="1:1">
      <c r="A15" s="17" t="s">
        <v>9</v>
      </c>
    </row>
    <row r="16" spans="1:1">
      <c r="A16" s="17" t="s">
        <v>10</v>
      </c>
    </row>
    <row r="17" spans="1:1" ht="33.75">
      <c r="A17" s="8" t="s">
        <v>11</v>
      </c>
    </row>
    <row r="18" spans="1:1" ht="33.75">
      <c r="A18" s="8" t="s">
        <v>12</v>
      </c>
    </row>
    <row r="19" spans="1:1" ht="22.5">
      <c r="A19" s="8" t="s">
        <v>13</v>
      </c>
    </row>
    <row r="20" spans="1:1">
      <c r="A20" s="8"/>
    </row>
    <row r="21" spans="1:1" ht="22.5">
      <c r="A21" s="21" t="s">
        <v>14</v>
      </c>
    </row>
    <row r="22" spans="1:1">
      <c r="A22" s="17" t="s">
        <v>15</v>
      </c>
    </row>
    <row r="23" spans="1:1">
      <c r="A23" s="8" t="s">
        <v>16</v>
      </c>
    </row>
    <row r="24" spans="1:1" ht="22.5">
      <c r="A24" s="8" t="s">
        <v>17</v>
      </c>
    </row>
    <row r="25" spans="1:1">
      <c r="A25" s="8" t="s">
        <v>18</v>
      </c>
    </row>
    <row r="26" spans="1:1">
      <c r="A26" s="8" t="s">
        <v>19</v>
      </c>
    </row>
    <row r="27" spans="1:1">
      <c r="A27" s="17"/>
    </row>
    <row r="28" spans="1:1">
      <c r="A28" s="21" t="s">
        <v>20</v>
      </c>
    </row>
    <row r="29" spans="1:1">
      <c r="A29" s="17" t="s">
        <v>21</v>
      </c>
    </row>
    <row r="30" spans="1:1" ht="22.5">
      <c r="A30" s="8" t="s">
        <v>22</v>
      </c>
    </row>
    <row r="31" spans="1:1">
      <c r="A31" s="17"/>
    </row>
    <row r="32" spans="1:1">
      <c r="A32" s="21" t="s">
        <v>23</v>
      </c>
    </row>
    <row r="33" spans="1:1" ht="22.5">
      <c r="A33" s="17" t="s">
        <v>24</v>
      </c>
    </row>
    <row r="34" spans="1:1">
      <c r="A34" s="8" t="s">
        <v>25</v>
      </c>
    </row>
    <row r="35" spans="1:1">
      <c r="A35" s="17"/>
    </row>
    <row r="36" spans="1:1">
      <c r="A36" s="21" t="s">
        <v>26</v>
      </c>
    </row>
    <row r="37" spans="1:1">
      <c r="A37" s="17" t="s">
        <v>27</v>
      </c>
    </row>
    <row r="38" spans="1:1" ht="33.75">
      <c r="A38" s="8" t="s">
        <v>28</v>
      </c>
    </row>
    <row r="39" spans="1:1">
      <c r="A39" s="17"/>
    </row>
    <row r="40" spans="1:1">
      <c r="A40" s="21" t="s">
        <v>29</v>
      </c>
    </row>
    <row r="41" spans="1:1" ht="22.5">
      <c r="A41" s="17" t="s">
        <v>30</v>
      </c>
    </row>
    <row r="42" spans="1:1">
      <c r="A42" s="8" t="s">
        <v>31</v>
      </c>
    </row>
    <row r="44" spans="1:1">
      <c r="A44" s="21"/>
    </row>
  </sheetData>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7"/>
  <sheetViews>
    <sheetView showGridLines="0" tabSelected="1" zoomScaleNormal="100" workbookViewId="0">
      <selection activeCell="A134" sqref="A134"/>
    </sheetView>
  </sheetViews>
  <sheetFormatPr defaultColWidth="11.42578125" defaultRowHeight="17.25"/>
  <cols>
    <col min="1" max="1" width="96.7109375" style="3" customWidth="1"/>
    <col min="2" max="4" width="15.5703125" style="3" customWidth="1"/>
    <col min="5" max="6" width="15.42578125" style="3" customWidth="1"/>
    <col min="7" max="7" width="11.42578125" style="4"/>
    <col min="8" max="8" width="17" style="4" bestFit="1" customWidth="1"/>
    <col min="9" max="19" width="11.42578125" style="4"/>
    <col min="20" max="20" width="13.5703125" style="4" bestFit="1" customWidth="1"/>
    <col min="21" max="16384" width="11.42578125" style="4"/>
  </cols>
  <sheetData>
    <row r="1" spans="1:25">
      <c r="A1" s="2" t="s">
        <v>0</v>
      </c>
    </row>
    <row r="2" spans="1:25">
      <c r="A2" s="2"/>
      <c r="B2" s="25" t="s">
        <v>32</v>
      </c>
      <c r="C2" s="25" t="s">
        <v>32</v>
      </c>
      <c r="D2" s="25" t="s">
        <v>32</v>
      </c>
      <c r="E2" s="25" t="s">
        <v>32</v>
      </c>
      <c r="F2" s="25" t="s">
        <v>32</v>
      </c>
    </row>
    <row r="3" spans="1:25">
      <c r="A3" s="2"/>
      <c r="B3" s="25">
        <v>2021</v>
      </c>
      <c r="C3" s="25">
        <v>2020</v>
      </c>
      <c r="D3" s="25">
        <v>2019</v>
      </c>
      <c r="E3" s="25">
        <v>2018</v>
      </c>
      <c r="F3" s="25">
        <v>2017</v>
      </c>
    </row>
    <row r="5" spans="1:25">
      <c r="A5" s="3" t="s">
        <v>33</v>
      </c>
      <c r="B5" s="55">
        <v>1550365.0209999999</v>
      </c>
      <c r="C5" s="55">
        <v>1580301.385</v>
      </c>
      <c r="D5" s="55">
        <v>1604366.888</v>
      </c>
      <c r="E5" s="55">
        <v>1628798.861</v>
      </c>
      <c r="F5" s="55">
        <v>1628798.861</v>
      </c>
    </row>
    <row r="6" spans="1:25" ht="18">
      <c r="A6" s="5" t="s">
        <v>34</v>
      </c>
      <c r="B6" s="56">
        <v>0</v>
      </c>
      <c r="C6" s="56">
        <v>29936.36400000006</v>
      </c>
      <c r="D6" s="56">
        <v>24065.503000000026</v>
      </c>
      <c r="E6" s="56">
        <v>24431.973000000002</v>
      </c>
      <c r="F6" s="56"/>
      <c r="P6" s="82"/>
      <c r="Q6" s="82"/>
      <c r="R6" s="82"/>
      <c r="S6" s="82"/>
      <c r="T6" s="82"/>
      <c r="U6" s="82"/>
      <c r="V6" s="82"/>
      <c r="W6" s="82"/>
      <c r="X6" s="82"/>
      <c r="Y6" s="82"/>
    </row>
    <row r="7" spans="1:25">
      <c r="A7" s="3" t="s">
        <v>35</v>
      </c>
      <c r="B7" s="43">
        <f>B5-B6</f>
        <v>1550365.0209999999</v>
      </c>
      <c r="C7" s="43">
        <f>C5-C6</f>
        <v>1550365.0209999999</v>
      </c>
      <c r="D7" s="43">
        <f>D5-D6</f>
        <v>1580301.385</v>
      </c>
      <c r="E7" s="43">
        <f>E5-E6</f>
        <v>1604366.888</v>
      </c>
      <c r="F7" s="43">
        <f>F5-F6</f>
        <v>1628798.861</v>
      </c>
      <c r="P7" s="82"/>
      <c r="Q7" s="82"/>
      <c r="R7" s="82"/>
      <c r="S7" s="82"/>
      <c r="T7" s="82"/>
      <c r="U7" s="82"/>
      <c r="V7" s="82"/>
      <c r="W7" s="82"/>
      <c r="X7" s="82"/>
      <c r="Y7" s="82"/>
    </row>
    <row r="8" spans="1:25">
      <c r="A8" s="3" t="s">
        <v>36</v>
      </c>
      <c r="B8" s="43">
        <v>0</v>
      </c>
      <c r="C8" s="43">
        <v>0</v>
      </c>
      <c r="D8" s="43">
        <v>9715</v>
      </c>
      <c r="E8" s="43">
        <v>10015</v>
      </c>
      <c r="F8" s="43">
        <v>10750.067999999999</v>
      </c>
      <c r="P8" s="82"/>
      <c r="Q8" s="82"/>
      <c r="R8" s="82"/>
      <c r="S8" s="82"/>
      <c r="T8" s="82"/>
      <c r="U8" s="82"/>
      <c r="V8" s="82"/>
      <c r="W8" s="82"/>
      <c r="X8" s="82"/>
      <c r="Y8" s="82"/>
    </row>
    <row r="9" spans="1:25">
      <c r="A9" s="5" t="s">
        <v>37</v>
      </c>
      <c r="B9" s="44">
        <v>14</v>
      </c>
      <c r="C9" s="44">
        <v>0</v>
      </c>
      <c r="D9" s="44">
        <v>0</v>
      </c>
      <c r="E9" s="44">
        <v>0</v>
      </c>
      <c r="F9" s="44">
        <v>0</v>
      </c>
      <c r="P9" s="82"/>
      <c r="Q9" s="82"/>
      <c r="R9" s="82"/>
      <c r="S9" s="82"/>
      <c r="T9" s="82"/>
      <c r="U9" s="82"/>
      <c r="V9" s="82"/>
      <c r="W9" s="82"/>
      <c r="X9" s="82"/>
      <c r="Y9" s="82"/>
    </row>
    <row r="10" spans="1:25">
      <c r="A10" s="5" t="s">
        <v>38</v>
      </c>
      <c r="B10" s="44">
        <f t="shared" ref="B10" si="0">B7-B8-B9</f>
        <v>1550351.0209999999</v>
      </c>
      <c r="C10" s="44">
        <f t="shared" ref="C10:F10" si="1">C7-C8-C9</f>
        <v>1550365.0209999999</v>
      </c>
      <c r="D10" s="44">
        <f t="shared" si="1"/>
        <v>1570586.385</v>
      </c>
      <c r="E10" s="44">
        <f t="shared" si="1"/>
        <v>1594351.888</v>
      </c>
      <c r="F10" s="44">
        <f t="shared" si="1"/>
        <v>1618048.7930000001</v>
      </c>
      <c r="P10" s="82"/>
      <c r="Q10" s="82"/>
      <c r="R10" s="82"/>
      <c r="S10" s="82"/>
      <c r="T10" s="82"/>
      <c r="U10" s="82"/>
      <c r="V10" s="82"/>
      <c r="W10" s="82"/>
      <c r="X10" s="82"/>
      <c r="Y10" s="82"/>
    </row>
    <row r="11" spans="1:25">
      <c r="P11" s="82"/>
      <c r="Q11" s="82"/>
      <c r="R11" s="82"/>
      <c r="S11" s="82"/>
      <c r="T11" s="82"/>
      <c r="U11" s="82"/>
      <c r="V11" s="82"/>
      <c r="W11" s="82"/>
      <c r="X11" s="82"/>
      <c r="Y11" s="82"/>
    </row>
    <row r="12" spans="1:25">
      <c r="A12" s="3" t="s">
        <v>39</v>
      </c>
      <c r="B12" s="55">
        <v>1550365.0209999999</v>
      </c>
      <c r="C12" s="55">
        <v>1580301.385</v>
      </c>
      <c r="D12" s="55">
        <v>1604366.888</v>
      </c>
      <c r="E12" s="55">
        <v>1628798.861</v>
      </c>
      <c r="F12" s="55">
        <v>1628798.861</v>
      </c>
      <c r="P12" s="82"/>
      <c r="Q12" s="82"/>
      <c r="R12" s="82"/>
      <c r="S12" s="82"/>
      <c r="T12" s="82"/>
      <c r="U12" s="82"/>
      <c r="V12" s="82"/>
      <c r="W12" s="82"/>
      <c r="X12" s="82"/>
      <c r="Y12" s="82"/>
    </row>
    <row r="13" spans="1:25">
      <c r="A13" s="5" t="s">
        <v>40</v>
      </c>
      <c r="B13" s="56">
        <v>0</v>
      </c>
      <c r="C13" s="56">
        <v>17462.879000000001</v>
      </c>
      <c r="D13" s="56">
        <v>16685.452000000048</v>
      </c>
      <c r="E13" s="56">
        <v>18323.979750000002</v>
      </c>
      <c r="F13" s="56"/>
      <c r="P13" s="82"/>
      <c r="Q13" s="82"/>
      <c r="R13" s="82"/>
      <c r="S13" s="82"/>
      <c r="T13" s="82"/>
      <c r="U13" s="82"/>
      <c r="V13" s="82"/>
      <c r="W13" s="82"/>
      <c r="X13" s="82"/>
      <c r="Y13" s="82"/>
    </row>
    <row r="14" spans="1:25">
      <c r="A14" s="3" t="s">
        <v>41</v>
      </c>
      <c r="B14" s="43">
        <f>B12-B13</f>
        <v>1550365.0209999999</v>
      </c>
      <c r="C14" s="43">
        <f>C12-C13</f>
        <v>1562838.5060000001</v>
      </c>
      <c r="D14" s="43">
        <f>D12-D13</f>
        <v>1587681.436</v>
      </c>
      <c r="E14" s="43">
        <f>E12-E13</f>
        <v>1610474.8812500001</v>
      </c>
      <c r="F14" s="43">
        <f>F12-F13</f>
        <v>1628798.861</v>
      </c>
      <c r="P14" s="82"/>
      <c r="Q14" s="82"/>
      <c r="R14" s="82"/>
      <c r="S14" s="82"/>
      <c r="T14" s="82"/>
      <c r="U14" s="82"/>
      <c r="V14" s="82"/>
      <c r="W14" s="82"/>
      <c r="X14" s="82"/>
      <c r="Y14" s="82"/>
    </row>
    <row r="15" spans="1:25">
      <c r="A15" s="3" t="s">
        <v>42</v>
      </c>
      <c r="B15" s="43">
        <v>0</v>
      </c>
      <c r="C15" s="43">
        <v>8298.5468001018744</v>
      </c>
      <c r="D15" s="43">
        <v>4682.4359999999997</v>
      </c>
      <c r="E15" s="43">
        <v>8633.9809999999998</v>
      </c>
      <c r="F15" s="43">
        <v>3477.9365000000689</v>
      </c>
      <c r="P15" s="82"/>
      <c r="Q15" s="82"/>
      <c r="R15" s="82"/>
      <c r="S15" s="82"/>
      <c r="T15" s="82"/>
      <c r="U15" s="82"/>
      <c r="V15" s="82"/>
      <c r="W15" s="82"/>
      <c r="X15" s="82"/>
      <c r="Y15" s="82"/>
    </row>
    <row r="16" spans="1:25">
      <c r="A16" s="5" t="s">
        <v>43</v>
      </c>
      <c r="B16" s="44">
        <v>74.928583333333336</v>
      </c>
      <c r="C16" s="44">
        <v>0</v>
      </c>
      <c r="D16" s="44">
        <v>0</v>
      </c>
      <c r="E16" s="44">
        <v>0</v>
      </c>
      <c r="F16" s="44">
        <v>62.644249999895692</v>
      </c>
      <c r="P16" s="82"/>
      <c r="Q16" s="82"/>
      <c r="R16" s="82"/>
      <c r="S16" s="82"/>
      <c r="T16" s="82"/>
      <c r="U16" s="82"/>
      <c r="V16" s="82"/>
      <c r="W16" s="82"/>
      <c r="X16" s="82"/>
      <c r="Y16" s="82"/>
    </row>
    <row r="17" spans="1:25">
      <c r="A17" s="45" t="s">
        <v>44</v>
      </c>
      <c r="B17" s="44">
        <f t="shared" ref="B17" si="2">B14-B15-B16</f>
        <v>1550290.0924166667</v>
      </c>
      <c r="C17" s="44">
        <f t="shared" ref="C17:F17" si="3">C14-C15-C16</f>
        <v>1554539.9591998982</v>
      </c>
      <c r="D17" s="44">
        <f t="shared" si="3"/>
        <v>1582999</v>
      </c>
      <c r="E17" s="44">
        <f t="shared" si="3"/>
        <v>1601840.9002500002</v>
      </c>
      <c r="F17" s="44">
        <f t="shared" si="3"/>
        <v>1625258.2802500001</v>
      </c>
      <c r="P17" s="82"/>
      <c r="Q17" s="82"/>
      <c r="R17" s="82"/>
      <c r="S17" s="82"/>
      <c r="T17" s="82"/>
      <c r="U17" s="82"/>
      <c r="V17" s="82"/>
      <c r="W17" s="82"/>
      <c r="X17" s="82"/>
      <c r="Y17" s="82"/>
    </row>
    <row r="18" spans="1:25" ht="9" customHeight="1">
      <c r="P18" s="82"/>
      <c r="Q18" s="82"/>
      <c r="R18" s="82"/>
      <c r="S18" s="82"/>
      <c r="T18" s="82"/>
      <c r="U18" s="82"/>
      <c r="V18" s="82"/>
      <c r="W18" s="82"/>
      <c r="X18" s="82"/>
      <c r="Y18" s="82"/>
    </row>
    <row r="19" spans="1:25" ht="9.75" customHeight="1">
      <c r="P19" s="82"/>
      <c r="Q19" s="82"/>
      <c r="R19" s="82"/>
      <c r="S19" s="82"/>
      <c r="T19" s="82"/>
      <c r="U19" s="82"/>
      <c r="V19" s="82"/>
      <c r="W19" s="82"/>
      <c r="X19" s="82"/>
      <c r="Y19" s="82"/>
    </row>
    <row r="20" spans="1:25">
      <c r="A20" s="3" t="s">
        <v>45</v>
      </c>
      <c r="B20" s="43">
        <v>243911.58865288697</v>
      </c>
      <c r="C20" s="43">
        <v>248396.20176450399</v>
      </c>
      <c r="D20" s="43">
        <v>242255.211230035</v>
      </c>
      <c r="E20" s="43">
        <v>223965.97205213801</v>
      </c>
      <c r="F20" s="43">
        <v>216896.598817294</v>
      </c>
      <c r="P20" s="82"/>
      <c r="Q20" s="82"/>
      <c r="R20" s="82"/>
      <c r="S20" s="82"/>
      <c r="T20" s="82"/>
      <c r="U20" s="82"/>
      <c r="V20" s="82"/>
      <c r="W20" s="82"/>
      <c r="X20" s="82"/>
      <c r="Y20" s="82"/>
    </row>
    <row r="21" spans="1:25">
      <c r="A21" s="3" t="s">
        <v>46</v>
      </c>
      <c r="B21" s="43">
        <v>16974.457190000001</v>
      </c>
      <c r="C21" s="43">
        <v>18362.127219999998</v>
      </c>
      <c r="D21" s="43">
        <v>26728.741859999998</v>
      </c>
      <c r="E21" s="43">
        <v>16193.69385</v>
      </c>
      <c r="F21" s="43">
        <v>16158.76785</v>
      </c>
      <c r="P21" s="82"/>
      <c r="Q21" s="82"/>
      <c r="R21" s="82"/>
      <c r="S21" s="82"/>
      <c r="T21" s="82"/>
      <c r="U21" s="82"/>
      <c r="V21" s="82"/>
      <c r="W21" s="82"/>
      <c r="X21" s="82"/>
      <c r="Y21" s="82"/>
    </row>
    <row r="22" spans="1:25">
      <c r="A22" s="3" t="s">
        <v>47</v>
      </c>
      <c r="B22" s="43">
        <v>265.83168359999996</v>
      </c>
      <c r="C22" s="43">
        <v>118.954504646</v>
      </c>
      <c r="D22" s="43">
        <v>44.774274076000005</v>
      </c>
      <c r="E22" s="43">
        <v>0</v>
      </c>
      <c r="F22" s="43">
        <v>0</v>
      </c>
      <c r="P22" s="82"/>
      <c r="Q22" s="82"/>
      <c r="R22" s="82"/>
      <c r="S22" s="82"/>
      <c r="T22" s="82"/>
      <c r="U22" s="82"/>
      <c r="V22" s="82"/>
      <c r="W22" s="82"/>
      <c r="X22" s="82"/>
      <c r="Y22" s="82"/>
    </row>
    <row r="23" spans="1:25">
      <c r="A23" s="45" t="s">
        <v>48</v>
      </c>
      <c r="B23" s="51">
        <f>B20-B21-B22</f>
        <v>226671.29977928699</v>
      </c>
      <c r="C23" s="51">
        <f>C20-C21-C22</f>
        <v>229915.12003985798</v>
      </c>
      <c r="D23" s="51">
        <f>D20-D21-D22</f>
        <v>215481.695095959</v>
      </c>
      <c r="E23" s="51">
        <f t="shared" ref="E23:F23" si="4">E20-E21-E22</f>
        <v>207772.278202138</v>
      </c>
      <c r="F23" s="51">
        <f t="shared" si="4"/>
        <v>200737.83096729399</v>
      </c>
      <c r="P23" s="82"/>
      <c r="Q23" s="82"/>
      <c r="R23" s="82"/>
      <c r="S23" s="82"/>
      <c r="T23" s="82"/>
      <c r="U23" s="82"/>
      <c r="V23" s="82"/>
      <c r="W23" s="82"/>
      <c r="X23" s="82"/>
      <c r="Y23" s="82"/>
    </row>
    <row r="24" spans="1:25">
      <c r="A24" s="5" t="s">
        <v>49</v>
      </c>
      <c r="B24" s="56">
        <v>1550351.0209999999</v>
      </c>
      <c r="C24" s="44">
        <f>+C10</f>
        <v>1550365.0209999999</v>
      </c>
      <c r="D24" s="44">
        <f>+D10</f>
        <v>1570586.385</v>
      </c>
      <c r="E24" s="44">
        <f>+E10</f>
        <v>1594351.888</v>
      </c>
      <c r="F24" s="44">
        <f>+F10</f>
        <v>1618048.7930000001</v>
      </c>
      <c r="P24" s="82"/>
      <c r="Q24" s="82"/>
      <c r="R24" s="82"/>
      <c r="S24" s="82"/>
      <c r="T24" s="82"/>
      <c r="U24" s="82"/>
      <c r="V24" s="82"/>
      <c r="W24" s="82"/>
      <c r="X24" s="82"/>
      <c r="Y24" s="82"/>
    </row>
    <row r="25" spans="1:25">
      <c r="A25" s="5" t="s">
        <v>50</v>
      </c>
      <c r="B25" s="46">
        <f>B23*1000/B24</f>
        <v>146.206437580233</v>
      </c>
      <c r="C25" s="46">
        <f>C23*1000/C24</f>
        <v>148.2974118517977</v>
      </c>
      <c r="D25" s="46">
        <f>D23*1000/D24</f>
        <v>137.19824465176362</v>
      </c>
      <c r="E25" s="46">
        <f>E23*1000/E24</f>
        <v>130.31770449544447</v>
      </c>
      <c r="F25" s="46">
        <f>F23*1000/F24</f>
        <v>124.06166725980432</v>
      </c>
      <c r="P25" s="82"/>
      <c r="Q25" s="82"/>
      <c r="R25" s="82"/>
      <c r="S25" s="82"/>
      <c r="T25" s="82"/>
      <c r="U25" s="82"/>
      <c r="V25" s="82"/>
      <c r="W25" s="82"/>
      <c r="X25" s="82"/>
      <c r="Y25" s="82"/>
    </row>
    <row r="26" spans="1:25" ht="9" customHeight="1">
      <c r="P26" s="82"/>
      <c r="Q26" s="82"/>
      <c r="R26" s="82"/>
      <c r="S26" s="82"/>
      <c r="T26" s="82"/>
      <c r="U26" s="82"/>
      <c r="V26" s="82"/>
      <c r="W26" s="82"/>
      <c r="X26" s="82"/>
      <c r="Y26" s="82"/>
    </row>
    <row r="27" spans="1:25">
      <c r="A27" s="3" t="s">
        <v>51</v>
      </c>
      <c r="B27" s="43">
        <v>25354.981578429099</v>
      </c>
      <c r="C27" s="43">
        <v>19840.120302973402</v>
      </c>
      <c r="D27" s="43">
        <v>25721.075905849299</v>
      </c>
      <c r="E27" s="43">
        <v>24282.249582109398</v>
      </c>
      <c r="F27" s="43">
        <v>21802.898404805102</v>
      </c>
      <c r="P27" s="82"/>
      <c r="Q27" s="82"/>
      <c r="R27" s="82"/>
      <c r="S27" s="82"/>
      <c r="T27" s="82"/>
      <c r="U27" s="82"/>
      <c r="V27" s="82"/>
      <c r="W27" s="82"/>
      <c r="X27" s="82"/>
      <c r="Y27" s="82"/>
    </row>
    <row r="28" spans="1:25">
      <c r="A28" s="3" t="s">
        <v>52</v>
      </c>
      <c r="B28" s="73">
        <v>-921.69127000000003</v>
      </c>
      <c r="C28" s="73">
        <v>-1143.27637</v>
      </c>
      <c r="D28" s="73">
        <v>-1122.8108</v>
      </c>
      <c r="E28" s="73">
        <v>-958.85318999999993</v>
      </c>
      <c r="F28" s="73">
        <v>-937.59087999999997</v>
      </c>
      <c r="P28" s="82"/>
      <c r="Q28" s="82"/>
      <c r="R28" s="82"/>
      <c r="S28" s="82"/>
      <c r="T28" s="82"/>
      <c r="U28" s="82"/>
      <c r="V28" s="82"/>
      <c r="W28" s="82"/>
      <c r="X28" s="82"/>
      <c r="Y28" s="82"/>
    </row>
    <row r="29" spans="1:25">
      <c r="A29" s="5" t="s">
        <v>53</v>
      </c>
      <c r="B29" s="47">
        <v>-26.450655099999999</v>
      </c>
      <c r="C29" s="47">
        <v>15.415934684</v>
      </c>
      <c r="D29" s="47">
        <v>4.550700924</v>
      </c>
      <c r="E29" s="47">
        <v>0</v>
      </c>
      <c r="F29" s="47">
        <v>0</v>
      </c>
      <c r="P29" s="82"/>
      <c r="Q29" s="82"/>
      <c r="R29" s="82"/>
      <c r="S29" s="82"/>
      <c r="T29" s="82"/>
      <c r="U29" s="82"/>
      <c r="V29" s="82"/>
      <c r="W29" s="82"/>
      <c r="X29" s="82"/>
      <c r="Y29" s="82"/>
    </row>
    <row r="30" spans="1:25">
      <c r="A30" s="5" t="s">
        <v>54</v>
      </c>
      <c r="B30" s="44">
        <f>B27+B28+B29</f>
        <v>24406.839653329098</v>
      </c>
      <c r="C30" s="44">
        <f>C27+C28+C29</f>
        <v>18712.259867657402</v>
      </c>
      <c r="D30" s="44">
        <f>D27+D28+D29</f>
        <v>24602.815806773298</v>
      </c>
      <c r="E30" s="44">
        <f t="shared" ref="E30:F30" si="5">E27+E28+E29</f>
        <v>23323.396392109396</v>
      </c>
      <c r="F30" s="44">
        <f t="shared" si="5"/>
        <v>20865.307524805103</v>
      </c>
      <c r="P30" s="82"/>
      <c r="Q30" s="82"/>
      <c r="R30" s="82"/>
      <c r="S30" s="82"/>
      <c r="T30" s="82"/>
      <c r="U30" s="82"/>
      <c r="V30" s="82"/>
      <c r="W30" s="82"/>
      <c r="X30" s="82"/>
      <c r="Y30" s="82"/>
    </row>
    <row r="31" spans="1:25">
      <c r="A31" s="5" t="s">
        <v>55</v>
      </c>
      <c r="B31" s="44">
        <f>+B17</f>
        <v>1550290.0924166667</v>
      </c>
      <c r="C31" s="44">
        <f>+C17</f>
        <v>1554539.9591998982</v>
      </c>
      <c r="D31" s="44">
        <f>+D17</f>
        <v>1582999</v>
      </c>
      <c r="E31" s="44">
        <f>+E17</f>
        <v>1601840.9002500002</v>
      </c>
      <c r="F31" s="44">
        <f>+F17</f>
        <v>1625258.2802500001</v>
      </c>
      <c r="P31" s="82"/>
      <c r="Q31" s="82"/>
      <c r="R31" s="82"/>
      <c r="S31" s="82"/>
      <c r="T31" s="82"/>
      <c r="U31" s="82"/>
      <c r="V31" s="82"/>
      <c r="W31" s="82"/>
      <c r="X31" s="82"/>
      <c r="Y31" s="82"/>
    </row>
    <row r="32" spans="1:25">
      <c r="A32" s="5" t="s">
        <v>56</v>
      </c>
      <c r="B32" s="48">
        <f>B30/B31*1000</f>
        <v>15.74340168508885</v>
      </c>
      <c r="C32" s="48">
        <f>C30/C31*1000</f>
        <v>12.037168782260421</v>
      </c>
      <c r="D32" s="48">
        <f>D30/D31*1000</f>
        <v>15.541902304911941</v>
      </c>
      <c r="E32" s="48">
        <f>E30/E31*1000</f>
        <v>14.560370126939137</v>
      </c>
      <c r="F32" s="48">
        <f>F30/F31*1000</f>
        <v>12.838148728948832</v>
      </c>
      <c r="P32" s="82"/>
      <c r="Q32" s="82"/>
      <c r="R32" s="82"/>
      <c r="S32" s="82"/>
      <c r="T32" s="82"/>
      <c r="U32" s="82"/>
      <c r="V32" s="82"/>
      <c r="W32" s="82"/>
      <c r="X32" s="82"/>
      <c r="Y32" s="82"/>
    </row>
    <row r="33" spans="1:25">
      <c r="P33" s="82"/>
      <c r="Q33" s="82"/>
      <c r="R33" s="82"/>
      <c r="S33" s="82"/>
      <c r="T33" s="82"/>
      <c r="U33" s="82"/>
      <c r="V33" s="82"/>
      <c r="W33" s="82"/>
      <c r="X33" s="82"/>
      <c r="Y33" s="82"/>
    </row>
    <row r="34" spans="1:25">
      <c r="P34" s="82"/>
      <c r="Q34" s="82"/>
      <c r="R34" s="82"/>
      <c r="S34" s="82"/>
      <c r="T34" s="82"/>
      <c r="U34" s="82"/>
      <c r="V34" s="82"/>
      <c r="W34" s="82"/>
      <c r="X34" s="82"/>
      <c r="Y34" s="82"/>
    </row>
    <row r="35" spans="1:25">
      <c r="A35" s="108" t="s">
        <v>57</v>
      </c>
      <c r="B35" s="108"/>
      <c r="C35" s="108"/>
      <c r="D35" s="108"/>
      <c r="E35" s="108"/>
      <c r="F35" s="23"/>
      <c r="P35" s="82"/>
      <c r="Q35" s="82"/>
      <c r="R35" s="82"/>
      <c r="S35" s="82"/>
      <c r="T35" s="82"/>
      <c r="U35" s="82"/>
      <c r="V35" s="82"/>
      <c r="W35" s="82"/>
      <c r="X35" s="82"/>
      <c r="Y35" s="82"/>
    </row>
    <row r="36" spans="1:25" ht="6.75" customHeight="1">
      <c r="P36" s="82"/>
      <c r="Q36" s="82"/>
      <c r="R36" s="82"/>
      <c r="S36" s="82"/>
      <c r="T36" s="82"/>
      <c r="U36" s="82"/>
      <c r="V36" s="82"/>
      <c r="W36" s="82"/>
      <c r="X36" s="82"/>
      <c r="Y36" s="82"/>
    </row>
    <row r="37" spans="1:25">
      <c r="A37" s="3" t="s">
        <v>58</v>
      </c>
      <c r="B37" s="43">
        <v>25354.981578429099</v>
      </c>
      <c r="C37" s="43">
        <v>19840.120302973402</v>
      </c>
      <c r="D37" s="43">
        <v>25721.075905849299</v>
      </c>
      <c r="E37" s="43">
        <v>24282.249582109398</v>
      </c>
      <c r="F37" s="43">
        <v>21802.898404805102</v>
      </c>
      <c r="P37" s="82"/>
      <c r="Q37" s="82"/>
      <c r="R37" s="82"/>
      <c r="S37" s="82"/>
      <c r="T37" s="82"/>
      <c r="U37" s="82"/>
      <c r="V37" s="82"/>
      <c r="W37" s="82"/>
      <c r="X37" s="82"/>
      <c r="Y37" s="82"/>
    </row>
    <row r="38" spans="1:25">
      <c r="A38" s="3" t="s">
        <v>52</v>
      </c>
      <c r="B38" s="73">
        <v>-921.69127000000003</v>
      </c>
      <c r="C38" s="73">
        <v>-1143.27637</v>
      </c>
      <c r="D38" s="73">
        <v>-1122.8108</v>
      </c>
      <c r="E38" s="73">
        <v>-958.85318999999993</v>
      </c>
      <c r="F38" s="73">
        <v>-937.59087999999997</v>
      </c>
      <c r="P38" s="82"/>
      <c r="Q38" s="82"/>
      <c r="R38" s="82"/>
      <c r="S38" s="82"/>
      <c r="T38" s="82"/>
      <c r="U38" s="82"/>
      <c r="V38" s="82"/>
      <c r="W38" s="82"/>
      <c r="X38" s="82"/>
      <c r="Y38" s="82"/>
    </row>
    <row r="39" spans="1:25">
      <c r="A39" s="5" t="s">
        <v>53</v>
      </c>
      <c r="B39" s="47">
        <v>-26.450655099999999</v>
      </c>
      <c r="C39" s="47">
        <v>15.415934684</v>
      </c>
      <c r="D39" s="47">
        <v>4.550700924</v>
      </c>
      <c r="E39" s="47">
        <v>0</v>
      </c>
      <c r="F39" s="47">
        <v>0</v>
      </c>
      <c r="P39" s="82"/>
      <c r="Q39" s="82"/>
      <c r="R39" s="82"/>
      <c r="S39" s="82"/>
      <c r="T39" s="82"/>
      <c r="U39" s="82"/>
      <c r="V39" s="82"/>
      <c r="W39" s="82"/>
      <c r="X39" s="82"/>
      <c r="Y39" s="82"/>
    </row>
    <row r="40" spans="1:25">
      <c r="A40" s="5" t="s">
        <v>59</v>
      </c>
      <c r="B40" s="44">
        <f>B37+B38+B39</f>
        <v>24406.839653329098</v>
      </c>
      <c r="C40" s="44">
        <f>C37+C38+C39</f>
        <v>18712.259867657402</v>
      </c>
      <c r="D40" s="44">
        <f>D37+D38+D39</f>
        <v>24602.815806773298</v>
      </c>
      <c r="E40" s="44">
        <f t="shared" ref="E40:F40" si="6">E37+E38+E39</f>
        <v>23323.396392109396</v>
      </c>
      <c r="F40" s="44">
        <f t="shared" si="6"/>
        <v>20865.307524805103</v>
      </c>
      <c r="P40" s="82"/>
      <c r="Q40" s="82"/>
      <c r="R40" s="82"/>
      <c r="S40" s="82"/>
      <c r="T40" s="82"/>
      <c r="U40" s="82"/>
      <c r="V40" s="82"/>
      <c r="W40" s="82"/>
      <c r="X40" s="82"/>
      <c r="Y40" s="82"/>
    </row>
    <row r="41" spans="1:25">
      <c r="A41" s="5" t="s">
        <v>60</v>
      </c>
      <c r="B41" s="44">
        <v>228206.91043398151</v>
      </c>
      <c r="C41" s="44">
        <v>222490.10163187663</v>
      </c>
      <c r="D41" s="44">
        <v>210653.16531176923</v>
      </c>
      <c r="E41" s="44">
        <v>200004.3795936972</v>
      </c>
      <c r="F41" s="44">
        <v>193685.501008477</v>
      </c>
      <c r="P41" s="82"/>
      <c r="Q41" s="82"/>
      <c r="R41" s="82"/>
      <c r="S41" s="82"/>
      <c r="T41" s="82"/>
      <c r="U41" s="82"/>
      <c r="V41" s="82"/>
      <c r="W41" s="82"/>
      <c r="X41" s="82"/>
      <c r="Y41" s="82"/>
    </row>
    <row r="42" spans="1:25">
      <c r="A42" s="5" t="s">
        <v>61</v>
      </c>
      <c r="B42" s="49">
        <f>(B40*(365/365)/B41)*100</f>
        <v>10.695048457084216</v>
      </c>
      <c r="C42" s="49">
        <f>(C40*(366/366)/C41)*100</f>
        <v>8.4103785878159965</v>
      </c>
      <c r="D42" s="49">
        <f>(D40*(366/366)/D41)*100</f>
        <v>11.679300318303232</v>
      </c>
      <c r="E42" s="49">
        <f>(E40*(365/365)/E41)*100</f>
        <v>11.661442834147016</v>
      </c>
      <c r="F42" s="49">
        <f>(F40*(365/365)/F41)*100</f>
        <v>10.772777216758158</v>
      </c>
      <c r="P42" s="82"/>
      <c r="Q42" s="82"/>
      <c r="R42" s="82"/>
      <c r="S42" s="82"/>
      <c r="T42" s="82"/>
      <c r="U42" s="82"/>
      <c r="V42" s="82"/>
      <c r="W42" s="82"/>
      <c r="X42" s="82"/>
      <c r="Y42" s="82"/>
    </row>
    <row r="43" spans="1:25">
      <c r="P43" s="82"/>
      <c r="Q43" s="82"/>
      <c r="R43" s="82"/>
      <c r="S43" s="82"/>
      <c r="T43" s="82"/>
      <c r="U43" s="82"/>
      <c r="V43" s="82"/>
      <c r="W43" s="82"/>
      <c r="X43" s="82"/>
      <c r="Y43" s="82"/>
    </row>
    <row r="44" spans="1:25">
      <c r="A44" s="108" t="s">
        <v>62</v>
      </c>
      <c r="B44" s="108"/>
      <c r="C44" s="108"/>
      <c r="D44" s="108"/>
      <c r="E44" s="108"/>
      <c r="F44" s="23"/>
      <c r="P44" s="82"/>
      <c r="Q44" s="82"/>
      <c r="R44" s="82"/>
      <c r="S44" s="82"/>
      <c r="T44" s="82"/>
      <c r="U44" s="82"/>
      <c r="V44" s="82"/>
      <c r="W44" s="82"/>
      <c r="X44" s="82"/>
      <c r="Y44" s="82"/>
    </row>
    <row r="45" spans="1:25" ht="6.75" customHeight="1">
      <c r="P45" s="82"/>
      <c r="Q45" s="82"/>
      <c r="R45" s="82"/>
      <c r="S45" s="82"/>
      <c r="T45" s="82"/>
      <c r="U45" s="82"/>
      <c r="V45" s="82"/>
      <c r="W45" s="82"/>
      <c r="X45" s="82"/>
      <c r="Y45" s="82"/>
    </row>
    <row r="46" spans="1:25">
      <c r="A46" s="3" t="s">
        <v>63</v>
      </c>
      <c r="B46" s="55">
        <v>38109.874876523798</v>
      </c>
      <c r="C46" s="55">
        <v>44084.867436348701</v>
      </c>
      <c r="D46" s="55">
        <v>50891.598590537804</v>
      </c>
      <c r="E46" s="43">
        <v>44204.481649120004</v>
      </c>
      <c r="F46" s="43">
        <v>43764.597742479695</v>
      </c>
      <c r="P46" s="82"/>
      <c r="Q46" s="82"/>
      <c r="R46" s="82"/>
      <c r="S46" s="82"/>
      <c r="T46" s="82"/>
      <c r="U46" s="82"/>
      <c r="V46" s="82"/>
      <c r="W46" s="82"/>
      <c r="X46" s="82"/>
      <c r="Y46" s="82"/>
    </row>
    <row r="47" spans="1:25">
      <c r="A47" s="5" t="s">
        <v>64</v>
      </c>
      <c r="B47" s="57">
        <v>-7219.8679724749963</v>
      </c>
      <c r="C47" s="57">
        <v>-11758.623139180501</v>
      </c>
      <c r="D47" s="57">
        <v>-22796.081794528505</v>
      </c>
      <c r="E47" s="50">
        <v>-16052.133637765302</v>
      </c>
      <c r="F47" s="50">
        <v>-13539.270103880997</v>
      </c>
      <c r="P47" s="82"/>
      <c r="Q47" s="82"/>
      <c r="R47" s="82"/>
      <c r="S47" s="82"/>
      <c r="T47" s="82"/>
      <c r="U47" s="82"/>
      <c r="V47" s="82"/>
      <c r="W47" s="82"/>
      <c r="X47" s="82"/>
      <c r="Y47" s="82"/>
    </row>
    <row r="48" spans="1:25">
      <c r="A48" s="45" t="s">
        <v>65</v>
      </c>
      <c r="B48" s="58">
        <f t="shared" ref="B48:C48" si="7">B46+B47</f>
        <v>30890.006904048802</v>
      </c>
      <c r="C48" s="58">
        <f t="shared" si="7"/>
        <v>32326.244297168199</v>
      </c>
      <c r="D48" s="58">
        <f t="shared" ref="D48" si="8">D46+D47</f>
        <v>28095.516796009299</v>
      </c>
      <c r="E48" s="51">
        <f t="shared" ref="E48" si="9">E46+E47</f>
        <v>28152.348011354701</v>
      </c>
      <c r="F48" s="51">
        <f>F46+F47</f>
        <v>30225.327638598697</v>
      </c>
      <c r="P48" s="82"/>
      <c r="Q48" s="82"/>
      <c r="R48" s="82"/>
      <c r="S48" s="82"/>
      <c r="T48" s="82"/>
      <c r="U48" s="82"/>
      <c r="V48" s="82"/>
      <c r="W48" s="82"/>
      <c r="X48" s="82"/>
      <c r="Y48" s="82"/>
    </row>
    <row r="49" spans="1:25">
      <c r="A49" s="45" t="s">
        <v>66</v>
      </c>
      <c r="B49" s="58">
        <v>1592430.7561051901</v>
      </c>
      <c r="C49" s="58">
        <v>1581222.8425972799</v>
      </c>
      <c r="D49" s="58">
        <v>1528802.28115361</v>
      </c>
      <c r="E49" s="51">
        <v>1451053.8644852501</v>
      </c>
      <c r="F49" s="51">
        <v>1463220.93988917</v>
      </c>
      <c r="P49" s="82"/>
      <c r="Q49" s="82"/>
      <c r="R49" s="82"/>
      <c r="S49" s="82"/>
      <c r="T49" s="82"/>
      <c r="U49" s="82"/>
      <c r="V49" s="82"/>
      <c r="W49" s="82"/>
      <c r="X49" s="82"/>
      <c r="Y49" s="82"/>
    </row>
    <row r="50" spans="1:25">
      <c r="A50" s="45" t="s">
        <v>67</v>
      </c>
      <c r="B50" s="59">
        <f>B48/B49*365/365*100</f>
        <v>1.9398022039966378</v>
      </c>
      <c r="C50" s="59">
        <f>C48/C49*366/366*100</f>
        <v>2.0443825769725072</v>
      </c>
      <c r="D50" s="59">
        <f>D48/D49*366/366*100</f>
        <v>1.8377469174633141</v>
      </c>
      <c r="E50" s="48">
        <f>E48/E49*365/365*100</f>
        <v>1.9401311488420538</v>
      </c>
      <c r="F50" s="48">
        <f>F48/F49*365/365*100</f>
        <v>2.0656707961607004</v>
      </c>
      <c r="P50" s="82"/>
      <c r="Q50" s="82"/>
      <c r="R50" s="82"/>
      <c r="S50" s="82"/>
      <c r="T50" s="82"/>
      <c r="U50" s="82"/>
      <c r="V50" s="82"/>
      <c r="W50" s="82"/>
      <c r="X50" s="82"/>
      <c r="Y50" s="82"/>
    </row>
    <row r="51" spans="1:25">
      <c r="P51" s="82"/>
      <c r="Q51" s="82"/>
      <c r="R51" s="82"/>
      <c r="S51" s="82"/>
      <c r="T51" s="82"/>
      <c r="U51" s="82"/>
      <c r="V51" s="82"/>
      <c r="W51" s="82"/>
      <c r="X51" s="82"/>
      <c r="Y51" s="82"/>
    </row>
    <row r="52" spans="1:25">
      <c r="A52" s="3" t="s">
        <v>68</v>
      </c>
      <c r="B52" s="60">
        <v>-2314.4277332667402</v>
      </c>
      <c r="C52" s="60">
        <v>-5043.3334731187597</v>
      </c>
      <c r="D52" s="60">
        <v>-9306.3489543369215</v>
      </c>
      <c r="E52" s="52">
        <v>-7320.4309535290195</v>
      </c>
      <c r="F52" s="52">
        <v>-6653.1343408064795</v>
      </c>
      <c r="P52" s="82"/>
      <c r="Q52" s="82"/>
      <c r="R52" s="82"/>
      <c r="S52" s="82"/>
      <c r="T52" s="82"/>
      <c r="U52" s="82"/>
      <c r="V52" s="82"/>
      <c r="W52" s="82"/>
      <c r="X52" s="82"/>
      <c r="Y52" s="82"/>
    </row>
    <row r="53" spans="1:25">
      <c r="A53" s="5" t="s">
        <v>64</v>
      </c>
      <c r="B53" s="56">
        <v>4008.6321173585702</v>
      </c>
      <c r="C53" s="56">
        <v>6310.6780447884503</v>
      </c>
      <c r="D53" s="56">
        <v>14114.444731529333</v>
      </c>
      <c r="E53" s="44">
        <v>10062.30377271002</v>
      </c>
      <c r="F53" s="44">
        <v>8305.34833951984</v>
      </c>
      <c r="P53" s="82"/>
      <c r="Q53" s="82"/>
      <c r="R53" s="82"/>
      <c r="S53" s="82"/>
      <c r="T53" s="82"/>
      <c r="U53" s="82"/>
      <c r="V53" s="82"/>
      <c r="W53" s="82"/>
      <c r="X53" s="82"/>
      <c r="Y53" s="82"/>
    </row>
    <row r="54" spans="1:25">
      <c r="A54" s="45" t="s">
        <v>69</v>
      </c>
      <c r="B54" s="58">
        <f t="shared" ref="B54:E54" si="10">B52+B53</f>
        <v>1694.20438409183</v>
      </c>
      <c r="C54" s="58">
        <f t="shared" si="10"/>
        <v>1267.3445716696906</v>
      </c>
      <c r="D54" s="58">
        <f t="shared" si="10"/>
        <v>4808.0957771924113</v>
      </c>
      <c r="E54" s="51">
        <f t="shared" si="10"/>
        <v>2741.8728191810005</v>
      </c>
      <c r="F54" s="51">
        <f>F52+F53</f>
        <v>1652.2139987133605</v>
      </c>
      <c r="P54" s="82"/>
      <c r="Q54" s="82"/>
      <c r="R54" s="82"/>
      <c r="S54" s="82"/>
      <c r="T54" s="82"/>
      <c r="U54" s="82"/>
      <c r="V54" s="82"/>
      <c r="W54" s="82"/>
      <c r="X54" s="82"/>
      <c r="Y54" s="82"/>
    </row>
    <row r="55" spans="1:25">
      <c r="A55" s="45" t="s">
        <v>70</v>
      </c>
      <c r="B55" s="58">
        <v>1193977.88169483</v>
      </c>
      <c r="C55" s="58">
        <v>1061947.7713412601</v>
      </c>
      <c r="D55" s="58">
        <v>949505.96167495591</v>
      </c>
      <c r="E55" s="51">
        <v>934146.98332857201</v>
      </c>
      <c r="F55" s="51">
        <v>980969.56340186205</v>
      </c>
      <c r="P55" s="82"/>
      <c r="Q55" s="82"/>
      <c r="R55" s="82"/>
      <c r="S55" s="82"/>
      <c r="T55" s="82"/>
      <c r="U55" s="82"/>
      <c r="V55" s="82"/>
      <c r="W55" s="82"/>
      <c r="X55" s="82"/>
      <c r="Y55" s="82"/>
    </row>
    <row r="56" spans="1:25">
      <c r="A56" s="45" t="s">
        <v>71</v>
      </c>
      <c r="B56" s="59">
        <f>B54/B55*366/366*100</f>
        <v>0.14189579305162148</v>
      </c>
      <c r="C56" s="59">
        <f>C54/C55*366/366*100</f>
        <v>0.11934151620931512</v>
      </c>
      <c r="D56" s="59">
        <f>D54/D55*366/366*100</f>
        <v>0.5063786823108295</v>
      </c>
      <c r="E56" s="48">
        <f>E54/E55*365/365*100</f>
        <v>0.29351620977365916</v>
      </c>
      <c r="F56" s="48">
        <f>F54/F55*365/365*100</f>
        <v>0.16842663221718304</v>
      </c>
      <c r="P56" s="82"/>
      <c r="Q56" s="82"/>
      <c r="R56" s="82"/>
      <c r="S56" s="82"/>
      <c r="T56" s="82"/>
      <c r="U56" s="82"/>
      <c r="V56" s="82"/>
      <c r="W56" s="82"/>
      <c r="X56" s="82"/>
      <c r="Y56" s="82"/>
    </row>
    <row r="57" spans="1:25" ht="9" customHeight="1">
      <c r="P57" s="82"/>
      <c r="Q57" s="82"/>
      <c r="R57" s="82"/>
      <c r="S57" s="82"/>
      <c r="T57" s="82"/>
      <c r="U57" s="82"/>
      <c r="V57" s="82"/>
      <c r="W57" s="82"/>
      <c r="X57" s="82"/>
      <c r="Y57" s="82"/>
    </row>
    <row r="58" spans="1:25" ht="35.25" customHeight="1">
      <c r="A58" s="53" t="s">
        <v>72</v>
      </c>
      <c r="B58" s="11">
        <f t="shared" ref="B58:F58" si="11">((B49*B50)+(B56*B55))/(B49+B55)</f>
        <v>1.1693981581203809</v>
      </c>
      <c r="C58" s="11">
        <f t="shared" si="11"/>
        <v>1.2709580188159213</v>
      </c>
      <c r="D58" s="11">
        <f t="shared" si="11"/>
        <v>1.3276642511444763</v>
      </c>
      <c r="E58" s="11">
        <f t="shared" si="11"/>
        <v>1.2952460946361009</v>
      </c>
      <c r="F58" s="11">
        <f t="shared" si="11"/>
        <v>1.3042167373774616</v>
      </c>
      <c r="P58" s="82"/>
      <c r="Q58" s="82"/>
      <c r="R58" s="82"/>
      <c r="S58" s="82"/>
      <c r="T58" s="82"/>
      <c r="U58" s="82"/>
      <c r="V58" s="82"/>
      <c r="W58" s="82"/>
      <c r="X58" s="82"/>
      <c r="Y58" s="82"/>
    </row>
    <row r="59" spans="1:25">
      <c r="P59" s="82"/>
      <c r="Q59" s="82"/>
      <c r="R59" s="82"/>
      <c r="S59" s="82"/>
      <c r="T59" s="82"/>
      <c r="U59" s="82"/>
      <c r="V59" s="82"/>
      <c r="W59" s="82"/>
      <c r="X59" s="82"/>
      <c r="Y59" s="82"/>
    </row>
    <row r="60" spans="1:25" ht="21" customHeight="1">
      <c r="A60" s="109" t="s">
        <v>73</v>
      </c>
      <c r="B60" s="109"/>
      <c r="C60" s="109"/>
      <c r="D60" s="109"/>
      <c r="E60" s="109"/>
      <c r="F60" s="24"/>
      <c r="P60" s="82"/>
      <c r="Q60" s="82"/>
      <c r="R60" s="82"/>
      <c r="S60" s="82"/>
      <c r="T60" s="82"/>
      <c r="U60" s="82"/>
      <c r="V60" s="82"/>
      <c r="W60" s="82"/>
      <c r="X60" s="82"/>
      <c r="Y60" s="82"/>
    </row>
    <row r="61" spans="1:25" ht="10.5" customHeight="1">
      <c r="P61" s="82"/>
      <c r="Q61" s="82"/>
      <c r="R61" s="82"/>
      <c r="S61" s="82"/>
      <c r="T61" s="82"/>
      <c r="U61" s="82"/>
      <c r="V61" s="82"/>
      <c r="W61" s="82"/>
      <c r="X61" s="82"/>
      <c r="Y61" s="82"/>
    </row>
    <row r="62" spans="1:25">
      <c r="A62" s="64" t="s">
        <v>74</v>
      </c>
      <c r="B62" s="62">
        <v>141074.73366899698</v>
      </c>
      <c r="C62" s="62">
        <v>172142.542624044</v>
      </c>
      <c r="D62" s="62">
        <v>110425.633004794</v>
      </c>
      <c r="E62" s="62">
        <v>109556.87743886501</v>
      </c>
      <c r="F62" s="62"/>
      <c r="P62" s="82"/>
      <c r="Q62" s="82"/>
      <c r="R62" s="82"/>
      <c r="S62" s="82"/>
      <c r="T62" s="82"/>
      <c r="U62" s="82"/>
      <c r="V62" s="82"/>
      <c r="W62" s="82"/>
      <c r="X62" s="82"/>
      <c r="Y62" s="82"/>
    </row>
    <row r="63" spans="1:25">
      <c r="A63" s="64" t="s">
        <v>75</v>
      </c>
      <c r="B63" s="62">
        <v>1698720.6162038501</v>
      </c>
      <c r="C63" s="62">
        <v>1638438.3841883901</v>
      </c>
      <c r="D63" s="62">
        <v>1606011.8577232698</v>
      </c>
      <c r="E63" s="62">
        <v>1535282.1984198301</v>
      </c>
      <c r="F63" s="62"/>
      <c r="P63" s="82"/>
      <c r="Q63" s="82"/>
      <c r="R63" s="82"/>
      <c r="S63" s="82"/>
      <c r="T63" s="82"/>
      <c r="U63" s="82"/>
      <c r="V63" s="82"/>
      <c r="W63" s="82"/>
      <c r="X63" s="82"/>
      <c r="Y63" s="82"/>
    </row>
    <row r="64" spans="1:25" ht="30">
      <c r="A64" s="84" t="s">
        <v>76</v>
      </c>
      <c r="B64" s="63">
        <f>B62/B63*100</f>
        <v>8.3047637335595681</v>
      </c>
      <c r="C64" s="63">
        <f>C62/C63*100</f>
        <v>10.506500841611802</v>
      </c>
      <c r="D64" s="63">
        <f>D62/D63*100</f>
        <v>6.8757669797866043</v>
      </c>
      <c r="E64" s="63">
        <f>E62/E63*100</f>
        <v>7.1359439685827821</v>
      </c>
      <c r="F64" s="63"/>
      <c r="P64" s="82"/>
      <c r="Q64" s="82"/>
      <c r="R64" s="82"/>
      <c r="S64" s="82"/>
      <c r="T64" s="82"/>
      <c r="U64" s="82"/>
      <c r="V64" s="82"/>
      <c r="W64" s="82"/>
      <c r="X64" s="82"/>
      <c r="Y64" s="82"/>
    </row>
    <row r="65" spans="1:25">
      <c r="A65" s="61"/>
      <c r="B65" s="62"/>
      <c r="C65" s="62"/>
      <c r="D65" s="62"/>
      <c r="E65" s="62"/>
      <c r="F65" s="62"/>
      <c r="P65" s="82"/>
      <c r="Q65" s="82"/>
      <c r="R65" s="82"/>
      <c r="S65" s="82"/>
      <c r="T65" s="82"/>
      <c r="U65" s="82"/>
      <c r="V65" s="82"/>
      <c r="W65" s="82"/>
      <c r="X65" s="82"/>
      <c r="Y65" s="82"/>
    </row>
    <row r="66" spans="1:25">
      <c r="A66" s="64" t="s">
        <v>77</v>
      </c>
      <c r="B66" s="62">
        <v>26413.560651641001</v>
      </c>
      <c r="C66" s="62">
        <v>25403.370040886399</v>
      </c>
      <c r="D66" s="62">
        <v>18202.420788592302</v>
      </c>
      <c r="E66" s="62">
        <v>23106.977833413301</v>
      </c>
      <c r="F66" s="62">
        <v>17277</v>
      </c>
      <c r="P66" s="82"/>
      <c r="Q66" s="82"/>
      <c r="R66" s="82"/>
      <c r="S66" s="82"/>
      <c r="T66" s="82"/>
      <c r="U66" s="82"/>
      <c r="V66" s="82"/>
      <c r="W66" s="82"/>
      <c r="X66" s="82"/>
      <c r="Y66" s="82"/>
    </row>
    <row r="67" spans="1:25">
      <c r="A67" s="64" t="s">
        <v>75</v>
      </c>
      <c r="B67" s="62">
        <v>1698720.6162038501</v>
      </c>
      <c r="C67" s="62">
        <v>1638438.3841883901</v>
      </c>
      <c r="D67" s="62">
        <v>1606011.8577232698</v>
      </c>
      <c r="E67" s="62">
        <v>1535282.1984198301</v>
      </c>
      <c r="F67" s="62">
        <v>1545415.36779551</v>
      </c>
      <c r="P67" s="82"/>
      <c r="Q67" s="82"/>
      <c r="R67" s="82"/>
      <c r="S67" s="82"/>
      <c r="T67" s="82"/>
      <c r="U67" s="82"/>
      <c r="V67" s="82"/>
      <c r="W67" s="82"/>
      <c r="X67" s="82"/>
      <c r="Y67" s="82"/>
    </row>
    <row r="68" spans="1:25" ht="30">
      <c r="A68" s="84" t="s">
        <v>78</v>
      </c>
      <c r="B68" s="63">
        <f>B66/B67*100</f>
        <v>1.5549090533008116</v>
      </c>
      <c r="C68" s="63">
        <f>C66/C67*100</f>
        <v>1.5504623357240317</v>
      </c>
      <c r="D68" s="63">
        <f>D66/D67*100</f>
        <v>1.1333926770874903</v>
      </c>
      <c r="E68" s="63">
        <f>E66/E67*100</f>
        <v>1.5050638805814245</v>
      </c>
      <c r="F68" s="63">
        <f>F66/F67*100</f>
        <v>1.1179518697711113</v>
      </c>
      <c r="P68" s="82"/>
      <c r="Q68" s="82"/>
      <c r="R68" s="82"/>
      <c r="S68" s="82"/>
      <c r="T68" s="82"/>
      <c r="U68" s="82"/>
      <c r="V68" s="82"/>
      <c r="W68" s="82"/>
      <c r="X68" s="82"/>
      <c r="Y68" s="82"/>
    </row>
    <row r="69" spans="1:25">
      <c r="A69" s="61"/>
      <c r="B69" s="62"/>
      <c r="C69" s="62"/>
      <c r="D69" s="62"/>
      <c r="E69" s="62"/>
      <c r="F69" s="62"/>
      <c r="P69" s="82"/>
      <c r="Q69" s="82"/>
      <c r="R69" s="82"/>
      <c r="S69" s="82"/>
      <c r="T69" s="82"/>
      <c r="U69" s="82"/>
      <c r="V69" s="82"/>
      <c r="W69" s="82"/>
      <c r="X69" s="82"/>
      <c r="Y69" s="82"/>
    </row>
    <row r="70" spans="1:25">
      <c r="A70" s="64" t="s">
        <v>79</v>
      </c>
      <c r="B70" s="62">
        <v>868.078819160281</v>
      </c>
      <c r="C70" s="62">
        <v>-9918.1043760676603</v>
      </c>
      <c r="D70" s="62">
        <v>-2191.4689596411304</v>
      </c>
      <c r="E70" s="62">
        <v>138.96290335130499</v>
      </c>
      <c r="F70" s="62">
        <v>-2427.7890000000002</v>
      </c>
      <c r="P70" s="82"/>
      <c r="Q70" s="82"/>
      <c r="R70" s="82"/>
      <c r="S70" s="82"/>
      <c r="T70" s="82"/>
      <c r="U70" s="82"/>
      <c r="V70" s="82"/>
      <c r="W70" s="82"/>
      <c r="X70" s="82"/>
      <c r="Y70" s="82"/>
    </row>
    <row r="71" spans="1:25">
      <c r="A71" s="64" t="s">
        <v>80</v>
      </c>
      <c r="B71" s="62">
        <v>1660786.7903217101</v>
      </c>
      <c r="C71" s="62">
        <v>1646963.20519904</v>
      </c>
      <c r="D71" s="62">
        <v>1586376.9199568601</v>
      </c>
      <c r="E71" s="62">
        <v>1490666.98796178</v>
      </c>
      <c r="F71" s="62">
        <v>1568907.298</v>
      </c>
      <c r="P71" s="82"/>
      <c r="Q71" s="82"/>
      <c r="R71" s="82"/>
      <c r="S71" s="82"/>
      <c r="T71" s="82"/>
      <c r="U71" s="82"/>
      <c r="V71" s="82"/>
      <c r="W71" s="82"/>
      <c r="X71" s="82"/>
      <c r="Y71" s="82"/>
    </row>
    <row r="72" spans="1:25">
      <c r="A72" s="85" t="s">
        <v>81</v>
      </c>
      <c r="B72" s="63">
        <f>(B70*(366/366)/B71)*100</f>
        <v>5.2269130764950628E-2</v>
      </c>
      <c r="C72" s="63">
        <f>(C70*(366/366)/C71)*100</f>
        <v>-0.60220558326735851</v>
      </c>
      <c r="D72" s="63">
        <f>(D70*(366/366)/D71)*100</f>
        <v>-0.13814301835031267</v>
      </c>
      <c r="E72" s="63">
        <f>(E70*(365/365)/E71)*100</f>
        <v>9.3221963371786926E-3</v>
      </c>
      <c r="F72" s="63">
        <f>(F70*(365/365)/F71)*100</f>
        <v>-0.15474394204774744</v>
      </c>
      <c r="P72" s="82"/>
      <c r="Q72" s="82"/>
      <c r="R72" s="82"/>
      <c r="S72" s="82"/>
      <c r="T72" s="82"/>
      <c r="U72" s="82"/>
      <c r="V72" s="82"/>
      <c r="W72" s="82"/>
      <c r="X72" s="82"/>
      <c r="Y72" s="82"/>
    </row>
    <row r="73" spans="1:25">
      <c r="P73" s="82"/>
      <c r="Q73" s="82"/>
      <c r="R73" s="82"/>
      <c r="S73" s="82"/>
      <c r="T73" s="82"/>
      <c r="U73" s="82"/>
      <c r="V73" s="82"/>
      <c r="W73" s="82"/>
      <c r="X73" s="82"/>
      <c r="Y73" s="82"/>
    </row>
    <row r="74" spans="1:25" ht="16.5" customHeight="1">
      <c r="A74" s="2" t="s">
        <v>82</v>
      </c>
      <c r="B74" s="81"/>
      <c r="C74" s="81"/>
      <c r="D74" s="81"/>
      <c r="E74" s="81"/>
      <c r="F74" s="23"/>
      <c r="P74" s="82"/>
      <c r="Q74" s="82"/>
      <c r="R74" s="82"/>
      <c r="S74" s="82"/>
      <c r="T74" s="82"/>
      <c r="U74" s="82"/>
      <c r="V74" s="82"/>
      <c r="W74" s="82"/>
      <c r="X74" s="82"/>
      <c r="Y74" s="82"/>
    </row>
    <row r="75" spans="1:25" ht="6.75" customHeight="1">
      <c r="P75" s="82"/>
      <c r="Q75" s="82"/>
      <c r="R75" s="82"/>
      <c r="S75" s="82"/>
      <c r="T75" s="82"/>
      <c r="U75" s="82"/>
      <c r="V75" s="82"/>
      <c r="W75" s="82"/>
      <c r="X75" s="82"/>
      <c r="Y75" s="82"/>
    </row>
    <row r="76" spans="1:25">
      <c r="A76" s="3" t="s">
        <v>83</v>
      </c>
      <c r="B76" s="43">
        <v>1247718.6679555299</v>
      </c>
      <c r="C76" s="43">
        <v>1105573.6312239799</v>
      </c>
      <c r="D76" s="43">
        <v>969556.61838431098</v>
      </c>
      <c r="E76" s="43">
        <v>927091.85761599103</v>
      </c>
      <c r="F76" s="43">
        <v>971137.191333303</v>
      </c>
      <c r="P76" s="82"/>
      <c r="Q76" s="82"/>
      <c r="R76" s="82"/>
      <c r="S76" s="82"/>
      <c r="T76" s="82"/>
      <c r="U76" s="82"/>
      <c r="V76" s="82"/>
      <c r="W76" s="82"/>
      <c r="X76" s="82"/>
      <c r="Y76" s="82"/>
    </row>
    <row r="77" spans="1:25">
      <c r="A77" s="5" t="s">
        <v>84</v>
      </c>
      <c r="B77" s="44">
        <v>1744922.3122408499</v>
      </c>
      <c r="C77" s="44">
        <v>1693810.7805753802</v>
      </c>
      <c r="D77" s="44">
        <v>1667189.4832868499</v>
      </c>
      <c r="E77" s="44">
        <v>1597757.7941572198</v>
      </c>
      <c r="F77" s="44">
        <v>1545415.36779551</v>
      </c>
      <c r="P77" s="82"/>
      <c r="Q77" s="82"/>
      <c r="R77" s="82"/>
      <c r="S77" s="82"/>
      <c r="T77" s="82"/>
      <c r="U77" s="82"/>
      <c r="V77" s="82"/>
      <c r="W77" s="82"/>
      <c r="X77" s="82"/>
      <c r="Y77" s="82"/>
    </row>
    <row r="78" spans="1:25">
      <c r="A78" s="5" t="s">
        <v>20</v>
      </c>
      <c r="B78" s="54">
        <f t="shared" ref="B78:F78" si="12">(B76/B77)*100</f>
        <v>71.505685909488705</v>
      </c>
      <c r="C78" s="54">
        <f t="shared" si="12"/>
        <v>65.27137764753283</v>
      </c>
      <c r="D78" s="54">
        <f t="shared" si="12"/>
        <v>58.15515441429239</v>
      </c>
      <c r="E78" s="54">
        <f t="shared" si="12"/>
        <v>58.024555474317715</v>
      </c>
      <c r="F78" s="54">
        <f t="shared" si="12"/>
        <v>62.839881857691239</v>
      </c>
      <c r="P78" s="82"/>
      <c r="Q78" s="82"/>
      <c r="R78" s="82"/>
      <c r="S78" s="82"/>
      <c r="T78" s="82"/>
      <c r="U78" s="82"/>
      <c r="V78" s="82"/>
      <c r="W78" s="82"/>
      <c r="X78" s="82"/>
      <c r="Y78" s="82"/>
    </row>
    <row r="79" spans="1:25" ht="12" customHeight="1">
      <c r="P79" s="82"/>
      <c r="Q79" s="82"/>
      <c r="R79" s="82"/>
      <c r="S79" s="82"/>
      <c r="T79" s="82"/>
      <c r="U79" s="82"/>
      <c r="V79" s="82"/>
      <c r="W79" s="82"/>
      <c r="X79" s="82"/>
      <c r="Y79" s="82"/>
    </row>
    <row r="80" spans="1:25">
      <c r="A80" s="3" t="s">
        <v>85</v>
      </c>
      <c r="B80" s="55">
        <v>1250347.6322676302</v>
      </c>
      <c r="C80" s="55">
        <v>1112057.6235887699</v>
      </c>
      <c r="D80" s="43">
        <v>969556.61838431098</v>
      </c>
      <c r="E80" s="43">
        <v>927091.85761599103</v>
      </c>
      <c r="F80" s="43">
        <v>971137.191333303</v>
      </c>
      <c r="P80" s="82"/>
      <c r="Q80" s="82"/>
      <c r="R80" s="82"/>
      <c r="S80" s="82"/>
      <c r="T80" s="82"/>
      <c r="U80" s="82"/>
      <c r="V80" s="82"/>
      <c r="W80" s="82"/>
      <c r="X80" s="82"/>
      <c r="Y80" s="82"/>
    </row>
    <row r="81" spans="1:25">
      <c r="A81" s="5" t="s">
        <v>86</v>
      </c>
      <c r="B81" s="44">
        <v>3829.03126879</v>
      </c>
      <c r="C81" s="44">
        <v>1583.0779886324997</v>
      </c>
      <c r="D81" s="44">
        <v>10192.123728434999</v>
      </c>
      <c r="E81" s="44">
        <v>9886.5235128740005</v>
      </c>
      <c r="F81" s="44">
        <v>36070.881099999999</v>
      </c>
      <c r="P81" s="82"/>
      <c r="Q81" s="82"/>
      <c r="R81" s="82"/>
      <c r="S81" s="82"/>
      <c r="T81" s="82"/>
      <c r="U81" s="82"/>
      <c r="V81" s="82"/>
      <c r="W81" s="82"/>
      <c r="X81" s="82"/>
      <c r="Y81" s="82"/>
    </row>
    <row r="82" spans="1:25">
      <c r="A82" s="3" t="s">
        <v>83</v>
      </c>
      <c r="B82" s="43">
        <f t="shared" ref="B82:F82" si="13">B80-B81</f>
        <v>1246518.6009988403</v>
      </c>
      <c r="C82" s="43">
        <f t="shared" si="13"/>
        <v>1110474.5456001374</v>
      </c>
      <c r="D82" s="43">
        <f t="shared" si="13"/>
        <v>959364.49465587595</v>
      </c>
      <c r="E82" s="43">
        <f t="shared" si="13"/>
        <v>917205.334103117</v>
      </c>
      <c r="F82" s="43">
        <f t="shared" si="13"/>
        <v>935066.310233303</v>
      </c>
      <c r="P82" s="82"/>
      <c r="Q82" s="82"/>
      <c r="R82" s="82"/>
      <c r="S82" s="82"/>
      <c r="T82" s="82"/>
      <c r="U82" s="82"/>
      <c r="V82" s="82"/>
      <c r="W82" s="82"/>
      <c r="X82" s="82"/>
      <c r="Y82" s="82"/>
    </row>
    <row r="83" spans="1:25">
      <c r="A83" s="3" t="s">
        <v>87</v>
      </c>
      <c r="B83" s="55">
        <v>65195.928155250076</v>
      </c>
      <c r="C83" s="55">
        <v>44452.060281580198</v>
      </c>
      <c r="D83" s="43"/>
      <c r="E83" s="43"/>
      <c r="F83" s="43"/>
      <c r="G83" s="82"/>
      <c r="H83" s="105"/>
      <c r="I83" s="82"/>
      <c r="P83" s="82"/>
      <c r="Q83" s="82"/>
      <c r="R83" s="82"/>
      <c r="S83" s="82"/>
      <c r="T83" s="82"/>
      <c r="U83" s="82"/>
      <c r="V83" s="82"/>
      <c r="W83" s="82"/>
      <c r="X83" s="82"/>
      <c r="Y83" s="82"/>
    </row>
    <row r="84" spans="1:25">
      <c r="A84" s="45" t="s">
        <v>84</v>
      </c>
      <c r="B84" s="51">
        <f>+B77-B83</f>
        <v>1679726.3840855998</v>
      </c>
      <c r="C84" s="51">
        <f>+C77-C83</f>
        <v>1649358.7202937999</v>
      </c>
      <c r="D84" s="51">
        <f>+D77-D83</f>
        <v>1667189.4832868499</v>
      </c>
      <c r="E84" s="51">
        <f>+E77-E83</f>
        <v>1597757.7941572198</v>
      </c>
      <c r="F84" s="51">
        <f>+F77-F83</f>
        <v>1545415.36779551</v>
      </c>
      <c r="H84" s="82"/>
      <c r="P84" s="82"/>
      <c r="Q84" s="82"/>
      <c r="R84" s="82"/>
      <c r="S84" s="82"/>
      <c r="T84" s="82"/>
      <c r="U84" s="82"/>
      <c r="V84" s="82"/>
      <c r="W84" s="82"/>
      <c r="X84" s="82"/>
      <c r="Y84" s="82"/>
    </row>
    <row r="85" spans="1:25" ht="19.5">
      <c r="A85" s="5" t="s">
        <v>88</v>
      </c>
      <c r="B85" s="54">
        <f>(B82/B84)*100</f>
        <v>74.209622043736204</v>
      </c>
      <c r="C85" s="54">
        <f>(C82/C84)*100</f>
        <v>67.327654799213661</v>
      </c>
      <c r="D85" s="54">
        <f>(D82/D84)*100</f>
        <v>57.543818760450492</v>
      </c>
      <c r="E85" s="54">
        <f>(E82/E84)*100</f>
        <v>57.405780616887647</v>
      </c>
      <c r="F85" s="54">
        <f>(F82/F84)*100</f>
        <v>60.505824499930263</v>
      </c>
      <c r="P85" s="82"/>
      <c r="Q85" s="82"/>
      <c r="R85" s="82"/>
      <c r="S85" s="82"/>
      <c r="T85" s="82"/>
      <c r="U85" s="82"/>
      <c r="V85" s="82"/>
      <c r="W85" s="82"/>
      <c r="X85" s="82"/>
      <c r="Y85" s="82"/>
    </row>
    <row r="86" spans="1:25" ht="33.75" customHeight="1">
      <c r="P86" s="82"/>
      <c r="Q86" s="82"/>
      <c r="R86" s="82"/>
      <c r="S86" s="82"/>
      <c r="T86" s="82"/>
      <c r="U86" s="82"/>
      <c r="V86" s="82"/>
      <c r="W86" s="82"/>
      <c r="X86" s="82"/>
      <c r="Y86" s="82"/>
    </row>
    <row r="87" spans="1:25">
      <c r="A87" s="2" t="s">
        <v>23</v>
      </c>
      <c r="P87" s="82"/>
      <c r="Q87" s="82"/>
      <c r="R87" s="82"/>
      <c r="S87" s="82"/>
      <c r="T87" s="82"/>
      <c r="U87" s="82"/>
      <c r="V87" s="82"/>
      <c r="W87" s="82"/>
      <c r="X87" s="82"/>
      <c r="Y87" s="82"/>
    </row>
    <row r="88" spans="1:25" ht="6.75" customHeight="1">
      <c r="P88" s="82"/>
      <c r="Q88" s="82"/>
      <c r="R88" s="82"/>
      <c r="S88" s="82"/>
      <c r="T88" s="82"/>
      <c r="U88" s="82"/>
      <c r="V88" s="82"/>
      <c r="W88" s="82"/>
      <c r="X88" s="82"/>
      <c r="Y88" s="82"/>
    </row>
    <row r="89" spans="1:25">
      <c r="A89" s="3" t="s">
        <v>89</v>
      </c>
      <c r="B89" s="52">
        <v>-24034.205761031099</v>
      </c>
      <c r="C89" s="52">
        <v>-23401.086740934701</v>
      </c>
      <c r="D89" s="52">
        <v>-23132.7166182195</v>
      </c>
      <c r="E89" s="52">
        <v>-22057.222101462899</v>
      </c>
      <c r="F89" s="52">
        <v>-22593.3775776156</v>
      </c>
      <c r="P89" s="82"/>
      <c r="Q89" s="82"/>
      <c r="R89" s="82"/>
      <c r="S89" s="82"/>
      <c r="T89" s="82"/>
      <c r="U89" s="82"/>
      <c r="V89" s="82"/>
      <c r="W89" s="82"/>
      <c r="X89" s="82"/>
      <c r="Y89" s="82"/>
    </row>
    <row r="90" spans="1:25">
      <c r="A90" s="5" t="s">
        <v>90</v>
      </c>
      <c r="B90" s="44">
        <v>55914.770968215897</v>
      </c>
      <c r="C90" s="44">
        <v>56399.3833461861</v>
      </c>
      <c r="D90" s="44">
        <v>54856.783310977306</v>
      </c>
      <c r="E90" s="44">
        <v>50367.926019596802</v>
      </c>
      <c r="F90" s="44">
        <v>51140.460615495896</v>
      </c>
      <c r="P90" s="82"/>
      <c r="Q90" s="82"/>
      <c r="R90" s="82"/>
      <c r="S90" s="82"/>
      <c r="T90" s="82"/>
      <c r="U90" s="82"/>
      <c r="V90" s="82"/>
      <c r="W90" s="82"/>
      <c r="X90" s="82"/>
      <c r="Y90" s="82"/>
    </row>
    <row r="91" spans="1:25">
      <c r="A91" s="5" t="s">
        <v>91</v>
      </c>
      <c r="B91" s="12">
        <f t="shared" ref="B91:F91" si="14">(-B89/B90)*100</f>
        <v>42.983643400226143</v>
      </c>
      <c r="C91" s="12">
        <f t="shared" si="14"/>
        <v>41.491742200967089</v>
      </c>
      <c r="D91" s="12">
        <f t="shared" si="14"/>
        <v>42.169291055734305</v>
      </c>
      <c r="E91" s="12">
        <f t="shared" si="14"/>
        <v>43.79219841786027</v>
      </c>
      <c r="F91" s="12">
        <f t="shared" si="14"/>
        <v>44.179065471243831</v>
      </c>
      <c r="P91" s="82"/>
      <c r="Q91" s="82"/>
      <c r="R91" s="82"/>
      <c r="S91" s="82"/>
      <c r="T91" s="82"/>
      <c r="U91" s="82"/>
      <c r="V91" s="82"/>
      <c r="W91" s="82"/>
      <c r="X91" s="82"/>
      <c r="Y91" s="82"/>
    </row>
    <row r="92" spans="1:25">
      <c r="P92" s="82"/>
      <c r="Q92" s="82"/>
      <c r="R92" s="82"/>
      <c r="S92" s="82"/>
      <c r="T92" s="82"/>
      <c r="U92" s="82"/>
      <c r="V92" s="82"/>
      <c r="W92" s="82"/>
      <c r="X92" s="82"/>
      <c r="Y92" s="82"/>
    </row>
    <row r="93" spans="1:25">
      <c r="A93" s="2" t="s">
        <v>26</v>
      </c>
      <c r="P93" s="82"/>
      <c r="Q93" s="82"/>
      <c r="R93" s="82"/>
      <c r="S93" s="82"/>
      <c r="T93" s="82"/>
      <c r="U93" s="82"/>
      <c r="V93" s="82"/>
      <c r="W93" s="82"/>
      <c r="X93" s="82"/>
      <c r="Y93" s="82"/>
    </row>
    <row r="94" spans="1:25" ht="8.25" customHeight="1">
      <c r="P94" s="82"/>
      <c r="Q94" s="82"/>
      <c r="R94" s="82"/>
      <c r="S94" s="82"/>
      <c r="T94" s="82"/>
      <c r="U94" s="82"/>
      <c r="V94" s="82"/>
      <c r="W94" s="82"/>
      <c r="X94" s="82"/>
      <c r="Y94" s="82"/>
    </row>
    <row r="95" spans="1:25">
      <c r="A95" s="3" t="s">
        <v>92</v>
      </c>
      <c r="B95" s="13">
        <v>202</v>
      </c>
      <c r="C95" s="13">
        <v>168</v>
      </c>
      <c r="D95" s="13">
        <v>164</v>
      </c>
      <c r="E95" s="13">
        <v>138.15</v>
      </c>
      <c r="F95" s="13">
        <v>152.1</v>
      </c>
      <c r="P95" s="82"/>
      <c r="Q95" s="82"/>
      <c r="R95" s="82"/>
      <c r="S95" s="82"/>
      <c r="T95" s="82"/>
      <c r="U95" s="82"/>
      <c r="V95" s="82"/>
      <c r="W95" s="82"/>
      <c r="X95" s="82"/>
      <c r="Y95" s="82"/>
    </row>
    <row r="96" spans="1:25">
      <c r="A96" s="5" t="s">
        <v>50</v>
      </c>
      <c r="B96" s="11">
        <v>146.20643758023297</v>
      </c>
      <c r="C96" s="11">
        <v>148.2974118517977</v>
      </c>
      <c r="D96" s="11">
        <v>137.19824465176362</v>
      </c>
      <c r="E96" s="11">
        <f>+E25</f>
        <v>130.31770449544447</v>
      </c>
      <c r="F96" s="11">
        <f>+F25</f>
        <v>124.06166725980432</v>
      </c>
      <c r="P96" s="82"/>
      <c r="Q96" s="82"/>
      <c r="R96" s="82"/>
      <c r="S96" s="82"/>
      <c r="T96" s="82"/>
      <c r="U96" s="82"/>
      <c r="V96" s="82"/>
      <c r="W96" s="82"/>
      <c r="X96" s="82"/>
      <c r="Y96" s="82"/>
    </row>
    <row r="97" spans="1:25">
      <c r="A97" s="5" t="s">
        <v>26</v>
      </c>
      <c r="B97" s="10">
        <f t="shared" ref="B97:F97" si="15">B95/B96</f>
        <v>1.3816081107177616</v>
      </c>
      <c r="C97" s="10">
        <f t="shared" si="15"/>
        <v>1.1328586109641094</v>
      </c>
      <c r="D97" s="10">
        <f t="shared" si="15"/>
        <v>1.1953505703827667</v>
      </c>
      <c r="E97" s="10">
        <f t="shared" si="15"/>
        <v>1.0601015459478824</v>
      </c>
      <c r="F97" s="10">
        <f t="shared" si="15"/>
        <v>1.2260031914731491</v>
      </c>
      <c r="P97" s="82"/>
      <c r="Q97" s="82"/>
      <c r="R97" s="82"/>
      <c r="S97" s="82"/>
      <c r="T97" s="82"/>
      <c r="U97" s="82"/>
      <c r="V97" s="82"/>
      <c r="W97" s="82"/>
      <c r="X97" s="82"/>
      <c r="Y97" s="82"/>
    </row>
    <row r="98" spans="1:25">
      <c r="P98" s="82"/>
      <c r="Q98" s="82"/>
      <c r="R98" s="82"/>
      <c r="S98" s="82"/>
      <c r="T98" s="82"/>
      <c r="U98" s="82"/>
      <c r="V98" s="82"/>
      <c r="W98" s="82"/>
      <c r="X98" s="82"/>
      <c r="Y98" s="82"/>
    </row>
    <row r="99" spans="1:25">
      <c r="A99" s="2" t="s">
        <v>29</v>
      </c>
      <c r="C99" s="86"/>
      <c r="D99" s="86"/>
      <c r="P99" s="82"/>
      <c r="Q99" s="82"/>
      <c r="R99" s="82"/>
      <c r="S99" s="82"/>
      <c r="T99" s="82"/>
      <c r="U99" s="82"/>
      <c r="V99" s="82"/>
      <c r="W99" s="82"/>
      <c r="X99" s="82"/>
      <c r="Y99" s="82"/>
    </row>
    <row r="100" spans="1:25" ht="6" customHeight="1">
      <c r="A100" s="2"/>
      <c r="C100" s="86"/>
      <c r="D100" s="86"/>
      <c r="P100" s="82"/>
      <c r="Q100" s="82"/>
      <c r="R100" s="82"/>
      <c r="S100" s="82"/>
      <c r="T100" s="82"/>
      <c r="U100" s="82"/>
      <c r="V100" s="82"/>
      <c r="W100" s="82"/>
      <c r="X100" s="82"/>
      <c r="Y100" s="82"/>
    </row>
    <row r="101" spans="1:25">
      <c r="A101" s="3" t="s">
        <v>93</v>
      </c>
      <c r="B101" s="9">
        <v>15116.05895475</v>
      </c>
      <c r="C101" s="9">
        <v>13953.25819</v>
      </c>
      <c r="D101" s="9">
        <v>13023.066000000001</v>
      </c>
      <c r="E101" s="9">
        <v>13104.99</v>
      </c>
      <c r="F101" s="9">
        <v>11391.583000000001</v>
      </c>
      <c r="P101" s="82"/>
      <c r="Q101" s="82"/>
      <c r="R101" s="82"/>
      <c r="S101" s="82"/>
      <c r="T101" s="82"/>
      <c r="U101" s="82"/>
      <c r="V101" s="82"/>
      <c r="W101" s="82"/>
      <c r="X101" s="82"/>
      <c r="Y101" s="82"/>
    </row>
    <row r="102" spans="1:25">
      <c r="A102" s="5" t="s">
        <v>94</v>
      </c>
      <c r="B102" s="14">
        <v>24406.839653329102</v>
      </c>
      <c r="C102" s="14">
        <v>18712.259870000002</v>
      </c>
      <c r="D102" s="14">
        <v>24602.815806773298</v>
      </c>
      <c r="E102" s="14">
        <v>23323.396392109396</v>
      </c>
      <c r="F102" s="14">
        <v>20865.307524805103</v>
      </c>
      <c r="H102" s="83"/>
      <c r="J102" s="82"/>
      <c r="P102" s="82"/>
      <c r="Q102" s="82"/>
      <c r="R102" s="82"/>
      <c r="S102" s="82"/>
      <c r="T102" s="82"/>
      <c r="U102" s="82"/>
      <c r="V102" s="82"/>
      <c r="W102" s="82"/>
      <c r="X102" s="82"/>
      <c r="Y102" s="82"/>
    </row>
    <row r="103" spans="1:25">
      <c r="A103" s="5" t="s">
        <v>95</v>
      </c>
      <c r="B103" s="12">
        <f>(B101/B102)*100</f>
        <v>61.933700427651083</v>
      </c>
      <c r="C103" s="12">
        <f>(C101/C102)*100</f>
        <v>74.567466927766645</v>
      </c>
      <c r="D103" s="12">
        <f>(D101/D102)*100</f>
        <v>52.933233749669718</v>
      </c>
      <c r="E103" s="12">
        <f>(E101/E102)*100</f>
        <v>56.188171652536788</v>
      </c>
      <c r="F103" s="12">
        <f>(F101/F102)*100</f>
        <v>54.595806874437173</v>
      </c>
      <c r="P103" s="82"/>
      <c r="Q103" s="82"/>
      <c r="R103" s="82"/>
      <c r="S103" s="82"/>
      <c r="T103" s="82"/>
      <c r="U103" s="82"/>
      <c r="V103" s="82"/>
      <c r="W103" s="82"/>
      <c r="X103" s="82"/>
      <c r="Y103" s="82"/>
    </row>
    <row r="104" spans="1:25">
      <c r="P104" s="82"/>
      <c r="Q104" s="82"/>
      <c r="R104" s="82"/>
      <c r="S104" s="82"/>
      <c r="T104" s="82"/>
      <c r="U104" s="82"/>
      <c r="V104" s="82"/>
      <c r="W104" s="82"/>
      <c r="X104" s="82"/>
      <c r="Y104" s="82"/>
    </row>
    <row r="105" spans="1:25" ht="51" customHeight="1">
      <c r="A105" s="106" t="s">
        <v>96</v>
      </c>
      <c r="B105" s="107"/>
      <c r="C105" s="107"/>
      <c r="D105" s="107"/>
      <c r="E105" s="107"/>
      <c r="P105" s="82"/>
      <c r="Q105" s="82"/>
      <c r="R105" s="82"/>
      <c r="S105" s="82"/>
      <c r="T105" s="82"/>
      <c r="U105" s="82"/>
      <c r="V105" s="82"/>
      <c r="W105" s="82"/>
      <c r="X105" s="82"/>
      <c r="Y105" s="82"/>
    </row>
    <row r="106" spans="1:25" ht="30" customHeight="1">
      <c r="A106" s="106" t="s">
        <v>97</v>
      </c>
      <c r="B106" s="107"/>
      <c r="C106" s="107"/>
      <c r="D106" s="107"/>
      <c r="E106" s="107"/>
      <c r="I106" s="82"/>
    </row>
    <row r="107" spans="1:25">
      <c r="A107" s="106" t="s">
        <v>98</v>
      </c>
      <c r="B107" s="107"/>
      <c r="C107" s="107"/>
      <c r="D107" s="107"/>
      <c r="E107" s="107"/>
    </row>
  </sheetData>
  <mergeCells count="6">
    <mergeCell ref="A107:E107"/>
    <mergeCell ref="A106:E106"/>
    <mergeCell ref="A35:E35"/>
    <mergeCell ref="A44:E44"/>
    <mergeCell ref="A60:E60"/>
    <mergeCell ref="A105:E105"/>
  </mergeCells>
  <pageMargins left="0.7" right="0.7" top="0.75" bottom="0.75" header="0.3" footer="0.3"/>
  <pageSetup paperSize="9" scale="56" orientation="portrait" r:id="rId1"/>
  <rowBreaks count="1" manualBreakCount="1">
    <brk id="72" max="16383" man="1"/>
  </rowBreaks>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3"/>
  <sheetViews>
    <sheetView showGridLines="0" zoomScale="115" zoomScaleNormal="115" workbookViewId="0">
      <selection activeCell="A67" sqref="A67"/>
    </sheetView>
  </sheetViews>
  <sheetFormatPr defaultColWidth="11.42578125" defaultRowHeight="12.75"/>
  <cols>
    <col min="1" max="1" width="96.85546875" style="39" customWidth="1"/>
    <col min="2" max="16384" width="11.42578125" style="27"/>
  </cols>
  <sheetData>
    <row r="1" spans="1:1">
      <c r="A1" s="26" t="s">
        <v>99</v>
      </c>
    </row>
    <row r="2" spans="1:1" ht="27" customHeight="1">
      <c r="A2" s="28" t="s">
        <v>1</v>
      </c>
    </row>
    <row r="3" spans="1:1">
      <c r="A3" s="29"/>
    </row>
    <row r="4" spans="1:1" ht="45">
      <c r="A4" s="30" t="s">
        <v>100</v>
      </c>
    </row>
    <row r="5" spans="1:1">
      <c r="A5" s="31"/>
    </row>
    <row r="6" spans="1:1" ht="33.75">
      <c r="A6" s="30" t="s">
        <v>101</v>
      </c>
    </row>
    <row r="7" spans="1:1">
      <c r="A7" s="30"/>
    </row>
    <row r="8" spans="1:1" ht="15.75">
      <c r="A8" s="32" t="s">
        <v>102</v>
      </c>
    </row>
    <row r="9" spans="1:1" ht="15.75">
      <c r="A9" s="32"/>
    </row>
    <row r="10" spans="1:1">
      <c r="A10" s="33" t="s">
        <v>57</v>
      </c>
    </row>
    <row r="11" spans="1:1" ht="22.5">
      <c r="A11" s="30" t="s">
        <v>103</v>
      </c>
    </row>
    <row r="12" spans="1:1" s="35" customFormat="1" ht="11.25">
      <c r="A12" s="34" t="s">
        <v>104</v>
      </c>
    </row>
    <row r="13" spans="1:1">
      <c r="A13" s="30"/>
    </row>
    <row r="14" spans="1:1">
      <c r="A14" s="33" t="s">
        <v>8</v>
      </c>
    </row>
    <row r="15" spans="1:1" ht="22.5">
      <c r="A15" s="30" t="s">
        <v>105</v>
      </c>
    </row>
    <row r="16" spans="1:1" s="36" customFormat="1" ht="33.75">
      <c r="A16" s="34" t="s">
        <v>106</v>
      </c>
    </row>
    <row r="17" spans="1:1">
      <c r="A17" s="37"/>
    </row>
    <row r="18" spans="1:1" ht="22.5">
      <c r="A18" s="33" t="s">
        <v>107</v>
      </c>
    </row>
    <row r="19" spans="1:1" ht="22.5">
      <c r="A19" s="30" t="s">
        <v>108</v>
      </c>
    </row>
    <row r="20" spans="1:1">
      <c r="A20" s="38" t="s">
        <v>109</v>
      </c>
    </row>
    <row r="21" spans="1:1">
      <c r="A21" s="38" t="s">
        <v>110</v>
      </c>
    </row>
    <row r="22" spans="1:1" s="36" customFormat="1" ht="12">
      <c r="A22" s="34" t="s">
        <v>111</v>
      </c>
    </row>
    <row r="23" spans="1:1">
      <c r="A23" s="30"/>
    </row>
  </sheetData>
  <pageMargins left="0.7" right="0.7" top="0.4" bottom="0.36" header="0.3" footer="0.3"/>
  <pageSetup paperSize="9"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0845D-3CD3-48CE-B410-73D6F97EE449}">
  <sheetPr>
    <pageSetUpPr fitToPage="1"/>
  </sheetPr>
  <dimension ref="A1:F45"/>
  <sheetViews>
    <sheetView showGridLines="0" zoomScaleNormal="100" workbookViewId="0">
      <selection activeCell="A123" sqref="A123"/>
    </sheetView>
  </sheetViews>
  <sheetFormatPr defaultColWidth="11.42578125" defaultRowHeight="17.25"/>
  <cols>
    <col min="1" max="1" width="98.28515625" style="88" customWidth="1"/>
    <col min="2" max="3" width="14.5703125" style="88" customWidth="1"/>
    <col min="4" max="6" width="14.5703125" style="89" customWidth="1"/>
    <col min="7" max="16384" width="11.42578125" style="90"/>
  </cols>
  <sheetData>
    <row r="1" spans="1:6">
      <c r="A1" s="87" t="s">
        <v>99</v>
      </c>
    </row>
    <row r="2" spans="1:6">
      <c r="A2" s="90"/>
      <c r="B2" s="6" t="s">
        <v>32</v>
      </c>
      <c r="C2" s="6" t="s">
        <v>32</v>
      </c>
      <c r="D2" s="6" t="s">
        <v>32</v>
      </c>
      <c r="E2" s="6" t="s">
        <v>32</v>
      </c>
      <c r="F2" s="6" t="s">
        <v>32</v>
      </c>
    </row>
    <row r="3" spans="1:6">
      <c r="B3" s="91">
        <v>2021</v>
      </c>
      <c r="C3" s="91">
        <v>2020</v>
      </c>
      <c r="D3" s="91">
        <v>2019</v>
      </c>
      <c r="E3" s="91">
        <v>2018</v>
      </c>
      <c r="F3" s="91">
        <v>2017</v>
      </c>
    </row>
    <row r="4" spans="1:6">
      <c r="A4" s="92" t="s">
        <v>5</v>
      </c>
      <c r="D4" s="88"/>
      <c r="E4" s="88"/>
    </row>
    <row r="5" spans="1:6" ht="7.5" customHeight="1">
      <c r="A5" s="92"/>
      <c r="D5" s="88"/>
      <c r="E5" s="88"/>
    </row>
    <row r="6" spans="1:6">
      <c r="A6" s="93" t="s">
        <v>58</v>
      </c>
      <c r="B6" s="74">
        <v>2844.1045199999999</v>
      </c>
      <c r="C6" s="74">
        <v>4100.4631509999999</v>
      </c>
      <c r="D6" s="68">
        <v>3270.5379069999999</v>
      </c>
      <c r="E6" s="68">
        <v>1724.2260000000001</v>
      </c>
      <c r="F6" s="68">
        <v>2330.547</v>
      </c>
    </row>
    <row r="7" spans="1:6">
      <c r="A7" s="94" t="s">
        <v>112</v>
      </c>
      <c r="B7" s="75">
        <v>43485.000114166673</v>
      </c>
      <c r="C7" s="75">
        <v>46409.302614499997</v>
      </c>
      <c r="D7" s="69">
        <v>45006.406881458337</v>
      </c>
      <c r="E7" s="69">
        <v>43338.057000000001</v>
      </c>
      <c r="F7" s="69">
        <v>42291.591</v>
      </c>
    </row>
    <row r="8" spans="1:6">
      <c r="A8" s="95" t="s">
        <v>113</v>
      </c>
      <c r="B8" s="96">
        <f>(B6*(B45/B44)/B7)*100</f>
        <v>6.5404266127009603</v>
      </c>
      <c r="C8" s="96">
        <f>(C6*(C45/C44)/C7)*100</f>
        <v>8.8354336738489643</v>
      </c>
      <c r="D8" s="96">
        <f t="shared" ref="D8:F8" si="0">(D6*(D45/D44)/D7)*100</f>
        <v>7.26682739996156</v>
      </c>
      <c r="E8" s="96">
        <f t="shared" si="0"/>
        <v>3.9785493844359476</v>
      </c>
      <c r="F8" s="96">
        <f t="shared" si="0"/>
        <v>5.5106628643977942</v>
      </c>
    </row>
    <row r="9" spans="1:6">
      <c r="B9" s="76"/>
      <c r="C9" s="76"/>
      <c r="D9" s="40"/>
      <c r="E9" s="40"/>
      <c r="F9" s="41"/>
    </row>
    <row r="10" spans="1:6">
      <c r="A10" s="97" t="s">
        <v>8</v>
      </c>
      <c r="D10" s="88"/>
      <c r="E10" s="88"/>
    </row>
    <row r="11" spans="1:6" ht="7.5" customHeight="1">
      <c r="A11" s="97"/>
      <c r="D11" s="88"/>
      <c r="E11" s="88"/>
    </row>
    <row r="12" spans="1:6">
      <c r="A12" s="93" t="s">
        <v>114</v>
      </c>
      <c r="B12" s="77">
        <v>12211.91101</v>
      </c>
      <c r="C12" s="77">
        <v>14169.915140000001</v>
      </c>
      <c r="D12" s="70">
        <v>16730.055769999999</v>
      </c>
      <c r="E12" s="70">
        <v>14538.271909999999</v>
      </c>
      <c r="F12" s="70">
        <v>14507.82465</v>
      </c>
    </row>
    <row r="13" spans="1:6">
      <c r="A13" s="93" t="s">
        <v>115</v>
      </c>
      <c r="B13" s="77">
        <v>686392.30061000003</v>
      </c>
      <c r="C13" s="77">
        <v>657573.75852000003</v>
      </c>
      <c r="D13" s="70">
        <v>633342.08912999998</v>
      </c>
      <c r="E13" s="70">
        <v>621947.60788999998</v>
      </c>
      <c r="F13" s="70">
        <v>612285.13266999996</v>
      </c>
    </row>
    <row r="14" spans="1:6">
      <c r="A14" s="98" t="s">
        <v>116</v>
      </c>
      <c r="B14" s="78">
        <f t="shared" ref="B14:F14" si="1">(B12/B13*B45/B44)*100</f>
        <v>1.7791445211648234</v>
      </c>
      <c r="C14" s="78">
        <f t="shared" si="1"/>
        <v>2.1548784385636375</v>
      </c>
      <c r="D14" s="78">
        <f t="shared" si="1"/>
        <v>2.6415512338650182</v>
      </c>
      <c r="E14" s="78">
        <f t="shared" si="1"/>
        <v>2.3375396457142248</v>
      </c>
      <c r="F14" s="78">
        <f t="shared" si="1"/>
        <v>2.3694556467075292</v>
      </c>
    </row>
    <row r="15" spans="1:6" ht="8.1" customHeight="1">
      <c r="A15" s="97"/>
      <c r="D15" s="61"/>
      <c r="E15" s="61"/>
      <c r="F15" s="99"/>
    </row>
    <row r="16" spans="1:6">
      <c r="A16" s="93" t="s">
        <v>117</v>
      </c>
      <c r="B16" s="67">
        <v>1984.36492</v>
      </c>
      <c r="C16" s="67">
        <v>2012.7887800000001</v>
      </c>
      <c r="D16" s="70">
        <v>3160.9047300000002</v>
      </c>
      <c r="E16" s="70">
        <v>2988.9920400000001</v>
      </c>
      <c r="F16" s="70">
        <v>2676.08797</v>
      </c>
    </row>
    <row r="17" spans="1:6">
      <c r="A17" s="93" t="s">
        <v>118</v>
      </c>
      <c r="B17" s="67">
        <v>179747.11853000001</v>
      </c>
      <c r="C17" s="67">
        <v>129405.01776</v>
      </c>
      <c r="D17" s="70">
        <v>136005.59938999999</v>
      </c>
      <c r="E17" s="70">
        <v>162857.65541000001</v>
      </c>
      <c r="F17" s="70">
        <v>164029.93007999999</v>
      </c>
    </row>
    <row r="18" spans="1:6">
      <c r="A18" s="98" t="s">
        <v>119</v>
      </c>
      <c r="B18" s="78">
        <f>(B16/B17*B45/B44)*100</f>
        <v>1.1039759280863279</v>
      </c>
      <c r="C18" s="78">
        <f t="shared" ref="C18:F18" si="2">(C16/C17*C45/C44)*100</f>
        <v>1.5554178770200418</v>
      </c>
      <c r="D18" s="78">
        <f t="shared" si="2"/>
        <v>2.3240989666432883</v>
      </c>
      <c r="E18" s="78">
        <f t="shared" si="2"/>
        <v>1.8353402131911487</v>
      </c>
      <c r="F18" s="78">
        <f t="shared" si="2"/>
        <v>1.631463214484594</v>
      </c>
    </row>
    <row r="19" spans="1:6" ht="8.1" customHeight="1">
      <c r="A19" s="97"/>
      <c r="D19" s="61"/>
      <c r="E19" s="61"/>
      <c r="F19" s="99"/>
    </row>
    <row r="20" spans="1:6">
      <c r="A20" s="93" t="s">
        <v>120</v>
      </c>
      <c r="B20" s="67">
        <v>4451.2183700000005</v>
      </c>
      <c r="C20" s="67">
        <v>6790.5969599999999</v>
      </c>
      <c r="D20" s="70">
        <v>8998.3506999999991</v>
      </c>
      <c r="E20" s="70">
        <v>6647.0522499999997</v>
      </c>
      <c r="F20" s="70">
        <v>6428.2830000000004</v>
      </c>
    </row>
    <row r="21" spans="1:6">
      <c r="A21" s="93" t="s">
        <v>121</v>
      </c>
      <c r="B21" s="67">
        <v>462762.14455999999</v>
      </c>
      <c r="C21" s="67">
        <v>502299.76934</v>
      </c>
      <c r="D21" s="70">
        <v>469383.39081999997</v>
      </c>
      <c r="E21" s="70">
        <v>440794.88918</v>
      </c>
      <c r="F21" s="70">
        <v>427622.62576999998</v>
      </c>
    </row>
    <row r="22" spans="1:6">
      <c r="A22" s="98" t="s">
        <v>122</v>
      </c>
      <c r="B22" s="78">
        <f t="shared" ref="B22:F22" si="3">(B20/B21*B45/B44)*100</f>
        <v>0.96188040061752977</v>
      </c>
      <c r="C22" s="78">
        <f t="shared" si="3"/>
        <v>1.3519012698179311</v>
      </c>
      <c r="D22" s="78">
        <f t="shared" si="3"/>
        <v>1.9170577561937432</v>
      </c>
      <c r="E22" s="78">
        <f>(E20/E21*E45/E44)*100</f>
        <v>1.5079694463711566</v>
      </c>
      <c r="F22" s="78">
        <f t="shared" si="3"/>
        <v>1.5032607286447701</v>
      </c>
    </row>
    <row r="23" spans="1:6" ht="8.1" customHeight="1">
      <c r="A23" s="97"/>
      <c r="D23" s="61"/>
      <c r="E23" s="61"/>
      <c r="F23" s="99"/>
    </row>
    <row r="24" spans="1:6">
      <c r="A24" s="93" t="s">
        <v>123</v>
      </c>
      <c r="B24" s="67">
        <v>105.78822</v>
      </c>
      <c r="C24" s="67">
        <v>133.18356</v>
      </c>
      <c r="D24" s="70">
        <v>161.45567000000003</v>
      </c>
      <c r="E24" s="70">
        <v>131.33589000000001</v>
      </c>
      <c r="F24" s="70">
        <v>126.42075</v>
      </c>
    </row>
    <row r="25" spans="1:6">
      <c r="A25" s="93" t="s">
        <v>124</v>
      </c>
      <c r="B25" s="67">
        <v>5213.4758600000005</v>
      </c>
      <c r="C25" s="67">
        <v>5217.4000500000002</v>
      </c>
      <c r="D25" s="70">
        <v>5220.4169800000009</v>
      </c>
      <c r="E25" s="70">
        <v>4886.2670099999996</v>
      </c>
      <c r="F25" s="70">
        <v>4851.6063899999999</v>
      </c>
    </row>
    <row r="26" spans="1:6">
      <c r="A26" s="98" t="s">
        <v>125</v>
      </c>
      <c r="B26" s="78">
        <f t="shared" ref="B26:F26" si="4">(B24/B25*B45/B44)*100</f>
        <v>2.0291303314867557</v>
      </c>
      <c r="C26" s="78">
        <f t="shared" si="4"/>
        <v>2.5526806210691086</v>
      </c>
      <c r="D26" s="78">
        <f t="shared" si="4"/>
        <v>3.0927734435497145</v>
      </c>
      <c r="E26" s="78">
        <f t="shared" si="4"/>
        <v>2.6878574120328316</v>
      </c>
      <c r="F26" s="78">
        <f t="shared" si="4"/>
        <v>2.6057503399404993</v>
      </c>
    </row>
    <row r="27" spans="1:6" ht="8.1" customHeight="1">
      <c r="A27" s="97"/>
      <c r="B27" s="100"/>
      <c r="C27" s="100"/>
      <c r="D27" s="101"/>
      <c r="E27" s="101"/>
      <c r="F27" s="99"/>
    </row>
    <row r="28" spans="1:6">
      <c r="A28" s="98" t="s">
        <v>126</v>
      </c>
      <c r="B28" s="78">
        <f t="shared" ref="B28:F28" si="5">(B18*B17+B22*B21+B26*B25)/(B17+B21+B25)</f>
        <v>1.0099030212531956</v>
      </c>
      <c r="C28" s="78">
        <f t="shared" si="5"/>
        <v>1.4030865120255842</v>
      </c>
      <c r="D28" s="78">
        <f t="shared" si="5"/>
        <v>2.0177728929364878</v>
      </c>
      <c r="E28" s="78">
        <f t="shared" si="5"/>
        <v>1.6050545986243878</v>
      </c>
      <c r="F28" s="78">
        <f t="shared" si="5"/>
        <v>1.547481527259829</v>
      </c>
    </row>
    <row r="29" spans="1:6" ht="8.1" customHeight="1">
      <c r="A29" s="97"/>
      <c r="B29" s="100"/>
      <c r="C29" s="100"/>
      <c r="D29" s="101"/>
      <c r="E29" s="101"/>
      <c r="F29" s="99"/>
    </row>
    <row r="30" spans="1:6">
      <c r="A30" s="98" t="s">
        <v>127</v>
      </c>
      <c r="B30" s="78">
        <f t="shared" ref="B30:F30" si="6">B14-B28</f>
        <v>0.76924149991162771</v>
      </c>
      <c r="C30" s="78">
        <f t="shared" si="6"/>
        <v>0.75179192653805327</v>
      </c>
      <c r="D30" s="78">
        <f t="shared" si="6"/>
        <v>0.62377834092853046</v>
      </c>
      <c r="E30" s="78">
        <f t="shared" si="6"/>
        <v>0.73248504708983697</v>
      </c>
      <c r="F30" s="78">
        <f t="shared" si="6"/>
        <v>0.82197411944770016</v>
      </c>
    </row>
    <row r="31" spans="1:6">
      <c r="A31" s="102"/>
      <c r="B31" s="7"/>
      <c r="C31" s="7"/>
      <c r="D31" s="42"/>
      <c r="E31" s="42"/>
      <c r="F31" s="42"/>
    </row>
    <row r="32" spans="1:6" ht="35.25" customHeight="1">
      <c r="A32" s="110" t="s">
        <v>128</v>
      </c>
      <c r="B32" s="110"/>
      <c r="C32" s="110"/>
      <c r="D32" s="110"/>
      <c r="E32" s="110"/>
      <c r="F32" s="110"/>
    </row>
    <row r="33" spans="1:6" ht="7.5" customHeight="1"/>
    <row r="34" spans="1:6">
      <c r="A34" s="93" t="s">
        <v>79</v>
      </c>
      <c r="B34" s="67">
        <v>4.7708599999999999</v>
      </c>
      <c r="C34" s="67">
        <v>27.269449999999999</v>
      </c>
      <c r="D34" s="70">
        <v>15.67841</v>
      </c>
      <c r="E34" s="70">
        <v>15.42806</v>
      </c>
      <c r="F34" s="70">
        <v>-25.729590000000002</v>
      </c>
    </row>
    <row r="35" spans="1:6">
      <c r="A35" s="95" t="s">
        <v>129</v>
      </c>
      <c r="B35" s="103">
        <v>688923.2540800001</v>
      </c>
      <c r="C35" s="103">
        <v>660093.43780999992</v>
      </c>
      <c r="D35" s="104">
        <v>635294.81660000002</v>
      </c>
      <c r="E35" s="104">
        <v>623901.05932</v>
      </c>
      <c r="F35" s="104">
        <v>614339.66874999995</v>
      </c>
    </row>
    <row r="36" spans="1:6">
      <c r="A36" s="95" t="s">
        <v>130</v>
      </c>
      <c r="B36" s="79">
        <f>(B34*(B45/B44)/B35)*100</f>
        <v>6.9250964773588425E-4</v>
      </c>
      <c r="C36" s="79">
        <f t="shared" ref="C36:F36" si="7">(C34*(C45/C44)/C35)*100</f>
        <v>4.1311499915030496E-3</v>
      </c>
      <c r="D36" s="79">
        <f t="shared" si="7"/>
        <v>2.4678951551829801E-3</v>
      </c>
      <c r="E36" s="79">
        <f t="shared" si="7"/>
        <v>2.4728376029390453E-3</v>
      </c>
      <c r="F36" s="79">
        <f t="shared" si="7"/>
        <v>-4.1881700480700087E-3</v>
      </c>
    </row>
    <row r="37" spans="1:6" ht="9.9499999999999993" customHeight="1">
      <c r="B37" s="80"/>
      <c r="C37" s="80"/>
      <c r="D37" s="71"/>
      <c r="E37" s="71"/>
      <c r="F37" s="72"/>
    </row>
    <row r="38" spans="1:6">
      <c r="A38" s="88" t="s">
        <v>131</v>
      </c>
      <c r="B38" s="65">
        <v>1659.6870500000002</v>
      </c>
      <c r="C38" s="65">
        <v>850.67975000000001</v>
      </c>
      <c r="D38" s="66">
        <v>981.61195000000009</v>
      </c>
      <c r="E38" s="66">
        <v>1019.17393</v>
      </c>
      <c r="F38" s="66">
        <v>817.90449000000001</v>
      </c>
    </row>
    <row r="39" spans="1:6">
      <c r="A39" s="88" t="s">
        <v>84</v>
      </c>
      <c r="B39" s="65">
        <v>689142.41501</v>
      </c>
      <c r="C39" s="65">
        <v>676511.00165999995</v>
      </c>
      <c r="D39" s="66">
        <v>636786.01169000007</v>
      </c>
      <c r="E39" s="66">
        <v>628900.53223999997</v>
      </c>
      <c r="F39" s="66">
        <v>622169.04616000003</v>
      </c>
    </row>
    <row r="40" spans="1:6">
      <c r="A40" s="95" t="s">
        <v>132</v>
      </c>
      <c r="B40" s="79">
        <f t="shared" ref="B40:F40" si="8">(B38/B39)*100</f>
        <v>0.24083368166736871</v>
      </c>
      <c r="C40" s="79">
        <f t="shared" si="8"/>
        <v>0.12574514648137733</v>
      </c>
      <c r="D40" s="79">
        <f t="shared" si="8"/>
        <v>0.15415099138168067</v>
      </c>
      <c r="E40" s="79">
        <f t="shared" si="8"/>
        <v>0.16205645849430839</v>
      </c>
      <c r="F40" s="79">
        <f t="shared" si="8"/>
        <v>0.13146017067998972</v>
      </c>
    </row>
    <row r="41" spans="1:6">
      <c r="B41" s="71"/>
    </row>
    <row r="42" spans="1:6">
      <c r="B42"/>
    </row>
    <row r="43" spans="1:6">
      <c r="B43"/>
    </row>
    <row r="44" spans="1:6">
      <c r="A44" s="3" t="s">
        <v>133</v>
      </c>
      <c r="B44" s="3">
        <v>365</v>
      </c>
      <c r="C44" s="3">
        <v>366</v>
      </c>
      <c r="D44" s="88">
        <v>365</v>
      </c>
      <c r="E44" s="88">
        <v>365</v>
      </c>
      <c r="F44" s="88">
        <v>365</v>
      </c>
    </row>
    <row r="45" spans="1:6">
      <c r="A45" s="3" t="s">
        <v>134</v>
      </c>
      <c r="B45" s="3">
        <v>365</v>
      </c>
      <c r="C45" s="3">
        <v>366</v>
      </c>
      <c r="D45" s="88">
        <v>365</v>
      </c>
      <c r="E45" s="88">
        <v>365</v>
      </c>
      <c r="F45" s="88">
        <v>365</v>
      </c>
    </row>
  </sheetData>
  <mergeCells count="2">
    <mergeCell ref="A32:C32"/>
    <mergeCell ref="D32:F32"/>
  </mergeCells>
  <pageMargins left="0.7" right="0.7" top="0.75" bottom="0.75" header="0.3" footer="0.3"/>
  <pageSetup paperSize="9" scale="57" fitToHeight="0"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FFE7E66442B7A44A9DC2C49A764AF3C" ma:contentTypeVersion="11" ma:contentTypeDescription="Create a new document." ma:contentTypeScope="" ma:versionID="79ee62e7f94bf5153a5021ada566c439">
  <xsd:schema xmlns:xsd="http://www.w3.org/2001/XMLSchema" xmlns:xs="http://www.w3.org/2001/XMLSchema" xmlns:p="http://schemas.microsoft.com/office/2006/metadata/properties" xmlns:ns2="13a31132-7686-4fb7-bfd9-9f6e8a033cdc" xmlns:ns3="6dd0758b-7156-4e5c-8374-d1062670fb4d" targetNamespace="http://schemas.microsoft.com/office/2006/metadata/properties" ma:root="true" ma:fieldsID="ff0109119a53939098ef4bcd23c1a121" ns2:_="" ns3:_="">
    <xsd:import namespace="13a31132-7686-4fb7-bfd9-9f6e8a033cdc"/>
    <xsd:import namespace="6dd0758b-7156-4e5c-8374-d1062670fb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a31132-7686-4fb7-bfd9-9f6e8a033c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d0758b-7156-4e5c-8374-d1062670fb4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FF6ED4-5B60-42CC-A338-9C43D2C1158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AF1979B-03F4-4E46-941A-A91B7F8500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a31132-7686-4fb7-bfd9-9f6e8a033cdc"/>
    <ds:schemaRef ds:uri="6dd0758b-7156-4e5c-8374-d1062670fb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D57F406-D410-4C4B-99A2-AD4A41436A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Definitions DNB Group</vt:lpstr>
      <vt:lpstr>DNB Group</vt:lpstr>
      <vt:lpstr>Definitions DNB Boligkreditt</vt:lpstr>
      <vt:lpstr>DNB Boligkreditt</vt:lpstr>
      <vt:lpstr>'Definitions DNB Boligkreditt'!Print_Area</vt:lpstr>
    </vt:vector>
  </TitlesOfParts>
  <Manager/>
  <Company>DnB NOR Utvikling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Grimstad, Inger</dc:creator>
  <cp:keywords/>
  <dc:description/>
  <cp:lastModifiedBy>Fjellbo, Marius Michelsen</cp:lastModifiedBy>
  <cp:revision/>
  <dcterms:created xsi:type="dcterms:W3CDTF">2011-11-03T14:21:58Z</dcterms:created>
  <dcterms:modified xsi:type="dcterms:W3CDTF">2022-03-09T21:32:07Z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b91ea28-dca1-4266-a4f7-ebceb983bddc_Enabled">
    <vt:lpwstr>true</vt:lpwstr>
  </property>
  <property fmtid="{D5CDD505-2E9C-101B-9397-08002B2CF9AE}" pid="3" name="MSIP_Label_cb91ea28-dca1-4266-a4f7-ebceb983bddc_SetDate">
    <vt:lpwstr>2021-02-16T17:45:03Z</vt:lpwstr>
  </property>
  <property fmtid="{D5CDD505-2E9C-101B-9397-08002B2CF9AE}" pid="4" name="MSIP_Label_cb91ea28-dca1-4266-a4f7-ebceb983bddc_Method">
    <vt:lpwstr>Privileged</vt:lpwstr>
  </property>
  <property fmtid="{D5CDD505-2E9C-101B-9397-08002B2CF9AE}" pid="5" name="MSIP_Label_cb91ea28-dca1-4266-a4f7-ebceb983bddc_Name">
    <vt:lpwstr>Public</vt:lpwstr>
  </property>
  <property fmtid="{D5CDD505-2E9C-101B-9397-08002B2CF9AE}" pid="6" name="MSIP_Label_cb91ea28-dca1-4266-a4f7-ebceb983bddc_SiteId">
    <vt:lpwstr>4cbfea0a-b872-47f0-b51c-1c64953c3f0b</vt:lpwstr>
  </property>
  <property fmtid="{D5CDD505-2E9C-101B-9397-08002B2CF9AE}" pid="7" name="MSIP_Label_cb91ea28-dca1-4266-a4f7-ebceb983bddc_ActionId">
    <vt:lpwstr>d780fb7f-e81b-4f62-8d66-0525ef71ab14</vt:lpwstr>
  </property>
  <property fmtid="{D5CDD505-2E9C-101B-9397-08002B2CF9AE}" pid="8" name="MSIP_Label_cb91ea28-dca1-4266-a4f7-ebceb983bddc_ContentBits">
    <vt:lpwstr>0</vt:lpwstr>
  </property>
  <property fmtid="{D5CDD505-2E9C-101B-9397-08002B2CF9AE}" pid="9" name="ContentTypeId">
    <vt:lpwstr>0x010100DFFE7E66442B7A44A9DC2C49A764AF3C</vt:lpwstr>
  </property>
</Properties>
</file>